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25" sheetId="3" r:id="rId3"/>
    <sheet name="MP306" sheetId="4" r:id="rId4"/>
    <sheet name="MP316" sheetId="5" r:id="rId5"/>
    <sheet name="DC32" sheetId="6" r:id="rId6"/>
    <sheet name="MP314" sheetId="7" r:id="rId7"/>
    <sheet name="MP312" sheetId="8" r:id="rId8"/>
    <sheet name="DC30" sheetId="9" r:id="rId9"/>
    <sheet name="MP307" sheetId="10" r:id="rId10"/>
    <sheet name="MP305" sheetId="11" r:id="rId11"/>
    <sheet name="MP322" sheetId="12" r:id="rId12"/>
    <sheet name="MP303" sheetId="13" r:id="rId13"/>
    <sheet name="MP302" sheetId="14" r:id="rId14"/>
    <sheet name="DC31" sheetId="15" r:id="rId15"/>
    <sheet name="MP324" sheetId="16" r:id="rId16"/>
    <sheet name="MP304" sheetId="17" r:id="rId17"/>
    <sheet name="MP313" sheetId="18" r:id="rId18"/>
    <sheet name="MP321" sheetId="19" r:id="rId19"/>
    <sheet name="MP315" sheetId="20" r:id="rId20"/>
    <sheet name="MP323" sheetId="21" r:id="rId21"/>
    <sheet name="MP311" sheetId="22" r:id="rId22"/>
  </sheets>
  <definedNames>
    <definedName name="_xlnm.Print_Area" localSheetId="8">'DC30'!$A$1:$AA$43</definedName>
    <definedName name="_xlnm.Print_Area" localSheetId="14">'DC31'!$A$1:$AA$43</definedName>
    <definedName name="_xlnm.Print_Area" localSheetId="5">'DC32'!$A$1:$AA$43</definedName>
    <definedName name="_xlnm.Print_Area" localSheetId="1">'MP301'!$A$1:$AA$43</definedName>
    <definedName name="_xlnm.Print_Area" localSheetId="13">'MP302'!$A$1:$AA$43</definedName>
    <definedName name="_xlnm.Print_Area" localSheetId="12">'MP303'!$A$1:$AA$43</definedName>
    <definedName name="_xlnm.Print_Area" localSheetId="16">'MP304'!$A$1:$AA$43</definedName>
    <definedName name="_xlnm.Print_Area" localSheetId="10">'MP305'!$A$1:$AA$43</definedName>
    <definedName name="_xlnm.Print_Area" localSheetId="3">'MP306'!$A$1:$AA$43</definedName>
    <definedName name="_xlnm.Print_Area" localSheetId="9">'MP307'!$A$1:$AA$43</definedName>
    <definedName name="_xlnm.Print_Area" localSheetId="21">'MP311'!$A$1:$AA$43</definedName>
    <definedName name="_xlnm.Print_Area" localSheetId="7">'MP312'!$A$1:$AA$43</definedName>
    <definedName name="_xlnm.Print_Area" localSheetId="17">'MP313'!$A$1:$AA$43</definedName>
    <definedName name="_xlnm.Print_Area" localSheetId="6">'MP314'!$A$1:$AA$43</definedName>
    <definedName name="_xlnm.Print_Area" localSheetId="19">'MP315'!$A$1:$AA$43</definedName>
    <definedName name="_xlnm.Print_Area" localSheetId="4">'MP316'!$A$1:$AA$43</definedName>
    <definedName name="_xlnm.Print_Area" localSheetId="18">'MP321'!$A$1:$AA$43</definedName>
    <definedName name="_xlnm.Print_Area" localSheetId="11">'MP322'!$A$1:$AA$43</definedName>
    <definedName name="_xlnm.Print_Area" localSheetId="20">'MP323'!$A$1:$AA$43</definedName>
    <definedName name="_xlnm.Print_Area" localSheetId="15">'MP324'!$A$1:$AA$43</definedName>
    <definedName name="_xlnm.Print_Area" localSheetId="2">'MP325'!$A$1:$AA$43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<sst xmlns="http://schemas.openxmlformats.org/spreadsheetml/2006/main" count="1518" uniqueCount="85">
  <si>
    <t>Mpumalanga: Albert Luthuli(MP301)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</si>
  <si>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</si>
  <si>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</si>
  <si>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</si>
  <si>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</si>
  <si>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</si>
  <si>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</si>
  <si>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</si>
  <si>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</si>
  <si>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</si>
  <si>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</si>
  <si>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</si>
  <si>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</si>
  <si>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</si>
  <si>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</si>
  <si>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</si>
  <si>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</si>
  <si>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</si>
  <si>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</si>
  <si>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</si>
  <si>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</si>
  <si>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</si>
  <si>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</si>
  <si>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</si>
  <si>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</si>
  <si>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</si>
  <si>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</si>
  <si>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</si>
  <si>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</si>
  <si>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</si>
  <si>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</si>
  <si>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</si>
  <si>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</si>
  <si>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</si>
  <si>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</si>
  <si>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</si>
  <si>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</si>
  <si>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</si>
  <si>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</si>
  <si>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</si>
  <si>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</si>
  <si>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</si>
  <si>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</si>
  <si>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</si>
  <si>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</si>
  <si>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</si>
  <si>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</si>
  <si>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</si>
  <si>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</si>
  <si>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</si>
  <si>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</si>
  <si>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</si>
  <si>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</si>
  <si>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</si>
  <si>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</si>
  <si>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</si>
  <si>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</si>
  <si>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</si>
  <si>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</si>
  <si>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</si>
  <si>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</si>
  <si>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Bushbuckridge(MP325) - Table C7 Quarterly Budget Statement - Cash Flows for 4th Quarter ended 30 June 2015 (Figures Finalised as at 2015/07/31)</t>
  </si>
  <si>
    <t>Mpumalanga: Dipaleseng(MP306) - Table C7 Quarterly Budget Statement - Cash Flows for 4th Quarter ended 30 June 2015 (Figures Finalised as at 2015/07/31)</t>
  </si>
  <si>
    <t>Mpumalanga: Dr J.S. Moroka(MP316) - Table C7 Quarterly Budget Statement - Cash Flows for 4th Quarter ended 30 June 2015 (Figures Finalised as at 2015/07/31)</t>
  </si>
  <si>
    <t>Mpumalanga: Ehlanzeni(DC32) - Table C7 Quarterly Budget Statement - Cash Flows for 4th Quarter ended 30 June 2015 (Figures Finalised as at 2015/07/31)</t>
  </si>
  <si>
    <t>Mpumalanga: Emakhazeni(MP314) - Table C7 Quarterly Budget Statement - Cash Flows for 4th Quarter ended 30 June 2015 (Figures Finalised as at 2015/07/31)</t>
  </si>
  <si>
    <t>Mpumalanga: Emalahleni (Mp)(MP312) - Table C7 Quarterly Budget Statement - Cash Flows for 4th Quarter ended 30 June 2015 (Figures Finalised as at 2015/07/31)</t>
  </si>
  <si>
    <t>Mpumalanga: Gert Sibande(DC30) - Table C7 Quarterly Budget Statement - Cash Flows for 4th Quarter ended 30 June 2015 (Figures Finalised as at 2015/07/31)</t>
  </si>
  <si>
    <t>Mpumalanga: Govan Mbeki(MP307) - Table C7 Quarterly Budget Statement - Cash Flows for 4th Quarter ended 30 June 2015 (Figures Finalised as at 2015/07/31)</t>
  </si>
  <si>
    <t>Mpumalanga: Lekwa(MP305) - Table C7 Quarterly Budget Statement - Cash Flows for 4th Quarter ended 30 June 2015 (Figures Finalised as at 2015/07/31)</t>
  </si>
  <si>
    <t>Mpumalanga: Mbombela(MP322) - Table C7 Quarterly Budget Statement - Cash Flows for 4th Quarter ended 30 June 2015 (Figures Finalised as at 2015/07/31)</t>
  </si>
  <si>
    <t>Mpumalanga: Mkhondo(MP303) - Table C7 Quarterly Budget Statement - Cash Flows for 4th Quarter ended 30 June 2015 (Figures Finalised as at 2015/07/31)</t>
  </si>
  <si>
    <t>Mpumalanga: Msukaligwa(MP302) - Table C7 Quarterly Budget Statement - Cash Flows for 4th Quarter ended 30 June 2015 (Figures Finalised as at 2015/07/31)</t>
  </si>
  <si>
    <t>Mpumalanga: Nkangala(DC31) - Table C7 Quarterly Budget Statement - Cash Flows for 4th Quarter ended 30 June 2015 (Figures Finalised as at 2015/07/31)</t>
  </si>
  <si>
    <t>Mpumalanga: Nkomazi(MP324) - Table C7 Quarterly Budget Statement - Cash Flows for 4th Quarter ended 30 June 2015 (Figures Finalised as at 2015/07/31)</t>
  </si>
  <si>
    <t>Mpumalanga: Pixley Ka Seme (MP)(MP304) - Table C7 Quarterly Budget Statement - Cash Flows for 4th Quarter ended 30 June 2015 (Figures Finalised as at 2015/07/31)</t>
  </si>
  <si>
    <t>Mpumalanga: Steve Tshwete(MP313) - Table C7 Quarterly Budget Statement - Cash Flows for 4th Quarter ended 30 June 2015 (Figures Finalised as at 2015/07/31)</t>
  </si>
  <si>
    <t>Mpumalanga: Thaba Chweu(MP321) - Table C7 Quarterly Budget Statement - Cash Flows for 4th Quarter ended 30 June 2015 (Figures Finalised as at 2015/07/31)</t>
  </si>
  <si>
    <t>Mpumalanga: Thembisile Hani(MP315) - Table C7 Quarterly Budget Statement - Cash Flows for 4th Quarter ended 30 June 2015 (Figures Finalised as at 2015/07/31)</t>
  </si>
  <si>
    <t>Mpumalanga: Umjindi(MP323) - Table C7 Quarterly Budget Statement - Cash Flows for 4th Quarter ended 30 June 2015 (Figures Finalised as at 2015/07/31)</t>
  </si>
  <si>
    <t>Mpumalanga: Victor Khanye(MP311)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</si>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</sst>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853050140</v>
      </c>
      <c r="D6" s="17"/>
      <c r="E6" s="18">
        <v>1523995072</v>
      </c>
      <c r="F6" s="19">
        <v>1657343013</v>
      </c>
      <c r="G6" s="19">
        <v>459539174</v>
      </c>
      <c r="H6" s="19">
        <v>189257879</v>
      </c>
      <c r="I6" s="19">
        <v>204435994</v>
      </c>
      <c r="J6" s="19">
        <v>853233047</v>
      </c>
      <c r="K6" s="19">
        <v>227953852</v>
      </c>
      <c r="L6" s="19">
        <v>181503340</v>
      </c>
      <c r="M6" s="19">
        <v>193239867</v>
      </c>
      <c r="N6" s="19">
        <v>602697059</v>
      </c>
      <c r="O6" s="19">
        <v>180816880</v>
      </c>
      <c r="P6" s="19">
        <v>191597854</v>
      </c>
      <c r="Q6" s="19">
        <v>205414403</v>
      </c>
      <c r="R6" s="19">
        <v>577829137</v>
      </c>
      <c r="S6" s="19">
        <v>191169806</v>
      </c>
      <c r="T6" s="19">
        <v>201851754</v>
      </c>
      <c r="U6" s="19">
        <v>206924875</v>
      </c>
      <c r="V6" s="19">
        <v>599946435</v>
      </c>
      <c r="W6" s="19">
        <v>2633705678</v>
      </c>
      <c r="X6" s="19">
        <v>1657343013</v>
      </c>
      <c r="Y6" s="19">
        <v>976362665</v>
      </c>
      <c r="Z6" s="20">
        <v>58.91</v>
      </c>
      <c r="AA6" s="21">
        <v>1657343013</v>
      </c>
    </row>
    <row r="7" spans="1:27" ht="13.5">
      <c r="A7" s="22" t="s">
        <v>34</v>
      </c>
      <c r="B7" s="16"/>
      <c r="C7" s="17">
        <v>2617150093</v>
      </c>
      <c r="D7" s="17"/>
      <c r="E7" s="18">
        <v>4724083691</v>
      </c>
      <c r="F7" s="19">
        <v>4630312571</v>
      </c>
      <c r="G7" s="19">
        <v>1529754042</v>
      </c>
      <c r="H7" s="19">
        <v>320243350</v>
      </c>
      <c r="I7" s="19">
        <v>355284675</v>
      </c>
      <c r="J7" s="19">
        <v>2205282067</v>
      </c>
      <c r="K7" s="19">
        <v>341659195</v>
      </c>
      <c r="L7" s="19">
        <v>351777005</v>
      </c>
      <c r="M7" s="19">
        <v>323648349</v>
      </c>
      <c r="N7" s="19">
        <v>1017084549</v>
      </c>
      <c r="O7" s="19">
        <v>311902864</v>
      </c>
      <c r="P7" s="19">
        <v>311000633</v>
      </c>
      <c r="Q7" s="19">
        <v>338976478</v>
      </c>
      <c r="R7" s="19">
        <v>961879975</v>
      </c>
      <c r="S7" s="19">
        <v>319460507</v>
      </c>
      <c r="T7" s="19">
        <v>352451971</v>
      </c>
      <c r="U7" s="19">
        <v>405528145</v>
      </c>
      <c r="V7" s="19">
        <v>1077440623</v>
      </c>
      <c r="W7" s="19">
        <v>5261687214</v>
      </c>
      <c r="X7" s="19">
        <v>4630312571</v>
      </c>
      <c r="Y7" s="19">
        <v>631374643</v>
      </c>
      <c r="Z7" s="20">
        <v>13.64</v>
      </c>
      <c r="AA7" s="21">
        <v>4630312571</v>
      </c>
    </row>
    <row r="8" spans="1:27" ht="13.5">
      <c r="A8" s="22" t="s">
        <v>35</v>
      </c>
      <c r="B8" s="16"/>
      <c r="C8" s="17">
        <v>704552166</v>
      </c>
      <c r="D8" s="17"/>
      <c r="E8" s="18">
        <v>643053333</v>
      </c>
      <c r="F8" s="19">
        <v>663725147</v>
      </c>
      <c r="G8" s="19">
        <v>193191137</v>
      </c>
      <c r="H8" s="19">
        <v>161447655</v>
      </c>
      <c r="I8" s="19">
        <v>82874713</v>
      </c>
      <c r="J8" s="19">
        <v>437513505</v>
      </c>
      <c r="K8" s="19">
        <v>184952693</v>
      </c>
      <c r="L8" s="19">
        <v>84227282</v>
      </c>
      <c r="M8" s="19">
        <v>244350182</v>
      </c>
      <c r="N8" s="19">
        <v>513530157</v>
      </c>
      <c r="O8" s="19">
        <v>107383982</v>
      </c>
      <c r="P8" s="19">
        <v>181124755</v>
      </c>
      <c r="Q8" s="19">
        <v>156117887</v>
      </c>
      <c r="R8" s="19">
        <v>444626624</v>
      </c>
      <c r="S8" s="19">
        <v>123814412</v>
      </c>
      <c r="T8" s="19">
        <v>203106137</v>
      </c>
      <c r="U8" s="19">
        <v>256544672</v>
      </c>
      <c r="V8" s="19">
        <v>583465221</v>
      </c>
      <c r="W8" s="19">
        <v>1979135507</v>
      </c>
      <c r="X8" s="19">
        <v>663725147</v>
      </c>
      <c r="Y8" s="19">
        <v>1315410360</v>
      </c>
      <c r="Z8" s="20">
        <v>198.19</v>
      </c>
      <c r="AA8" s="21">
        <v>663725147</v>
      </c>
    </row>
    <row r="9" spans="1:27" ht="13.5">
      <c r="A9" s="22" t="s">
        <v>36</v>
      </c>
      <c r="B9" s="16"/>
      <c r="C9" s="17">
        <v>2634104359</v>
      </c>
      <c r="D9" s="17"/>
      <c r="E9" s="18">
        <v>4396630114</v>
      </c>
      <c r="F9" s="19">
        <v>4231610219</v>
      </c>
      <c r="G9" s="19">
        <v>1809304568</v>
      </c>
      <c r="H9" s="19">
        <v>45524061</v>
      </c>
      <c r="I9" s="19">
        <v>124068200</v>
      </c>
      <c r="J9" s="19">
        <v>1978896829</v>
      </c>
      <c r="K9" s="19">
        <v>22826434</v>
      </c>
      <c r="L9" s="19">
        <v>674087636</v>
      </c>
      <c r="M9" s="19">
        <v>560463947</v>
      </c>
      <c r="N9" s="19">
        <v>1257378017</v>
      </c>
      <c r="O9" s="19">
        <v>55245964</v>
      </c>
      <c r="P9" s="19">
        <v>18581650</v>
      </c>
      <c r="Q9" s="19">
        <v>462204279</v>
      </c>
      <c r="R9" s="19">
        <v>536031893</v>
      </c>
      <c r="S9" s="19">
        <v>192079104</v>
      </c>
      <c r="T9" s="19">
        <v>1664508</v>
      </c>
      <c r="U9" s="19">
        <v>258402155</v>
      </c>
      <c r="V9" s="19">
        <v>452145767</v>
      </c>
      <c r="W9" s="19">
        <v>4224452506</v>
      </c>
      <c r="X9" s="19">
        <v>4231610219</v>
      </c>
      <c r="Y9" s="19">
        <v>-7157713</v>
      </c>
      <c r="Z9" s="20">
        <v>-0.17</v>
      </c>
      <c r="AA9" s="21">
        <v>4231610219</v>
      </c>
    </row>
    <row r="10" spans="1:27" ht="13.5">
      <c r="A10" s="22" t="s">
        <v>37</v>
      </c>
      <c r="B10" s="16"/>
      <c r="C10" s="17">
        <v>796569202</v>
      </c>
      <c r="D10" s="17"/>
      <c r="E10" s="18">
        <v>2142634535</v>
      </c>
      <c r="F10" s="19">
        <v>2198969735</v>
      </c>
      <c r="G10" s="19">
        <v>481225009</v>
      </c>
      <c r="H10" s="19">
        <v>111823632</v>
      </c>
      <c r="I10" s="19">
        <v>9205248</v>
      </c>
      <c r="J10" s="19">
        <v>602253889</v>
      </c>
      <c r="K10" s="19">
        <v>39263371</v>
      </c>
      <c r="L10" s="19">
        <v>195453173</v>
      </c>
      <c r="M10" s="19">
        <v>119963860</v>
      </c>
      <c r="N10" s="19">
        <v>354680404</v>
      </c>
      <c r="O10" s="19">
        <v>239061000</v>
      </c>
      <c r="P10" s="19">
        <v>77740148</v>
      </c>
      <c r="Q10" s="19">
        <v>780869921</v>
      </c>
      <c r="R10" s="19">
        <v>1097671069</v>
      </c>
      <c r="S10" s="19">
        <v>32534000</v>
      </c>
      <c r="T10" s="19">
        <v>-297500</v>
      </c>
      <c r="U10" s="19"/>
      <c r="V10" s="19">
        <v>32236500</v>
      </c>
      <c r="W10" s="19">
        <v>2086841862</v>
      </c>
      <c r="X10" s="19">
        <v>2198969735</v>
      </c>
      <c r="Y10" s="19">
        <v>-112127873</v>
      </c>
      <c r="Z10" s="20">
        <v>-5.1</v>
      </c>
      <c r="AA10" s="21">
        <v>2198969735</v>
      </c>
    </row>
    <row r="11" spans="1:27" ht="13.5">
      <c r="A11" s="22" t="s">
        <v>38</v>
      </c>
      <c r="B11" s="16"/>
      <c r="C11" s="17">
        <v>144415001</v>
      </c>
      <c r="D11" s="17"/>
      <c r="E11" s="18">
        <v>279847547</v>
      </c>
      <c r="F11" s="19">
        <v>230382014</v>
      </c>
      <c r="G11" s="19">
        <v>62702752</v>
      </c>
      <c r="H11" s="19">
        <v>15411679</v>
      </c>
      <c r="I11" s="19">
        <v>14880663</v>
      </c>
      <c r="J11" s="19">
        <v>92995094</v>
      </c>
      <c r="K11" s="19">
        <v>18400051</v>
      </c>
      <c r="L11" s="19">
        <v>22753814</v>
      </c>
      <c r="M11" s="19">
        <v>19966711</v>
      </c>
      <c r="N11" s="19">
        <v>61120576</v>
      </c>
      <c r="O11" s="19">
        <v>21494614</v>
      </c>
      <c r="P11" s="19">
        <v>18507588</v>
      </c>
      <c r="Q11" s="19">
        <v>20250129</v>
      </c>
      <c r="R11" s="19">
        <v>60252331</v>
      </c>
      <c r="S11" s="19">
        <v>21825379</v>
      </c>
      <c r="T11" s="19">
        <v>35317540</v>
      </c>
      <c r="U11" s="19">
        <v>30200954</v>
      </c>
      <c r="V11" s="19">
        <v>87343873</v>
      </c>
      <c r="W11" s="19">
        <v>301711874</v>
      </c>
      <c r="X11" s="19">
        <v>230382014</v>
      </c>
      <c r="Y11" s="19">
        <v>71329860</v>
      </c>
      <c r="Z11" s="20">
        <v>30.96</v>
      </c>
      <c r="AA11" s="21">
        <v>230382014</v>
      </c>
    </row>
    <row r="12" spans="1:27" ht="13.5">
      <c r="A12" s="22" t="s">
        <v>39</v>
      </c>
      <c r="B12" s="16"/>
      <c r="C12" s="17">
        <v>37848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139725</v>
      </c>
      <c r="V12" s="19">
        <v>139725</v>
      </c>
      <c r="W12" s="19">
        <v>139725</v>
      </c>
      <c r="X12" s="19"/>
      <c r="Y12" s="19">
        <v>139725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-5906509224</v>
      </c>
      <c r="D14" s="17"/>
      <c r="E14" s="18">
        <v>-9925999502</v>
      </c>
      <c r="F14" s="19">
        <v>-10311429043</v>
      </c>
      <c r="G14" s="19">
        <v>-3293151757</v>
      </c>
      <c r="H14" s="19">
        <v>-934592668</v>
      </c>
      <c r="I14" s="19">
        <v>-1101220834</v>
      </c>
      <c r="J14" s="19">
        <v>-5328965259</v>
      </c>
      <c r="K14" s="19">
        <v>-885311408</v>
      </c>
      <c r="L14" s="19">
        <v>-819037957</v>
      </c>
      <c r="M14" s="19">
        <v>-1165660219</v>
      </c>
      <c r="N14" s="19">
        <v>-2870009584</v>
      </c>
      <c r="O14" s="19">
        <v>-1083038598</v>
      </c>
      <c r="P14" s="19">
        <v>-747638108</v>
      </c>
      <c r="Q14" s="19">
        <v>-1059187795</v>
      </c>
      <c r="R14" s="19">
        <v>-2889864501</v>
      </c>
      <c r="S14" s="19">
        <v>-797694164</v>
      </c>
      <c r="T14" s="19">
        <v>-883849090</v>
      </c>
      <c r="U14" s="19">
        <v>-897263966</v>
      </c>
      <c r="V14" s="19">
        <v>-2578807220</v>
      </c>
      <c r="W14" s="19">
        <v>-13667646564</v>
      </c>
      <c r="X14" s="19">
        <v>-10311429043</v>
      </c>
      <c r="Y14" s="19">
        <v>-3356217521</v>
      </c>
      <c r="Z14" s="20">
        <v>32.55</v>
      </c>
      <c r="AA14" s="21">
        <v>-10311429043</v>
      </c>
    </row>
    <row r="15" spans="1:27" ht="13.5">
      <c r="A15" s="22" t="s">
        <v>42</v>
      </c>
      <c r="B15" s="16"/>
      <c r="C15" s="17">
        <v>-94181894</v>
      </c>
      <c r="D15" s="17"/>
      <c r="E15" s="18">
        <v>-336204683</v>
      </c>
      <c r="F15" s="19">
        <v>-355206601</v>
      </c>
      <c r="G15" s="19">
        <v>-4006188</v>
      </c>
      <c r="H15" s="19">
        <v>-4170151</v>
      </c>
      <c r="I15" s="19">
        <v>-3687309</v>
      </c>
      <c r="J15" s="19">
        <v>-11863648</v>
      </c>
      <c r="K15" s="19">
        <v>-3331433</v>
      </c>
      <c r="L15" s="19">
        <v>-3225536</v>
      </c>
      <c r="M15" s="19">
        <v>-43531336</v>
      </c>
      <c r="N15" s="19">
        <v>-50088305</v>
      </c>
      <c r="O15" s="19">
        <v>-10590684</v>
      </c>
      <c r="P15" s="19">
        <v>-1708215</v>
      </c>
      <c r="Q15" s="19">
        <v>-9928254</v>
      </c>
      <c r="R15" s="19">
        <v>-22227153</v>
      </c>
      <c r="S15" s="19">
        <v>-38262078</v>
      </c>
      <c r="T15" s="19">
        <v>-7661656</v>
      </c>
      <c r="U15" s="19">
        <v>-35254062</v>
      </c>
      <c r="V15" s="19">
        <v>-81177796</v>
      </c>
      <c r="W15" s="19">
        <v>-165356902</v>
      </c>
      <c r="X15" s="19">
        <v>-355206601</v>
      </c>
      <c r="Y15" s="19">
        <v>189849699</v>
      </c>
      <c r="Z15" s="20">
        <v>-53.45</v>
      </c>
      <c r="AA15" s="21">
        <v>-355206601</v>
      </c>
    </row>
    <row r="16" spans="1:27" ht="13.5">
      <c r="A16" s="22" t="s">
        <v>43</v>
      </c>
      <c r="B16" s="16"/>
      <c r="C16" s="17">
        <v>-576426468</v>
      </c>
      <c r="D16" s="17"/>
      <c r="E16" s="18">
        <v>-831104600</v>
      </c>
      <c r="F16" s="19">
        <v>-696815421</v>
      </c>
      <c r="G16" s="19">
        <v>-29799547</v>
      </c>
      <c r="H16" s="19">
        <v>-24860409</v>
      </c>
      <c r="I16" s="19">
        <v>-27622514</v>
      </c>
      <c r="J16" s="19">
        <v>-82282470</v>
      </c>
      <c r="K16" s="19">
        <v>-31373843</v>
      </c>
      <c r="L16" s="19">
        <v>-30638242</v>
      </c>
      <c r="M16" s="19">
        <v>-29941024</v>
      </c>
      <c r="N16" s="19">
        <v>-91953109</v>
      </c>
      <c r="O16" s="19">
        <v>-28338039</v>
      </c>
      <c r="P16" s="19">
        <v>-28688821</v>
      </c>
      <c r="Q16" s="19">
        <v>-40342592</v>
      </c>
      <c r="R16" s="19">
        <v>-97369452</v>
      </c>
      <c r="S16" s="19">
        <v>-169155811</v>
      </c>
      <c r="T16" s="19">
        <v>-34087613</v>
      </c>
      <c r="U16" s="19">
        <v>-57469268</v>
      </c>
      <c r="V16" s="19">
        <v>-260712692</v>
      </c>
      <c r="W16" s="19">
        <v>-532317723</v>
      </c>
      <c r="X16" s="19">
        <v>-696815421</v>
      </c>
      <c r="Y16" s="19">
        <v>164497698</v>
      </c>
      <c r="Z16" s="20">
        <v>-23.61</v>
      </c>
      <c r="AA16" s="21">
        <v>-696815421</v>
      </c>
    </row>
    <row r="17" spans="1:27" ht="13.5">
      <c r="A17" s="23" t="s">
        <v>44</v>
      </c>
      <c r="B17" s="24"/>
      <c r="C17" s="25">
        <f aca="true" t="shared" si="0" ref="C17:Y17">SUM(C6:C16)</f>
        <v>1172761223</v>
      </c>
      <c r="D17" s="25">
        <f>SUM(D6:D16)</f>
        <v>0</v>
      </c>
      <c r="E17" s="26">
        <f t="shared" si="0"/>
        <v>2616935507</v>
      </c>
      <c r="F17" s="27">
        <f t="shared" si="0"/>
        <v>2248891634</v>
      </c>
      <c r="G17" s="27">
        <f t="shared" si="0"/>
        <v>1208759190</v>
      </c>
      <c r="H17" s="27">
        <f t="shared" si="0"/>
        <v>-119914972</v>
      </c>
      <c r="I17" s="27">
        <f t="shared" si="0"/>
        <v>-341781164</v>
      </c>
      <c r="J17" s="27">
        <f t="shared" si="0"/>
        <v>747063054</v>
      </c>
      <c r="K17" s="27">
        <f t="shared" si="0"/>
        <v>-84961088</v>
      </c>
      <c r="L17" s="27">
        <f t="shared" si="0"/>
        <v>656900515</v>
      </c>
      <c r="M17" s="27">
        <f t="shared" si="0"/>
        <v>222500337</v>
      </c>
      <c r="N17" s="27">
        <f t="shared" si="0"/>
        <v>794439764</v>
      </c>
      <c r="O17" s="27">
        <f t="shared" si="0"/>
        <v>-206062017</v>
      </c>
      <c r="P17" s="27">
        <f t="shared" si="0"/>
        <v>20517484</v>
      </c>
      <c r="Q17" s="27">
        <f t="shared" si="0"/>
        <v>854374456</v>
      </c>
      <c r="R17" s="27">
        <f t="shared" si="0"/>
        <v>668829923</v>
      </c>
      <c r="S17" s="27">
        <f t="shared" si="0"/>
        <v>-124228845</v>
      </c>
      <c r="T17" s="27">
        <f t="shared" si="0"/>
        <v>-131503949</v>
      </c>
      <c r="U17" s="27">
        <f t="shared" si="0"/>
        <v>167753230</v>
      </c>
      <c r="V17" s="27">
        <f t="shared" si="0"/>
        <v>-87979564</v>
      </c>
      <c r="W17" s="27">
        <f t="shared" si="0"/>
        <v>2122353177</v>
      </c>
      <c r="X17" s="27">
        <f t="shared" si="0"/>
        <v>2248891634</v>
      </c>
      <c r="Y17" s="27">
        <f t="shared" si="0"/>
        <v>-126538457</v>
      </c>
      <c r="Z17" s="28">
        <f>+IF(X17&lt;&gt;0,+(Y17/X17)*100,0)</f>
        <v>-5.626703176218939</v>
      </c>
      <c r="AA17" s="29">
        <f>SUM(AA6:AA16)</f>
        <v>2248891634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-118467611</v>
      </c>
      <c r="D21" s="17"/>
      <c r="E21" s="18">
        <v>99509477</v>
      </c>
      <c r="F21" s="19">
        <v>96630648</v>
      </c>
      <c r="G21" s="36">
        <v>19937647</v>
      </c>
      <c r="H21" s="36">
        <v>4516552</v>
      </c>
      <c r="I21" s="36">
        <v>39757480</v>
      </c>
      <c r="J21" s="19">
        <v>64211679</v>
      </c>
      <c r="K21" s="36">
        <v>27193133</v>
      </c>
      <c r="L21" s="36">
        <v>11040796</v>
      </c>
      <c r="M21" s="19">
        <v>18093299</v>
      </c>
      <c r="N21" s="36">
        <v>56327228</v>
      </c>
      <c r="O21" s="36">
        <v>143489832</v>
      </c>
      <c r="P21" s="36">
        <v>-139559969</v>
      </c>
      <c r="Q21" s="19">
        <v>-21539278</v>
      </c>
      <c r="R21" s="36">
        <v>-17609415</v>
      </c>
      <c r="S21" s="36">
        <v>1034511</v>
      </c>
      <c r="T21" s="19">
        <v>24222983</v>
      </c>
      <c r="U21" s="36">
        <v>7215529</v>
      </c>
      <c r="V21" s="36">
        <v>32473023</v>
      </c>
      <c r="W21" s="36">
        <v>135402515</v>
      </c>
      <c r="X21" s="19">
        <v>96630648</v>
      </c>
      <c r="Y21" s="36">
        <v>38771867</v>
      </c>
      <c r="Z21" s="37">
        <v>40.12</v>
      </c>
      <c r="AA21" s="38">
        <v>96630648</v>
      </c>
    </row>
    <row r="22" spans="1:27" ht="13.5">
      <c r="A22" s="22" t="s">
        <v>47</v>
      </c>
      <c r="B22" s="16"/>
      <c r="C22" s="17">
        <v>7206000</v>
      </c>
      <c r="D22" s="17"/>
      <c r="E22" s="39">
        <v>91270800</v>
      </c>
      <c r="F22" s="36">
        <v>91270800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91270800</v>
      </c>
      <c r="Y22" s="19">
        <v>-91270800</v>
      </c>
      <c r="Z22" s="20">
        <v>-100</v>
      </c>
      <c r="AA22" s="21">
        <v>91270800</v>
      </c>
    </row>
    <row r="23" spans="1:27" ht="13.5">
      <c r="A23" s="22" t="s">
        <v>48</v>
      </c>
      <c r="B23" s="16"/>
      <c r="C23" s="40">
        <v>36009</v>
      </c>
      <c r="D23" s="40"/>
      <c r="E23" s="18"/>
      <c r="F23" s="19"/>
      <c r="G23" s="36">
        <v>5253962</v>
      </c>
      <c r="H23" s="36">
        <v>-1834506</v>
      </c>
      <c r="I23" s="36">
        <v>-1096427</v>
      </c>
      <c r="J23" s="19">
        <v>2323029</v>
      </c>
      <c r="K23" s="36">
        <v>201900</v>
      </c>
      <c r="L23" s="36">
        <v>72446</v>
      </c>
      <c r="M23" s="19">
        <v>149928</v>
      </c>
      <c r="N23" s="36">
        <v>424274</v>
      </c>
      <c r="O23" s="36">
        <v>134011</v>
      </c>
      <c r="P23" s="36">
        <v>862269</v>
      </c>
      <c r="Q23" s="19">
        <v>70924</v>
      </c>
      <c r="R23" s="36">
        <v>1067204</v>
      </c>
      <c r="S23" s="36">
        <v>1567066</v>
      </c>
      <c r="T23" s="19">
        <v>84687</v>
      </c>
      <c r="U23" s="36">
        <v>878029</v>
      </c>
      <c r="V23" s="36">
        <v>2529782</v>
      </c>
      <c r="W23" s="36">
        <v>6344289</v>
      </c>
      <c r="X23" s="19"/>
      <c r="Y23" s="36">
        <v>6344289</v>
      </c>
      <c r="Z23" s="37"/>
      <c r="AA23" s="38"/>
    </row>
    <row r="24" spans="1:27" ht="13.5">
      <c r="A24" s="22" t="s">
        <v>49</v>
      </c>
      <c r="B24" s="16"/>
      <c r="C24" s="17">
        <v>-4791332</v>
      </c>
      <c r="D24" s="17"/>
      <c r="E24" s="18">
        <v>-205818208</v>
      </c>
      <c r="F24" s="19">
        <v>-30818208</v>
      </c>
      <c r="G24" s="19">
        <v>12000000</v>
      </c>
      <c r="H24" s="19">
        <v>46000000</v>
      </c>
      <c r="I24" s="19">
        <v>52000000</v>
      </c>
      <c r="J24" s="19">
        <v>110000000</v>
      </c>
      <c r="K24" s="19">
        <v>-130671091</v>
      </c>
      <c r="L24" s="19">
        <v>29945961</v>
      </c>
      <c r="M24" s="19">
        <v>39898047</v>
      </c>
      <c r="N24" s="19">
        <v>-60827083</v>
      </c>
      <c r="O24" s="19">
        <v>12000000</v>
      </c>
      <c r="P24" s="19">
        <v>48000000</v>
      </c>
      <c r="Q24" s="19">
        <v>16000000</v>
      </c>
      <c r="R24" s="19">
        <v>76000000</v>
      </c>
      <c r="S24" s="19"/>
      <c r="T24" s="19">
        <v>16000000</v>
      </c>
      <c r="U24" s="19">
        <v>-264191038</v>
      </c>
      <c r="V24" s="19">
        <v>-248191038</v>
      </c>
      <c r="W24" s="19">
        <v>-123018121</v>
      </c>
      <c r="X24" s="19">
        <v>-30818208</v>
      </c>
      <c r="Y24" s="19">
        <v>-92199913</v>
      </c>
      <c r="Z24" s="20">
        <v>299.17</v>
      </c>
      <c r="AA24" s="21">
        <v>-30818208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-1174674170</v>
      </c>
      <c r="D26" s="17"/>
      <c r="E26" s="18">
        <v>-2514785866</v>
      </c>
      <c r="F26" s="19">
        <v>-2783804454</v>
      </c>
      <c r="G26" s="19">
        <v>-209134170</v>
      </c>
      <c r="H26" s="19">
        <v>-128026160</v>
      </c>
      <c r="I26" s="19">
        <v>-130485831</v>
      </c>
      <c r="J26" s="19">
        <v>-467646161</v>
      </c>
      <c r="K26" s="19">
        <v>-149478278</v>
      </c>
      <c r="L26" s="19">
        <v>-192306840</v>
      </c>
      <c r="M26" s="19">
        <v>-248459974</v>
      </c>
      <c r="N26" s="19">
        <v>-590245092</v>
      </c>
      <c r="O26" s="19">
        <v>-90817395</v>
      </c>
      <c r="P26" s="19">
        <v>-148332549</v>
      </c>
      <c r="Q26" s="19">
        <v>-195345152</v>
      </c>
      <c r="R26" s="19">
        <v>-434495096</v>
      </c>
      <c r="S26" s="19">
        <v>-119185878</v>
      </c>
      <c r="T26" s="19">
        <v>-154590063</v>
      </c>
      <c r="U26" s="19">
        <v>-219692198</v>
      </c>
      <c r="V26" s="19">
        <v>-493468139</v>
      </c>
      <c r="W26" s="19">
        <v>-1985854488</v>
      </c>
      <c r="X26" s="19">
        <v>-2783804454</v>
      </c>
      <c r="Y26" s="19">
        <v>797949966</v>
      </c>
      <c r="Z26" s="20">
        <v>-28.66</v>
      </c>
      <c r="AA26" s="21">
        <v>-2783804454</v>
      </c>
    </row>
    <row r="27" spans="1:27" ht="13.5">
      <c r="A27" s="23" t="s">
        <v>51</v>
      </c>
      <c r="B27" s="24"/>
      <c r="C27" s="25">
        <f aca="true" t="shared" si="1" ref="C27:Y27">SUM(C21:C26)</f>
        <v>-1290691104</v>
      </c>
      <c r="D27" s="25">
        <f>SUM(D21:D26)</f>
        <v>0</v>
      </c>
      <c r="E27" s="26">
        <f t="shared" si="1"/>
        <v>-2529823797</v>
      </c>
      <c r="F27" s="27">
        <f t="shared" si="1"/>
        <v>-2626721214</v>
      </c>
      <c r="G27" s="27">
        <f t="shared" si="1"/>
        <v>-171942561</v>
      </c>
      <c r="H27" s="27">
        <f t="shared" si="1"/>
        <v>-79344114</v>
      </c>
      <c r="I27" s="27">
        <f t="shared" si="1"/>
        <v>-39824778</v>
      </c>
      <c r="J27" s="27">
        <f t="shared" si="1"/>
        <v>-291111453</v>
      </c>
      <c r="K27" s="27">
        <f t="shared" si="1"/>
        <v>-252754336</v>
      </c>
      <c r="L27" s="27">
        <f t="shared" si="1"/>
        <v>-151247637</v>
      </c>
      <c r="M27" s="27">
        <f t="shared" si="1"/>
        <v>-190318700</v>
      </c>
      <c r="N27" s="27">
        <f t="shared" si="1"/>
        <v>-594320673</v>
      </c>
      <c r="O27" s="27">
        <f t="shared" si="1"/>
        <v>64806448</v>
      </c>
      <c r="P27" s="27">
        <f t="shared" si="1"/>
        <v>-239030249</v>
      </c>
      <c r="Q27" s="27">
        <f t="shared" si="1"/>
        <v>-200813506</v>
      </c>
      <c r="R27" s="27">
        <f t="shared" si="1"/>
        <v>-375037307</v>
      </c>
      <c r="S27" s="27">
        <f t="shared" si="1"/>
        <v>-116584301</v>
      </c>
      <c r="T27" s="27">
        <f t="shared" si="1"/>
        <v>-114282393</v>
      </c>
      <c r="U27" s="27">
        <f t="shared" si="1"/>
        <v>-475789678</v>
      </c>
      <c r="V27" s="27">
        <f t="shared" si="1"/>
        <v>-706656372</v>
      </c>
      <c r="W27" s="27">
        <f t="shared" si="1"/>
        <v>-1967125805</v>
      </c>
      <c r="X27" s="27">
        <f t="shared" si="1"/>
        <v>-2626721214</v>
      </c>
      <c r="Y27" s="27">
        <f t="shared" si="1"/>
        <v>659595409</v>
      </c>
      <c r="Z27" s="28">
        <f>+IF(X27&lt;&gt;0,+(Y27/X27)*100,0)</f>
        <v>-25.110978869187296</v>
      </c>
      <c r="AA27" s="29">
        <f>SUM(AA21:AA26)</f>
        <v>-2626721214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42616507</v>
      </c>
      <c r="D32" s="17"/>
      <c r="E32" s="18">
        <v>157150511</v>
      </c>
      <c r="F32" s="19">
        <v>234718283</v>
      </c>
      <c r="G32" s="19"/>
      <c r="H32" s="19"/>
      <c r="I32" s="19"/>
      <c r="J32" s="19"/>
      <c r="K32" s="19"/>
      <c r="L32" s="19">
        <v>21793850</v>
      </c>
      <c r="M32" s="19"/>
      <c r="N32" s="19">
        <v>21793850</v>
      </c>
      <c r="O32" s="19"/>
      <c r="P32" s="19">
        <v>7977849</v>
      </c>
      <c r="Q32" s="19"/>
      <c r="R32" s="19">
        <v>7977849</v>
      </c>
      <c r="S32" s="19"/>
      <c r="T32" s="19"/>
      <c r="U32" s="19">
        <v>26619178</v>
      </c>
      <c r="V32" s="19">
        <v>26619178</v>
      </c>
      <c r="W32" s="19">
        <v>56390877</v>
      </c>
      <c r="X32" s="19">
        <v>234718283</v>
      </c>
      <c r="Y32" s="19">
        <v>-178327406</v>
      </c>
      <c r="Z32" s="20">
        <v>-75.98</v>
      </c>
      <c r="AA32" s="21">
        <v>234718283</v>
      </c>
    </row>
    <row r="33" spans="1:27" ht="13.5">
      <c r="A33" s="22" t="s">
        <v>55</v>
      </c>
      <c r="B33" s="16"/>
      <c r="C33" s="17">
        <v>9758213</v>
      </c>
      <c r="D33" s="17"/>
      <c r="E33" s="18">
        <v>11238542</v>
      </c>
      <c r="F33" s="19">
        <v>11238542</v>
      </c>
      <c r="G33" s="19">
        <v>1069736</v>
      </c>
      <c r="H33" s="36">
        <v>-168636</v>
      </c>
      <c r="I33" s="36">
        <v>35399</v>
      </c>
      <c r="J33" s="36">
        <v>936499</v>
      </c>
      <c r="K33" s="19">
        <v>1381638</v>
      </c>
      <c r="L33" s="19">
        <v>1359075</v>
      </c>
      <c r="M33" s="19">
        <v>743011</v>
      </c>
      <c r="N33" s="19">
        <v>3483724</v>
      </c>
      <c r="O33" s="36">
        <v>1106192</v>
      </c>
      <c r="P33" s="36">
        <v>410736</v>
      </c>
      <c r="Q33" s="36">
        <v>433043</v>
      </c>
      <c r="R33" s="19">
        <v>1949971</v>
      </c>
      <c r="S33" s="19">
        <v>-138508</v>
      </c>
      <c r="T33" s="19">
        <v>838968</v>
      </c>
      <c r="U33" s="19">
        <v>847529</v>
      </c>
      <c r="V33" s="36">
        <v>1547989</v>
      </c>
      <c r="W33" s="36">
        <v>7918183</v>
      </c>
      <c r="X33" s="36">
        <v>11238542</v>
      </c>
      <c r="Y33" s="19">
        <v>-3320359</v>
      </c>
      <c r="Z33" s="20">
        <v>-29.54</v>
      </c>
      <c r="AA33" s="21">
        <v>11238542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-48608999</v>
      </c>
      <c r="D35" s="17"/>
      <c r="E35" s="18">
        <v>-90058714</v>
      </c>
      <c r="F35" s="19">
        <v>-81733686</v>
      </c>
      <c r="G35" s="19"/>
      <c r="H35" s="19"/>
      <c r="I35" s="19">
        <v>-5391044</v>
      </c>
      <c r="J35" s="19">
        <v>-5391044</v>
      </c>
      <c r="K35" s="19">
        <v>-451833</v>
      </c>
      <c r="L35" s="19">
        <v>-3839954</v>
      </c>
      <c r="M35" s="19">
        <v>-10141917</v>
      </c>
      <c r="N35" s="19">
        <v>-14433704</v>
      </c>
      <c r="O35" s="19">
        <v>-2437953</v>
      </c>
      <c r="P35" s="19">
        <v>-16461550</v>
      </c>
      <c r="Q35" s="19">
        <v>-4552694</v>
      </c>
      <c r="R35" s="19">
        <v>-23452197</v>
      </c>
      <c r="S35" s="19">
        <v>-141600</v>
      </c>
      <c r="T35" s="19">
        <v>-4147761</v>
      </c>
      <c r="U35" s="19">
        <v>-17857218</v>
      </c>
      <c r="V35" s="19">
        <v>-22146579</v>
      </c>
      <c r="W35" s="19">
        <v>-65423524</v>
      </c>
      <c r="X35" s="19">
        <v>-81733686</v>
      </c>
      <c r="Y35" s="19">
        <v>16310162</v>
      </c>
      <c r="Z35" s="20">
        <v>-19.96</v>
      </c>
      <c r="AA35" s="21">
        <v>-81733686</v>
      </c>
    </row>
    <row r="36" spans="1:27" ht="13.5">
      <c r="A36" s="23" t="s">
        <v>57</v>
      </c>
      <c r="B36" s="24"/>
      <c r="C36" s="25">
        <f aca="true" t="shared" si="2" ref="C36:Y36">SUM(C31:C35)</f>
        <v>3765721</v>
      </c>
      <c r="D36" s="25">
        <f>SUM(D31:D35)</f>
        <v>0</v>
      </c>
      <c r="E36" s="26">
        <f t="shared" si="2"/>
        <v>78330339</v>
      </c>
      <c r="F36" s="27">
        <f t="shared" si="2"/>
        <v>164223139</v>
      </c>
      <c r="G36" s="27">
        <f t="shared" si="2"/>
        <v>1069736</v>
      </c>
      <c r="H36" s="27">
        <f t="shared" si="2"/>
        <v>-168636</v>
      </c>
      <c r="I36" s="27">
        <f t="shared" si="2"/>
        <v>-5355645</v>
      </c>
      <c r="J36" s="27">
        <f t="shared" si="2"/>
        <v>-4454545</v>
      </c>
      <c r="K36" s="27">
        <f t="shared" si="2"/>
        <v>929805</v>
      </c>
      <c r="L36" s="27">
        <f t="shared" si="2"/>
        <v>19312971</v>
      </c>
      <c r="M36" s="27">
        <f t="shared" si="2"/>
        <v>-9398906</v>
      </c>
      <c r="N36" s="27">
        <f t="shared" si="2"/>
        <v>10843870</v>
      </c>
      <c r="O36" s="27">
        <f t="shared" si="2"/>
        <v>-1331761</v>
      </c>
      <c r="P36" s="27">
        <f t="shared" si="2"/>
        <v>-8072965</v>
      </c>
      <c r="Q36" s="27">
        <f t="shared" si="2"/>
        <v>-4119651</v>
      </c>
      <c r="R36" s="27">
        <f t="shared" si="2"/>
        <v>-13524377</v>
      </c>
      <c r="S36" s="27">
        <f t="shared" si="2"/>
        <v>-280108</v>
      </c>
      <c r="T36" s="27">
        <f t="shared" si="2"/>
        <v>-3308793</v>
      </c>
      <c r="U36" s="27">
        <f t="shared" si="2"/>
        <v>9609489</v>
      </c>
      <c r="V36" s="27">
        <f t="shared" si="2"/>
        <v>6020588</v>
      </c>
      <c r="W36" s="27">
        <f t="shared" si="2"/>
        <v>-1114464</v>
      </c>
      <c r="X36" s="27">
        <f t="shared" si="2"/>
        <v>164223139</v>
      </c>
      <c r="Y36" s="27">
        <f t="shared" si="2"/>
        <v>-165337603</v>
      </c>
      <c r="Z36" s="28">
        <f>+IF(X36&lt;&gt;0,+(Y36/X36)*100,0)</f>
        <v>-100.6786278759414</v>
      </c>
      <c r="AA36" s="29">
        <f>SUM(AA31:AA35)</f>
        <v>164223139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-114164160</v>
      </c>
      <c r="D38" s="31">
        <f>+D17+D27+D36</f>
        <v>0</v>
      </c>
      <c r="E38" s="32">
        <f t="shared" si="3"/>
        <v>165442049</v>
      </c>
      <c r="F38" s="33">
        <f t="shared" si="3"/>
        <v>-213606441</v>
      </c>
      <c r="G38" s="33">
        <f t="shared" si="3"/>
        <v>1037886365</v>
      </c>
      <c r="H38" s="33">
        <f t="shared" si="3"/>
        <v>-199427722</v>
      </c>
      <c r="I38" s="33">
        <f t="shared" si="3"/>
        <v>-386961587</v>
      </c>
      <c r="J38" s="33">
        <f t="shared" si="3"/>
        <v>451497056</v>
      </c>
      <c r="K38" s="33">
        <f t="shared" si="3"/>
        <v>-336785619</v>
      </c>
      <c r="L38" s="33">
        <f t="shared" si="3"/>
        <v>524965849</v>
      </c>
      <c r="M38" s="33">
        <f t="shared" si="3"/>
        <v>22782731</v>
      </c>
      <c r="N38" s="33">
        <f t="shared" si="3"/>
        <v>210962961</v>
      </c>
      <c r="O38" s="33">
        <f t="shared" si="3"/>
        <v>-142587330</v>
      </c>
      <c r="P38" s="33">
        <f t="shared" si="3"/>
        <v>-226585730</v>
      </c>
      <c r="Q38" s="33">
        <f t="shared" si="3"/>
        <v>649441299</v>
      </c>
      <c r="R38" s="33">
        <f t="shared" si="3"/>
        <v>280268239</v>
      </c>
      <c r="S38" s="33">
        <f t="shared" si="3"/>
        <v>-241093254</v>
      </c>
      <c r="T38" s="33">
        <f t="shared" si="3"/>
        <v>-249095135</v>
      </c>
      <c r="U38" s="33">
        <f t="shared" si="3"/>
        <v>-298426959</v>
      </c>
      <c r="V38" s="33">
        <f t="shared" si="3"/>
        <v>-788615348</v>
      </c>
      <c r="W38" s="33">
        <f t="shared" si="3"/>
        <v>154112908</v>
      </c>
      <c r="X38" s="33">
        <f t="shared" si="3"/>
        <v>-213606441</v>
      </c>
      <c r="Y38" s="33">
        <f t="shared" si="3"/>
        <v>367719349</v>
      </c>
      <c r="Z38" s="34">
        <f>+IF(X38&lt;&gt;0,+(Y38/X38)*100,0)</f>
        <v>-172.14806223937788</v>
      </c>
      <c r="AA38" s="35">
        <f>+AA17+AA27+AA36</f>
        <v>-213606441</v>
      </c>
    </row>
    <row r="39" spans="1:27" ht="13.5">
      <c r="A39" s="22" t="s">
        <v>59</v>
      </c>
      <c r="B39" s="16"/>
      <c r="C39" s="31">
        <v>857853758</v>
      </c>
      <c r="D39" s="31"/>
      <c r="E39" s="32">
        <v>644857706</v>
      </c>
      <c r="F39" s="33">
        <v>646027233</v>
      </c>
      <c r="G39" s="33">
        <v>942414948</v>
      </c>
      <c r="H39" s="33">
        <v>1980301313</v>
      </c>
      <c r="I39" s="33">
        <v>1780873591</v>
      </c>
      <c r="J39" s="33">
        <v>942414948</v>
      </c>
      <c r="K39" s="33">
        <v>1393912004</v>
      </c>
      <c r="L39" s="33">
        <v>1057126385</v>
      </c>
      <c r="M39" s="33">
        <v>1582092234</v>
      </c>
      <c r="N39" s="33">
        <v>1393912004</v>
      </c>
      <c r="O39" s="33">
        <v>1604874965</v>
      </c>
      <c r="P39" s="33">
        <v>1462287635</v>
      </c>
      <c r="Q39" s="33">
        <v>1235701905</v>
      </c>
      <c r="R39" s="33">
        <v>1604874965</v>
      </c>
      <c r="S39" s="33">
        <v>1885143204</v>
      </c>
      <c r="T39" s="33">
        <v>1644049950</v>
      </c>
      <c r="U39" s="33">
        <v>1394954815</v>
      </c>
      <c r="V39" s="33">
        <v>1885143204</v>
      </c>
      <c r="W39" s="33">
        <v>942414948</v>
      </c>
      <c r="X39" s="33">
        <v>646027233</v>
      </c>
      <c r="Y39" s="33">
        <v>296387715</v>
      </c>
      <c r="Z39" s="34">
        <v>45.88</v>
      </c>
      <c r="AA39" s="35">
        <v>646027233</v>
      </c>
    </row>
    <row r="40" spans="1:27" ht="13.5">
      <c r="A40" s="41" t="s">
        <v>60</v>
      </c>
      <c r="B40" s="42"/>
      <c r="C40" s="43">
        <v>743689598</v>
      </c>
      <c r="D40" s="43"/>
      <c r="E40" s="44">
        <v>810299756</v>
      </c>
      <c r="F40" s="45">
        <v>432420791</v>
      </c>
      <c r="G40" s="45">
        <v>1980301313</v>
      </c>
      <c r="H40" s="45">
        <v>1780873591</v>
      </c>
      <c r="I40" s="45">
        <v>1393912004</v>
      </c>
      <c r="J40" s="45">
        <v>1393912004</v>
      </c>
      <c r="K40" s="45">
        <v>1057126385</v>
      </c>
      <c r="L40" s="45">
        <v>1582092234</v>
      </c>
      <c r="M40" s="45">
        <v>1604874965</v>
      </c>
      <c r="N40" s="45">
        <v>1604874965</v>
      </c>
      <c r="O40" s="45">
        <v>1462287635</v>
      </c>
      <c r="P40" s="45">
        <v>1235701905</v>
      </c>
      <c r="Q40" s="45">
        <v>1885143204</v>
      </c>
      <c r="R40" s="45">
        <v>1462287635</v>
      </c>
      <c r="S40" s="45">
        <v>1644049950</v>
      </c>
      <c r="T40" s="45">
        <v>1394954815</v>
      </c>
      <c r="U40" s="45">
        <v>1096527856</v>
      </c>
      <c r="V40" s="45">
        <v>1096527856</v>
      </c>
      <c r="W40" s="45">
        <v>1096527856</v>
      </c>
      <c r="X40" s="45">
        <v>432420791</v>
      </c>
      <c r="Y40" s="45">
        <v>664107065</v>
      </c>
      <c r="Z40" s="46">
        <v>153.58</v>
      </c>
      <c r="AA40" s="47">
        <v>432420791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169762641</v>
      </c>
      <c r="D6" s="17"/>
      <c r="E6" s="18">
        <v>202223160</v>
      </c>
      <c r="F6" s="19">
        <v>202223160</v>
      </c>
      <c r="G6" s="19">
        <v>14782255</v>
      </c>
      <c r="H6" s="19">
        <v>9901906</v>
      </c>
      <c r="I6" s="19">
        <v>18544789</v>
      </c>
      <c r="J6" s="19">
        <v>43228950</v>
      </c>
      <c r="K6" s="19">
        <v>23690650</v>
      </c>
      <c r="L6" s="19">
        <v>14334008</v>
      </c>
      <c r="M6" s="19">
        <v>15763146</v>
      </c>
      <c r="N6" s="19">
        <v>53787804</v>
      </c>
      <c r="O6" s="19">
        <v>13522930</v>
      </c>
      <c r="P6" s="19">
        <v>14157682</v>
      </c>
      <c r="Q6" s="19">
        <v>15287744</v>
      </c>
      <c r="R6" s="19">
        <v>42968356</v>
      </c>
      <c r="S6" s="19">
        <v>15395525</v>
      </c>
      <c r="T6" s="19">
        <v>14415288</v>
      </c>
      <c r="U6" s="19">
        <v>13957114</v>
      </c>
      <c r="V6" s="19">
        <v>43767927</v>
      </c>
      <c r="W6" s="19">
        <v>183753037</v>
      </c>
      <c r="X6" s="19">
        <v>202223160</v>
      </c>
      <c r="Y6" s="19">
        <v>-18470123</v>
      </c>
      <c r="Z6" s="20">
        <v>-9.13</v>
      </c>
      <c r="AA6" s="21">
        <v>202223160</v>
      </c>
    </row>
    <row r="7" spans="1:27" ht="13.5">
      <c r="A7" s="22" t="s">
        <v>34</v>
      </c>
      <c r="B7" s="16"/>
      <c r="C7" s="17">
        <v>782880348</v>
      </c>
      <c r="D7" s="17"/>
      <c r="E7" s="18">
        <v>831511032</v>
      </c>
      <c r="F7" s="19">
        <v>831511032</v>
      </c>
      <c r="G7" s="19">
        <v>62259192</v>
      </c>
      <c r="H7" s="19">
        <v>30699827</v>
      </c>
      <c r="I7" s="19">
        <v>75897184</v>
      </c>
      <c r="J7" s="19">
        <v>168856203</v>
      </c>
      <c r="K7" s="19">
        <v>63014126</v>
      </c>
      <c r="L7" s="19">
        <v>73966158</v>
      </c>
      <c r="M7" s="19">
        <v>69900623</v>
      </c>
      <c r="N7" s="19">
        <v>206880907</v>
      </c>
      <c r="O7" s="19">
        <v>52961462</v>
      </c>
      <c r="P7" s="19">
        <v>53898305</v>
      </c>
      <c r="Q7" s="19">
        <v>69521824</v>
      </c>
      <c r="R7" s="19">
        <v>176381591</v>
      </c>
      <c r="S7" s="19">
        <v>54886205</v>
      </c>
      <c r="T7" s="19">
        <v>56055395</v>
      </c>
      <c r="U7" s="19">
        <v>51149503</v>
      </c>
      <c r="V7" s="19">
        <v>162091103</v>
      </c>
      <c r="W7" s="19">
        <v>714209804</v>
      </c>
      <c r="X7" s="19">
        <v>831511032</v>
      </c>
      <c r="Y7" s="19">
        <v>-117301228</v>
      </c>
      <c r="Z7" s="20">
        <v>-14.11</v>
      </c>
      <c r="AA7" s="21">
        <v>831511032</v>
      </c>
    </row>
    <row r="8" spans="1:27" ht="13.5">
      <c r="A8" s="22" t="s">
        <v>35</v>
      </c>
      <c r="B8" s="16"/>
      <c r="C8" s="17">
        <v>130958319</v>
      </c>
      <c r="D8" s="17"/>
      <c r="E8" s="18">
        <v>58700160</v>
      </c>
      <c r="F8" s="19">
        <v>58700160</v>
      </c>
      <c r="G8" s="19">
        <v>15832632</v>
      </c>
      <c r="H8" s="19">
        <v>78839602</v>
      </c>
      <c r="I8" s="19">
        <v>8715691</v>
      </c>
      <c r="J8" s="19">
        <v>103387925</v>
      </c>
      <c r="K8" s="19">
        <v>48588634</v>
      </c>
      <c r="L8" s="19">
        <v>10841605</v>
      </c>
      <c r="M8" s="19">
        <v>5304462</v>
      </c>
      <c r="N8" s="19">
        <v>64734701</v>
      </c>
      <c r="O8" s="19">
        <v>16890960</v>
      </c>
      <c r="P8" s="19">
        <v>34738367</v>
      </c>
      <c r="Q8" s="19">
        <v>3661119</v>
      </c>
      <c r="R8" s="19">
        <v>55290446</v>
      </c>
      <c r="S8" s="19">
        <v>38381644</v>
      </c>
      <c r="T8" s="19">
        <v>41685092</v>
      </c>
      <c r="U8" s="19">
        <v>26061066</v>
      </c>
      <c r="V8" s="19">
        <v>106127802</v>
      </c>
      <c r="W8" s="19">
        <v>329540874</v>
      </c>
      <c r="X8" s="19">
        <v>58700160</v>
      </c>
      <c r="Y8" s="19">
        <v>270840714</v>
      </c>
      <c r="Z8" s="20">
        <v>461.4</v>
      </c>
      <c r="AA8" s="21">
        <v>58700160</v>
      </c>
    </row>
    <row r="9" spans="1:27" ht="13.5">
      <c r="A9" s="22" t="s">
        <v>36</v>
      </c>
      <c r="B9" s="16"/>
      <c r="C9" s="17">
        <v>223626929</v>
      </c>
      <c r="D9" s="17"/>
      <c r="E9" s="18">
        <v>224187996</v>
      </c>
      <c r="F9" s="19">
        <v>224187996</v>
      </c>
      <c r="G9" s="19">
        <v>78225549</v>
      </c>
      <c r="H9" s="19">
        <v>2480397</v>
      </c>
      <c r="I9" s="19">
        <v>-718383</v>
      </c>
      <c r="J9" s="19">
        <v>79987563</v>
      </c>
      <c r="K9" s="19"/>
      <c r="L9" s="19">
        <v>622000</v>
      </c>
      <c r="M9" s="19">
        <v>63728000</v>
      </c>
      <c r="N9" s="19">
        <v>64350000</v>
      </c>
      <c r="O9" s="19">
        <v>15700390</v>
      </c>
      <c r="P9" s="19">
        <v>621315</v>
      </c>
      <c r="Q9" s="19">
        <v>9397886</v>
      </c>
      <c r="R9" s="19">
        <v>25719591</v>
      </c>
      <c r="S9" s="19"/>
      <c r="T9" s="19"/>
      <c r="U9" s="19">
        <v>52429008</v>
      </c>
      <c r="V9" s="19">
        <v>52429008</v>
      </c>
      <c r="W9" s="19">
        <v>222486162</v>
      </c>
      <c r="X9" s="19">
        <v>224187996</v>
      </c>
      <c r="Y9" s="19">
        <v>-1701834</v>
      </c>
      <c r="Z9" s="20">
        <v>-0.76</v>
      </c>
      <c r="AA9" s="21">
        <v>224187996</v>
      </c>
    </row>
    <row r="10" spans="1:27" ht="13.5">
      <c r="A10" s="22" t="s">
        <v>37</v>
      </c>
      <c r="B10" s="16"/>
      <c r="C10" s="17">
        <v>111803335</v>
      </c>
      <c r="D10" s="17"/>
      <c r="E10" s="18">
        <v>71781000</v>
      </c>
      <c r="F10" s="19">
        <v>71781000</v>
      </c>
      <c r="G10" s="19">
        <v>42486528</v>
      </c>
      <c r="H10" s="19">
        <v>10718632</v>
      </c>
      <c r="I10" s="19">
        <v>7705248</v>
      </c>
      <c r="J10" s="19">
        <v>60910408</v>
      </c>
      <c r="K10" s="19">
        <v>11430371</v>
      </c>
      <c r="L10" s="19">
        <v>26283821</v>
      </c>
      <c r="M10" s="19">
        <v>1860</v>
      </c>
      <c r="N10" s="19">
        <v>37716052</v>
      </c>
      <c r="O10" s="19"/>
      <c r="P10" s="19"/>
      <c r="Q10" s="19">
        <v>28083397</v>
      </c>
      <c r="R10" s="19">
        <v>28083397</v>
      </c>
      <c r="S10" s="19"/>
      <c r="T10" s="19"/>
      <c r="U10" s="19"/>
      <c r="V10" s="19"/>
      <c r="W10" s="19">
        <v>126709857</v>
      </c>
      <c r="X10" s="19">
        <v>71781000</v>
      </c>
      <c r="Y10" s="19">
        <v>54928857</v>
      </c>
      <c r="Z10" s="20">
        <v>76.52</v>
      </c>
      <c r="AA10" s="21">
        <v>71781000</v>
      </c>
    </row>
    <row r="11" spans="1:27" ht="13.5">
      <c r="A11" s="22" t="s">
        <v>38</v>
      </c>
      <c r="B11" s="16"/>
      <c r="C11" s="17">
        <v>35796394</v>
      </c>
      <c r="D11" s="17"/>
      <c r="E11" s="18">
        <v>1581492</v>
      </c>
      <c r="F11" s="19">
        <v>1581492</v>
      </c>
      <c r="G11" s="19">
        <v>44052</v>
      </c>
      <c r="H11" s="19">
        <v>259613</v>
      </c>
      <c r="I11" s="19">
        <v>342505</v>
      </c>
      <c r="J11" s="19">
        <v>646170</v>
      </c>
      <c r="K11" s="19">
        <v>147698</v>
      </c>
      <c r="L11" s="19">
        <v>126045</v>
      </c>
      <c r="M11" s="19">
        <v>291177</v>
      </c>
      <c r="N11" s="19">
        <v>564920</v>
      </c>
      <c r="O11" s="19">
        <v>40928</v>
      </c>
      <c r="P11" s="19">
        <v>250594</v>
      </c>
      <c r="Q11" s="19">
        <v>237222</v>
      </c>
      <c r="R11" s="19">
        <v>528744</v>
      </c>
      <c r="S11" s="19">
        <v>274135</v>
      </c>
      <c r="T11" s="19">
        <v>12031</v>
      </c>
      <c r="U11" s="19">
        <v>219052</v>
      </c>
      <c r="V11" s="19">
        <v>505218</v>
      </c>
      <c r="W11" s="19">
        <v>2245052</v>
      </c>
      <c r="X11" s="19">
        <v>1581492</v>
      </c>
      <c r="Y11" s="19">
        <v>663560</v>
      </c>
      <c r="Z11" s="20">
        <v>41.96</v>
      </c>
      <c r="AA11" s="21">
        <v>1581492</v>
      </c>
    </row>
    <row r="12" spans="1:27" ht="13.5">
      <c r="A12" s="22" t="s">
        <v>39</v>
      </c>
      <c r="B12" s="16"/>
      <c r="C12" s="17">
        <v>37848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30120</v>
      </c>
      <c r="V12" s="19">
        <v>30120</v>
      </c>
      <c r="W12" s="19">
        <v>30120</v>
      </c>
      <c r="X12" s="19"/>
      <c r="Y12" s="19">
        <v>30120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-1326735666</v>
      </c>
      <c r="D14" s="17"/>
      <c r="E14" s="18">
        <v>-1208909472</v>
      </c>
      <c r="F14" s="19">
        <v>-1208909472</v>
      </c>
      <c r="G14" s="19">
        <v>-231563643</v>
      </c>
      <c r="H14" s="19">
        <v>-105113443</v>
      </c>
      <c r="I14" s="19">
        <v>-101152880</v>
      </c>
      <c r="J14" s="19">
        <v>-437829966</v>
      </c>
      <c r="K14" s="19">
        <v>-118831833</v>
      </c>
      <c r="L14" s="19">
        <v>-64733226</v>
      </c>
      <c r="M14" s="19">
        <v>-150040516</v>
      </c>
      <c r="N14" s="19">
        <v>-333605575</v>
      </c>
      <c r="O14" s="19">
        <v>-109246926</v>
      </c>
      <c r="P14" s="19">
        <v>-114276632</v>
      </c>
      <c r="Q14" s="19">
        <v>-119683257</v>
      </c>
      <c r="R14" s="19">
        <v>-343206815</v>
      </c>
      <c r="S14" s="19">
        <v>-105153184</v>
      </c>
      <c r="T14" s="19">
        <v>-78023545</v>
      </c>
      <c r="U14" s="19">
        <v>-122432243</v>
      </c>
      <c r="V14" s="19">
        <v>-305608972</v>
      </c>
      <c r="W14" s="19">
        <v>-1420251328</v>
      </c>
      <c r="X14" s="19">
        <v>-1208909472</v>
      </c>
      <c r="Y14" s="19">
        <v>-211341856</v>
      </c>
      <c r="Z14" s="20">
        <v>17.48</v>
      </c>
      <c r="AA14" s="21">
        <v>-1208909472</v>
      </c>
    </row>
    <row r="15" spans="1:27" ht="13.5">
      <c r="A15" s="22" t="s">
        <v>42</v>
      </c>
      <c r="B15" s="16"/>
      <c r="C15" s="17">
        <v>-67921</v>
      </c>
      <c r="D15" s="17"/>
      <c r="E15" s="18">
        <v>-6510108</v>
      </c>
      <c r="F15" s="19">
        <v>-6510108</v>
      </c>
      <c r="G15" s="19">
        <v>-391757</v>
      </c>
      <c r="H15" s="19">
        <v>-1679123</v>
      </c>
      <c r="I15" s="19">
        <v>-1842211</v>
      </c>
      <c r="J15" s="19">
        <v>-3913091</v>
      </c>
      <c r="K15" s="19">
        <v>-1481492</v>
      </c>
      <c r="L15" s="19">
        <v>-768931</v>
      </c>
      <c r="M15" s="19">
        <v>-998399</v>
      </c>
      <c r="N15" s="19">
        <v>-3248822</v>
      </c>
      <c r="O15" s="19">
        <v>-5291561</v>
      </c>
      <c r="P15" s="19">
        <v>-984265</v>
      </c>
      <c r="Q15" s="19">
        <v>-4340971</v>
      </c>
      <c r="R15" s="19">
        <v>-10616797</v>
      </c>
      <c r="S15" s="19">
        <v>-186357</v>
      </c>
      <c r="T15" s="19">
        <v>-5717088</v>
      </c>
      <c r="U15" s="19">
        <v>-6231986</v>
      </c>
      <c r="V15" s="19">
        <v>-12135431</v>
      </c>
      <c r="W15" s="19">
        <v>-29914141</v>
      </c>
      <c r="X15" s="19">
        <v>-6510108</v>
      </c>
      <c r="Y15" s="19">
        <v>-23404033</v>
      </c>
      <c r="Z15" s="20">
        <v>359.5</v>
      </c>
      <c r="AA15" s="21">
        <v>-6510108</v>
      </c>
    </row>
    <row r="16" spans="1:27" ht="13.5">
      <c r="A16" s="22" t="s">
        <v>43</v>
      </c>
      <c r="B16" s="16"/>
      <c r="C16" s="17">
        <v>-53447498</v>
      </c>
      <c r="D16" s="17"/>
      <c r="E16" s="18">
        <v>-58375224</v>
      </c>
      <c r="F16" s="19">
        <v>-58375224</v>
      </c>
      <c r="G16" s="19">
        <v>-17973361</v>
      </c>
      <c r="H16" s="19">
        <v>-4862252</v>
      </c>
      <c r="I16" s="19">
        <v>-3570998</v>
      </c>
      <c r="J16" s="19">
        <v>-26406611</v>
      </c>
      <c r="K16" s="19">
        <v>-3504007</v>
      </c>
      <c r="L16" s="19">
        <v>-3427516</v>
      </c>
      <c r="M16" s="19">
        <v>-10464</v>
      </c>
      <c r="N16" s="19">
        <v>-6941987</v>
      </c>
      <c r="O16" s="19">
        <v>-3724416</v>
      </c>
      <c r="P16" s="19">
        <v>-3476497</v>
      </c>
      <c r="Q16" s="19">
        <v>-3341613</v>
      </c>
      <c r="R16" s="19">
        <v>-10542526</v>
      </c>
      <c r="S16" s="19">
        <v>-236199</v>
      </c>
      <c r="T16" s="19">
        <v>-847</v>
      </c>
      <c r="U16" s="19">
        <v>-1430867</v>
      </c>
      <c r="V16" s="19">
        <v>-1667913</v>
      </c>
      <c r="W16" s="19">
        <v>-45559037</v>
      </c>
      <c r="X16" s="19">
        <v>-58375224</v>
      </c>
      <c r="Y16" s="19">
        <v>12816187</v>
      </c>
      <c r="Z16" s="20">
        <v>-21.95</v>
      </c>
      <c r="AA16" s="21">
        <v>-58375224</v>
      </c>
    </row>
    <row r="17" spans="1:27" ht="13.5">
      <c r="A17" s="23" t="s">
        <v>44</v>
      </c>
      <c r="B17" s="24"/>
      <c r="C17" s="25">
        <f aca="true" t="shared" si="0" ref="C17:Y17">SUM(C6:C16)</f>
        <v>74614729</v>
      </c>
      <c r="D17" s="25">
        <f>SUM(D6:D16)</f>
        <v>0</v>
      </c>
      <c r="E17" s="26">
        <f t="shared" si="0"/>
        <v>116190036</v>
      </c>
      <c r="F17" s="27">
        <f t="shared" si="0"/>
        <v>116190036</v>
      </c>
      <c r="G17" s="27">
        <f t="shared" si="0"/>
        <v>-36298553</v>
      </c>
      <c r="H17" s="27">
        <f t="shared" si="0"/>
        <v>21245159</v>
      </c>
      <c r="I17" s="27">
        <f t="shared" si="0"/>
        <v>3920945</v>
      </c>
      <c r="J17" s="27">
        <f t="shared" si="0"/>
        <v>-11132449</v>
      </c>
      <c r="K17" s="27">
        <f t="shared" si="0"/>
        <v>23054147</v>
      </c>
      <c r="L17" s="27">
        <f t="shared" si="0"/>
        <v>57243964</v>
      </c>
      <c r="M17" s="27">
        <f t="shared" si="0"/>
        <v>3939889</v>
      </c>
      <c r="N17" s="27">
        <f t="shared" si="0"/>
        <v>84238000</v>
      </c>
      <c r="O17" s="27">
        <f t="shared" si="0"/>
        <v>-19146233</v>
      </c>
      <c r="P17" s="27">
        <f t="shared" si="0"/>
        <v>-15071131</v>
      </c>
      <c r="Q17" s="27">
        <f t="shared" si="0"/>
        <v>-1176649</v>
      </c>
      <c r="R17" s="27">
        <f t="shared" si="0"/>
        <v>-35394013</v>
      </c>
      <c r="S17" s="27">
        <f t="shared" si="0"/>
        <v>3361769</v>
      </c>
      <c r="T17" s="27">
        <f t="shared" si="0"/>
        <v>28426326</v>
      </c>
      <c r="U17" s="27">
        <f t="shared" si="0"/>
        <v>13750767</v>
      </c>
      <c r="V17" s="27">
        <f t="shared" si="0"/>
        <v>45538862</v>
      </c>
      <c r="W17" s="27">
        <f t="shared" si="0"/>
        <v>83250400</v>
      </c>
      <c r="X17" s="27">
        <f t="shared" si="0"/>
        <v>116190036</v>
      </c>
      <c r="Y17" s="27">
        <f t="shared" si="0"/>
        <v>-32939636</v>
      </c>
      <c r="Z17" s="28">
        <f>+IF(X17&lt;&gt;0,+(Y17/X17)*100,0)</f>
        <v>-28.349794125203644</v>
      </c>
      <c r="AA17" s="29">
        <f>SUM(AA6:AA16)</f>
        <v>116190036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25239015</v>
      </c>
      <c r="D21" s="17"/>
      <c r="E21" s="18">
        <v>88414476</v>
      </c>
      <c r="F21" s="19">
        <v>88414476</v>
      </c>
      <c r="G21" s="36">
        <v>40504</v>
      </c>
      <c r="H21" s="36">
        <v>2444713</v>
      </c>
      <c r="I21" s="36">
        <v>3204456</v>
      </c>
      <c r="J21" s="19">
        <v>5689673</v>
      </c>
      <c r="K21" s="36">
        <v>2601942</v>
      </c>
      <c r="L21" s="36">
        <v>10378669</v>
      </c>
      <c r="M21" s="19">
        <v>17895216</v>
      </c>
      <c r="N21" s="36">
        <v>30875827</v>
      </c>
      <c r="O21" s="36">
        <v>1601151</v>
      </c>
      <c r="P21" s="36">
        <v>832025</v>
      </c>
      <c r="Q21" s="19">
        <v>2208694</v>
      </c>
      <c r="R21" s="36">
        <v>4641870</v>
      </c>
      <c r="S21" s="36">
        <v>1131719</v>
      </c>
      <c r="T21" s="19">
        <v>2046163</v>
      </c>
      <c r="U21" s="36">
        <v>4447525</v>
      </c>
      <c r="V21" s="36">
        <v>7625407</v>
      </c>
      <c r="W21" s="36">
        <v>48832777</v>
      </c>
      <c r="X21" s="19">
        <v>88414476</v>
      </c>
      <c r="Y21" s="36">
        <v>-39581699</v>
      </c>
      <c r="Z21" s="37">
        <v>-44.77</v>
      </c>
      <c r="AA21" s="38">
        <v>88414476</v>
      </c>
    </row>
    <row r="22" spans="1:27" ht="13.5">
      <c r="A22" s="22" t="s">
        <v>47</v>
      </c>
      <c r="B22" s="16"/>
      <c r="C22" s="17"/>
      <c r="D22" s="17"/>
      <c r="E22" s="39">
        <v>5282460</v>
      </c>
      <c r="F22" s="36">
        <v>5282460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5282460</v>
      </c>
      <c r="Y22" s="19">
        <v>-5282460</v>
      </c>
      <c r="Z22" s="20">
        <v>-100</v>
      </c>
      <c r="AA22" s="21">
        <v>5282460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>
        <v>5253962</v>
      </c>
      <c r="H23" s="36">
        <v>-1834506</v>
      </c>
      <c r="I23" s="36">
        <v>-1096427</v>
      </c>
      <c r="J23" s="19">
        <v>2323029</v>
      </c>
      <c r="K23" s="36">
        <v>201900</v>
      </c>
      <c r="L23" s="36">
        <v>72446</v>
      </c>
      <c r="M23" s="19">
        <v>149928</v>
      </c>
      <c r="N23" s="36">
        <v>424274</v>
      </c>
      <c r="O23" s="36">
        <v>134011</v>
      </c>
      <c r="P23" s="36">
        <v>862269</v>
      </c>
      <c r="Q23" s="19">
        <v>70924</v>
      </c>
      <c r="R23" s="36">
        <v>1067204</v>
      </c>
      <c r="S23" s="36">
        <v>1567066</v>
      </c>
      <c r="T23" s="19">
        <v>84687</v>
      </c>
      <c r="U23" s="36">
        <v>878029</v>
      </c>
      <c r="V23" s="36">
        <v>2529782</v>
      </c>
      <c r="W23" s="36">
        <v>6344289</v>
      </c>
      <c r="X23" s="19"/>
      <c r="Y23" s="36">
        <v>6344289</v>
      </c>
      <c r="Z23" s="37"/>
      <c r="AA23" s="38"/>
    </row>
    <row r="24" spans="1:27" ht="13.5">
      <c r="A24" s="22" t="s">
        <v>49</v>
      </c>
      <c r="B24" s="16"/>
      <c r="C24" s="17">
        <v>89098</v>
      </c>
      <c r="D24" s="17"/>
      <c r="E24" s="18">
        <v>-818208</v>
      </c>
      <c r="F24" s="19">
        <v>-818208</v>
      </c>
      <c r="G24" s="19"/>
      <c r="H24" s="19"/>
      <c r="I24" s="19"/>
      <c r="J24" s="19"/>
      <c r="K24" s="19"/>
      <c r="L24" s="19">
        <v>-54039</v>
      </c>
      <c r="M24" s="19">
        <v>-101953</v>
      </c>
      <c r="N24" s="19">
        <v>-155992</v>
      </c>
      <c r="O24" s="19"/>
      <c r="P24" s="19"/>
      <c r="Q24" s="19"/>
      <c r="R24" s="19"/>
      <c r="S24" s="19"/>
      <c r="T24" s="19"/>
      <c r="U24" s="19">
        <v>7808962</v>
      </c>
      <c r="V24" s="19">
        <v>7808962</v>
      </c>
      <c r="W24" s="19">
        <v>7652970</v>
      </c>
      <c r="X24" s="19">
        <v>-818208</v>
      </c>
      <c r="Y24" s="19">
        <v>8471178</v>
      </c>
      <c r="Z24" s="20">
        <v>-1035.33</v>
      </c>
      <c r="AA24" s="21">
        <v>-818208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-116606018</v>
      </c>
      <c r="D26" s="17"/>
      <c r="E26" s="18">
        <v>-136692996</v>
      </c>
      <c r="F26" s="19">
        <v>-136692996</v>
      </c>
      <c r="G26" s="19">
        <v>-9128755</v>
      </c>
      <c r="H26" s="19">
        <v>-12979579</v>
      </c>
      <c r="I26" s="19">
        <v>-17443732</v>
      </c>
      <c r="J26" s="19">
        <v>-39552066</v>
      </c>
      <c r="K26" s="19">
        <v>-23124989</v>
      </c>
      <c r="L26" s="19">
        <v>-16008807</v>
      </c>
      <c r="M26" s="19">
        <v>-8607050</v>
      </c>
      <c r="N26" s="19">
        <v>-47740846</v>
      </c>
      <c r="O26" s="19">
        <v>-1897247</v>
      </c>
      <c r="P26" s="19">
        <v>-2253919</v>
      </c>
      <c r="Q26" s="19">
        <v>-7495466</v>
      </c>
      <c r="R26" s="19">
        <v>-11646632</v>
      </c>
      <c r="S26" s="19">
        <v>-6634663</v>
      </c>
      <c r="T26" s="19">
        <v>-9467354</v>
      </c>
      <c r="U26" s="19">
        <v>-11343592</v>
      </c>
      <c r="V26" s="19">
        <v>-27445609</v>
      </c>
      <c r="W26" s="19">
        <v>-126385153</v>
      </c>
      <c r="X26" s="19">
        <v>-136692996</v>
      </c>
      <c r="Y26" s="19">
        <v>10307843</v>
      </c>
      <c r="Z26" s="20">
        <v>-7.54</v>
      </c>
      <c r="AA26" s="21">
        <v>-136692996</v>
      </c>
    </row>
    <row r="27" spans="1:27" ht="13.5">
      <c r="A27" s="23" t="s">
        <v>51</v>
      </c>
      <c r="B27" s="24"/>
      <c r="C27" s="25">
        <f aca="true" t="shared" si="1" ref="C27:Y27">SUM(C21:C26)</f>
        <v>-91277905</v>
      </c>
      <c r="D27" s="25">
        <f>SUM(D21:D26)</f>
        <v>0</v>
      </c>
      <c r="E27" s="26">
        <f t="shared" si="1"/>
        <v>-43814268</v>
      </c>
      <c r="F27" s="27">
        <f t="shared" si="1"/>
        <v>-43814268</v>
      </c>
      <c r="G27" s="27">
        <f t="shared" si="1"/>
        <v>-3834289</v>
      </c>
      <c r="H27" s="27">
        <f t="shared" si="1"/>
        <v>-12369372</v>
      </c>
      <c r="I27" s="27">
        <f t="shared" si="1"/>
        <v>-15335703</v>
      </c>
      <c r="J27" s="27">
        <f t="shared" si="1"/>
        <v>-31539364</v>
      </c>
      <c r="K27" s="27">
        <f t="shared" si="1"/>
        <v>-20321147</v>
      </c>
      <c r="L27" s="27">
        <f t="shared" si="1"/>
        <v>-5611731</v>
      </c>
      <c r="M27" s="27">
        <f t="shared" si="1"/>
        <v>9336141</v>
      </c>
      <c r="N27" s="27">
        <f t="shared" si="1"/>
        <v>-16596737</v>
      </c>
      <c r="O27" s="27">
        <f t="shared" si="1"/>
        <v>-162085</v>
      </c>
      <c r="P27" s="27">
        <f t="shared" si="1"/>
        <v>-559625</v>
      </c>
      <c r="Q27" s="27">
        <f t="shared" si="1"/>
        <v>-5215848</v>
      </c>
      <c r="R27" s="27">
        <f t="shared" si="1"/>
        <v>-5937558</v>
      </c>
      <c r="S27" s="27">
        <f t="shared" si="1"/>
        <v>-3935878</v>
      </c>
      <c r="T27" s="27">
        <f t="shared" si="1"/>
        <v>-7336504</v>
      </c>
      <c r="U27" s="27">
        <f t="shared" si="1"/>
        <v>1790924</v>
      </c>
      <c r="V27" s="27">
        <f t="shared" si="1"/>
        <v>-9481458</v>
      </c>
      <c r="W27" s="27">
        <f t="shared" si="1"/>
        <v>-63555117</v>
      </c>
      <c r="X27" s="27">
        <f t="shared" si="1"/>
        <v>-43814268</v>
      </c>
      <c r="Y27" s="27">
        <f t="shared" si="1"/>
        <v>-19740849</v>
      </c>
      <c r="Z27" s="28">
        <f>+IF(X27&lt;&gt;0,+(Y27/X27)*100,0)</f>
        <v>45.05575444053978</v>
      </c>
      <c r="AA27" s="29">
        <f>SUM(AA21:AA26)</f>
        <v>-43814268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3329453</v>
      </c>
      <c r="D33" s="17"/>
      <c r="E33" s="18">
        <v>1009128</v>
      </c>
      <c r="F33" s="19">
        <v>1009128</v>
      </c>
      <c r="G33" s="19">
        <v>576377</v>
      </c>
      <c r="H33" s="36">
        <v>-133485</v>
      </c>
      <c r="I33" s="36">
        <v>142970</v>
      </c>
      <c r="J33" s="36">
        <v>585862</v>
      </c>
      <c r="K33" s="19">
        <v>-100736</v>
      </c>
      <c r="L33" s="19">
        <v>-11445</v>
      </c>
      <c r="M33" s="19">
        <v>155531</v>
      </c>
      <c r="N33" s="19">
        <v>43350</v>
      </c>
      <c r="O33" s="36">
        <v>49682</v>
      </c>
      <c r="P33" s="36">
        <v>40956</v>
      </c>
      <c r="Q33" s="36">
        <v>-122042</v>
      </c>
      <c r="R33" s="19">
        <v>-31404</v>
      </c>
      <c r="S33" s="19">
        <v>-129665</v>
      </c>
      <c r="T33" s="19">
        <v>162031</v>
      </c>
      <c r="U33" s="19">
        <v>189485</v>
      </c>
      <c r="V33" s="36">
        <v>221851</v>
      </c>
      <c r="W33" s="36">
        <v>819659</v>
      </c>
      <c r="X33" s="36">
        <v>1009128</v>
      </c>
      <c r="Y33" s="19">
        <v>-189469</v>
      </c>
      <c r="Z33" s="20">
        <v>-18.78</v>
      </c>
      <c r="AA33" s="21">
        <v>1009128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-5918979</v>
      </c>
      <c r="D35" s="17"/>
      <c r="E35" s="18">
        <v>-3011616</v>
      </c>
      <c r="F35" s="19">
        <v>-3011616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-3011616</v>
      </c>
      <c r="Y35" s="19">
        <v>3011616</v>
      </c>
      <c r="Z35" s="20">
        <v>-100</v>
      </c>
      <c r="AA35" s="21">
        <v>-3011616</v>
      </c>
    </row>
    <row r="36" spans="1:27" ht="13.5">
      <c r="A36" s="23" t="s">
        <v>57</v>
      </c>
      <c r="B36" s="24"/>
      <c r="C36" s="25">
        <f aca="true" t="shared" si="2" ref="C36:Y36">SUM(C31:C35)</f>
        <v>-2589526</v>
      </c>
      <c r="D36" s="25">
        <f>SUM(D31:D35)</f>
        <v>0</v>
      </c>
      <c r="E36" s="26">
        <f t="shared" si="2"/>
        <v>-2002488</v>
      </c>
      <c r="F36" s="27">
        <f t="shared" si="2"/>
        <v>-2002488</v>
      </c>
      <c r="G36" s="27">
        <f t="shared" si="2"/>
        <v>576377</v>
      </c>
      <c r="H36" s="27">
        <f t="shared" si="2"/>
        <v>-133485</v>
      </c>
      <c r="I36" s="27">
        <f t="shared" si="2"/>
        <v>142970</v>
      </c>
      <c r="J36" s="27">
        <f t="shared" si="2"/>
        <v>585862</v>
      </c>
      <c r="K36" s="27">
        <f t="shared" si="2"/>
        <v>-100736</v>
      </c>
      <c r="L36" s="27">
        <f t="shared" si="2"/>
        <v>-11445</v>
      </c>
      <c r="M36" s="27">
        <f t="shared" si="2"/>
        <v>155531</v>
      </c>
      <c r="N36" s="27">
        <f t="shared" si="2"/>
        <v>43350</v>
      </c>
      <c r="O36" s="27">
        <f t="shared" si="2"/>
        <v>49682</v>
      </c>
      <c r="P36" s="27">
        <f t="shared" si="2"/>
        <v>40956</v>
      </c>
      <c r="Q36" s="27">
        <f t="shared" si="2"/>
        <v>-122042</v>
      </c>
      <c r="R36" s="27">
        <f t="shared" si="2"/>
        <v>-31404</v>
      </c>
      <c r="S36" s="27">
        <f t="shared" si="2"/>
        <v>-129665</v>
      </c>
      <c r="T36" s="27">
        <f t="shared" si="2"/>
        <v>162031</v>
      </c>
      <c r="U36" s="27">
        <f t="shared" si="2"/>
        <v>189485</v>
      </c>
      <c r="V36" s="27">
        <f t="shared" si="2"/>
        <v>221851</v>
      </c>
      <c r="W36" s="27">
        <f t="shared" si="2"/>
        <v>819659</v>
      </c>
      <c r="X36" s="27">
        <f t="shared" si="2"/>
        <v>-2002488</v>
      </c>
      <c r="Y36" s="27">
        <f t="shared" si="2"/>
        <v>2822147</v>
      </c>
      <c r="Z36" s="28">
        <f>+IF(X36&lt;&gt;0,+(Y36/X36)*100,0)</f>
        <v>-140.93203055399084</v>
      </c>
      <c r="AA36" s="29">
        <f>SUM(AA31:AA35)</f>
        <v>-2002488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-19252702</v>
      </c>
      <c r="D38" s="31">
        <f>+D17+D27+D36</f>
        <v>0</v>
      </c>
      <c r="E38" s="32">
        <f t="shared" si="3"/>
        <v>70373280</v>
      </c>
      <c r="F38" s="33">
        <f t="shared" si="3"/>
        <v>70373280</v>
      </c>
      <c r="G38" s="33">
        <f t="shared" si="3"/>
        <v>-39556465</v>
      </c>
      <c r="H38" s="33">
        <f t="shared" si="3"/>
        <v>8742302</v>
      </c>
      <c r="I38" s="33">
        <f t="shared" si="3"/>
        <v>-11271788</v>
      </c>
      <c r="J38" s="33">
        <f t="shared" si="3"/>
        <v>-42085951</v>
      </c>
      <c r="K38" s="33">
        <f t="shared" si="3"/>
        <v>2632264</v>
      </c>
      <c r="L38" s="33">
        <f t="shared" si="3"/>
        <v>51620788</v>
      </c>
      <c r="M38" s="33">
        <f t="shared" si="3"/>
        <v>13431561</v>
      </c>
      <c r="N38" s="33">
        <f t="shared" si="3"/>
        <v>67684613</v>
      </c>
      <c r="O38" s="33">
        <f t="shared" si="3"/>
        <v>-19258636</v>
      </c>
      <c r="P38" s="33">
        <f t="shared" si="3"/>
        <v>-15589800</v>
      </c>
      <c r="Q38" s="33">
        <f t="shared" si="3"/>
        <v>-6514539</v>
      </c>
      <c r="R38" s="33">
        <f t="shared" si="3"/>
        <v>-41362975</v>
      </c>
      <c r="S38" s="33">
        <f t="shared" si="3"/>
        <v>-703774</v>
      </c>
      <c r="T38" s="33">
        <f t="shared" si="3"/>
        <v>21251853</v>
      </c>
      <c r="U38" s="33">
        <f t="shared" si="3"/>
        <v>15731176</v>
      </c>
      <c r="V38" s="33">
        <f t="shared" si="3"/>
        <v>36279255</v>
      </c>
      <c r="W38" s="33">
        <f t="shared" si="3"/>
        <v>20514942</v>
      </c>
      <c r="X38" s="33">
        <f t="shared" si="3"/>
        <v>70373280</v>
      </c>
      <c r="Y38" s="33">
        <f t="shared" si="3"/>
        <v>-49858338</v>
      </c>
      <c r="Z38" s="34">
        <f>+IF(X38&lt;&gt;0,+(Y38/X38)*100,0)</f>
        <v>-70.84839302644413</v>
      </c>
      <c r="AA38" s="35">
        <f>+AA17+AA27+AA36</f>
        <v>70373280</v>
      </c>
    </row>
    <row r="39" spans="1:27" ht="13.5">
      <c r="A39" s="22" t="s">
        <v>59</v>
      </c>
      <c r="B39" s="16"/>
      <c r="C39" s="31">
        <v>35485101</v>
      </c>
      <c r="D39" s="31"/>
      <c r="E39" s="32">
        <v>-191407248</v>
      </c>
      <c r="F39" s="33">
        <v>-191407248</v>
      </c>
      <c r="G39" s="33">
        <v>16232399</v>
      </c>
      <c r="H39" s="33">
        <v>-23324066</v>
      </c>
      <c r="I39" s="33">
        <v>-14581764</v>
      </c>
      <c r="J39" s="33">
        <v>16232399</v>
      </c>
      <c r="K39" s="33">
        <v>-25853552</v>
      </c>
      <c r="L39" s="33">
        <v>-23221288</v>
      </c>
      <c r="M39" s="33">
        <v>28399500</v>
      </c>
      <c r="N39" s="33">
        <v>-25853552</v>
      </c>
      <c r="O39" s="33">
        <v>41831061</v>
      </c>
      <c r="P39" s="33">
        <v>22572425</v>
      </c>
      <c r="Q39" s="33">
        <v>6982625</v>
      </c>
      <c r="R39" s="33">
        <v>41831061</v>
      </c>
      <c r="S39" s="33">
        <v>468086</v>
      </c>
      <c r="T39" s="33">
        <v>-235688</v>
      </c>
      <c r="U39" s="33">
        <v>21016165</v>
      </c>
      <c r="V39" s="33">
        <v>468086</v>
      </c>
      <c r="W39" s="33">
        <v>16232399</v>
      </c>
      <c r="X39" s="33">
        <v>-191407248</v>
      </c>
      <c r="Y39" s="33">
        <v>207639647</v>
      </c>
      <c r="Z39" s="34">
        <v>-108.48</v>
      </c>
      <c r="AA39" s="35">
        <v>-191407248</v>
      </c>
    </row>
    <row r="40" spans="1:27" ht="13.5">
      <c r="A40" s="41" t="s">
        <v>60</v>
      </c>
      <c r="B40" s="42"/>
      <c r="C40" s="43">
        <v>16232399</v>
      </c>
      <c r="D40" s="43"/>
      <c r="E40" s="44">
        <v>-121033968</v>
      </c>
      <c r="F40" s="45">
        <v>-121033968</v>
      </c>
      <c r="G40" s="45">
        <v>-23324066</v>
      </c>
      <c r="H40" s="45">
        <v>-14581764</v>
      </c>
      <c r="I40" s="45">
        <v>-25853552</v>
      </c>
      <c r="J40" s="45">
        <v>-25853552</v>
      </c>
      <c r="K40" s="45">
        <v>-23221288</v>
      </c>
      <c r="L40" s="45">
        <v>28399500</v>
      </c>
      <c r="M40" s="45">
        <v>41831061</v>
      </c>
      <c r="N40" s="45">
        <v>41831061</v>
      </c>
      <c r="O40" s="45">
        <v>22572425</v>
      </c>
      <c r="P40" s="45">
        <v>6982625</v>
      </c>
      <c r="Q40" s="45">
        <v>468086</v>
      </c>
      <c r="R40" s="45">
        <v>22572425</v>
      </c>
      <c r="S40" s="45">
        <v>-235688</v>
      </c>
      <c r="T40" s="45">
        <v>21016165</v>
      </c>
      <c r="U40" s="45">
        <v>36747341</v>
      </c>
      <c r="V40" s="45">
        <v>36747341</v>
      </c>
      <c r="W40" s="45">
        <v>36747341</v>
      </c>
      <c r="X40" s="45">
        <v>-121033968</v>
      </c>
      <c r="Y40" s="45">
        <v>157781309</v>
      </c>
      <c r="Z40" s="46">
        <v>-130.36</v>
      </c>
      <c r="AA40" s="47">
        <v>-121033968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32022108</v>
      </c>
      <c r="F6" s="19">
        <v>32022108</v>
      </c>
      <c r="G6" s="19">
        <v>2259162</v>
      </c>
      <c r="H6" s="19">
        <v>1216652</v>
      </c>
      <c r="I6" s="19">
        <v>2033693</v>
      </c>
      <c r="J6" s="19">
        <v>5509507</v>
      </c>
      <c r="K6" s="19">
        <v>2727711</v>
      </c>
      <c r="L6" s="19">
        <v>2249244</v>
      </c>
      <c r="M6" s="19">
        <v>1939747</v>
      </c>
      <c r="N6" s="19">
        <v>6916702</v>
      </c>
      <c r="O6" s="19">
        <v>2121296</v>
      </c>
      <c r="P6" s="19">
        <v>2517089</v>
      </c>
      <c r="Q6" s="19">
        <v>5882967</v>
      </c>
      <c r="R6" s="19">
        <v>10521352</v>
      </c>
      <c r="S6" s="19">
        <v>4349910</v>
      </c>
      <c r="T6" s="19">
        <v>2599758</v>
      </c>
      <c r="U6" s="19">
        <v>2729291</v>
      </c>
      <c r="V6" s="19">
        <v>9678959</v>
      </c>
      <c r="W6" s="19">
        <v>32626520</v>
      </c>
      <c r="X6" s="19">
        <v>32022108</v>
      </c>
      <c r="Y6" s="19">
        <v>604412</v>
      </c>
      <c r="Z6" s="20">
        <v>1.89</v>
      </c>
      <c r="AA6" s="21">
        <v>32022108</v>
      </c>
    </row>
    <row r="7" spans="1:27" ht="13.5">
      <c r="A7" s="22" t="s">
        <v>34</v>
      </c>
      <c r="B7" s="16"/>
      <c r="C7" s="17"/>
      <c r="D7" s="17"/>
      <c r="E7" s="18">
        <v>244223604</v>
      </c>
      <c r="F7" s="19">
        <v>244223604</v>
      </c>
      <c r="G7" s="19">
        <v>13105084</v>
      </c>
      <c r="H7" s="19">
        <v>15144978</v>
      </c>
      <c r="I7" s="19">
        <v>17069715</v>
      </c>
      <c r="J7" s="19">
        <v>45319777</v>
      </c>
      <c r="K7" s="19">
        <v>20004246</v>
      </c>
      <c r="L7" s="19">
        <v>16467301</v>
      </c>
      <c r="M7" s="19">
        <v>19535061</v>
      </c>
      <c r="N7" s="19">
        <v>56006608</v>
      </c>
      <c r="O7" s="19">
        <v>17401511</v>
      </c>
      <c r="P7" s="19">
        <v>16753786</v>
      </c>
      <c r="Q7" s="19">
        <v>19983093</v>
      </c>
      <c r="R7" s="19">
        <v>54138390</v>
      </c>
      <c r="S7" s="19">
        <v>21487045</v>
      </c>
      <c r="T7" s="19">
        <v>19589534</v>
      </c>
      <c r="U7" s="19">
        <v>28658195</v>
      </c>
      <c r="V7" s="19">
        <v>69734774</v>
      </c>
      <c r="W7" s="19">
        <v>225199549</v>
      </c>
      <c r="X7" s="19">
        <v>244223604</v>
      </c>
      <c r="Y7" s="19">
        <v>-19024055</v>
      </c>
      <c r="Z7" s="20">
        <v>-7.79</v>
      </c>
      <c r="AA7" s="21">
        <v>244223604</v>
      </c>
    </row>
    <row r="8" spans="1:27" ht="13.5">
      <c r="A8" s="22" t="s">
        <v>35</v>
      </c>
      <c r="B8" s="16"/>
      <c r="C8" s="17"/>
      <c r="D8" s="17"/>
      <c r="E8" s="18">
        <v>22337987</v>
      </c>
      <c r="F8" s="19">
        <v>22337987</v>
      </c>
      <c r="G8" s="19">
        <v>31914811</v>
      </c>
      <c r="H8" s="19">
        <v>21377493</v>
      </c>
      <c r="I8" s="19">
        <v>10544080</v>
      </c>
      <c r="J8" s="19">
        <v>63836384</v>
      </c>
      <c r="K8" s="19">
        <v>14049857</v>
      </c>
      <c r="L8" s="19">
        <v>11294767</v>
      </c>
      <c r="M8" s="19">
        <v>7244796</v>
      </c>
      <c r="N8" s="19">
        <v>32589420</v>
      </c>
      <c r="O8" s="19">
        <v>9498271</v>
      </c>
      <c r="P8" s="19">
        <v>26597174</v>
      </c>
      <c r="Q8" s="19">
        <v>12153899</v>
      </c>
      <c r="R8" s="19">
        <v>48249344</v>
      </c>
      <c r="S8" s="19">
        <v>11166461</v>
      </c>
      <c r="T8" s="19">
        <v>32237266</v>
      </c>
      <c r="U8" s="19">
        <v>66513013</v>
      </c>
      <c r="V8" s="19">
        <v>109916740</v>
      </c>
      <c r="W8" s="19">
        <v>254591888</v>
      </c>
      <c r="X8" s="19">
        <v>22337987</v>
      </c>
      <c r="Y8" s="19">
        <v>232253901</v>
      </c>
      <c r="Z8" s="20">
        <v>1039.73</v>
      </c>
      <c r="AA8" s="21">
        <v>22337987</v>
      </c>
    </row>
    <row r="9" spans="1:27" ht="13.5">
      <c r="A9" s="22" t="s">
        <v>36</v>
      </c>
      <c r="B9" s="16"/>
      <c r="C9" s="17"/>
      <c r="D9" s="17"/>
      <c r="E9" s="18">
        <v>89269700</v>
      </c>
      <c r="F9" s="19">
        <v>89269700</v>
      </c>
      <c r="G9" s="19">
        <v>35258000</v>
      </c>
      <c r="H9" s="19">
        <v>934000</v>
      </c>
      <c r="I9" s="19"/>
      <c r="J9" s="19">
        <v>36192000</v>
      </c>
      <c r="K9" s="19"/>
      <c r="L9" s="19">
        <v>28345000</v>
      </c>
      <c r="M9" s="19"/>
      <c r="N9" s="19">
        <v>28345000</v>
      </c>
      <c r="O9" s="19"/>
      <c r="P9" s="19"/>
      <c r="Q9" s="19"/>
      <c r="R9" s="19"/>
      <c r="S9" s="19"/>
      <c r="T9" s="19"/>
      <c r="U9" s="19">
        <v>23031000</v>
      </c>
      <c r="V9" s="19">
        <v>23031000</v>
      </c>
      <c r="W9" s="19">
        <v>87568000</v>
      </c>
      <c r="X9" s="19">
        <v>89269700</v>
      </c>
      <c r="Y9" s="19">
        <v>-1701700</v>
      </c>
      <c r="Z9" s="20">
        <v>-1.91</v>
      </c>
      <c r="AA9" s="21">
        <v>89269700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>
        <v>7917000</v>
      </c>
      <c r="H10" s="19">
        <v>476000</v>
      </c>
      <c r="I10" s="19"/>
      <c r="J10" s="19">
        <v>8393000</v>
      </c>
      <c r="K10" s="19"/>
      <c r="L10" s="19">
        <v>500000</v>
      </c>
      <c r="M10" s="19">
        <v>20857000</v>
      </c>
      <c r="N10" s="19">
        <v>21357000</v>
      </c>
      <c r="O10" s="19">
        <v>10216000</v>
      </c>
      <c r="P10" s="19">
        <v>357000</v>
      </c>
      <c r="Q10" s="19">
        <v>16361000</v>
      </c>
      <c r="R10" s="19">
        <v>26934000</v>
      </c>
      <c r="S10" s="19"/>
      <c r="T10" s="19"/>
      <c r="U10" s="19"/>
      <c r="V10" s="19"/>
      <c r="W10" s="19">
        <v>56684000</v>
      </c>
      <c r="X10" s="19"/>
      <c r="Y10" s="19">
        <v>56684000</v>
      </c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4855956</v>
      </c>
      <c r="F11" s="19">
        <v>4855956</v>
      </c>
      <c r="G11" s="19">
        <v>324239</v>
      </c>
      <c r="H11" s="19">
        <v>202507</v>
      </c>
      <c r="I11" s="19">
        <v>200533</v>
      </c>
      <c r="J11" s="19">
        <v>727279</v>
      </c>
      <c r="K11" s="19">
        <v>258391</v>
      </c>
      <c r="L11" s="19">
        <v>328008</v>
      </c>
      <c r="M11" s="19">
        <v>642678</v>
      </c>
      <c r="N11" s="19">
        <v>1229077</v>
      </c>
      <c r="O11" s="19">
        <v>229308</v>
      </c>
      <c r="P11" s="19">
        <v>330538</v>
      </c>
      <c r="Q11" s="19">
        <v>488768</v>
      </c>
      <c r="R11" s="19">
        <v>1048614</v>
      </c>
      <c r="S11" s="19">
        <v>408440</v>
      </c>
      <c r="T11" s="19">
        <v>438382</v>
      </c>
      <c r="U11" s="19">
        <v>418621</v>
      </c>
      <c r="V11" s="19">
        <v>1265443</v>
      </c>
      <c r="W11" s="19">
        <v>4270413</v>
      </c>
      <c r="X11" s="19">
        <v>4855956</v>
      </c>
      <c r="Y11" s="19">
        <v>-585543</v>
      </c>
      <c r="Z11" s="20">
        <v>-12.06</v>
      </c>
      <c r="AA11" s="21">
        <v>4855956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-237297036</v>
      </c>
      <c r="F14" s="19">
        <v>-237297036</v>
      </c>
      <c r="G14" s="19">
        <v>-85585593</v>
      </c>
      <c r="H14" s="19">
        <v>-38132927</v>
      </c>
      <c r="I14" s="19">
        <v>-42457923</v>
      </c>
      <c r="J14" s="19">
        <v>-166176443</v>
      </c>
      <c r="K14" s="19">
        <v>-38355211</v>
      </c>
      <c r="L14" s="19">
        <v>-23729102</v>
      </c>
      <c r="M14" s="19">
        <v>-46125924</v>
      </c>
      <c r="N14" s="19">
        <v>-108210237</v>
      </c>
      <c r="O14" s="19">
        <v>-33122654</v>
      </c>
      <c r="P14" s="19">
        <v>-52489050</v>
      </c>
      <c r="Q14" s="19">
        <v>-56224636</v>
      </c>
      <c r="R14" s="19">
        <v>-141836340</v>
      </c>
      <c r="S14" s="19">
        <v>-34301943</v>
      </c>
      <c r="T14" s="19">
        <v>-45986092</v>
      </c>
      <c r="U14" s="19">
        <v>-97937166</v>
      </c>
      <c r="V14" s="19">
        <v>-178225201</v>
      </c>
      <c r="W14" s="19">
        <v>-594448221</v>
      </c>
      <c r="X14" s="19">
        <v>-237297036</v>
      </c>
      <c r="Y14" s="19">
        <v>-357151185</v>
      </c>
      <c r="Z14" s="20">
        <v>150.51</v>
      </c>
      <c r="AA14" s="21">
        <v>-237297036</v>
      </c>
    </row>
    <row r="15" spans="1:27" ht="13.5">
      <c r="A15" s="22" t="s">
        <v>42</v>
      </c>
      <c r="B15" s="16"/>
      <c r="C15" s="17"/>
      <c r="D15" s="17"/>
      <c r="E15" s="18">
        <v>-204845328</v>
      </c>
      <c r="F15" s="19">
        <v>-204845328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-204845328</v>
      </c>
      <c r="Y15" s="19">
        <v>204845328</v>
      </c>
      <c r="Z15" s="20">
        <v>-100</v>
      </c>
      <c r="AA15" s="21">
        <v>-204845328</v>
      </c>
    </row>
    <row r="16" spans="1:27" ht="13.5">
      <c r="A16" s="22" t="s">
        <v>43</v>
      </c>
      <c r="B16" s="16"/>
      <c r="C16" s="17"/>
      <c r="D16" s="17"/>
      <c r="E16" s="18">
        <v>-4704636</v>
      </c>
      <c r="F16" s="19">
        <v>-4704636</v>
      </c>
      <c r="G16" s="19">
        <v>-10104</v>
      </c>
      <c r="H16" s="19"/>
      <c r="I16" s="19"/>
      <c r="J16" s="19">
        <v>-10104</v>
      </c>
      <c r="K16" s="19"/>
      <c r="L16" s="19"/>
      <c r="M16" s="19">
        <v>-150519</v>
      </c>
      <c r="N16" s="19">
        <v>-150519</v>
      </c>
      <c r="O16" s="19">
        <v>-136683</v>
      </c>
      <c r="P16" s="19">
        <v>-113357</v>
      </c>
      <c r="Q16" s="19"/>
      <c r="R16" s="19">
        <v>-250040</v>
      </c>
      <c r="S16" s="19"/>
      <c r="T16" s="19"/>
      <c r="U16" s="19"/>
      <c r="V16" s="19"/>
      <c r="W16" s="19">
        <v>-410663</v>
      </c>
      <c r="X16" s="19">
        <v>-4704636</v>
      </c>
      <c r="Y16" s="19">
        <v>4293973</v>
      </c>
      <c r="Z16" s="20">
        <v>-91.27</v>
      </c>
      <c r="AA16" s="21">
        <v>-4704636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-54137645</v>
      </c>
      <c r="F17" s="27">
        <f t="shared" si="0"/>
        <v>-54137645</v>
      </c>
      <c r="G17" s="27">
        <f t="shared" si="0"/>
        <v>5182599</v>
      </c>
      <c r="H17" s="27">
        <f t="shared" si="0"/>
        <v>1218703</v>
      </c>
      <c r="I17" s="27">
        <f t="shared" si="0"/>
        <v>-12609902</v>
      </c>
      <c r="J17" s="27">
        <f t="shared" si="0"/>
        <v>-6208600</v>
      </c>
      <c r="K17" s="27">
        <f t="shared" si="0"/>
        <v>-1315006</v>
      </c>
      <c r="L17" s="27">
        <f t="shared" si="0"/>
        <v>35455218</v>
      </c>
      <c r="M17" s="27">
        <f t="shared" si="0"/>
        <v>3942839</v>
      </c>
      <c r="N17" s="27">
        <f t="shared" si="0"/>
        <v>38083051</v>
      </c>
      <c r="O17" s="27">
        <f t="shared" si="0"/>
        <v>6207049</v>
      </c>
      <c r="P17" s="27">
        <f t="shared" si="0"/>
        <v>-6046820</v>
      </c>
      <c r="Q17" s="27">
        <f t="shared" si="0"/>
        <v>-1354909</v>
      </c>
      <c r="R17" s="27">
        <f t="shared" si="0"/>
        <v>-1194680</v>
      </c>
      <c r="S17" s="27">
        <f t="shared" si="0"/>
        <v>3109913</v>
      </c>
      <c r="T17" s="27">
        <f t="shared" si="0"/>
        <v>8878848</v>
      </c>
      <c r="U17" s="27">
        <f t="shared" si="0"/>
        <v>23412954</v>
      </c>
      <c r="V17" s="27">
        <f t="shared" si="0"/>
        <v>35401715</v>
      </c>
      <c r="W17" s="27">
        <f t="shared" si="0"/>
        <v>66081486</v>
      </c>
      <c r="X17" s="27">
        <f t="shared" si="0"/>
        <v>-54137645</v>
      </c>
      <c r="Y17" s="27">
        <f t="shared" si="0"/>
        <v>120219131</v>
      </c>
      <c r="Z17" s="28">
        <f>+IF(X17&lt;&gt;0,+(Y17/X17)*100,0)</f>
        <v>-222.06198847400915</v>
      </c>
      <c r="AA17" s="29">
        <f>SUM(AA6:AA16)</f>
        <v>-54137645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/>
      <c r="H26" s="19">
        <v>-3510796</v>
      </c>
      <c r="I26" s="19">
        <v>-957437</v>
      </c>
      <c r="J26" s="19">
        <v>-4468233</v>
      </c>
      <c r="K26" s="19">
        <v>-956030</v>
      </c>
      <c r="L26" s="19">
        <v>-511247</v>
      </c>
      <c r="M26" s="19">
        <v>-12305992</v>
      </c>
      <c r="N26" s="19">
        <v>-13773269</v>
      </c>
      <c r="O26" s="19">
        <v>-327413</v>
      </c>
      <c r="P26" s="19">
        <v>-6300641</v>
      </c>
      <c r="Q26" s="19">
        <v>-1209094</v>
      </c>
      <c r="R26" s="19">
        <v>-7837148</v>
      </c>
      <c r="S26" s="19">
        <v>-4081050</v>
      </c>
      <c r="T26" s="19">
        <v>-6538548</v>
      </c>
      <c r="U26" s="19">
        <v>-12507553</v>
      </c>
      <c r="V26" s="19">
        <v>-23127151</v>
      </c>
      <c r="W26" s="19">
        <v>-49205801</v>
      </c>
      <c r="X26" s="19"/>
      <c r="Y26" s="19">
        <v>-49205801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-3510796</v>
      </c>
      <c r="I27" s="27">
        <f t="shared" si="1"/>
        <v>-957437</v>
      </c>
      <c r="J27" s="27">
        <f t="shared" si="1"/>
        <v>-4468233</v>
      </c>
      <c r="K27" s="27">
        <f t="shared" si="1"/>
        <v>-956030</v>
      </c>
      <c r="L27" s="27">
        <f t="shared" si="1"/>
        <v>-511247</v>
      </c>
      <c r="M27" s="27">
        <f t="shared" si="1"/>
        <v>-12305992</v>
      </c>
      <c r="N27" s="27">
        <f t="shared" si="1"/>
        <v>-13773269</v>
      </c>
      <c r="O27" s="27">
        <f t="shared" si="1"/>
        <v>-327413</v>
      </c>
      <c r="P27" s="27">
        <f t="shared" si="1"/>
        <v>-6300641</v>
      </c>
      <c r="Q27" s="27">
        <f t="shared" si="1"/>
        <v>-1209094</v>
      </c>
      <c r="R27" s="27">
        <f t="shared" si="1"/>
        <v>-7837148</v>
      </c>
      <c r="S27" s="27">
        <f t="shared" si="1"/>
        <v>-4081050</v>
      </c>
      <c r="T27" s="27">
        <f t="shared" si="1"/>
        <v>-6538548</v>
      </c>
      <c r="U27" s="27">
        <f t="shared" si="1"/>
        <v>-12507553</v>
      </c>
      <c r="V27" s="27">
        <f t="shared" si="1"/>
        <v>-23127151</v>
      </c>
      <c r="W27" s="27">
        <f t="shared" si="1"/>
        <v>-49205801</v>
      </c>
      <c r="X27" s="27">
        <f t="shared" si="1"/>
        <v>0</v>
      </c>
      <c r="Y27" s="27">
        <f t="shared" si="1"/>
        <v>-49205801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-54137645</v>
      </c>
      <c r="F38" s="33">
        <f t="shared" si="3"/>
        <v>-54137645</v>
      </c>
      <c r="G38" s="33">
        <f t="shared" si="3"/>
        <v>5182599</v>
      </c>
      <c r="H38" s="33">
        <f t="shared" si="3"/>
        <v>-2292093</v>
      </c>
      <c r="I38" s="33">
        <f t="shared" si="3"/>
        <v>-13567339</v>
      </c>
      <c r="J38" s="33">
        <f t="shared" si="3"/>
        <v>-10676833</v>
      </c>
      <c r="K38" s="33">
        <f t="shared" si="3"/>
        <v>-2271036</v>
      </c>
      <c r="L38" s="33">
        <f t="shared" si="3"/>
        <v>34943971</v>
      </c>
      <c r="M38" s="33">
        <f t="shared" si="3"/>
        <v>-8363153</v>
      </c>
      <c r="N38" s="33">
        <f t="shared" si="3"/>
        <v>24309782</v>
      </c>
      <c r="O38" s="33">
        <f t="shared" si="3"/>
        <v>5879636</v>
      </c>
      <c r="P38" s="33">
        <f t="shared" si="3"/>
        <v>-12347461</v>
      </c>
      <c r="Q38" s="33">
        <f t="shared" si="3"/>
        <v>-2564003</v>
      </c>
      <c r="R38" s="33">
        <f t="shared" si="3"/>
        <v>-9031828</v>
      </c>
      <c r="S38" s="33">
        <f t="shared" si="3"/>
        <v>-971137</v>
      </c>
      <c r="T38" s="33">
        <f t="shared" si="3"/>
        <v>2340300</v>
      </c>
      <c r="U38" s="33">
        <f t="shared" si="3"/>
        <v>10905401</v>
      </c>
      <c r="V38" s="33">
        <f t="shared" si="3"/>
        <v>12274564</v>
      </c>
      <c r="W38" s="33">
        <f t="shared" si="3"/>
        <v>16875685</v>
      </c>
      <c r="X38" s="33">
        <f t="shared" si="3"/>
        <v>-54137645</v>
      </c>
      <c r="Y38" s="33">
        <f t="shared" si="3"/>
        <v>71013330</v>
      </c>
      <c r="Z38" s="34">
        <f>+IF(X38&lt;&gt;0,+(Y38/X38)*100,0)</f>
        <v>-131.17181214661258</v>
      </c>
      <c r="AA38" s="35">
        <f>+AA17+AA27+AA36</f>
        <v>-54137645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32280177</v>
      </c>
      <c r="H39" s="33">
        <v>37462776</v>
      </c>
      <c r="I39" s="33">
        <v>35170683</v>
      </c>
      <c r="J39" s="33">
        <v>32280177</v>
      </c>
      <c r="K39" s="33">
        <v>21603344</v>
      </c>
      <c r="L39" s="33">
        <v>19332308</v>
      </c>
      <c r="M39" s="33">
        <v>54276279</v>
      </c>
      <c r="N39" s="33">
        <v>21603344</v>
      </c>
      <c r="O39" s="33">
        <v>45913126</v>
      </c>
      <c r="P39" s="33">
        <v>51792762</v>
      </c>
      <c r="Q39" s="33">
        <v>39445301</v>
      </c>
      <c r="R39" s="33">
        <v>45913126</v>
      </c>
      <c r="S39" s="33">
        <v>36881298</v>
      </c>
      <c r="T39" s="33">
        <v>35910161</v>
      </c>
      <c r="U39" s="33">
        <v>38250461</v>
      </c>
      <c r="V39" s="33">
        <v>36881298</v>
      </c>
      <c r="W39" s="33">
        <v>32280177</v>
      </c>
      <c r="X39" s="33"/>
      <c r="Y39" s="33">
        <v>32280177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-54137645</v>
      </c>
      <c r="F40" s="45">
        <v>-54137645</v>
      </c>
      <c r="G40" s="45">
        <v>37462776</v>
      </c>
      <c r="H40" s="45">
        <v>35170683</v>
      </c>
      <c r="I40" s="45">
        <v>21603344</v>
      </c>
      <c r="J40" s="45">
        <v>21603344</v>
      </c>
      <c r="K40" s="45">
        <v>19332308</v>
      </c>
      <c r="L40" s="45">
        <v>54276279</v>
      </c>
      <c r="M40" s="45">
        <v>45913126</v>
      </c>
      <c r="N40" s="45">
        <v>45913126</v>
      </c>
      <c r="O40" s="45">
        <v>51792762</v>
      </c>
      <c r="P40" s="45">
        <v>39445301</v>
      </c>
      <c r="Q40" s="45">
        <v>36881298</v>
      </c>
      <c r="R40" s="45">
        <v>51792762</v>
      </c>
      <c r="S40" s="45">
        <v>35910161</v>
      </c>
      <c r="T40" s="45">
        <v>38250461</v>
      </c>
      <c r="U40" s="45">
        <v>49155862</v>
      </c>
      <c r="V40" s="45">
        <v>49155862</v>
      </c>
      <c r="W40" s="45">
        <v>49155862</v>
      </c>
      <c r="X40" s="45">
        <v>-54137645</v>
      </c>
      <c r="Y40" s="45">
        <v>103293507</v>
      </c>
      <c r="Z40" s="46">
        <v>-190.8</v>
      </c>
      <c r="AA40" s="47">
        <v>-54137645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293466751</v>
      </c>
      <c r="D6" s="17"/>
      <c r="E6" s="18">
        <v>314191419</v>
      </c>
      <c r="F6" s="19">
        <v>324307862</v>
      </c>
      <c r="G6" s="19">
        <v>72049907</v>
      </c>
      <c r="H6" s="19">
        <v>94462759</v>
      </c>
      <c r="I6" s="19">
        <v>89811980</v>
      </c>
      <c r="J6" s="19">
        <v>256324646</v>
      </c>
      <c r="K6" s="19">
        <v>115768870</v>
      </c>
      <c r="L6" s="19">
        <v>82053852</v>
      </c>
      <c r="M6" s="19">
        <v>98522536</v>
      </c>
      <c r="N6" s="19">
        <v>296345258</v>
      </c>
      <c r="O6" s="19">
        <v>92170170</v>
      </c>
      <c r="P6" s="19">
        <v>88312675</v>
      </c>
      <c r="Q6" s="19">
        <v>98015338</v>
      </c>
      <c r="R6" s="19">
        <v>278498183</v>
      </c>
      <c r="S6" s="19">
        <v>88854161</v>
      </c>
      <c r="T6" s="19">
        <v>89060710</v>
      </c>
      <c r="U6" s="19">
        <v>83130845</v>
      </c>
      <c r="V6" s="19">
        <v>261045716</v>
      </c>
      <c r="W6" s="19">
        <v>1092213803</v>
      </c>
      <c r="X6" s="19">
        <v>324307862</v>
      </c>
      <c r="Y6" s="19">
        <v>767905941</v>
      </c>
      <c r="Z6" s="20">
        <v>236.78</v>
      </c>
      <c r="AA6" s="21">
        <v>324307862</v>
      </c>
    </row>
    <row r="7" spans="1:27" ht="13.5">
      <c r="A7" s="22" t="s">
        <v>34</v>
      </c>
      <c r="B7" s="16"/>
      <c r="C7" s="17">
        <v>726037074</v>
      </c>
      <c r="D7" s="17"/>
      <c r="E7" s="18">
        <v>717074212</v>
      </c>
      <c r="F7" s="19">
        <v>732564997</v>
      </c>
      <c r="G7" s="19">
        <v>7416644</v>
      </c>
      <c r="H7" s="19">
        <v>7365533</v>
      </c>
      <c r="I7" s="19">
        <v>5021693</v>
      </c>
      <c r="J7" s="19">
        <v>19803870</v>
      </c>
      <c r="K7" s="19">
        <v>8915404</v>
      </c>
      <c r="L7" s="19">
        <v>4453072</v>
      </c>
      <c r="M7" s="19">
        <v>2877917</v>
      </c>
      <c r="N7" s="19">
        <v>16246393</v>
      </c>
      <c r="O7" s="19">
        <v>9731493</v>
      </c>
      <c r="P7" s="19">
        <v>7704513</v>
      </c>
      <c r="Q7" s="19">
        <v>7101781</v>
      </c>
      <c r="R7" s="19">
        <v>24537787</v>
      </c>
      <c r="S7" s="19">
        <v>7742252</v>
      </c>
      <c r="T7" s="19">
        <v>6022951</v>
      </c>
      <c r="U7" s="19">
        <v>8425417</v>
      </c>
      <c r="V7" s="19">
        <v>22190620</v>
      </c>
      <c r="W7" s="19">
        <v>82778670</v>
      </c>
      <c r="X7" s="19">
        <v>732564997</v>
      </c>
      <c r="Y7" s="19">
        <v>-649786327</v>
      </c>
      <c r="Z7" s="20">
        <v>-88.7</v>
      </c>
      <c r="AA7" s="21">
        <v>732564997</v>
      </c>
    </row>
    <row r="8" spans="1:27" ht="13.5">
      <c r="A8" s="22" t="s">
        <v>35</v>
      </c>
      <c r="B8" s="16"/>
      <c r="C8" s="17">
        <v>38293249</v>
      </c>
      <c r="D8" s="17"/>
      <c r="E8" s="18">
        <v>160577923</v>
      </c>
      <c r="F8" s="19">
        <v>172986798</v>
      </c>
      <c r="G8" s="19">
        <v>10669592</v>
      </c>
      <c r="H8" s="19">
        <v>12946993</v>
      </c>
      <c r="I8" s="19">
        <v>13673480</v>
      </c>
      <c r="J8" s="19">
        <v>37290065</v>
      </c>
      <c r="K8" s="19">
        <v>12881716</v>
      </c>
      <c r="L8" s="19">
        <v>9592521</v>
      </c>
      <c r="M8" s="19">
        <v>14843480</v>
      </c>
      <c r="N8" s="19">
        <v>37317717</v>
      </c>
      <c r="O8" s="19">
        <v>11146247</v>
      </c>
      <c r="P8" s="19">
        <v>14332650</v>
      </c>
      <c r="Q8" s="19">
        <v>11232066</v>
      </c>
      <c r="R8" s="19">
        <v>36710963</v>
      </c>
      <c r="S8" s="19">
        <v>11736086</v>
      </c>
      <c r="T8" s="19">
        <v>11708610</v>
      </c>
      <c r="U8" s="19">
        <v>16553727</v>
      </c>
      <c r="V8" s="19">
        <v>39998423</v>
      </c>
      <c r="W8" s="19">
        <v>151317168</v>
      </c>
      <c r="X8" s="19">
        <v>172986798</v>
      </c>
      <c r="Y8" s="19">
        <v>-21669630</v>
      </c>
      <c r="Z8" s="20">
        <v>-12.53</v>
      </c>
      <c r="AA8" s="21">
        <v>172986798</v>
      </c>
    </row>
    <row r="9" spans="1:27" ht="13.5">
      <c r="A9" s="22" t="s">
        <v>36</v>
      </c>
      <c r="B9" s="16"/>
      <c r="C9" s="17">
        <v>359287315</v>
      </c>
      <c r="D9" s="17"/>
      <c r="E9" s="18">
        <v>397237000</v>
      </c>
      <c r="F9" s="19">
        <v>395322170</v>
      </c>
      <c r="G9" s="19">
        <v>153845000</v>
      </c>
      <c r="H9" s="19">
        <v>50</v>
      </c>
      <c r="I9" s="19"/>
      <c r="J9" s="19">
        <v>153845050</v>
      </c>
      <c r="K9" s="19"/>
      <c r="L9" s="19"/>
      <c r="M9" s="19">
        <v>127368000</v>
      </c>
      <c r="N9" s="19">
        <v>127368000</v>
      </c>
      <c r="O9" s="19"/>
      <c r="P9" s="19"/>
      <c r="Q9" s="19"/>
      <c r="R9" s="19"/>
      <c r="S9" s="19">
        <v>105264000</v>
      </c>
      <c r="T9" s="19"/>
      <c r="U9" s="19"/>
      <c r="V9" s="19">
        <v>105264000</v>
      </c>
      <c r="W9" s="19">
        <v>386477050</v>
      </c>
      <c r="X9" s="19">
        <v>395322170</v>
      </c>
      <c r="Y9" s="19">
        <v>-8845120</v>
      </c>
      <c r="Z9" s="20">
        <v>-2.24</v>
      </c>
      <c r="AA9" s="21">
        <v>395322170</v>
      </c>
    </row>
    <row r="10" spans="1:27" ht="13.5">
      <c r="A10" s="22" t="s">
        <v>37</v>
      </c>
      <c r="B10" s="16"/>
      <c r="C10" s="17">
        <v>376804983</v>
      </c>
      <c r="D10" s="17"/>
      <c r="E10" s="18">
        <v>511234000</v>
      </c>
      <c r="F10" s="19">
        <v>519192000</v>
      </c>
      <c r="G10" s="19">
        <v>131076000</v>
      </c>
      <c r="H10" s="19">
        <v>3350000</v>
      </c>
      <c r="I10" s="19"/>
      <c r="J10" s="19">
        <v>134426000</v>
      </c>
      <c r="K10" s="19"/>
      <c r="L10" s="19">
        <v>6312000</v>
      </c>
      <c r="M10" s="19">
        <v>11250000</v>
      </c>
      <c r="N10" s="19">
        <v>17562000</v>
      </c>
      <c r="O10" s="19">
        <v>142271000</v>
      </c>
      <c r="P10" s="19">
        <v>2000000</v>
      </c>
      <c r="Q10" s="19">
        <v>310804000</v>
      </c>
      <c r="R10" s="19">
        <v>455075000</v>
      </c>
      <c r="S10" s="19"/>
      <c r="T10" s="19">
        <v>-297500</v>
      </c>
      <c r="U10" s="19"/>
      <c r="V10" s="19">
        <v>-297500</v>
      </c>
      <c r="W10" s="19">
        <v>606765500</v>
      </c>
      <c r="X10" s="19">
        <v>519192000</v>
      </c>
      <c r="Y10" s="19">
        <v>87573500</v>
      </c>
      <c r="Z10" s="20">
        <v>16.87</v>
      </c>
      <c r="AA10" s="21">
        <v>519192000</v>
      </c>
    </row>
    <row r="11" spans="1:27" ht="13.5">
      <c r="A11" s="22" t="s">
        <v>38</v>
      </c>
      <c r="B11" s="16"/>
      <c r="C11" s="17">
        <v>3714173</v>
      </c>
      <c r="D11" s="17"/>
      <c r="E11" s="18">
        <v>33942034</v>
      </c>
      <c r="F11" s="19">
        <v>22547583</v>
      </c>
      <c r="G11" s="19"/>
      <c r="H11" s="19"/>
      <c r="I11" s="19">
        <v>119056</v>
      </c>
      <c r="J11" s="19">
        <v>119056</v>
      </c>
      <c r="K11" s="19">
        <v>96428</v>
      </c>
      <c r="L11" s="19">
        <v>-55545</v>
      </c>
      <c r="M11" s="19">
        <v>480</v>
      </c>
      <c r="N11" s="19">
        <v>41363</v>
      </c>
      <c r="O11" s="19">
        <v>92549</v>
      </c>
      <c r="P11" s="19">
        <v>49710</v>
      </c>
      <c r="Q11" s="19">
        <v>101724</v>
      </c>
      <c r="R11" s="19">
        <v>243983</v>
      </c>
      <c r="S11" s="19">
        <v>23</v>
      </c>
      <c r="T11" s="19">
        <v>51620</v>
      </c>
      <c r="U11" s="19">
        <v>96720</v>
      </c>
      <c r="V11" s="19">
        <v>148363</v>
      </c>
      <c r="W11" s="19">
        <v>552765</v>
      </c>
      <c r="X11" s="19">
        <v>22547583</v>
      </c>
      <c r="Y11" s="19">
        <v>-21994818</v>
      </c>
      <c r="Z11" s="20">
        <v>-97.55</v>
      </c>
      <c r="AA11" s="21">
        <v>22547583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-1468220377</v>
      </c>
      <c r="D14" s="17"/>
      <c r="E14" s="18">
        <v>-1392788365</v>
      </c>
      <c r="F14" s="19">
        <v>-1416182374</v>
      </c>
      <c r="G14" s="19">
        <v>-261150013</v>
      </c>
      <c r="H14" s="19">
        <v>-124268662</v>
      </c>
      <c r="I14" s="19">
        <v>-298072397</v>
      </c>
      <c r="J14" s="19">
        <v>-683491072</v>
      </c>
      <c r="K14" s="19">
        <v>-127940359</v>
      </c>
      <c r="L14" s="19">
        <v>-175498814</v>
      </c>
      <c r="M14" s="19">
        <v>-63490200</v>
      </c>
      <c r="N14" s="19">
        <v>-366929373</v>
      </c>
      <c r="O14" s="19">
        <v>-342628534</v>
      </c>
      <c r="P14" s="19">
        <v>-28344020</v>
      </c>
      <c r="Q14" s="19">
        <v>-241654020</v>
      </c>
      <c r="R14" s="19">
        <v>-612626574</v>
      </c>
      <c r="S14" s="19">
        <v>-83422976</v>
      </c>
      <c r="T14" s="19">
        <v>-147918911</v>
      </c>
      <c r="U14" s="19">
        <v>-28688072</v>
      </c>
      <c r="V14" s="19">
        <v>-260029959</v>
      </c>
      <c r="W14" s="19">
        <v>-1923076978</v>
      </c>
      <c r="X14" s="19">
        <v>-1416182374</v>
      </c>
      <c r="Y14" s="19">
        <v>-506894604</v>
      </c>
      <c r="Z14" s="20">
        <v>35.79</v>
      </c>
      <c r="AA14" s="21">
        <v>-1416182374</v>
      </c>
    </row>
    <row r="15" spans="1:27" ht="13.5">
      <c r="A15" s="22" t="s">
        <v>42</v>
      </c>
      <c r="B15" s="16"/>
      <c r="C15" s="17">
        <v>-38630608</v>
      </c>
      <c r="D15" s="17"/>
      <c r="E15" s="18">
        <v>-39931290</v>
      </c>
      <c r="F15" s="19">
        <v>-32325941</v>
      </c>
      <c r="G15" s="19">
        <v>-60000</v>
      </c>
      <c r="H15" s="19">
        <v>-17845</v>
      </c>
      <c r="I15" s="19">
        <v>-635227</v>
      </c>
      <c r="J15" s="19">
        <v>-713072</v>
      </c>
      <c r="K15" s="19">
        <v>-61989</v>
      </c>
      <c r="L15" s="19">
        <v>-26</v>
      </c>
      <c r="M15" s="19">
        <v>-10134734</v>
      </c>
      <c r="N15" s="19">
        <v>-10196749</v>
      </c>
      <c r="O15" s="19">
        <v>-3275678</v>
      </c>
      <c r="P15" s="19">
        <v>-2</v>
      </c>
      <c r="Q15" s="19">
        <v>-512818</v>
      </c>
      <c r="R15" s="19">
        <v>-3788498</v>
      </c>
      <c r="S15" s="19">
        <v>-36902832</v>
      </c>
      <c r="T15" s="19">
        <v>-4</v>
      </c>
      <c r="U15" s="19">
        <v>-1369240</v>
      </c>
      <c r="V15" s="19">
        <v>-38272076</v>
      </c>
      <c r="W15" s="19">
        <v>-52970395</v>
      </c>
      <c r="X15" s="19">
        <v>-32325941</v>
      </c>
      <c r="Y15" s="19">
        <v>-20644454</v>
      </c>
      <c r="Z15" s="20">
        <v>63.86</v>
      </c>
      <c r="AA15" s="21">
        <v>-32325941</v>
      </c>
    </row>
    <row r="16" spans="1:27" ht="13.5">
      <c r="A16" s="22" t="s">
        <v>43</v>
      </c>
      <c r="B16" s="16"/>
      <c r="C16" s="17">
        <v>-23707021</v>
      </c>
      <c r="D16" s="17"/>
      <c r="E16" s="18">
        <v>-138362952</v>
      </c>
      <c r="F16" s="19">
        <v>-144236017</v>
      </c>
      <c r="G16" s="19">
        <v>-67716</v>
      </c>
      <c r="H16" s="19">
        <v>-445686</v>
      </c>
      <c r="I16" s="19">
        <v>-856080</v>
      </c>
      <c r="J16" s="19">
        <v>-1369482</v>
      </c>
      <c r="K16" s="19">
        <v>-461451</v>
      </c>
      <c r="L16" s="19">
        <v>-5111883</v>
      </c>
      <c r="M16" s="19">
        <v>-104725</v>
      </c>
      <c r="N16" s="19">
        <v>-5678059</v>
      </c>
      <c r="O16" s="19">
        <v>-5219805</v>
      </c>
      <c r="P16" s="19">
        <v>-464371</v>
      </c>
      <c r="Q16" s="19">
        <v>-4325848</v>
      </c>
      <c r="R16" s="19">
        <v>-10010024</v>
      </c>
      <c r="S16" s="19">
        <v>-17835782</v>
      </c>
      <c r="T16" s="19">
        <v>-324823</v>
      </c>
      <c r="U16" s="19">
        <v>-12685922</v>
      </c>
      <c r="V16" s="19">
        <v>-30846527</v>
      </c>
      <c r="W16" s="19">
        <v>-47904092</v>
      </c>
      <c r="X16" s="19">
        <v>-144236017</v>
      </c>
      <c r="Y16" s="19">
        <v>96331925</v>
      </c>
      <c r="Z16" s="20">
        <v>-66.79</v>
      </c>
      <c r="AA16" s="21">
        <v>-144236017</v>
      </c>
    </row>
    <row r="17" spans="1:27" ht="13.5">
      <c r="A17" s="23" t="s">
        <v>44</v>
      </c>
      <c r="B17" s="24"/>
      <c r="C17" s="25">
        <f aca="true" t="shared" si="0" ref="C17:Y17">SUM(C6:C16)</f>
        <v>267045539</v>
      </c>
      <c r="D17" s="25">
        <f>SUM(D6:D16)</f>
        <v>0</v>
      </c>
      <c r="E17" s="26">
        <f t="shared" si="0"/>
        <v>563173981</v>
      </c>
      <c r="F17" s="27">
        <f t="shared" si="0"/>
        <v>574177078</v>
      </c>
      <c r="G17" s="27">
        <f t="shared" si="0"/>
        <v>113779414</v>
      </c>
      <c r="H17" s="27">
        <f t="shared" si="0"/>
        <v>-6606858</v>
      </c>
      <c r="I17" s="27">
        <f t="shared" si="0"/>
        <v>-190937495</v>
      </c>
      <c r="J17" s="27">
        <f t="shared" si="0"/>
        <v>-83764939</v>
      </c>
      <c r="K17" s="27">
        <f t="shared" si="0"/>
        <v>9198619</v>
      </c>
      <c r="L17" s="27">
        <f t="shared" si="0"/>
        <v>-78254823</v>
      </c>
      <c r="M17" s="27">
        <f t="shared" si="0"/>
        <v>181132754</v>
      </c>
      <c r="N17" s="27">
        <f t="shared" si="0"/>
        <v>112076550</v>
      </c>
      <c r="O17" s="27">
        <f t="shared" si="0"/>
        <v>-95712558</v>
      </c>
      <c r="P17" s="27">
        <f t="shared" si="0"/>
        <v>83591155</v>
      </c>
      <c r="Q17" s="27">
        <f t="shared" si="0"/>
        <v>180762223</v>
      </c>
      <c r="R17" s="27">
        <f t="shared" si="0"/>
        <v>168640820</v>
      </c>
      <c r="S17" s="27">
        <f t="shared" si="0"/>
        <v>75434932</v>
      </c>
      <c r="T17" s="27">
        <f t="shared" si="0"/>
        <v>-41697347</v>
      </c>
      <c r="U17" s="27">
        <f t="shared" si="0"/>
        <v>65463475</v>
      </c>
      <c r="V17" s="27">
        <f t="shared" si="0"/>
        <v>99201060</v>
      </c>
      <c r="W17" s="27">
        <f t="shared" si="0"/>
        <v>296153491</v>
      </c>
      <c r="X17" s="27">
        <f t="shared" si="0"/>
        <v>574177078</v>
      </c>
      <c r="Y17" s="27">
        <f t="shared" si="0"/>
        <v>-278023587</v>
      </c>
      <c r="Z17" s="28">
        <f>+IF(X17&lt;&gt;0,+(Y17/X17)*100,0)</f>
        <v>-48.42122711836992</v>
      </c>
      <c r="AA17" s="29">
        <f>SUM(AA6:AA16)</f>
        <v>574177078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3689518</v>
      </c>
      <c r="D21" s="17"/>
      <c r="E21" s="18">
        <v>3920001</v>
      </c>
      <c r="F21" s="19">
        <v>3920001</v>
      </c>
      <c r="G21" s="36">
        <v>19897143</v>
      </c>
      <c r="H21" s="36">
        <v>2071839</v>
      </c>
      <c r="I21" s="36">
        <v>36532389</v>
      </c>
      <c r="J21" s="19">
        <v>58501371</v>
      </c>
      <c r="K21" s="36">
        <v>21961327</v>
      </c>
      <c r="L21" s="36">
        <v>662127</v>
      </c>
      <c r="M21" s="19">
        <v>11401</v>
      </c>
      <c r="N21" s="36">
        <v>22634855</v>
      </c>
      <c r="O21" s="36">
        <v>141852201</v>
      </c>
      <c r="P21" s="36">
        <v>-140391994</v>
      </c>
      <c r="Q21" s="19">
        <v>-23237972</v>
      </c>
      <c r="R21" s="36">
        <v>-21777765</v>
      </c>
      <c r="S21" s="36">
        <v>-97288</v>
      </c>
      <c r="T21" s="19">
        <v>22000000</v>
      </c>
      <c r="U21" s="36">
        <v>2768004</v>
      </c>
      <c r="V21" s="36">
        <v>24670716</v>
      </c>
      <c r="W21" s="36">
        <v>84029177</v>
      </c>
      <c r="X21" s="19">
        <v>3920001</v>
      </c>
      <c r="Y21" s="36">
        <v>80109176</v>
      </c>
      <c r="Z21" s="37">
        <v>2043.6</v>
      </c>
      <c r="AA21" s="38">
        <v>3920001</v>
      </c>
    </row>
    <row r="22" spans="1:27" ht="13.5">
      <c r="A22" s="22" t="s">
        <v>47</v>
      </c>
      <c r="B22" s="16"/>
      <c r="C22" s="17">
        <v>17900</v>
      </c>
      <c r="D22" s="17"/>
      <c r="E22" s="39">
        <v>85988340</v>
      </c>
      <c r="F22" s="36">
        <v>85988340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85988340</v>
      </c>
      <c r="Y22" s="19">
        <v>-85988340</v>
      </c>
      <c r="Z22" s="20">
        <v>-100</v>
      </c>
      <c r="AA22" s="21">
        <v>85988340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-687578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-229537198</v>
      </c>
      <c r="D26" s="17"/>
      <c r="E26" s="18">
        <v>-522517329</v>
      </c>
      <c r="F26" s="19">
        <v>-698261589</v>
      </c>
      <c r="G26" s="19">
        <v>-4415792</v>
      </c>
      <c r="H26" s="19">
        <v>-7505498</v>
      </c>
      <c r="I26" s="19">
        <v>-23469947</v>
      </c>
      <c r="J26" s="19">
        <v>-35391237</v>
      </c>
      <c r="K26" s="19">
        <v>-33891475</v>
      </c>
      <c r="L26" s="19">
        <v>-65261586</v>
      </c>
      <c r="M26" s="19">
        <v>-42353122</v>
      </c>
      <c r="N26" s="19">
        <v>-141506183</v>
      </c>
      <c r="O26" s="19">
        <v>-36227099</v>
      </c>
      <c r="P26" s="19">
        <v>-26274510</v>
      </c>
      <c r="Q26" s="19">
        <v>-58415023</v>
      </c>
      <c r="R26" s="19">
        <v>-120916632</v>
      </c>
      <c r="S26" s="19">
        <v>-30678756</v>
      </c>
      <c r="T26" s="19">
        <v>-39868664</v>
      </c>
      <c r="U26" s="19">
        <v>-55681145</v>
      </c>
      <c r="V26" s="19">
        <v>-126228565</v>
      </c>
      <c r="W26" s="19">
        <v>-424042617</v>
      </c>
      <c r="X26" s="19">
        <v>-698261589</v>
      </c>
      <c r="Y26" s="19">
        <v>274218972</v>
      </c>
      <c r="Z26" s="20">
        <v>-39.27</v>
      </c>
      <c r="AA26" s="21">
        <v>-698261589</v>
      </c>
    </row>
    <row r="27" spans="1:27" ht="13.5">
      <c r="A27" s="23" t="s">
        <v>51</v>
      </c>
      <c r="B27" s="24"/>
      <c r="C27" s="25">
        <f aca="true" t="shared" si="1" ref="C27:Y27">SUM(C21:C26)</f>
        <v>-226517358</v>
      </c>
      <c r="D27" s="25">
        <f>SUM(D21:D26)</f>
        <v>0</v>
      </c>
      <c r="E27" s="26">
        <f t="shared" si="1"/>
        <v>-432608988</v>
      </c>
      <c r="F27" s="27">
        <f t="shared" si="1"/>
        <v>-608353248</v>
      </c>
      <c r="G27" s="27">
        <f t="shared" si="1"/>
        <v>15481351</v>
      </c>
      <c r="H27" s="27">
        <f t="shared" si="1"/>
        <v>-5433659</v>
      </c>
      <c r="I27" s="27">
        <f t="shared" si="1"/>
        <v>13062442</v>
      </c>
      <c r="J27" s="27">
        <f t="shared" si="1"/>
        <v>23110134</v>
      </c>
      <c r="K27" s="27">
        <f t="shared" si="1"/>
        <v>-11930148</v>
      </c>
      <c r="L27" s="27">
        <f t="shared" si="1"/>
        <v>-64599459</v>
      </c>
      <c r="M27" s="27">
        <f t="shared" si="1"/>
        <v>-42341721</v>
      </c>
      <c r="N27" s="27">
        <f t="shared" si="1"/>
        <v>-118871328</v>
      </c>
      <c r="O27" s="27">
        <f t="shared" si="1"/>
        <v>105625102</v>
      </c>
      <c r="P27" s="27">
        <f t="shared" si="1"/>
        <v>-166666504</v>
      </c>
      <c r="Q27" s="27">
        <f t="shared" si="1"/>
        <v>-81652995</v>
      </c>
      <c r="R27" s="27">
        <f t="shared" si="1"/>
        <v>-142694397</v>
      </c>
      <c r="S27" s="27">
        <f t="shared" si="1"/>
        <v>-30776044</v>
      </c>
      <c r="T27" s="27">
        <f t="shared" si="1"/>
        <v>-17868664</v>
      </c>
      <c r="U27" s="27">
        <f t="shared" si="1"/>
        <v>-52913141</v>
      </c>
      <c r="V27" s="27">
        <f t="shared" si="1"/>
        <v>-101557849</v>
      </c>
      <c r="W27" s="27">
        <f t="shared" si="1"/>
        <v>-340013440</v>
      </c>
      <c r="X27" s="27">
        <f t="shared" si="1"/>
        <v>-608353248</v>
      </c>
      <c r="Y27" s="27">
        <f t="shared" si="1"/>
        <v>268339808</v>
      </c>
      <c r="Z27" s="28">
        <f>+IF(X27&lt;&gt;0,+(Y27/X27)*100,0)</f>
        <v>-44.109209391448836</v>
      </c>
      <c r="AA27" s="29">
        <f>SUM(AA21:AA26)</f>
        <v>-608353248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51791488</v>
      </c>
      <c r="D32" s="17"/>
      <c r="E32" s="18">
        <v>77150511</v>
      </c>
      <c r="F32" s="19">
        <v>108678512</v>
      </c>
      <c r="G32" s="19"/>
      <c r="H32" s="19"/>
      <c r="I32" s="19"/>
      <c r="J32" s="19"/>
      <c r="K32" s="19"/>
      <c r="L32" s="19">
        <v>21793850</v>
      </c>
      <c r="M32" s="19"/>
      <c r="N32" s="19">
        <v>21793850</v>
      </c>
      <c r="O32" s="19"/>
      <c r="P32" s="19">
        <v>7977849</v>
      </c>
      <c r="Q32" s="19"/>
      <c r="R32" s="19">
        <v>7977849</v>
      </c>
      <c r="S32" s="19"/>
      <c r="T32" s="19"/>
      <c r="U32" s="19">
        <v>26619178</v>
      </c>
      <c r="V32" s="19">
        <v>26619178</v>
      </c>
      <c r="W32" s="19">
        <v>56390877</v>
      </c>
      <c r="X32" s="19">
        <v>108678512</v>
      </c>
      <c r="Y32" s="19">
        <v>-52287635</v>
      </c>
      <c r="Z32" s="20">
        <v>-48.11</v>
      </c>
      <c r="AA32" s="21">
        <v>108678512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-15765693</v>
      </c>
      <c r="D35" s="17"/>
      <c r="E35" s="18">
        <v>-16828488</v>
      </c>
      <c r="F35" s="19">
        <v>-16828488</v>
      </c>
      <c r="G35" s="19"/>
      <c r="H35" s="19"/>
      <c r="I35" s="19">
        <v>-1370202</v>
      </c>
      <c r="J35" s="19">
        <v>-1370202</v>
      </c>
      <c r="K35" s="19"/>
      <c r="L35" s="19"/>
      <c r="M35" s="19">
        <v>-5911869</v>
      </c>
      <c r="N35" s="19">
        <v>-5911869</v>
      </c>
      <c r="O35" s="19">
        <v>-2089255</v>
      </c>
      <c r="P35" s="19"/>
      <c r="Q35" s="19">
        <v>-1479501</v>
      </c>
      <c r="R35" s="19">
        <v>-3568756</v>
      </c>
      <c r="S35" s="19"/>
      <c r="T35" s="19"/>
      <c r="U35" s="19">
        <v>-9065581</v>
      </c>
      <c r="V35" s="19">
        <v>-9065581</v>
      </c>
      <c r="W35" s="19">
        <v>-19916408</v>
      </c>
      <c r="X35" s="19">
        <v>-16828488</v>
      </c>
      <c r="Y35" s="19">
        <v>-3087920</v>
      </c>
      <c r="Z35" s="20">
        <v>18.35</v>
      </c>
      <c r="AA35" s="21">
        <v>-16828488</v>
      </c>
    </row>
    <row r="36" spans="1:27" ht="13.5">
      <c r="A36" s="23" t="s">
        <v>57</v>
      </c>
      <c r="B36" s="24"/>
      <c r="C36" s="25">
        <f aca="true" t="shared" si="2" ref="C36:Y36">SUM(C31:C35)</f>
        <v>36025795</v>
      </c>
      <c r="D36" s="25">
        <f>SUM(D31:D35)</f>
        <v>0</v>
      </c>
      <c r="E36" s="26">
        <f t="shared" si="2"/>
        <v>60322023</v>
      </c>
      <c r="F36" s="27">
        <f t="shared" si="2"/>
        <v>91850024</v>
      </c>
      <c r="G36" s="27">
        <f t="shared" si="2"/>
        <v>0</v>
      </c>
      <c r="H36" s="27">
        <f t="shared" si="2"/>
        <v>0</v>
      </c>
      <c r="I36" s="27">
        <f t="shared" si="2"/>
        <v>-1370202</v>
      </c>
      <c r="J36" s="27">
        <f t="shared" si="2"/>
        <v>-1370202</v>
      </c>
      <c r="K36" s="27">
        <f t="shared" si="2"/>
        <v>0</v>
      </c>
      <c r="L36" s="27">
        <f t="shared" si="2"/>
        <v>21793850</v>
      </c>
      <c r="M36" s="27">
        <f t="shared" si="2"/>
        <v>-5911869</v>
      </c>
      <c r="N36" s="27">
        <f t="shared" si="2"/>
        <v>15881981</v>
      </c>
      <c r="O36" s="27">
        <f t="shared" si="2"/>
        <v>-2089255</v>
      </c>
      <c r="P36" s="27">
        <f t="shared" si="2"/>
        <v>7977849</v>
      </c>
      <c r="Q36" s="27">
        <f t="shared" si="2"/>
        <v>-1479501</v>
      </c>
      <c r="R36" s="27">
        <f t="shared" si="2"/>
        <v>4409093</v>
      </c>
      <c r="S36" s="27">
        <f t="shared" si="2"/>
        <v>0</v>
      </c>
      <c r="T36" s="27">
        <f t="shared" si="2"/>
        <v>0</v>
      </c>
      <c r="U36" s="27">
        <f t="shared" si="2"/>
        <v>17553597</v>
      </c>
      <c r="V36" s="27">
        <f t="shared" si="2"/>
        <v>17553597</v>
      </c>
      <c r="W36" s="27">
        <f t="shared" si="2"/>
        <v>36474469</v>
      </c>
      <c r="X36" s="27">
        <f t="shared" si="2"/>
        <v>91850024</v>
      </c>
      <c r="Y36" s="27">
        <f t="shared" si="2"/>
        <v>-55375555</v>
      </c>
      <c r="Z36" s="28">
        <f>+IF(X36&lt;&gt;0,+(Y36/X36)*100,0)</f>
        <v>-60.289102374104985</v>
      </c>
      <c r="AA36" s="29">
        <f>SUM(AA31:AA35)</f>
        <v>91850024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76553976</v>
      </c>
      <c r="D38" s="31">
        <f>+D17+D27+D36</f>
        <v>0</v>
      </c>
      <c r="E38" s="32">
        <f t="shared" si="3"/>
        <v>190887016</v>
      </c>
      <c r="F38" s="33">
        <f t="shared" si="3"/>
        <v>57673854</v>
      </c>
      <c r="G38" s="33">
        <f t="shared" si="3"/>
        <v>129260765</v>
      </c>
      <c r="H38" s="33">
        <f t="shared" si="3"/>
        <v>-12040517</v>
      </c>
      <c r="I38" s="33">
        <f t="shared" si="3"/>
        <v>-179245255</v>
      </c>
      <c r="J38" s="33">
        <f t="shared" si="3"/>
        <v>-62025007</v>
      </c>
      <c r="K38" s="33">
        <f t="shared" si="3"/>
        <v>-2731529</v>
      </c>
      <c r="L38" s="33">
        <f t="shared" si="3"/>
        <v>-121060432</v>
      </c>
      <c r="M38" s="33">
        <f t="shared" si="3"/>
        <v>132879164</v>
      </c>
      <c r="N38" s="33">
        <f t="shared" si="3"/>
        <v>9087203</v>
      </c>
      <c r="O38" s="33">
        <f t="shared" si="3"/>
        <v>7823289</v>
      </c>
      <c r="P38" s="33">
        <f t="shared" si="3"/>
        <v>-75097500</v>
      </c>
      <c r="Q38" s="33">
        <f t="shared" si="3"/>
        <v>97629727</v>
      </c>
      <c r="R38" s="33">
        <f t="shared" si="3"/>
        <v>30355516</v>
      </c>
      <c r="S38" s="33">
        <f t="shared" si="3"/>
        <v>44658888</v>
      </c>
      <c r="T38" s="33">
        <f t="shared" si="3"/>
        <v>-59566011</v>
      </c>
      <c r="U38" s="33">
        <f t="shared" si="3"/>
        <v>30103931</v>
      </c>
      <c r="V38" s="33">
        <f t="shared" si="3"/>
        <v>15196808</v>
      </c>
      <c r="W38" s="33">
        <f t="shared" si="3"/>
        <v>-7385480</v>
      </c>
      <c r="X38" s="33">
        <f t="shared" si="3"/>
        <v>57673854</v>
      </c>
      <c r="Y38" s="33">
        <f t="shared" si="3"/>
        <v>-65059334</v>
      </c>
      <c r="Z38" s="34">
        <f>+IF(X38&lt;&gt;0,+(Y38/X38)*100,0)</f>
        <v>-112.80559471541471</v>
      </c>
      <c r="AA38" s="35">
        <f>+AA17+AA27+AA36</f>
        <v>57673854</v>
      </c>
    </row>
    <row r="39" spans="1:27" ht="13.5">
      <c r="A39" s="22" t="s">
        <v>59</v>
      </c>
      <c r="B39" s="16"/>
      <c r="C39" s="31">
        <v>19558127</v>
      </c>
      <c r="D39" s="31"/>
      <c r="E39" s="32">
        <v>119275850</v>
      </c>
      <c r="F39" s="33">
        <v>96112103</v>
      </c>
      <c r="G39" s="33">
        <v>96112103</v>
      </c>
      <c r="H39" s="33">
        <v>225372868</v>
      </c>
      <c r="I39" s="33">
        <v>213332351</v>
      </c>
      <c r="J39" s="33">
        <v>96112103</v>
      </c>
      <c r="K39" s="33">
        <v>34087096</v>
      </c>
      <c r="L39" s="33">
        <v>31355567</v>
      </c>
      <c r="M39" s="33">
        <v>-89704865</v>
      </c>
      <c r="N39" s="33">
        <v>34087096</v>
      </c>
      <c r="O39" s="33">
        <v>43174299</v>
      </c>
      <c r="P39" s="33">
        <v>50997588</v>
      </c>
      <c r="Q39" s="33">
        <v>-24099912</v>
      </c>
      <c r="R39" s="33">
        <v>43174299</v>
      </c>
      <c r="S39" s="33">
        <v>73529815</v>
      </c>
      <c r="T39" s="33">
        <v>118188703</v>
      </c>
      <c r="U39" s="33">
        <v>58622692</v>
      </c>
      <c r="V39" s="33">
        <v>73529815</v>
      </c>
      <c r="W39" s="33">
        <v>96112103</v>
      </c>
      <c r="X39" s="33">
        <v>96112103</v>
      </c>
      <c r="Y39" s="33"/>
      <c r="Z39" s="34"/>
      <c r="AA39" s="35">
        <v>96112103</v>
      </c>
    </row>
    <row r="40" spans="1:27" ht="13.5">
      <c r="A40" s="41" t="s">
        <v>60</v>
      </c>
      <c r="B40" s="42"/>
      <c r="C40" s="43">
        <v>96112103</v>
      </c>
      <c r="D40" s="43"/>
      <c r="E40" s="44">
        <v>310162866</v>
      </c>
      <c r="F40" s="45">
        <v>153785957</v>
      </c>
      <c r="G40" s="45">
        <v>225372868</v>
      </c>
      <c r="H40" s="45">
        <v>213332351</v>
      </c>
      <c r="I40" s="45">
        <v>34087096</v>
      </c>
      <c r="J40" s="45">
        <v>34087096</v>
      </c>
      <c r="K40" s="45">
        <v>31355567</v>
      </c>
      <c r="L40" s="45">
        <v>-89704865</v>
      </c>
      <c r="M40" s="45">
        <v>43174299</v>
      </c>
      <c r="N40" s="45">
        <v>43174299</v>
      </c>
      <c r="O40" s="45">
        <v>50997588</v>
      </c>
      <c r="P40" s="45">
        <v>-24099912</v>
      </c>
      <c r="Q40" s="45">
        <v>73529815</v>
      </c>
      <c r="R40" s="45">
        <v>50997588</v>
      </c>
      <c r="S40" s="45">
        <v>118188703</v>
      </c>
      <c r="T40" s="45">
        <v>58622692</v>
      </c>
      <c r="U40" s="45">
        <v>88726623</v>
      </c>
      <c r="V40" s="45">
        <v>88726623</v>
      </c>
      <c r="W40" s="45">
        <v>88726623</v>
      </c>
      <c r="X40" s="45">
        <v>153785957</v>
      </c>
      <c r="Y40" s="45">
        <v>-65059334</v>
      </c>
      <c r="Z40" s="46">
        <v>-42.31</v>
      </c>
      <c r="AA40" s="47">
        <v>153785957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15774465</v>
      </c>
      <c r="D6" s="17"/>
      <c r="E6" s="18">
        <v>21957288</v>
      </c>
      <c r="F6" s="19">
        <v>25130820</v>
      </c>
      <c r="G6" s="19">
        <v>2458545</v>
      </c>
      <c r="H6" s="19">
        <v>2468128</v>
      </c>
      <c r="I6" s="19">
        <v>2575005</v>
      </c>
      <c r="J6" s="19">
        <v>7501678</v>
      </c>
      <c r="K6" s="19">
        <v>3876538</v>
      </c>
      <c r="L6" s="19">
        <v>3894183</v>
      </c>
      <c r="M6" s="19">
        <v>3131252</v>
      </c>
      <c r="N6" s="19">
        <v>10901973</v>
      </c>
      <c r="O6" s="19">
        <v>3091574</v>
      </c>
      <c r="P6" s="19">
        <v>3207987</v>
      </c>
      <c r="Q6" s="19">
        <v>3175357</v>
      </c>
      <c r="R6" s="19">
        <v>9474918</v>
      </c>
      <c r="S6" s="19">
        <v>3268562</v>
      </c>
      <c r="T6" s="19">
        <v>3039777</v>
      </c>
      <c r="U6" s="19"/>
      <c r="V6" s="19">
        <v>6308339</v>
      </c>
      <c r="W6" s="19">
        <v>34186908</v>
      </c>
      <c r="X6" s="19">
        <v>25130820</v>
      </c>
      <c r="Y6" s="19">
        <v>9056088</v>
      </c>
      <c r="Z6" s="20">
        <v>36.04</v>
      </c>
      <c r="AA6" s="21">
        <v>25130820</v>
      </c>
    </row>
    <row r="7" spans="1:27" ht="13.5">
      <c r="A7" s="22" t="s">
        <v>34</v>
      </c>
      <c r="B7" s="16"/>
      <c r="C7" s="17">
        <v>103172017</v>
      </c>
      <c r="D7" s="17"/>
      <c r="E7" s="18">
        <v>93824712</v>
      </c>
      <c r="F7" s="19">
        <v>78351240</v>
      </c>
      <c r="G7" s="19">
        <v>6459281</v>
      </c>
      <c r="H7" s="19">
        <v>5965041</v>
      </c>
      <c r="I7" s="19">
        <v>5464171</v>
      </c>
      <c r="J7" s="19">
        <v>17888493</v>
      </c>
      <c r="K7" s="19">
        <v>15759539</v>
      </c>
      <c r="L7" s="19">
        <v>15693792</v>
      </c>
      <c r="M7" s="19">
        <v>9150367</v>
      </c>
      <c r="N7" s="19">
        <v>40603698</v>
      </c>
      <c r="O7" s="19">
        <v>9249023</v>
      </c>
      <c r="P7" s="19">
        <v>10070665</v>
      </c>
      <c r="Q7" s="19">
        <v>9617119</v>
      </c>
      <c r="R7" s="19">
        <v>28936807</v>
      </c>
      <c r="S7" s="19">
        <v>8850659</v>
      </c>
      <c r="T7" s="19">
        <v>9088404</v>
      </c>
      <c r="U7" s="19"/>
      <c r="V7" s="19">
        <v>17939063</v>
      </c>
      <c r="W7" s="19">
        <v>105368061</v>
      </c>
      <c r="X7" s="19">
        <v>78351240</v>
      </c>
      <c r="Y7" s="19">
        <v>27016821</v>
      </c>
      <c r="Z7" s="20">
        <v>34.48</v>
      </c>
      <c r="AA7" s="21">
        <v>78351240</v>
      </c>
    </row>
    <row r="8" spans="1:27" ht="13.5">
      <c r="A8" s="22" t="s">
        <v>35</v>
      </c>
      <c r="B8" s="16"/>
      <c r="C8" s="17">
        <v>14550000</v>
      </c>
      <c r="D8" s="17"/>
      <c r="E8" s="18">
        <v>38459004</v>
      </c>
      <c r="F8" s="19">
        <v>32875860</v>
      </c>
      <c r="G8" s="19">
        <v>5552882</v>
      </c>
      <c r="H8" s="19">
        <v>1288633</v>
      </c>
      <c r="I8" s="19">
        <v>883966</v>
      </c>
      <c r="J8" s="19">
        <v>7725481</v>
      </c>
      <c r="K8" s="19">
        <v>-1077589</v>
      </c>
      <c r="L8" s="19">
        <v>-1201127</v>
      </c>
      <c r="M8" s="19">
        <v>2225794</v>
      </c>
      <c r="N8" s="19">
        <v>-52922</v>
      </c>
      <c r="O8" s="19">
        <v>1689728</v>
      </c>
      <c r="P8" s="19">
        <v>4527466</v>
      </c>
      <c r="Q8" s="19">
        <v>2938897</v>
      </c>
      <c r="R8" s="19">
        <v>9156091</v>
      </c>
      <c r="S8" s="19">
        <v>3287997</v>
      </c>
      <c r="T8" s="19">
        <v>3285356</v>
      </c>
      <c r="U8" s="19"/>
      <c r="V8" s="19">
        <v>6573353</v>
      </c>
      <c r="W8" s="19">
        <v>23402003</v>
      </c>
      <c r="X8" s="19">
        <v>32875860</v>
      </c>
      <c r="Y8" s="19">
        <v>-9473857</v>
      </c>
      <c r="Z8" s="20">
        <v>-28.82</v>
      </c>
      <c r="AA8" s="21">
        <v>32875860</v>
      </c>
    </row>
    <row r="9" spans="1:27" ht="13.5">
      <c r="A9" s="22" t="s">
        <v>36</v>
      </c>
      <c r="B9" s="16"/>
      <c r="C9" s="17">
        <v>119294769</v>
      </c>
      <c r="D9" s="17"/>
      <c r="E9" s="18">
        <v>132752001</v>
      </c>
      <c r="F9" s="19">
        <v>132902000</v>
      </c>
      <c r="G9" s="19">
        <v>51994000</v>
      </c>
      <c r="H9" s="19">
        <v>2107227</v>
      </c>
      <c r="I9" s="19"/>
      <c r="J9" s="19">
        <v>54101227</v>
      </c>
      <c r="K9" s="19"/>
      <c r="L9" s="19">
        <v>43339220</v>
      </c>
      <c r="M9" s="19"/>
      <c r="N9" s="19">
        <v>43339220</v>
      </c>
      <c r="O9" s="19">
        <v>28041</v>
      </c>
      <c r="P9" s="19">
        <v>872000</v>
      </c>
      <c r="Q9" s="19">
        <v>66763</v>
      </c>
      <c r="R9" s="19">
        <v>966804</v>
      </c>
      <c r="S9" s="19">
        <v>16863</v>
      </c>
      <c r="T9" s="19"/>
      <c r="U9" s="19"/>
      <c r="V9" s="19">
        <v>16863</v>
      </c>
      <c r="W9" s="19">
        <v>98424114</v>
      </c>
      <c r="X9" s="19">
        <v>132902000</v>
      </c>
      <c r="Y9" s="19">
        <v>-34477886</v>
      </c>
      <c r="Z9" s="20">
        <v>-25.94</v>
      </c>
      <c r="AA9" s="21">
        <v>132902000</v>
      </c>
    </row>
    <row r="10" spans="1:27" ht="13.5">
      <c r="A10" s="22" t="s">
        <v>37</v>
      </c>
      <c r="B10" s="16"/>
      <c r="C10" s="17">
        <v>75526000</v>
      </c>
      <c r="D10" s="17"/>
      <c r="E10" s="18">
        <v>77765001</v>
      </c>
      <c r="F10" s="19">
        <v>77765000</v>
      </c>
      <c r="G10" s="19"/>
      <c r="H10" s="19"/>
      <c r="I10" s="19"/>
      <c r="J10" s="19"/>
      <c r="K10" s="19">
        <v>1683000</v>
      </c>
      <c r="L10" s="19">
        <v>1617000</v>
      </c>
      <c r="M10" s="19">
        <v>31667000</v>
      </c>
      <c r="N10" s="19">
        <v>34967000</v>
      </c>
      <c r="O10" s="19"/>
      <c r="P10" s="19"/>
      <c r="Q10" s="19">
        <v>25832000</v>
      </c>
      <c r="R10" s="19">
        <v>25832000</v>
      </c>
      <c r="S10" s="19"/>
      <c r="T10" s="19"/>
      <c r="U10" s="19"/>
      <c r="V10" s="19"/>
      <c r="W10" s="19">
        <v>60799000</v>
      </c>
      <c r="X10" s="19">
        <v>77765000</v>
      </c>
      <c r="Y10" s="19">
        <v>-16966000</v>
      </c>
      <c r="Z10" s="20">
        <v>-21.82</v>
      </c>
      <c r="AA10" s="21">
        <v>77765000</v>
      </c>
    </row>
    <row r="11" spans="1:27" ht="13.5">
      <c r="A11" s="22" t="s">
        <v>38</v>
      </c>
      <c r="B11" s="16"/>
      <c r="C11" s="17">
        <v>5334396</v>
      </c>
      <c r="D11" s="17"/>
      <c r="E11" s="18">
        <v>2799996</v>
      </c>
      <c r="F11" s="19">
        <v>5577302</v>
      </c>
      <c r="G11" s="19">
        <v>868112</v>
      </c>
      <c r="H11" s="19">
        <v>136461</v>
      </c>
      <c r="I11" s="19">
        <v>150660</v>
      </c>
      <c r="J11" s="19">
        <v>1155233</v>
      </c>
      <c r="K11" s="19">
        <v>902651</v>
      </c>
      <c r="L11" s="19">
        <v>868350</v>
      </c>
      <c r="M11" s="19">
        <v>942833</v>
      </c>
      <c r="N11" s="19">
        <v>2713834</v>
      </c>
      <c r="O11" s="19">
        <v>1014087</v>
      </c>
      <c r="P11" s="19">
        <v>991324</v>
      </c>
      <c r="Q11" s="19">
        <v>967726</v>
      </c>
      <c r="R11" s="19">
        <v>2973137</v>
      </c>
      <c r="S11" s="19">
        <v>943448</v>
      </c>
      <c r="T11" s="19">
        <v>901322</v>
      </c>
      <c r="U11" s="19"/>
      <c r="V11" s="19">
        <v>1844770</v>
      </c>
      <c r="W11" s="19">
        <v>8686974</v>
      </c>
      <c r="X11" s="19">
        <v>5577302</v>
      </c>
      <c r="Y11" s="19">
        <v>3109672</v>
      </c>
      <c r="Z11" s="20">
        <v>55.76</v>
      </c>
      <c r="AA11" s="21">
        <v>5577302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-242939513</v>
      </c>
      <c r="D14" s="17"/>
      <c r="E14" s="18">
        <v>-307429348</v>
      </c>
      <c r="F14" s="19">
        <v>-296147750</v>
      </c>
      <c r="G14" s="19">
        <v>-15439630</v>
      </c>
      <c r="H14" s="19">
        <v>-28801804</v>
      </c>
      <c r="I14" s="19">
        <v>-17858671</v>
      </c>
      <c r="J14" s="19">
        <v>-62100105</v>
      </c>
      <c r="K14" s="19">
        <v>-21962839</v>
      </c>
      <c r="L14" s="19">
        <v>-24117084</v>
      </c>
      <c r="M14" s="19">
        <v>-31184095</v>
      </c>
      <c r="N14" s="19">
        <v>-77264018</v>
      </c>
      <c r="O14" s="19">
        <v>-21327349</v>
      </c>
      <c r="P14" s="19">
        <v>-21520721</v>
      </c>
      <c r="Q14" s="19">
        <v>-22149995</v>
      </c>
      <c r="R14" s="19">
        <v>-64998065</v>
      </c>
      <c r="S14" s="19">
        <v>-17624522</v>
      </c>
      <c r="T14" s="19">
        <v>-17622804</v>
      </c>
      <c r="U14" s="19"/>
      <c r="V14" s="19">
        <v>-35247326</v>
      </c>
      <c r="W14" s="19">
        <v>-239609514</v>
      </c>
      <c r="X14" s="19">
        <v>-296147750</v>
      </c>
      <c r="Y14" s="19">
        <v>56538236</v>
      </c>
      <c r="Z14" s="20">
        <v>-19.09</v>
      </c>
      <c r="AA14" s="21">
        <v>-296147750</v>
      </c>
    </row>
    <row r="15" spans="1:27" ht="13.5">
      <c r="A15" s="22" t="s">
        <v>42</v>
      </c>
      <c r="B15" s="16"/>
      <c r="C15" s="17">
        <v>-4067686</v>
      </c>
      <c r="D15" s="17"/>
      <c r="E15" s="18">
        <v>-929004</v>
      </c>
      <c r="F15" s="19">
        <v>-728644</v>
      </c>
      <c r="G15" s="19"/>
      <c r="H15" s="19"/>
      <c r="I15" s="19"/>
      <c r="J15" s="19"/>
      <c r="K15" s="19">
        <v>-200636</v>
      </c>
      <c r="L15" s="19"/>
      <c r="M15" s="19"/>
      <c r="N15" s="19">
        <v>-200636</v>
      </c>
      <c r="O15" s="19">
        <v>-233643</v>
      </c>
      <c r="P15" s="19"/>
      <c r="Q15" s="19">
        <v>-2024</v>
      </c>
      <c r="R15" s="19">
        <v>-235667</v>
      </c>
      <c r="S15" s="19"/>
      <c r="T15" s="19">
        <v>-11890</v>
      </c>
      <c r="U15" s="19"/>
      <c r="V15" s="19">
        <v>-11890</v>
      </c>
      <c r="W15" s="19">
        <v>-448193</v>
      </c>
      <c r="X15" s="19">
        <v>-728644</v>
      </c>
      <c r="Y15" s="19">
        <v>280451</v>
      </c>
      <c r="Z15" s="20">
        <v>-38.49</v>
      </c>
      <c r="AA15" s="21">
        <v>-728644</v>
      </c>
    </row>
    <row r="16" spans="1:27" ht="13.5">
      <c r="A16" s="22" t="s">
        <v>43</v>
      </c>
      <c r="B16" s="16"/>
      <c r="C16" s="17">
        <v>-3875969</v>
      </c>
      <c r="D16" s="17"/>
      <c r="E16" s="18">
        <v>-12872004</v>
      </c>
      <c r="F16" s="19">
        <v>-12872000</v>
      </c>
      <c r="G16" s="19">
        <v>-268303</v>
      </c>
      <c r="H16" s="19">
        <v>-291556</v>
      </c>
      <c r="I16" s="19">
        <v>-693769</v>
      </c>
      <c r="J16" s="19">
        <v>-1253628</v>
      </c>
      <c r="K16" s="19">
        <v>-1231277</v>
      </c>
      <c r="L16" s="19">
        <v>-392844</v>
      </c>
      <c r="M16" s="19">
        <v>-434836</v>
      </c>
      <c r="N16" s="19">
        <v>-2058957</v>
      </c>
      <c r="O16" s="19">
        <v>-673233</v>
      </c>
      <c r="P16" s="19">
        <v>-1346074</v>
      </c>
      <c r="Q16" s="19">
        <v>-874036</v>
      </c>
      <c r="R16" s="19">
        <v>-2893343</v>
      </c>
      <c r="S16" s="19">
        <v>-811423</v>
      </c>
      <c r="T16" s="19">
        <v>-230137</v>
      </c>
      <c r="U16" s="19"/>
      <c r="V16" s="19">
        <v>-1041560</v>
      </c>
      <c r="W16" s="19">
        <v>-7247488</v>
      </c>
      <c r="X16" s="19">
        <v>-12872000</v>
      </c>
      <c r="Y16" s="19">
        <v>5624512</v>
      </c>
      <c r="Z16" s="20">
        <v>-43.7</v>
      </c>
      <c r="AA16" s="21">
        <v>-12872000</v>
      </c>
    </row>
    <row r="17" spans="1:27" ht="13.5">
      <c r="A17" s="23" t="s">
        <v>44</v>
      </c>
      <c r="B17" s="24"/>
      <c r="C17" s="25">
        <f aca="true" t="shared" si="0" ref="C17:Y17">SUM(C6:C16)</f>
        <v>82768479</v>
      </c>
      <c r="D17" s="25">
        <f>SUM(D6:D16)</f>
        <v>0</v>
      </c>
      <c r="E17" s="26">
        <f t="shared" si="0"/>
        <v>46327646</v>
      </c>
      <c r="F17" s="27">
        <f t="shared" si="0"/>
        <v>42853828</v>
      </c>
      <c r="G17" s="27">
        <f t="shared" si="0"/>
        <v>51624887</v>
      </c>
      <c r="H17" s="27">
        <f t="shared" si="0"/>
        <v>-17127870</v>
      </c>
      <c r="I17" s="27">
        <f t="shared" si="0"/>
        <v>-9478638</v>
      </c>
      <c r="J17" s="27">
        <f t="shared" si="0"/>
        <v>25018379</v>
      </c>
      <c r="K17" s="27">
        <f t="shared" si="0"/>
        <v>-2250613</v>
      </c>
      <c r="L17" s="27">
        <f t="shared" si="0"/>
        <v>39701490</v>
      </c>
      <c r="M17" s="27">
        <f t="shared" si="0"/>
        <v>15498315</v>
      </c>
      <c r="N17" s="27">
        <f t="shared" si="0"/>
        <v>52949192</v>
      </c>
      <c r="O17" s="27">
        <f t="shared" si="0"/>
        <v>-7161772</v>
      </c>
      <c r="P17" s="27">
        <f t="shared" si="0"/>
        <v>-3197353</v>
      </c>
      <c r="Q17" s="27">
        <f t="shared" si="0"/>
        <v>19571807</v>
      </c>
      <c r="R17" s="27">
        <f t="shared" si="0"/>
        <v>9212682</v>
      </c>
      <c r="S17" s="27">
        <f t="shared" si="0"/>
        <v>-2068416</v>
      </c>
      <c r="T17" s="27">
        <f t="shared" si="0"/>
        <v>-1549972</v>
      </c>
      <c r="U17" s="27">
        <f t="shared" si="0"/>
        <v>0</v>
      </c>
      <c r="V17" s="27">
        <f t="shared" si="0"/>
        <v>-3618388</v>
      </c>
      <c r="W17" s="27">
        <f t="shared" si="0"/>
        <v>83561865</v>
      </c>
      <c r="X17" s="27">
        <f t="shared" si="0"/>
        <v>42853828</v>
      </c>
      <c r="Y17" s="27">
        <f t="shared" si="0"/>
        <v>40708037</v>
      </c>
      <c r="Z17" s="28">
        <f>+IF(X17&lt;&gt;0,+(Y17/X17)*100,0)</f>
        <v>94.9927670405547</v>
      </c>
      <c r="AA17" s="29">
        <f>SUM(AA6:AA16)</f>
        <v>42853828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7904756</v>
      </c>
      <c r="D21" s="17"/>
      <c r="E21" s="18">
        <v>2810000</v>
      </c>
      <c r="F21" s="19">
        <v>72000</v>
      </c>
      <c r="G21" s="36"/>
      <c r="H21" s="36"/>
      <c r="I21" s="36"/>
      <c r="J21" s="19"/>
      <c r="K21" s="36"/>
      <c r="L21" s="36"/>
      <c r="M21" s="19">
        <v>36000</v>
      </c>
      <c r="N21" s="36">
        <v>36000</v>
      </c>
      <c r="O21" s="36">
        <v>36480</v>
      </c>
      <c r="P21" s="36"/>
      <c r="Q21" s="19"/>
      <c r="R21" s="36">
        <v>36480</v>
      </c>
      <c r="S21" s="36">
        <v>80</v>
      </c>
      <c r="T21" s="19">
        <v>176820</v>
      </c>
      <c r="U21" s="36"/>
      <c r="V21" s="36">
        <v>176900</v>
      </c>
      <c r="W21" s="36">
        <v>249380</v>
      </c>
      <c r="X21" s="19">
        <v>72000</v>
      </c>
      <c r="Y21" s="36">
        <v>177380</v>
      </c>
      <c r="Z21" s="37">
        <v>246.36</v>
      </c>
      <c r="AA21" s="38">
        <v>72000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-98092348</v>
      </c>
      <c r="D26" s="17"/>
      <c r="E26" s="18">
        <v>-88622004</v>
      </c>
      <c r="F26" s="19">
        <v>-94135300</v>
      </c>
      <c r="G26" s="19">
        <v>-240492</v>
      </c>
      <c r="H26" s="19">
        <v>-6977263</v>
      </c>
      <c r="I26" s="19">
        <v>-8023756</v>
      </c>
      <c r="J26" s="19">
        <v>-15241511</v>
      </c>
      <c r="K26" s="19">
        <v>-5445444</v>
      </c>
      <c r="L26" s="19">
        <v>-4318720</v>
      </c>
      <c r="M26" s="19">
        <v>-11587321</v>
      </c>
      <c r="N26" s="19">
        <v>-21351485</v>
      </c>
      <c r="O26" s="19">
        <v>-2598984</v>
      </c>
      <c r="P26" s="19">
        <v>-11907250</v>
      </c>
      <c r="Q26" s="19">
        <v>-982992</v>
      </c>
      <c r="R26" s="19">
        <v>-15489226</v>
      </c>
      <c r="S26" s="19">
        <v>-16973204</v>
      </c>
      <c r="T26" s="19">
        <v>-16836959</v>
      </c>
      <c r="U26" s="19"/>
      <c r="V26" s="19">
        <v>-33810163</v>
      </c>
      <c r="W26" s="19">
        <v>-85892385</v>
      </c>
      <c r="X26" s="19">
        <v>-94135300</v>
      </c>
      <c r="Y26" s="19">
        <v>8242915</v>
      </c>
      <c r="Z26" s="20">
        <v>-8.76</v>
      </c>
      <c r="AA26" s="21">
        <v>-94135300</v>
      </c>
    </row>
    <row r="27" spans="1:27" ht="13.5">
      <c r="A27" s="23" t="s">
        <v>51</v>
      </c>
      <c r="B27" s="24"/>
      <c r="C27" s="25">
        <f aca="true" t="shared" si="1" ref="C27:Y27">SUM(C21:C26)</f>
        <v>-90187592</v>
      </c>
      <c r="D27" s="25">
        <f>SUM(D21:D26)</f>
        <v>0</v>
      </c>
      <c r="E27" s="26">
        <f t="shared" si="1"/>
        <v>-85812004</v>
      </c>
      <c r="F27" s="27">
        <f t="shared" si="1"/>
        <v>-94063300</v>
      </c>
      <c r="G27" s="27">
        <f t="shared" si="1"/>
        <v>-240492</v>
      </c>
      <c r="H27" s="27">
        <f t="shared" si="1"/>
        <v>-6977263</v>
      </c>
      <c r="I27" s="27">
        <f t="shared" si="1"/>
        <v>-8023756</v>
      </c>
      <c r="J27" s="27">
        <f t="shared" si="1"/>
        <v>-15241511</v>
      </c>
      <c r="K27" s="27">
        <f t="shared" si="1"/>
        <v>-5445444</v>
      </c>
      <c r="L27" s="27">
        <f t="shared" si="1"/>
        <v>-4318720</v>
      </c>
      <c r="M27" s="27">
        <f t="shared" si="1"/>
        <v>-11551321</v>
      </c>
      <c r="N27" s="27">
        <f t="shared" si="1"/>
        <v>-21315485</v>
      </c>
      <c r="O27" s="27">
        <f t="shared" si="1"/>
        <v>-2562504</v>
      </c>
      <c r="P27" s="27">
        <f t="shared" si="1"/>
        <v>-11907250</v>
      </c>
      <c r="Q27" s="27">
        <f t="shared" si="1"/>
        <v>-982992</v>
      </c>
      <c r="R27" s="27">
        <f t="shared" si="1"/>
        <v>-15452746</v>
      </c>
      <c r="S27" s="27">
        <f t="shared" si="1"/>
        <v>-16973124</v>
      </c>
      <c r="T27" s="27">
        <f t="shared" si="1"/>
        <v>-16660139</v>
      </c>
      <c r="U27" s="27">
        <f t="shared" si="1"/>
        <v>0</v>
      </c>
      <c r="V27" s="27">
        <f t="shared" si="1"/>
        <v>-33633263</v>
      </c>
      <c r="W27" s="27">
        <f t="shared" si="1"/>
        <v>-85643005</v>
      </c>
      <c r="X27" s="27">
        <f t="shared" si="1"/>
        <v>-94063300</v>
      </c>
      <c r="Y27" s="27">
        <f t="shared" si="1"/>
        <v>8420295</v>
      </c>
      <c r="Z27" s="28">
        <f>+IF(X27&lt;&gt;0,+(Y27/X27)*100,0)</f>
        <v>-8.951732503537512</v>
      </c>
      <c r="AA27" s="29">
        <f>SUM(AA21:AA26)</f>
        <v>-94063300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-1203580</v>
      </c>
      <c r="D35" s="17"/>
      <c r="E35" s="18"/>
      <c r="F35" s="19">
        <v>-500000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-500000</v>
      </c>
      <c r="Y35" s="19">
        <v>500000</v>
      </c>
      <c r="Z35" s="20">
        <v>-100</v>
      </c>
      <c r="AA35" s="21">
        <v>-500000</v>
      </c>
    </row>
    <row r="36" spans="1:27" ht="13.5">
      <c r="A36" s="23" t="s">
        <v>57</v>
      </c>
      <c r="B36" s="24"/>
      <c r="C36" s="25">
        <f aca="true" t="shared" si="2" ref="C36:Y36">SUM(C31:C35)</f>
        <v>-1203580</v>
      </c>
      <c r="D36" s="25">
        <f>SUM(D31:D35)</f>
        <v>0</v>
      </c>
      <c r="E36" s="26">
        <f t="shared" si="2"/>
        <v>0</v>
      </c>
      <c r="F36" s="27">
        <f t="shared" si="2"/>
        <v>-500000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-500000</v>
      </c>
      <c r="Y36" s="27">
        <f t="shared" si="2"/>
        <v>500000</v>
      </c>
      <c r="Z36" s="28">
        <f>+IF(X36&lt;&gt;0,+(Y36/X36)*100,0)</f>
        <v>-100</v>
      </c>
      <c r="AA36" s="29">
        <f>SUM(AA31:AA35)</f>
        <v>-500000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-8622693</v>
      </c>
      <c r="D38" s="31">
        <f>+D17+D27+D36</f>
        <v>0</v>
      </c>
      <c r="E38" s="32">
        <f t="shared" si="3"/>
        <v>-39484358</v>
      </c>
      <c r="F38" s="33">
        <f t="shared" si="3"/>
        <v>-51709472</v>
      </c>
      <c r="G38" s="33">
        <f t="shared" si="3"/>
        <v>51384395</v>
      </c>
      <c r="H38" s="33">
        <f t="shared" si="3"/>
        <v>-24105133</v>
      </c>
      <c r="I38" s="33">
        <f t="shared" si="3"/>
        <v>-17502394</v>
      </c>
      <c r="J38" s="33">
        <f t="shared" si="3"/>
        <v>9776868</v>
      </c>
      <c r="K38" s="33">
        <f t="shared" si="3"/>
        <v>-7696057</v>
      </c>
      <c r="L38" s="33">
        <f t="shared" si="3"/>
        <v>35382770</v>
      </c>
      <c r="M38" s="33">
        <f t="shared" si="3"/>
        <v>3946994</v>
      </c>
      <c r="N38" s="33">
        <f t="shared" si="3"/>
        <v>31633707</v>
      </c>
      <c r="O38" s="33">
        <f t="shared" si="3"/>
        <v>-9724276</v>
      </c>
      <c r="P38" s="33">
        <f t="shared" si="3"/>
        <v>-15104603</v>
      </c>
      <c r="Q38" s="33">
        <f t="shared" si="3"/>
        <v>18588815</v>
      </c>
      <c r="R38" s="33">
        <f t="shared" si="3"/>
        <v>-6240064</v>
      </c>
      <c r="S38" s="33">
        <f t="shared" si="3"/>
        <v>-19041540</v>
      </c>
      <c r="T38" s="33">
        <f t="shared" si="3"/>
        <v>-18210111</v>
      </c>
      <c r="U38" s="33">
        <f t="shared" si="3"/>
        <v>0</v>
      </c>
      <c r="V38" s="33">
        <f t="shared" si="3"/>
        <v>-37251651</v>
      </c>
      <c r="W38" s="33">
        <f t="shared" si="3"/>
        <v>-2081140</v>
      </c>
      <c r="X38" s="33">
        <f t="shared" si="3"/>
        <v>-51709472</v>
      </c>
      <c r="Y38" s="33">
        <f t="shared" si="3"/>
        <v>49628332</v>
      </c>
      <c r="Z38" s="34">
        <f>+IF(X38&lt;&gt;0,+(Y38/X38)*100,0)</f>
        <v>-95.97532150395966</v>
      </c>
      <c r="AA38" s="35">
        <f>+AA17+AA27+AA36</f>
        <v>-51709472</v>
      </c>
    </row>
    <row r="39" spans="1:27" ht="13.5">
      <c r="A39" s="22" t="s">
        <v>59</v>
      </c>
      <c r="B39" s="16"/>
      <c r="C39" s="31">
        <v>34123421</v>
      </c>
      <c r="D39" s="31"/>
      <c r="E39" s="32">
        <v>42697000</v>
      </c>
      <c r="F39" s="33">
        <v>37362881</v>
      </c>
      <c r="G39" s="33">
        <v>3017479</v>
      </c>
      <c r="H39" s="33">
        <v>54401874</v>
      </c>
      <c r="I39" s="33">
        <v>30296741</v>
      </c>
      <c r="J39" s="33">
        <v>3017479</v>
      </c>
      <c r="K39" s="33">
        <v>12794347</v>
      </c>
      <c r="L39" s="33">
        <v>5098290</v>
      </c>
      <c r="M39" s="33">
        <v>40481060</v>
      </c>
      <c r="N39" s="33">
        <v>12794347</v>
      </c>
      <c r="O39" s="33">
        <v>44428054</v>
      </c>
      <c r="P39" s="33">
        <v>34703778</v>
      </c>
      <c r="Q39" s="33">
        <v>19599175</v>
      </c>
      <c r="R39" s="33">
        <v>44428054</v>
      </c>
      <c r="S39" s="33">
        <v>38187990</v>
      </c>
      <c r="T39" s="33">
        <v>19146450</v>
      </c>
      <c r="U39" s="33">
        <v>936339</v>
      </c>
      <c r="V39" s="33">
        <v>38187990</v>
      </c>
      <c r="W39" s="33">
        <v>3017479</v>
      </c>
      <c r="X39" s="33">
        <v>37362881</v>
      </c>
      <c r="Y39" s="33">
        <v>-34345402</v>
      </c>
      <c r="Z39" s="34">
        <v>-91.92</v>
      </c>
      <c r="AA39" s="35">
        <v>37362881</v>
      </c>
    </row>
    <row r="40" spans="1:27" ht="13.5">
      <c r="A40" s="41" t="s">
        <v>60</v>
      </c>
      <c r="B40" s="42"/>
      <c r="C40" s="43">
        <v>25500728</v>
      </c>
      <c r="D40" s="43"/>
      <c r="E40" s="44">
        <v>3212642</v>
      </c>
      <c r="F40" s="45">
        <v>-14346591</v>
      </c>
      <c r="G40" s="45">
        <v>54401874</v>
      </c>
      <c r="H40" s="45">
        <v>30296741</v>
      </c>
      <c r="I40" s="45">
        <v>12794347</v>
      </c>
      <c r="J40" s="45">
        <v>12794347</v>
      </c>
      <c r="K40" s="45">
        <v>5098290</v>
      </c>
      <c r="L40" s="45">
        <v>40481060</v>
      </c>
      <c r="M40" s="45">
        <v>44428054</v>
      </c>
      <c r="N40" s="45">
        <v>44428054</v>
      </c>
      <c r="O40" s="45">
        <v>34703778</v>
      </c>
      <c r="P40" s="45">
        <v>19599175</v>
      </c>
      <c r="Q40" s="45">
        <v>38187990</v>
      </c>
      <c r="R40" s="45">
        <v>34703778</v>
      </c>
      <c r="S40" s="45">
        <v>19146450</v>
      </c>
      <c r="T40" s="45">
        <v>936339</v>
      </c>
      <c r="U40" s="45">
        <v>936339</v>
      </c>
      <c r="V40" s="45">
        <v>936339</v>
      </c>
      <c r="W40" s="45">
        <v>936339</v>
      </c>
      <c r="X40" s="45">
        <v>-14346591</v>
      </c>
      <c r="Y40" s="45">
        <v>15282930</v>
      </c>
      <c r="Z40" s="46">
        <v>-106.53</v>
      </c>
      <c r="AA40" s="47">
        <v>-14346591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62801304</v>
      </c>
      <c r="F6" s="19">
        <v>49574652</v>
      </c>
      <c r="G6" s="19">
        <v>5504795</v>
      </c>
      <c r="H6" s="19">
        <v>5732318</v>
      </c>
      <c r="I6" s="19">
        <v>5526909</v>
      </c>
      <c r="J6" s="19">
        <v>16764022</v>
      </c>
      <c r="K6" s="19">
        <v>4533574</v>
      </c>
      <c r="L6" s="19">
        <v>4196954</v>
      </c>
      <c r="M6" s="19">
        <v>4052227</v>
      </c>
      <c r="N6" s="19">
        <v>12782755</v>
      </c>
      <c r="O6" s="19">
        <v>4280231</v>
      </c>
      <c r="P6" s="19">
        <v>5440154</v>
      </c>
      <c r="Q6" s="19">
        <v>5048793</v>
      </c>
      <c r="R6" s="19">
        <v>14769178</v>
      </c>
      <c r="S6" s="19">
        <v>4128247</v>
      </c>
      <c r="T6" s="19">
        <v>3291952</v>
      </c>
      <c r="U6" s="19">
        <v>5810353</v>
      </c>
      <c r="V6" s="19">
        <v>13230552</v>
      </c>
      <c r="W6" s="19">
        <v>57546507</v>
      </c>
      <c r="X6" s="19">
        <v>49574652</v>
      </c>
      <c r="Y6" s="19">
        <v>7971855</v>
      </c>
      <c r="Z6" s="20">
        <v>16.08</v>
      </c>
      <c r="AA6" s="21">
        <v>49574652</v>
      </c>
    </row>
    <row r="7" spans="1:27" ht="13.5">
      <c r="A7" s="22" t="s">
        <v>34</v>
      </c>
      <c r="B7" s="16"/>
      <c r="C7" s="17"/>
      <c r="D7" s="17"/>
      <c r="E7" s="18">
        <v>218084916</v>
      </c>
      <c r="F7" s="19">
        <v>183715452</v>
      </c>
      <c r="G7" s="19">
        <v>23360534</v>
      </c>
      <c r="H7" s="19">
        <v>23988420</v>
      </c>
      <c r="I7" s="19">
        <v>23085956</v>
      </c>
      <c r="J7" s="19">
        <v>70434910</v>
      </c>
      <c r="K7" s="19">
        <v>17157778</v>
      </c>
      <c r="L7" s="19">
        <v>20258334</v>
      </c>
      <c r="M7" s="19">
        <v>17076796</v>
      </c>
      <c r="N7" s="19">
        <v>54492908</v>
      </c>
      <c r="O7" s="19">
        <v>18614867</v>
      </c>
      <c r="P7" s="19">
        <v>15093391</v>
      </c>
      <c r="Q7" s="19">
        <v>18491288</v>
      </c>
      <c r="R7" s="19">
        <v>52199546</v>
      </c>
      <c r="S7" s="19">
        <v>14044337</v>
      </c>
      <c r="T7" s="19">
        <v>17037352</v>
      </c>
      <c r="U7" s="19">
        <v>18307998</v>
      </c>
      <c r="V7" s="19">
        <v>49389687</v>
      </c>
      <c r="W7" s="19">
        <v>226517051</v>
      </c>
      <c r="X7" s="19">
        <v>183715452</v>
      </c>
      <c r="Y7" s="19">
        <v>42801599</v>
      </c>
      <c r="Z7" s="20">
        <v>23.3</v>
      </c>
      <c r="AA7" s="21">
        <v>183715452</v>
      </c>
    </row>
    <row r="8" spans="1:27" ht="13.5">
      <c r="A8" s="22" t="s">
        <v>35</v>
      </c>
      <c r="B8" s="16"/>
      <c r="C8" s="17"/>
      <c r="D8" s="17"/>
      <c r="E8" s="18">
        <v>16169988</v>
      </c>
      <c r="F8" s="19">
        <v>13336848</v>
      </c>
      <c r="G8" s="19">
        <v>1073494</v>
      </c>
      <c r="H8" s="19">
        <v>482188</v>
      </c>
      <c r="I8" s="19">
        <v>435848</v>
      </c>
      <c r="J8" s="19">
        <v>1991530</v>
      </c>
      <c r="K8" s="19">
        <v>941469</v>
      </c>
      <c r="L8" s="19">
        <v>476914</v>
      </c>
      <c r="M8" s="19">
        <v>4776958</v>
      </c>
      <c r="N8" s="19">
        <v>6195341</v>
      </c>
      <c r="O8" s="19">
        <v>2714967</v>
      </c>
      <c r="P8" s="19">
        <v>4472220</v>
      </c>
      <c r="Q8" s="19">
        <v>2764895</v>
      </c>
      <c r="R8" s="19">
        <v>9952082</v>
      </c>
      <c r="S8" s="19">
        <v>2464214</v>
      </c>
      <c r="T8" s="19">
        <v>4098171</v>
      </c>
      <c r="U8" s="19">
        <v>398854</v>
      </c>
      <c r="V8" s="19">
        <v>6961239</v>
      </c>
      <c r="W8" s="19">
        <v>25100192</v>
      </c>
      <c r="X8" s="19">
        <v>13336848</v>
      </c>
      <c r="Y8" s="19">
        <v>11763344</v>
      </c>
      <c r="Z8" s="20">
        <v>88.2</v>
      </c>
      <c r="AA8" s="21">
        <v>13336848</v>
      </c>
    </row>
    <row r="9" spans="1:27" ht="13.5">
      <c r="A9" s="22" t="s">
        <v>36</v>
      </c>
      <c r="B9" s="16"/>
      <c r="C9" s="17"/>
      <c r="D9" s="17"/>
      <c r="E9" s="18">
        <v>121155600</v>
      </c>
      <c r="F9" s="19">
        <v>103368120</v>
      </c>
      <c r="G9" s="19">
        <v>1600000</v>
      </c>
      <c r="H9" s="19">
        <v>39132</v>
      </c>
      <c r="I9" s="19">
        <v>46918905</v>
      </c>
      <c r="J9" s="19">
        <v>48558037</v>
      </c>
      <c r="K9" s="19"/>
      <c r="L9" s="19">
        <v>20530274</v>
      </c>
      <c r="M9" s="19"/>
      <c r="N9" s="19">
        <v>20530274</v>
      </c>
      <c r="O9" s="19"/>
      <c r="P9" s="19">
        <v>382318</v>
      </c>
      <c r="Q9" s="19">
        <v>42297</v>
      </c>
      <c r="R9" s="19">
        <v>424615</v>
      </c>
      <c r="S9" s="19">
        <v>20997</v>
      </c>
      <c r="T9" s="19">
        <v>343000</v>
      </c>
      <c r="U9" s="19">
        <v>12</v>
      </c>
      <c r="V9" s="19">
        <v>364009</v>
      </c>
      <c r="W9" s="19">
        <v>69876935</v>
      </c>
      <c r="X9" s="19">
        <v>103368120</v>
      </c>
      <c r="Y9" s="19">
        <v>-33491185</v>
      </c>
      <c r="Z9" s="20">
        <v>-32.4</v>
      </c>
      <c r="AA9" s="21">
        <v>103368120</v>
      </c>
    </row>
    <row r="10" spans="1:27" ht="13.5">
      <c r="A10" s="22" t="s">
        <v>37</v>
      </c>
      <c r="B10" s="16"/>
      <c r="C10" s="17"/>
      <c r="D10" s="17"/>
      <c r="E10" s="18">
        <v>56622200</v>
      </c>
      <c r="F10" s="19">
        <v>56622200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56622200</v>
      </c>
      <c r="Y10" s="19">
        <v>-56622200</v>
      </c>
      <c r="Z10" s="20">
        <v>-100</v>
      </c>
      <c r="AA10" s="21">
        <v>56622200</v>
      </c>
    </row>
    <row r="11" spans="1:27" ht="13.5">
      <c r="A11" s="22" t="s">
        <v>38</v>
      </c>
      <c r="B11" s="16"/>
      <c r="C11" s="17"/>
      <c r="D11" s="17"/>
      <c r="E11" s="18">
        <v>14329992</v>
      </c>
      <c r="F11" s="19">
        <v>200004</v>
      </c>
      <c r="G11" s="19">
        <v>1671529</v>
      </c>
      <c r="H11" s="19">
        <v>1736727</v>
      </c>
      <c r="I11" s="19">
        <v>1668344</v>
      </c>
      <c r="J11" s="19">
        <v>5076600</v>
      </c>
      <c r="K11" s="19">
        <v>1709284</v>
      </c>
      <c r="L11" s="19">
        <v>1653121</v>
      </c>
      <c r="M11" s="19">
        <v>1633900</v>
      </c>
      <c r="N11" s="19">
        <v>4996305</v>
      </c>
      <c r="O11" s="19">
        <v>1710223</v>
      </c>
      <c r="P11" s="19">
        <v>1704285</v>
      </c>
      <c r="Q11" s="19">
        <v>1755153</v>
      </c>
      <c r="R11" s="19">
        <v>5169661</v>
      </c>
      <c r="S11" s="19">
        <v>1698903</v>
      </c>
      <c r="T11" s="19">
        <v>1782475</v>
      </c>
      <c r="U11" s="19"/>
      <c r="V11" s="19">
        <v>3481378</v>
      </c>
      <c r="W11" s="19">
        <v>18723944</v>
      </c>
      <c r="X11" s="19">
        <v>200004</v>
      </c>
      <c r="Y11" s="19">
        <v>18523940</v>
      </c>
      <c r="Z11" s="20">
        <v>9261.78</v>
      </c>
      <c r="AA11" s="21">
        <v>200004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-421095912</v>
      </c>
      <c r="F14" s="19">
        <v>-462458412</v>
      </c>
      <c r="G14" s="19">
        <v>-30172361</v>
      </c>
      <c r="H14" s="19">
        <v>-34623209</v>
      </c>
      <c r="I14" s="19">
        <v>-24237659</v>
      </c>
      <c r="J14" s="19">
        <v>-89033229</v>
      </c>
      <c r="K14" s="19">
        <v>-37867953</v>
      </c>
      <c r="L14" s="19">
        <v>-24058895</v>
      </c>
      <c r="M14" s="19">
        <v>-66660795</v>
      </c>
      <c r="N14" s="19">
        <v>-128587643</v>
      </c>
      <c r="O14" s="19">
        <v>-66660795</v>
      </c>
      <c r="P14" s="19">
        <v>-66660795</v>
      </c>
      <c r="Q14" s="19">
        <v>-31121847</v>
      </c>
      <c r="R14" s="19">
        <v>-164443437</v>
      </c>
      <c r="S14" s="19">
        <v>-22483047</v>
      </c>
      <c r="T14" s="19">
        <v>-36380216</v>
      </c>
      <c r="U14" s="19"/>
      <c r="V14" s="19">
        <v>-58863263</v>
      </c>
      <c r="W14" s="19">
        <v>-440927572</v>
      </c>
      <c r="X14" s="19">
        <v>-462458412</v>
      </c>
      <c r="Y14" s="19">
        <v>21530840</v>
      </c>
      <c r="Z14" s="20">
        <v>-4.66</v>
      </c>
      <c r="AA14" s="21">
        <v>-462458412</v>
      </c>
    </row>
    <row r="15" spans="1:27" ht="13.5">
      <c r="A15" s="22" t="s">
        <v>42</v>
      </c>
      <c r="B15" s="16"/>
      <c r="C15" s="17"/>
      <c r="D15" s="17"/>
      <c r="E15" s="18">
        <v>-1182996</v>
      </c>
      <c r="F15" s="19">
        <v>-10303608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-10303608</v>
      </c>
      <c r="Y15" s="19">
        <v>10303608</v>
      </c>
      <c r="Z15" s="20">
        <v>-100</v>
      </c>
      <c r="AA15" s="21">
        <v>-10303608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66885092</v>
      </c>
      <c r="F17" s="27">
        <f t="shared" si="0"/>
        <v>-65944744</v>
      </c>
      <c r="G17" s="27">
        <f t="shared" si="0"/>
        <v>3037991</v>
      </c>
      <c r="H17" s="27">
        <f t="shared" si="0"/>
        <v>-2644424</v>
      </c>
      <c r="I17" s="27">
        <f t="shared" si="0"/>
        <v>53398303</v>
      </c>
      <c r="J17" s="27">
        <f t="shared" si="0"/>
        <v>53791870</v>
      </c>
      <c r="K17" s="27">
        <f t="shared" si="0"/>
        <v>-13525848</v>
      </c>
      <c r="L17" s="27">
        <f t="shared" si="0"/>
        <v>23056702</v>
      </c>
      <c r="M17" s="27">
        <f t="shared" si="0"/>
        <v>-39120914</v>
      </c>
      <c r="N17" s="27">
        <f t="shared" si="0"/>
        <v>-29590060</v>
      </c>
      <c r="O17" s="27">
        <f t="shared" si="0"/>
        <v>-39340507</v>
      </c>
      <c r="P17" s="27">
        <f t="shared" si="0"/>
        <v>-39568427</v>
      </c>
      <c r="Q17" s="27">
        <f t="shared" si="0"/>
        <v>-3019421</v>
      </c>
      <c r="R17" s="27">
        <f t="shared" si="0"/>
        <v>-81928355</v>
      </c>
      <c r="S17" s="27">
        <f t="shared" si="0"/>
        <v>-126349</v>
      </c>
      <c r="T17" s="27">
        <f t="shared" si="0"/>
        <v>-9827266</v>
      </c>
      <c r="U17" s="27">
        <f t="shared" si="0"/>
        <v>24517217</v>
      </c>
      <c r="V17" s="27">
        <f t="shared" si="0"/>
        <v>14563602</v>
      </c>
      <c r="W17" s="27">
        <f t="shared" si="0"/>
        <v>-43162943</v>
      </c>
      <c r="X17" s="27">
        <f t="shared" si="0"/>
        <v>-65944744</v>
      </c>
      <c r="Y17" s="27">
        <f t="shared" si="0"/>
        <v>22781801</v>
      </c>
      <c r="Z17" s="28">
        <f>+IF(X17&lt;&gt;0,+(Y17/X17)*100,0)</f>
        <v>-34.546803305506806</v>
      </c>
      <c r="AA17" s="29">
        <f>SUM(AA6:AA16)</f>
        <v>-65944744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4011000</v>
      </c>
      <c r="F21" s="19">
        <v>2310171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2310171</v>
      </c>
      <c r="Y21" s="36">
        <v>-2310171</v>
      </c>
      <c r="Z21" s="37">
        <v>-100</v>
      </c>
      <c r="AA21" s="38">
        <v>2310171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-81621996</v>
      </c>
      <c r="F26" s="19">
        <v>-63483012</v>
      </c>
      <c r="G26" s="19"/>
      <c r="H26" s="19">
        <v>-382064</v>
      </c>
      <c r="I26" s="19">
        <v>-843397</v>
      </c>
      <c r="J26" s="19">
        <v>-1225461</v>
      </c>
      <c r="K26" s="19">
        <v>-4612796</v>
      </c>
      <c r="L26" s="19">
        <v>-2989958</v>
      </c>
      <c r="M26" s="19">
        <v>-1458426</v>
      </c>
      <c r="N26" s="19">
        <v>-9061180</v>
      </c>
      <c r="O26" s="19"/>
      <c r="P26" s="19">
        <v>-2531138</v>
      </c>
      <c r="Q26" s="19">
        <v>-4851082</v>
      </c>
      <c r="R26" s="19">
        <v>-7382220</v>
      </c>
      <c r="S26" s="19">
        <v>-1769301</v>
      </c>
      <c r="T26" s="19">
        <v>-3170646</v>
      </c>
      <c r="U26" s="19"/>
      <c r="V26" s="19">
        <v>-4939947</v>
      </c>
      <c r="W26" s="19">
        <v>-22608808</v>
      </c>
      <c r="X26" s="19">
        <v>-63483012</v>
      </c>
      <c r="Y26" s="19">
        <v>40874204</v>
      </c>
      <c r="Z26" s="20">
        <v>-64.39</v>
      </c>
      <c r="AA26" s="21">
        <v>-63483012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-77610996</v>
      </c>
      <c r="F27" s="27">
        <f t="shared" si="1"/>
        <v>-61172841</v>
      </c>
      <c r="G27" s="27">
        <f t="shared" si="1"/>
        <v>0</v>
      </c>
      <c r="H27" s="27">
        <f t="shared" si="1"/>
        <v>-382064</v>
      </c>
      <c r="I27" s="27">
        <f t="shared" si="1"/>
        <v>-843397</v>
      </c>
      <c r="J27" s="27">
        <f t="shared" si="1"/>
        <v>-1225461</v>
      </c>
      <c r="K27" s="27">
        <f t="shared" si="1"/>
        <v>-4612796</v>
      </c>
      <c r="L27" s="27">
        <f t="shared" si="1"/>
        <v>-2989958</v>
      </c>
      <c r="M27" s="27">
        <f t="shared" si="1"/>
        <v>-1458426</v>
      </c>
      <c r="N27" s="27">
        <f t="shared" si="1"/>
        <v>-9061180</v>
      </c>
      <c r="O27" s="27">
        <f t="shared" si="1"/>
        <v>0</v>
      </c>
      <c r="P27" s="27">
        <f t="shared" si="1"/>
        <v>-2531138</v>
      </c>
      <c r="Q27" s="27">
        <f t="shared" si="1"/>
        <v>-4851082</v>
      </c>
      <c r="R27" s="27">
        <f t="shared" si="1"/>
        <v>-7382220</v>
      </c>
      <c r="S27" s="27">
        <f t="shared" si="1"/>
        <v>-1769301</v>
      </c>
      <c r="T27" s="27">
        <f t="shared" si="1"/>
        <v>-3170646</v>
      </c>
      <c r="U27" s="27">
        <f t="shared" si="1"/>
        <v>0</v>
      </c>
      <c r="V27" s="27">
        <f t="shared" si="1"/>
        <v>-4939947</v>
      </c>
      <c r="W27" s="27">
        <f t="shared" si="1"/>
        <v>-22608808</v>
      </c>
      <c r="X27" s="27">
        <f t="shared" si="1"/>
        <v>-61172841</v>
      </c>
      <c r="Y27" s="27">
        <f t="shared" si="1"/>
        <v>38564033</v>
      </c>
      <c r="Z27" s="28">
        <f>+IF(X27&lt;&gt;0,+(Y27/X27)*100,0)</f>
        <v>-63.041101851064916</v>
      </c>
      <c r="AA27" s="29">
        <f>SUM(AA21:AA26)</f>
        <v>-61172841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-1251000</v>
      </c>
      <c r="F35" s="19">
        <v>-2247972</v>
      </c>
      <c r="G35" s="19"/>
      <c r="H35" s="19"/>
      <c r="I35" s="19"/>
      <c r="J35" s="19"/>
      <c r="K35" s="19"/>
      <c r="L35" s="19"/>
      <c r="M35" s="19">
        <v>-143348</v>
      </c>
      <c r="N35" s="19">
        <v>-143348</v>
      </c>
      <c r="O35" s="19">
        <v>-138422</v>
      </c>
      <c r="P35" s="19">
        <v>-139489</v>
      </c>
      <c r="Q35" s="19">
        <v>-142289</v>
      </c>
      <c r="R35" s="19">
        <v>-420200</v>
      </c>
      <c r="S35" s="19">
        <v>-141600</v>
      </c>
      <c r="T35" s="19">
        <v>-143209</v>
      </c>
      <c r="U35" s="19"/>
      <c r="V35" s="19">
        <v>-284809</v>
      </c>
      <c r="W35" s="19">
        <v>-848357</v>
      </c>
      <c r="X35" s="19">
        <v>-2247972</v>
      </c>
      <c r="Y35" s="19">
        <v>1399615</v>
      </c>
      <c r="Z35" s="20">
        <v>-62.26</v>
      </c>
      <c r="AA35" s="21">
        <v>-2247972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-1251000</v>
      </c>
      <c r="F36" s="27">
        <f t="shared" si="2"/>
        <v>-2247972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-143348</v>
      </c>
      <c r="N36" s="27">
        <f t="shared" si="2"/>
        <v>-143348</v>
      </c>
      <c r="O36" s="27">
        <f t="shared" si="2"/>
        <v>-138422</v>
      </c>
      <c r="P36" s="27">
        <f t="shared" si="2"/>
        <v>-139489</v>
      </c>
      <c r="Q36" s="27">
        <f t="shared" si="2"/>
        <v>-142289</v>
      </c>
      <c r="R36" s="27">
        <f t="shared" si="2"/>
        <v>-420200</v>
      </c>
      <c r="S36" s="27">
        <f t="shared" si="2"/>
        <v>-141600</v>
      </c>
      <c r="T36" s="27">
        <f t="shared" si="2"/>
        <v>-143209</v>
      </c>
      <c r="U36" s="27">
        <f t="shared" si="2"/>
        <v>0</v>
      </c>
      <c r="V36" s="27">
        <f t="shared" si="2"/>
        <v>-284809</v>
      </c>
      <c r="W36" s="27">
        <f t="shared" si="2"/>
        <v>-848357</v>
      </c>
      <c r="X36" s="27">
        <f t="shared" si="2"/>
        <v>-2247972</v>
      </c>
      <c r="Y36" s="27">
        <f t="shared" si="2"/>
        <v>1399615</v>
      </c>
      <c r="Z36" s="28">
        <f>+IF(X36&lt;&gt;0,+(Y36/X36)*100,0)</f>
        <v>-62.26122923239258</v>
      </c>
      <c r="AA36" s="29">
        <f>SUM(AA31:AA35)</f>
        <v>-2247972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-11976904</v>
      </c>
      <c r="F38" s="33">
        <f t="shared" si="3"/>
        <v>-129365557</v>
      </c>
      <c r="G38" s="33">
        <f t="shared" si="3"/>
        <v>3037991</v>
      </c>
      <c r="H38" s="33">
        <f t="shared" si="3"/>
        <v>-3026488</v>
      </c>
      <c r="I38" s="33">
        <f t="shared" si="3"/>
        <v>52554906</v>
      </c>
      <c r="J38" s="33">
        <f t="shared" si="3"/>
        <v>52566409</v>
      </c>
      <c r="K38" s="33">
        <f t="shared" si="3"/>
        <v>-18138644</v>
      </c>
      <c r="L38" s="33">
        <f t="shared" si="3"/>
        <v>20066744</v>
      </c>
      <c r="M38" s="33">
        <f t="shared" si="3"/>
        <v>-40722688</v>
      </c>
      <c r="N38" s="33">
        <f t="shared" si="3"/>
        <v>-38794588</v>
      </c>
      <c r="O38" s="33">
        <f t="shared" si="3"/>
        <v>-39478929</v>
      </c>
      <c r="P38" s="33">
        <f t="shared" si="3"/>
        <v>-42239054</v>
      </c>
      <c r="Q38" s="33">
        <f t="shared" si="3"/>
        <v>-8012792</v>
      </c>
      <c r="R38" s="33">
        <f t="shared" si="3"/>
        <v>-89730775</v>
      </c>
      <c r="S38" s="33">
        <f t="shared" si="3"/>
        <v>-2037250</v>
      </c>
      <c r="T38" s="33">
        <f t="shared" si="3"/>
        <v>-13141121</v>
      </c>
      <c r="U38" s="33">
        <f t="shared" si="3"/>
        <v>24517217</v>
      </c>
      <c r="V38" s="33">
        <f t="shared" si="3"/>
        <v>9338846</v>
      </c>
      <c r="W38" s="33">
        <f t="shared" si="3"/>
        <v>-66620108</v>
      </c>
      <c r="X38" s="33">
        <f t="shared" si="3"/>
        <v>-129365557</v>
      </c>
      <c r="Y38" s="33">
        <f t="shared" si="3"/>
        <v>62745449</v>
      </c>
      <c r="Z38" s="34">
        <f>+IF(X38&lt;&gt;0,+(Y38/X38)*100,0)</f>
        <v>-48.502437940262574</v>
      </c>
      <c r="AA38" s="35">
        <f>+AA17+AA27+AA36</f>
        <v>-129365557</v>
      </c>
    </row>
    <row r="39" spans="1:27" ht="13.5">
      <c r="A39" s="22" t="s">
        <v>59</v>
      </c>
      <c r="B39" s="16"/>
      <c r="C39" s="31"/>
      <c r="D39" s="31"/>
      <c r="E39" s="32">
        <v>25000000</v>
      </c>
      <c r="F39" s="33">
        <v>489616</v>
      </c>
      <c r="G39" s="33">
        <v>5306682</v>
      </c>
      <c r="H39" s="33">
        <v>8344673</v>
      </c>
      <c r="I39" s="33">
        <v>5318185</v>
      </c>
      <c r="J39" s="33">
        <v>5306682</v>
      </c>
      <c r="K39" s="33">
        <v>57873091</v>
      </c>
      <c r="L39" s="33">
        <v>39734447</v>
      </c>
      <c r="M39" s="33">
        <v>59801191</v>
      </c>
      <c r="N39" s="33">
        <v>57873091</v>
      </c>
      <c r="O39" s="33">
        <v>19078503</v>
      </c>
      <c r="P39" s="33">
        <v>-20400426</v>
      </c>
      <c r="Q39" s="33">
        <v>-62639480</v>
      </c>
      <c r="R39" s="33">
        <v>19078503</v>
      </c>
      <c r="S39" s="33">
        <v>-70652272</v>
      </c>
      <c r="T39" s="33">
        <v>-72689522</v>
      </c>
      <c r="U39" s="33">
        <v>-85830643</v>
      </c>
      <c r="V39" s="33">
        <v>-70652272</v>
      </c>
      <c r="W39" s="33">
        <v>5306682</v>
      </c>
      <c r="X39" s="33">
        <v>489616</v>
      </c>
      <c r="Y39" s="33">
        <v>4817066</v>
      </c>
      <c r="Z39" s="34">
        <v>983.85</v>
      </c>
      <c r="AA39" s="35">
        <v>489616</v>
      </c>
    </row>
    <row r="40" spans="1:27" ht="13.5">
      <c r="A40" s="41" t="s">
        <v>60</v>
      </c>
      <c r="B40" s="42"/>
      <c r="C40" s="43"/>
      <c r="D40" s="43"/>
      <c r="E40" s="44">
        <v>13023096</v>
      </c>
      <c r="F40" s="45">
        <v>-128875940</v>
      </c>
      <c r="G40" s="45">
        <v>8344673</v>
      </c>
      <c r="H40" s="45">
        <v>5318185</v>
      </c>
      <c r="I40" s="45">
        <v>57873091</v>
      </c>
      <c r="J40" s="45">
        <v>57873091</v>
      </c>
      <c r="K40" s="45">
        <v>39734447</v>
      </c>
      <c r="L40" s="45">
        <v>59801191</v>
      </c>
      <c r="M40" s="45">
        <v>19078503</v>
      </c>
      <c r="N40" s="45">
        <v>19078503</v>
      </c>
      <c r="O40" s="45">
        <v>-20400426</v>
      </c>
      <c r="P40" s="45">
        <v>-62639480</v>
      </c>
      <c r="Q40" s="45">
        <v>-70652272</v>
      </c>
      <c r="R40" s="45">
        <v>-20400426</v>
      </c>
      <c r="S40" s="45">
        <v>-72689522</v>
      </c>
      <c r="T40" s="45">
        <v>-85830643</v>
      </c>
      <c r="U40" s="45">
        <v>-61313426</v>
      </c>
      <c r="V40" s="45">
        <v>-61313426</v>
      </c>
      <c r="W40" s="45">
        <v>-61313426</v>
      </c>
      <c r="X40" s="45">
        <v>-128875940</v>
      </c>
      <c r="Y40" s="45">
        <v>67562514</v>
      </c>
      <c r="Z40" s="46">
        <v>-52.42</v>
      </c>
      <c r="AA40" s="47">
        <v>-128875940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38905667</v>
      </c>
      <c r="D8" s="17"/>
      <c r="E8" s="18">
        <v>1994999</v>
      </c>
      <c r="F8" s="19">
        <v>7535201</v>
      </c>
      <c r="G8" s="19">
        <v>65883</v>
      </c>
      <c r="H8" s="19">
        <v>163336</v>
      </c>
      <c r="I8" s="19">
        <v>612276</v>
      </c>
      <c r="J8" s="19">
        <v>841495</v>
      </c>
      <c r="K8" s="19">
        <v>52967</v>
      </c>
      <c r="L8" s="19">
        <v>40702</v>
      </c>
      <c r="M8" s="19">
        <v>53465</v>
      </c>
      <c r="N8" s="19">
        <v>147134</v>
      </c>
      <c r="O8" s="19">
        <v>544199</v>
      </c>
      <c r="P8" s="19">
        <v>31609</v>
      </c>
      <c r="Q8" s="19">
        <v>74068</v>
      </c>
      <c r="R8" s="19">
        <v>649876</v>
      </c>
      <c r="S8" s="19">
        <v>224282</v>
      </c>
      <c r="T8" s="19">
        <v>119884</v>
      </c>
      <c r="U8" s="19">
        <v>3392736</v>
      </c>
      <c r="V8" s="19">
        <v>3736902</v>
      </c>
      <c r="W8" s="19">
        <v>5375407</v>
      </c>
      <c r="X8" s="19">
        <v>7535201</v>
      </c>
      <c r="Y8" s="19">
        <v>-2159794</v>
      </c>
      <c r="Z8" s="20">
        <v>-28.66</v>
      </c>
      <c r="AA8" s="21">
        <v>7535201</v>
      </c>
    </row>
    <row r="9" spans="1:27" ht="13.5">
      <c r="A9" s="22" t="s">
        <v>36</v>
      </c>
      <c r="B9" s="16"/>
      <c r="C9" s="17">
        <v>314592000</v>
      </c>
      <c r="D9" s="17"/>
      <c r="E9" s="18">
        <v>324271999</v>
      </c>
      <c r="F9" s="19">
        <v>326460035</v>
      </c>
      <c r="G9" s="19">
        <v>125881000</v>
      </c>
      <c r="H9" s="19">
        <v>6551550</v>
      </c>
      <c r="I9" s="19">
        <v>17888</v>
      </c>
      <c r="J9" s="19">
        <v>132450438</v>
      </c>
      <c r="K9" s="19"/>
      <c r="L9" s="19">
        <v>594028</v>
      </c>
      <c r="M9" s="19">
        <v>106747145</v>
      </c>
      <c r="N9" s="19">
        <v>107341173</v>
      </c>
      <c r="O9" s="19">
        <v>1166455</v>
      </c>
      <c r="P9" s="19">
        <v>988286</v>
      </c>
      <c r="Q9" s="19">
        <v>86288805</v>
      </c>
      <c r="R9" s="19">
        <v>88443546</v>
      </c>
      <c r="S9" s="19">
        <v>277854</v>
      </c>
      <c r="T9" s="19">
        <v>602797</v>
      </c>
      <c r="U9" s="19">
        <v>138361</v>
      </c>
      <c r="V9" s="19">
        <v>1019012</v>
      </c>
      <c r="W9" s="19">
        <v>329254169</v>
      </c>
      <c r="X9" s="19">
        <v>326460035</v>
      </c>
      <c r="Y9" s="19">
        <v>2794134</v>
      </c>
      <c r="Z9" s="20">
        <v>0.86</v>
      </c>
      <c r="AA9" s="21">
        <v>326460035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28430772</v>
      </c>
      <c r="D11" s="17"/>
      <c r="E11" s="18">
        <v>17435004</v>
      </c>
      <c r="F11" s="19">
        <v>14285000</v>
      </c>
      <c r="G11" s="19">
        <v>2016515</v>
      </c>
      <c r="H11" s="19">
        <v>831595</v>
      </c>
      <c r="I11" s="19">
        <v>475517</v>
      </c>
      <c r="J11" s="19">
        <v>3323627</v>
      </c>
      <c r="K11" s="19">
        <v>655331</v>
      </c>
      <c r="L11" s="19">
        <v>3312908</v>
      </c>
      <c r="M11" s="19">
        <v>38161</v>
      </c>
      <c r="N11" s="19">
        <v>4006400</v>
      </c>
      <c r="O11" s="19">
        <v>1726763</v>
      </c>
      <c r="P11" s="19">
        <v>1056992</v>
      </c>
      <c r="Q11" s="19">
        <v>604399</v>
      </c>
      <c r="R11" s="19">
        <v>3388154</v>
      </c>
      <c r="S11" s="19">
        <v>2509378</v>
      </c>
      <c r="T11" s="19">
        <v>1306925</v>
      </c>
      <c r="U11" s="19"/>
      <c r="V11" s="19">
        <v>3816303</v>
      </c>
      <c r="W11" s="19">
        <v>14534484</v>
      </c>
      <c r="X11" s="19">
        <v>14285000</v>
      </c>
      <c r="Y11" s="19">
        <v>249484</v>
      </c>
      <c r="Z11" s="20">
        <v>1.75</v>
      </c>
      <c r="AA11" s="21">
        <v>14285000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-160551637</v>
      </c>
      <c r="D14" s="17"/>
      <c r="E14" s="18">
        <v>-228594381</v>
      </c>
      <c r="F14" s="19">
        <v>-400396632</v>
      </c>
      <c r="G14" s="19">
        <v>-40846828</v>
      </c>
      <c r="H14" s="19">
        <v>-15084806</v>
      </c>
      <c r="I14" s="19">
        <v>-13014801</v>
      </c>
      <c r="J14" s="19">
        <v>-68946435</v>
      </c>
      <c r="K14" s="19">
        <v>-10593185</v>
      </c>
      <c r="L14" s="19">
        <v>-16940175</v>
      </c>
      <c r="M14" s="19">
        <v>-14803625</v>
      </c>
      <c r="N14" s="19">
        <v>-42336985</v>
      </c>
      <c r="O14" s="19">
        <v>-11918414</v>
      </c>
      <c r="P14" s="19">
        <v>-16059189</v>
      </c>
      <c r="Q14" s="19">
        <v>-17696577</v>
      </c>
      <c r="R14" s="19">
        <v>-45674180</v>
      </c>
      <c r="S14" s="19">
        <v>-16186275</v>
      </c>
      <c r="T14" s="19">
        <v>-22013972</v>
      </c>
      <c r="U14" s="19">
        <v>14411470</v>
      </c>
      <c r="V14" s="19">
        <v>-23788777</v>
      </c>
      <c r="W14" s="19">
        <v>-180746377</v>
      </c>
      <c r="X14" s="19">
        <v>-400396632</v>
      </c>
      <c r="Y14" s="19">
        <v>219650255</v>
      </c>
      <c r="Z14" s="20">
        <v>-54.86</v>
      </c>
      <c r="AA14" s="21">
        <v>-400396632</v>
      </c>
    </row>
    <row r="15" spans="1:27" ht="13.5">
      <c r="A15" s="22" t="s">
        <v>42</v>
      </c>
      <c r="B15" s="16"/>
      <c r="C15" s="17">
        <v>-4557206</v>
      </c>
      <c r="D15" s="17"/>
      <c r="E15" s="18">
        <v>-4399607</v>
      </c>
      <c r="F15" s="19">
        <v>-3799607</v>
      </c>
      <c r="G15" s="19"/>
      <c r="H15" s="19"/>
      <c r="I15" s="19">
        <v>-505094</v>
      </c>
      <c r="J15" s="19">
        <v>-505094</v>
      </c>
      <c r="K15" s="19"/>
      <c r="L15" s="19">
        <v>-1056455</v>
      </c>
      <c r="M15" s="19">
        <v>-1084655</v>
      </c>
      <c r="N15" s="19">
        <v>-2141110</v>
      </c>
      <c r="O15" s="19"/>
      <c r="P15" s="19">
        <v>-314841</v>
      </c>
      <c r="Q15" s="19">
        <v>-449195</v>
      </c>
      <c r="R15" s="19">
        <v>-764036</v>
      </c>
      <c r="S15" s="19"/>
      <c r="T15" s="19"/>
      <c r="U15" s="19">
        <v>-459176</v>
      </c>
      <c r="V15" s="19">
        <v>-459176</v>
      </c>
      <c r="W15" s="19">
        <v>-3869416</v>
      </c>
      <c r="X15" s="19">
        <v>-3799607</v>
      </c>
      <c r="Y15" s="19">
        <v>-69809</v>
      </c>
      <c r="Z15" s="20">
        <v>1.84</v>
      </c>
      <c r="AA15" s="21">
        <v>-3799607</v>
      </c>
    </row>
    <row r="16" spans="1:27" ht="13.5">
      <c r="A16" s="22" t="s">
        <v>43</v>
      </c>
      <c r="B16" s="16"/>
      <c r="C16" s="17">
        <v>-249942084</v>
      </c>
      <c r="D16" s="17"/>
      <c r="E16" s="18">
        <v>-245808824</v>
      </c>
      <c r="F16" s="19">
        <v>-189954937</v>
      </c>
      <c r="G16" s="19">
        <v>-2037136</v>
      </c>
      <c r="H16" s="19">
        <v>-4968948</v>
      </c>
      <c r="I16" s="19">
        <v>-5934315</v>
      </c>
      <c r="J16" s="19">
        <v>-12940399</v>
      </c>
      <c r="K16" s="19">
        <v>-12665443</v>
      </c>
      <c r="L16" s="19">
        <v>-7572570</v>
      </c>
      <c r="M16" s="19">
        <v>-6017658</v>
      </c>
      <c r="N16" s="19">
        <v>-26255671</v>
      </c>
      <c r="O16" s="19">
        <v>-1793562</v>
      </c>
      <c r="P16" s="19">
        <v>-7098302</v>
      </c>
      <c r="Q16" s="19">
        <v>-16706997</v>
      </c>
      <c r="R16" s="19">
        <v>-25598861</v>
      </c>
      <c r="S16" s="19">
        <v>-8372141</v>
      </c>
      <c r="T16" s="19">
        <v>-12016120</v>
      </c>
      <c r="U16" s="19">
        <v>-16584696</v>
      </c>
      <c r="V16" s="19">
        <v>-36972957</v>
      </c>
      <c r="W16" s="19">
        <v>-101767888</v>
      </c>
      <c r="X16" s="19">
        <v>-189954937</v>
      </c>
      <c r="Y16" s="19">
        <v>88187049</v>
      </c>
      <c r="Z16" s="20">
        <v>-46.43</v>
      </c>
      <c r="AA16" s="21">
        <v>-189954937</v>
      </c>
    </row>
    <row r="17" spans="1:27" ht="13.5">
      <c r="A17" s="23" t="s">
        <v>44</v>
      </c>
      <c r="B17" s="24"/>
      <c r="C17" s="25">
        <f aca="true" t="shared" si="0" ref="C17:Y17">SUM(C6:C16)</f>
        <v>-33122488</v>
      </c>
      <c r="D17" s="25">
        <f>SUM(D6:D16)</f>
        <v>0</v>
      </c>
      <c r="E17" s="26">
        <f t="shared" si="0"/>
        <v>-135100810</v>
      </c>
      <c r="F17" s="27">
        <f t="shared" si="0"/>
        <v>-245870940</v>
      </c>
      <c r="G17" s="27">
        <f t="shared" si="0"/>
        <v>85079434</v>
      </c>
      <c r="H17" s="27">
        <f t="shared" si="0"/>
        <v>-12507273</v>
      </c>
      <c r="I17" s="27">
        <f t="shared" si="0"/>
        <v>-18348529</v>
      </c>
      <c r="J17" s="27">
        <f t="shared" si="0"/>
        <v>54223632</v>
      </c>
      <c r="K17" s="27">
        <f t="shared" si="0"/>
        <v>-22550330</v>
      </c>
      <c r="L17" s="27">
        <f t="shared" si="0"/>
        <v>-21621562</v>
      </c>
      <c r="M17" s="27">
        <f t="shared" si="0"/>
        <v>84932833</v>
      </c>
      <c r="N17" s="27">
        <f t="shared" si="0"/>
        <v>40760941</v>
      </c>
      <c r="O17" s="27">
        <f t="shared" si="0"/>
        <v>-10274559</v>
      </c>
      <c r="P17" s="27">
        <f t="shared" si="0"/>
        <v>-21395445</v>
      </c>
      <c r="Q17" s="27">
        <f t="shared" si="0"/>
        <v>52114503</v>
      </c>
      <c r="R17" s="27">
        <f t="shared" si="0"/>
        <v>20444499</v>
      </c>
      <c r="S17" s="27">
        <f t="shared" si="0"/>
        <v>-21546902</v>
      </c>
      <c r="T17" s="27">
        <f t="shared" si="0"/>
        <v>-32000486</v>
      </c>
      <c r="U17" s="27">
        <f t="shared" si="0"/>
        <v>898695</v>
      </c>
      <c r="V17" s="27">
        <f t="shared" si="0"/>
        <v>-52648693</v>
      </c>
      <c r="W17" s="27">
        <f t="shared" si="0"/>
        <v>62780379</v>
      </c>
      <c r="X17" s="27">
        <f t="shared" si="0"/>
        <v>-245870940</v>
      </c>
      <c r="Y17" s="27">
        <f t="shared" si="0"/>
        <v>308651319</v>
      </c>
      <c r="Z17" s="28">
        <f>+IF(X17&lt;&gt;0,+(Y17/X17)*100,0)</f>
        <v>-125.53387521111685</v>
      </c>
      <c r="AA17" s="29">
        <f>SUM(AA6:AA16)</f>
        <v>-245870940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510000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>
        <v>-510000</v>
      </c>
      <c r="R21" s="36">
        <v>-510000</v>
      </c>
      <c r="S21" s="36"/>
      <c r="T21" s="19"/>
      <c r="U21" s="36"/>
      <c r="V21" s="36"/>
      <c r="W21" s="36">
        <v>-510000</v>
      </c>
      <c r="X21" s="19">
        <v>510000</v>
      </c>
      <c r="Y21" s="36">
        <v>-1020000</v>
      </c>
      <c r="Z21" s="37">
        <v>-200</v>
      </c>
      <c r="AA21" s="38">
        <v>510000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-2671091</v>
      </c>
      <c r="D24" s="17"/>
      <c r="E24" s="18"/>
      <c r="F24" s="19"/>
      <c r="G24" s="19"/>
      <c r="H24" s="19"/>
      <c r="I24" s="19"/>
      <c r="J24" s="19"/>
      <c r="K24" s="19">
        <v>-2671091</v>
      </c>
      <c r="L24" s="19"/>
      <c r="M24" s="19"/>
      <c r="N24" s="19">
        <v>-2671091</v>
      </c>
      <c r="O24" s="19"/>
      <c r="P24" s="19"/>
      <c r="Q24" s="19"/>
      <c r="R24" s="19"/>
      <c r="S24" s="19"/>
      <c r="T24" s="19"/>
      <c r="U24" s="19"/>
      <c r="V24" s="19"/>
      <c r="W24" s="19">
        <v>-2671091</v>
      </c>
      <c r="X24" s="19"/>
      <c r="Y24" s="19">
        <v>-2671091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-22222512</v>
      </c>
      <c r="D26" s="17"/>
      <c r="E26" s="18">
        <v>-33853060</v>
      </c>
      <c r="F26" s="19">
        <v>-33345894</v>
      </c>
      <c r="G26" s="19">
        <v>-881565</v>
      </c>
      <c r="H26" s="19">
        <v>-1012220</v>
      </c>
      <c r="I26" s="19">
        <v>-979155</v>
      </c>
      <c r="J26" s="19">
        <v>-2872940</v>
      </c>
      <c r="K26" s="19">
        <v>-2913989</v>
      </c>
      <c r="L26" s="19">
        <v>-1511498</v>
      </c>
      <c r="M26" s="19">
        <v>-3255502</v>
      </c>
      <c r="N26" s="19">
        <v>-7680989</v>
      </c>
      <c r="O26" s="19">
        <v>-2537540</v>
      </c>
      <c r="P26" s="19">
        <v>-2671444</v>
      </c>
      <c r="Q26" s="19">
        <v>-655795</v>
      </c>
      <c r="R26" s="19">
        <v>-5864779</v>
      </c>
      <c r="S26" s="19">
        <v>-3022168</v>
      </c>
      <c r="T26" s="19">
        <v>-287438</v>
      </c>
      <c r="U26" s="19">
        <v>-4704500</v>
      </c>
      <c r="V26" s="19">
        <v>-8014106</v>
      </c>
      <c r="W26" s="19">
        <v>-24432814</v>
      </c>
      <c r="X26" s="19">
        <v>-33345894</v>
      </c>
      <c r="Y26" s="19">
        <v>8913080</v>
      </c>
      <c r="Z26" s="20">
        <v>-26.73</v>
      </c>
      <c r="AA26" s="21">
        <v>-33345894</v>
      </c>
    </row>
    <row r="27" spans="1:27" ht="13.5">
      <c r="A27" s="23" t="s">
        <v>51</v>
      </c>
      <c r="B27" s="24"/>
      <c r="C27" s="25">
        <f aca="true" t="shared" si="1" ref="C27:Y27">SUM(C21:C26)</f>
        <v>-24893603</v>
      </c>
      <c r="D27" s="25">
        <f>SUM(D21:D26)</f>
        <v>0</v>
      </c>
      <c r="E27" s="26">
        <f t="shared" si="1"/>
        <v>-33853060</v>
      </c>
      <c r="F27" s="27">
        <f t="shared" si="1"/>
        <v>-32835894</v>
      </c>
      <c r="G27" s="27">
        <f t="shared" si="1"/>
        <v>-881565</v>
      </c>
      <c r="H27" s="27">
        <f t="shared" si="1"/>
        <v>-1012220</v>
      </c>
      <c r="I27" s="27">
        <f t="shared" si="1"/>
        <v>-979155</v>
      </c>
      <c r="J27" s="27">
        <f t="shared" si="1"/>
        <v>-2872940</v>
      </c>
      <c r="K27" s="27">
        <f t="shared" si="1"/>
        <v>-5585080</v>
      </c>
      <c r="L27" s="27">
        <f t="shared" si="1"/>
        <v>-1511498</v>
      </c>
      <c r="M27" s="27">
        <f t="shared" si="1"/>
        <v>-3255502</v>
      </c>
      <c r="N27" s="27">
        <f t="shared" si="1"/>
        <v>-10352080</v>
      </c>
      <c r="O27" s="27">
        <f t="shared" si="1"/>
        <v>-2537540</v>
      </c>
      <c r="P27" s="27">
        <f t="shared" si="1"/>
        <v>-2671444</v>
      </c>
      <c r="Q27" s="27">
        <f t="shared" si="1"/>
        <v>-1165795</v>
      </c>
      <c r="R27" s="27">
        <f t="shared" si="1"/>
        <v>-6374779</v>
      </c>
      <c r="S27" s="27">
        <f t="shared" si="1"/>
        <v>-3022168</v>
      </c>
      <c r="T27" s="27">
        <f t="shared" si="1"/>
        <v>-287438</v>
      </c>
      <c r="U27" s="27">
        <f t="shared" si="1"/>
        <v>-4704500</v>
      </c>
      <c r="V27" s="27">
        <f t="shared" si="1"/>
        <v>-8014106</v>
      </c>
      <c r="W27" s="27">
        <f t="shared" si="1"/>
        <v>-27613905</v>
      </c>
      <c r="X27" s="27">
        <f t="shared" si="1"/>
        <v>-32835894</v>
      </c>
      <c r="Y27" s="27">
        <f t="shared" si="1"/>
        <v>5221989</v>
      </c>
      <c r="Z27" s="28">
        <f>+IF(X27&lt;&gt;0,+(Y27/X27)*100,0)</f>
        <v>-15.90329472984655</v>
      </c>
      <c r="AA27" s="29">
        <f>SUM(AA21:AA26)</f>
        <v>-32835894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-6253300</v>
      </c>
      <c r="D35" s="17"/>
      <c r="E35" s="18">
        <v>-6129882</v>
      </c>
      <c r="F35" s="19">
        <v>-6129882</v>
      </c>
      <c r="G35" s="19"/>
      <c r="H35" s="19"/>
      <c r="I35" s="19">
        <v>-1542534</v>
      </c>
      <c r="J35" s="19">
        <v>-1542534</v>
      </c>
      <c r="K35" s="19"/>
      <c r="L35" s="19"/>
      <c r="M35" s="19"/>
      <c r="N35" s="19"/>
      <c r="O35" s="19"/>
      <c r="P35" s="19">
        <v>-14021027</v>
      </c>
      <c r="Q35" s="19">
        <v>-2450906</v>
      </c>
      <c r="R35" s="19">
        <v>-16471933</v>
      </c>
      <c r="S35" s="19"/>
      <c r="T35" s="19"/>
      <c r="U35" s="19"/>
      <c r="V35" s="19"/>
      <c r="W35" s="19">
        <v>-18014467</v>
      </c>
      <c r="X35" s="19">
        <v>-6129882</v>
      </c>
      <c r="Y35" s="19">
        <v>-11884585</v>
      </c>
      <c r="Z35" s="20">
        <v>193.88</v>
      </c>
      <c r="AA35" s="21">
        <v>-6129882</v>
      </c>
    </row>
    <row r="36" spans="1:27" ht="13.5">
      <c r="A36" s="23" t="s">
        <v>57</v>
      </c>
      <c r="B36" s="24"/>
      <c r="C36" s="25">
        <f aca="true" t="shared" si="2" ref="C36:Y36">SUM(C31:C35)</f>
        <v>-6253300</v>
      </c>
      <c r="D36" s="25">
        <f>SUM(D31:D35)</f>
        <v>0</v>
      </c>
      <c r="E36" s="26">
        <f t="shared" si="2"/>
        <v>-6129882</v>
      </c>
      <c r="F36" s="27">
        <f t="shared" si="2"/>
        <v>-6129882</v>
      </c>
      <c r="G36" s="27">
        <f t="shared" si="2"/>
        <v>0</v>
      </c>
      <c r="H36" s="27">
        <f t="shared" si="2"/>
        <v>0</v>
      </c>
      <c r="I36" s="27">
        <f t="shared" si="2"/>
        <v>-1542534</v>
      </c>
      <c r="J36" s="27">
        <f t="shared" si="2"/>
        <v>-1542534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-14021027</v>
      </c>
      <c r="Q36" s="27">
        <f t="shared" si="2"/>
        <v>-2450906</v>
      </c>
      <c r="R36" s="27">
        <f t="shared" si="2"/>
        <v>-16471933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-18014467</v>
      </c>
      <c r="X36" s="27">
        <f t="shared" si="2"/>
        <v>-6129882</v>
      </c>
      <c r="Y36" s="27">
        <f t="shared" si="2"/>
        <v>-11884585</v>
      </c>
      <c r="Z36" s="28">
        <f>+IF(X36&lt;&gt;0,+(Y36/X36)*100,0)</f>
        <v>193.87950697909028</v>
      </c>
      <c r="AA36" s="29">
        <f>SUM(AA31:AA35)</f>
        <v>-6129882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-64269391</v>
      </c>
      <c r="D38" s="31">
        <f>+D17+D27+D36</f>
        <v>0</v>
      </c>
      <c r="E38" s="32">
        <f t="shared" si="3"/>
        <v>-175083752</v>
      </c>
      <c r="F38" s="33">
        <f t="shared" si="3"/>
        <v>-284836716</v>
      </c>
      <c r="G38" s="33">
        <f t="shared" si="3"/>
        <v>84197869</v>
      </c>
      <c r="H38" s="33">
        <f t="shared" si="3"/>
        <v>-13519493</v>
      </c>
      <c r="I38" s="33">
        <f t="shared" si="3"/>
        <v>-20870218</v>
      </c>
      <c r="J38" s="33">
        <f t="shared" si="3"/>
        <v>49808158</v>
      </c>
      <c r="K38" s="33">
        <f t="shared" si="3"/>
        <v>-28135410</v>
      </c>
      <c r="L38" s="33">
        <f t="shared" si="3"/>
        <v>-23133060</v>
      </c>
      <c r="M38" s="33">
        <f t="shared" si="3"/>
        <v>81677331</v>
      </c>
      <c r="N38" s="33">
        <f t="shared" si="3"/>
        <v>30408861</v>
      </c>
      <c r="O38" s="33">
        <f t="shared" si="3"/>
        <v>-12812099</v>
      </c>
      <c r="P38" s="33">
        <f t="shared" si="3"/>
        <v>-38087916</v>
      </c>
      <c r="Q38" s="33">
        <f t="shared" si="3"/>
        <v>48497802</v>
      </c>
      <c r="R38" s="33">
        <f t="shared" si="3"/>
        <v>-2402213</v>
      </c>
      <c r="S38" s="33">
        <f t="shared" si="3"/>
        <v>-24569070</v>
      </c>
      <c r="T38" s="33">
        <f t="shared" si="3"/>
        <v>-32287924</v>
      </c>
      <c r="U38" s="33">
        <f t="shared" si="3"/>
        <v>-3805805</v>
      </c>
      <c r="V38" s="33">
        <f t="shared" si="3"/>
        <v>-60662799</v>
      </c>
      <c r="W38" s="33">
        <f t="shared" si="3"/>
        <v>17152007</v>
      </c>
      <c r="X38" s="33">
        <f t="shared" si="3"/>
        <v>-284836716</v>
      </c>
      <c r="Y38" s="33">
        <f t="shared" si="3"/>
        <v>301988723</v>
      </c>
      <c r="Z38" s="34">
        <f>+IF(X38&lt;&gt;0,+(Y38/X38)*100,0)</f>
        <v>-106.02169805945945</v>
      </c>
      <c r="AA38" s="35">
        <f>+AA17+AA27+AA36</f>
        <v>-284836716</v>
      </c>
    </row>
    <row r="39" spans="1:27" ht="13.5">
      <c r="A39" s="22" t="s">
        <v>59</v>
      </c>
      <c r="B39" s="16"/>
      <c r="C39" s="31">
        <v>466052227</v>
      </c>
      <c r="D39" s="31"/>
      <c r="E39" s="32">
        <v>206365432</v>
      </c>
      <c r="F39" s="33">
        <v>466052228</v>
      </c>
      <c r="G39" s="33">
        <v>401781729</v>
      </c>
      <c r="H39" s="33">
        <v>485979598</v>
      </c>
      <c r="I39" s="33">
        <v>472460105</v>
      </c>
      <c r="J39" s="33">
        <v>401781729</v>
      </c>
      <c r="K39" s="33">
        <v>451589887</v>
      </c>
      <c r="L39" s="33">
        <v>423454477</v>
      </c>
      <c r="M39" s="33">
        <v>400321417</v>
      </c>
      <c r="N39" s="33">
        <v>451589887</v>
      </c>
      <c r="O39" s="33">
        <v>481998748</v>
      </c>
      <c r="P39" s="33">
        <v>469186649</v>
      </c>
      <c r="Q39" s="33">
        <v>431098733</v>
      </c>
      <c r="R39" s="33">
        <v>481998748</v>
      </c>
      <c r="S39" s="33">
        <v>479596535</v>
      </c>
      <c r="T39" s="33">
        <v>455027465</v>
      </c>
      <c r="U39" s="33">
        <v>422739541</v>
      </c>
      <c r="V39" s="33">
        <v>479596535</v>
      </c>
      <c r="W39" s="33">
        <v>401781729</v>
      </c>
      <c r="X39" s="33">
        <v>466052228</v>
      </c>
      <c r="Y39" s="33">
        <v>-64270499</v>
      </c>
      <c r="Z39" s="34">
        <v>-13.79</v>
      </c>
      <c r="AA39" s="35">
        <v>466052228</v>
      </c>
    </row>
    <row r="40" spans="1:27" ht="13.5">
      <c r="A40" s="41" t="s">
        <v>60</v>
      </c>
      <c r="B40" s="42"/>
      <c r="C40" s="43">
        <v>401782836</v>
      </c>
      <c r="D40" s="43"/>
      <c r="E40" s="44">
        <v>31281681</v>
      </c>
      <c r="F40" s="45">
        <v>181215511</v>
      </c>
      <c r="G40" s="45">
        <v>485979598</v>
      </c>
      <c r="H40" s="45">
        <v>472460105</v>
      </c>
      <c r="I40" s="45">
        <v>451589887</v>
      </c>
      <c r="J40" s="45">
        <v>451589887</v>
      </c>
      <c r="K40" s="45">
        <v>423454477</v>
      </c>
      <c r="L40" s="45">
        <v>400321417</v>
      </c>
      <c r="M40" s="45">
        <v>481998748</v>
      </c>
      <c r="N40" s="45">
        <v>481998748</v>
      </c>
      <c r="O40" s="45">
        <v>469186649</v>
      </c>
      <c r="P40" s="45">
        <v>431098733</v>
      </c>
      <c r="Q40" s="45">
        <v>479596535</v>
      </c>
      <c r="R40" s="45">
        <v>469186649</v>
      </c>
      <c r="S40" s="45">
        <v>455027465</v>
      </c>
      <c r="T40" s="45">
        <v>422739541</v>
      </c>
      <c r="U40" s="45">
        <v>418933736</v>
      </c>
      <c r="V40" s="45">
        <v>418933736</v>
      </c>
      <c r="W40" s="45">
        <v>418933736</v>
      </c>
      <c r="X40" s="45">
        <v>181215511</v>
      </c>
      <c r="Y40" s="45">
        <v>237718225</v>
      </c>
      <c r="Z40" s="46">
        <v>131.18</v>
      </c>
      <c r="AA40" s="47">
        <v>181215511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65264358</v>
      </c>
      <c r="F6" s="19">
        <v>65264358</v>
      </c>
      <c r="G6" s="19">
        <v>3108843</v>
      </c>
      <c r="H6" s="19">
        <v>3167162</v>
      </c>
      <c r="I6" s="19">
        <v>4992052</v>
      </c>
      <c r="J6" s="19">
        <v>11268057</v>
      </c>
      <c r="K6" s="19">
        <v>4074146</v>
      </c>
      <c r="L6" s="19">
        <v>3312157</v>
      </c>
      <c r="M6" s="19">
        <v>3341114</v>
      </c>
      <c r="N6" s="19">
        <v>10727417</v>
      </c>
      <c r="O6" s="19">
        <v>3778316</v>
      </c>
      <c r="P6" s="19">
        <v>5233021</v>
      </c>
      <c r="Q6" s="19">
        <v>4247372</v>
      </c>
      <c r="R6" s="19">
        <v>13258709</v>
      </c>
      <c r="S6" s="19">
        <v>3923511</v>
      </c>
      <c r="T6" s="19">
        <v>5308913</v>
      </c>
      <c r="U6" s="19">
        <v>3564695</v>
      </c>
      <c r="V6" s="19">
        <v>12797119</v>
      </c>
      <c r="W6" s="19">
        <v>48051302</v>
      </c>
      <c r="X6" s="19">
        <v>65264358</v>
      </c>
      <c r="Y6" s="19">
        <v>-17213056</v>
      </c>
      <c r="Z6" s="20">
        <v>-26.37</v>
      </c>
      <c r="AA6" s="21">
        <v>65264358</v>
      </c>
    </row>
    <row r="7" spans="1:27" ht="13.5">
      <c r="A7" s="22" t="s">
        <v>34</v>
      </c>
      <c r="B7" s="16"/>
      <c r="C7" s="17"/>
      <c r="D7" s="17"/>
      <c r="E7" s="18">
        <v>77879920</v>
      </c>
      <c r="F7" s="19">
        <v>77879920</v>
      </c>
      <c r="G7" s="19">
        <v>6140754</v>
      </c>
      <c r="H7" s="19">
        <v>6278607</v>
      </c>
      <c r="I7" s="19">
        <v>4608705</v>
      </c>
      <c r="J7" s="19">
        <v>17028066</v>
      </c>
      <c r="K7" s="19">
        <v>7566945</v>
      </c>
      <c r="L7" s="19">
        <v>7205273</v>
      </c>
      <c r="M7" s="19">
        <v>6370330</v>
      </c>
      <c r="N7" s="19">
        <v>21142548</v>
      </c>
      <c r="O7" s="19">
        <v>6171841</v>
      </c>
      <c r="P7" s="19">
        <v>7593748</v>
      </c>
      <c r="Q7" s="19">
        <v>7516484</v>
      </c>
      <c r="R7" s="19">
        <v>21282073</v>
      </c>
      <c r="S7" s="19">
        <v>6761628</v>
      </c>
      <c r="T7" s="19">
        <v>15995762</v>
      </c>
      <c r="U7" s="19">
        <v>7522929</v>
      </c>
      <c r="V7" s="19">
        <v>30280319</v>
      </c>
      <c r="W7" s="19">
        <v>89733006</v>
      </c>
      <c r="X7" s="19">
        <v>77879920</v>
      </c>
      <c r="Y7" s="19">
        <v>11853086</v>
      </c>
      <c r="Z7" s="20">
        <v>15.22</v>
      </c>
      <c r="AA7" s="21">
        <v>77879920</v>
      </c>
    </row>
    <row r="8" spans="1:27" ht="13.5">
      <c r="A8" s="22" t="s">
        <v>35</v>
      </c>
      <c r="B8" s="16"/>
      <c r="C8" s="17"/>
      <c r="D8" s="17"/>
      <c r="E8" s="18">
        <v>25715069</v>
      </c>
      <c r="F8" s="19">
        <v>25715069</v>
      </c>
      <c r="G8" s="19">
        <v>10126121</v>
      </c>
      <c r="H8" s="19">
        <v>20471876</v>
      </c>
      <c r="I8" s="19">
        <v>11634139</v>
      </c>
      <c r="J8" s="19">
        <v>42232136</v>
      </c>
      <c r="K8" s="19">
        <v>6984333</v>
      </c>
      <c r="L8" s="19">
        <v>12379526</v>
      </c>
      <c r="M8" s="19">
        <v>21131519</v>
      </c>
      <c r="N8" s="19">
        <v>40495378</v>
      </c>
      <c r="O8" s="19">
        <v>7629034</v>
      </c>
      <c r="P8" s="19">
        <v>22925003</v>
      </c>
      <c r="Q8" s="19">
        <v>11098831</v>
      </c>
      <c r="R8" s="19">
        <v>41652868</v>
      </c>
      <c r="S8" s="19">
        <v>10659486</v>
      </c>
      <c r="T8" s="19">
        <v>13248362</v>
      </c>
      <c r="U8" s="19">
        <v>6418749</v>
      </c>
      <c r="V8" s="19">
        <v>30326597</v>
      </c>
      <c r="W8" s="19">
        <v>154706979</v>
      </c>
      <c r="X8" s="19">
        <v>25715069</v>
      </c>
      <c r="Y8" s="19">
        <v>128991910</v>
      </c>
      <c r="Z8" s="20">
        <v>501.62</v>
      </c>
      <c r="AA8" s="21">
        <v>25715069</v>
      </c>
    </row>
    <row r="9" spans="1:27" ht="13.5">
      <c r="A9" s="22" t="s">
        <v>36</v>
      </c>
      <c r="B9" s="16"/>
      <c r="C9" s="17"/>
      <c r="D9" s="17"/>
      <c r="E9" s="18">
        <v>364477493</v>
      </c>
      <c r="F9" s="19">
        <v>364477493</v>
      </c>
      <c r="G9" s="19">
        <v>136135000</v>
      </c>
      <c r="H9" s="19">
        <v>3114000</v>
      </c>
      <c r="I9" s="19"/>
      <c r="J9" s="19">
        <v>139249000</v>
      </c>
      <c r="K9" s="19"/>
      <c r="L9" s="19">
        <v>111201000</v>
      </c>
      <c r="M9" s="19"/>
      <c r="N9" s="19">
        <v>111201000</v>
      </c>
      <c r="O9" s="19"/>
      <c r="P9" s="19">
        <v>1635000</v>
      </c>
      <c r="Q9" s="19"/>
      <c r="R9" s="19">
        <v>1635000</v>
      </c>
      <c r="S9" s="19"/>
      <c r="T9" s="19"/>
      <c r="U9" s="19">
        <v>88323000</v>
      </c>
      <c r="V9" s="19">
        <v>88323000</v>
      </c>
      <c r="W9" s="19">
        <v>340408000</v>
      </c>
      <c r="X9" s="19">
        <v>364477493</v>
      </c>
      <c r="Y9" s="19">
        <v>-24069493</v>
      </c>
      <c r="Z9" s="20">
        <v>-6.6</v>
      </c>
      <c r="AA9" s="21">
        <v>364477493</v>
      </c>
    </row>
    <row r="10" spans="1:27" ht="13.5">
      <c r="A10" s="22" t="s">
        <v>37</v>
      </c>
      <c r="B10" s="16"/>
      <c r="C10" s="17"/>
      <c r="D10" s="17"/>
      <c r="E10" s="18">
        <v>219381505</v>
      </c>
      <c r="F10" s="19">
        <v>219381505</v>
      </c>
      <c r="G10" s="19">
        <v>28203000</v>
      </c>
      <c r="H10" s="19"/>
      <c r="I10" s="19"/>
      <c r="J10" s="19">
        <v>28203000</v>
      </c>
      <c r="K10" s="19">
        <v>2900000</v>
      </c>
      <c r="L10" s="19">
        <v>78945000</v>
      </c>
      <c r="M10" s="19">
        <v>50188000</v>
      </c>
      <c r="N10" s="19">
        <v>132033000</v>
      </c>
      <c r="O10" s="19">
        <v>1100000</v>
      </c>
      <c r="P10" s="19"/>
      <c r="Q10" s="19">
        <v>129298361</v>
      </c>
      <c r="R10" s="19">
        <v>130398361</v>
      </c>
      <c r="S10" s="19"/>
      <c r="T10" s="19"/>
      <c r="U10" s="19"/>
      <c r="V10" s="19"/>
      <c r="W10" s="19">
        <v>290634361</v>
      </c>
      <c r="X10" s="19">
        <v>219381505</v>
      </c>
      <c r="Y10" s="19">
        <v>71252856</v>
      </c>
      <c r="Z10" s="20">
        <v>32.48</v>
      </c>
      <c r="AA10" s="21">
        <v>219381505</v>
      </c>
    </row>
    <row r="11" spans="1:27" ht="13.5">
      <c r="A11" s="22" t="s">
        <v>38</v>
      </c>
      <c r="B11" s="16"/>
      <c r="C11" s="17"/>
      <c r="D11" s="17"/>
      <c r="E11" s="18">
        <v>8125494</v>
      </c>
      <c r="F11" s="19">
        <v>8125494</v>
      </c>
      <c r="G11" s="19">
        <v>469926</v>
      </c>
      <c r="H11" s="19">
        <v>181229</v>
      </c>
      <c r="I11" s="19">
        <v>529112</v>
      </c>
      <c r="J11" s="19">
        <v>1180267</v>
      </c>
      <c r="K11" s="19">
        <v>680615</v>
      </c>
      <c r="L11" s="19">
        <v>1168151</v>
      </c>
      <c r="M11" s="19">
        <v>344183</v>
      </c>
      <c r="N11" s="19">
        <v>2192949</v>
      </c>
      <c r="O11" s="19">
        <v>369260</v>
      </c>
      <c r="P11" s="19">
        <v>6169</v>
      </c>
      <c r="Q11" s="19">
        <v>415051</v>
      </c>
      <c r="R11" s="19">
        <v>790480</v>
      </c>
      <c r="S11" s="19">
        <v>419974</v>
      </c>
      <c r="T11" s="19">
        <v>445292</v>
      </c>
      <c r="U11" s="19">
        <v>527194</v>
      </c>
      <c r="V11" s="19">
        <v>1392460</v>
      </c>
      <c r="W11" s="19">
        <v>5556156</v>
      </c>
      <c r="X11" s="19">
        <v>8125494</v>
      </c>
      <c r="Y11" s="19">
        <v>-2569338</v>
      </c>
      <c r="Z11" s="20">
        <v>-31.62</v>
      </c>
      <c r="AA11" s="21">
        <v>8125494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-498899192</v>
      </c>
      <c r="F14" s="19">
        <v>-498899192</v>
      </c>
      <c r="G14" s="19">
        <v>-81918646</v>
      </c>
      <c r="H14" s="19">
        <v>-57371121</v>
      </c>
      <c r="I14" s="19">
        <v>-31375442</v>
      </c>
      <c r="J14" s="19">
        <v>-170665209</v>
      </c>
      <c r="K14" s="19">
        <v>-37604762</v>
      </c>
      <c r="L14" s="19">
        <v>-44969759</v>
      </c>
      <c r="M14" s="19">
        <v>-99762136</v>
      </c>
      <c r="N14" s="19">
        <v>-182336657</v>
      </c>
      <c r="O14" s="19">
        <v>-42588824</v>
      </c>
      <c r="P14" s="19">
        <v>-40006318</v>
      </c>
      <c r="Q14" s="19">
        <v>-57092288</v>
      </c>
      <c r="R14" s="19">
        <v>-139687430</v>
      </c>
      <c r="S14" s="19">
        <v>-63174438</v>
      </c>
      <c r="T14" s="19">
        <v>-35795948</v>
      </c>
      <c r="U14" s="19">
        <v>-46464104</v>
      </c>
      <c r="V14" s="19">
        <v>-145434490</v>
      </c>
      <c r="W14" s="19">
        <v>-638123786</v>
      </c>
      <c r="X14" s="19">
        <v>-498899192</v>
      </c>
      <c r="Y14" s="19">
        <v>-139224594</v>
      </c>
      <c r="Z14" s="20">
        <v>27.91</v>
      </c>
      <c r="AA14" s="21">
        <v>-498899192</v>
      </c>
    </row>
    <row r="15" spans="1:27" ht="13.5">
      <c r="A15" s="22" t="s">
        <v>42</v>
      </c>
      <c r="B15" s="16"/>
      <c r="C15" s="17"/>
      <c r="D15" s="17"/>
      <c r="E15" s="18">
        <v>-930352</v>
      </c>
      <c r="F15" s="19">
        <v>-930352</v>
      </c>
      <c r="G15" s="19">
        <v>-130415</v>
      </c>
      <c r="H15" s="19">
        <v>-12492</v>
      </c>
      <c r="I15" s="19"/>
      <c r="J15" s="19">
        <v>-142907</v>
      </c>
      <c r="K15" s="19">
        <v>-276136</v>
      </c>
      <c r="L15" s="19">
        <v>-98678</v>
      </c>
      <c r="M15" s="19">
        <v>-374063</v>
      </c>
      <c r="N15" s="19">
        <v>-748877</v>
      </c>
      <c r="O15" s="19">
        <v>-174555</v>
      </c>
      <c r="P15" s="19">
        <v>-32162</v>
      </c>
      <c r="Q15" s="19"/>
      <c r="R15" s="19">
        <v>-206717</v>
      </c>
      <c r="S15" s="19">
        <v>-664316</v>
      </c>
      <c r="T15" s="19">
        <v>-1765</v>
      </c>
      <c r="U15" s="19">
        <v>-170771</v>
      </c>
      <c r="V15" s="19">
        <v>-836852</v>
      </c>
      <c r="W15" s="19">
        <v>-1935353</v>
      </c>
      <c r="X15" s="19">
        <v>-930352</v>
      </c>
      <c r="Y15" s="19">
        <v>-1005001</v>
      </c>
      <c r="Z15" s="20">
        <v>108.02</v>
      </c>
      <c r="AA15" s="21">
        <v>-930352</v>
      </c>
    </row>
    <row r="16" spans="1:27" ht="13.5">
      <c r="A16" s="22" t="s">
        <v>43</v>
      </c>
      <c r="B16" s="16"/>
      <c r="C16" s="17"/>
      <c r="D16" s="17"/>
      <c r="E16" s="18">
        <v>-211200</v>
      </c>
      <c r="F16" s="19">
        <v>-211200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-211200</v>
      </c>
      <c r="Y16" s="19">
        <v>211200</v>
      </c>
      <c r="Z16" s="20">
        <v>-100</v>
      </c>
      <c r="AA16" s="21">
        <v>-211200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260803095</v>
      </c>
      <c r="F17" s="27">
        <f t="shared" si="0"/>
        <v>260803095</v>
      </c>
      <c r="G17" s="27">
        <f t="shared" si="0"/>
        <v>102134583</v>
      </c>
      <c r="H17" s="27">
        <f t="shared" si="0"/>
        <v>-24170739</v>
      </c>
      <c r="I17" s="27">
        <f t="shared" si="0"/>
        <v>-9611434</v>
      </c>
      <c r="J17" s="27">
        <f t="shared" si="0"/>
        <v>68352410</v>
      </c>
      <c r="K17" s="27">
        <f t="shared" si="0"/>
        <v>-15674859</v>
      </c>
      <c r="L17" s="27">
        <f t="shared" si="0"/>
        <v>169142670</v>
      </c>
      <c r="M17" s="27">
        <f t="shared" si="0"/>
        <v>-18761053</v>
      </c>
      <c r="N17" s="27">
        <f t="shared" si="0"/>
        <v>134706758</v>
      </c>
      <c r="O17" s="27">
        <f t="shared" si="0"/>
        <v>-23714928</v>
      </c>
      <c r="P17" s="27">
        <f t="shared" si="0"/>
        <v>-2645539</v>
      </c>
      <c r="Q17" s="27">
        <f t="shared" si="0"/>
        <v>95483811</v>
      </c>
      <c r="R17" s="27">
        <f t="shared" si="0"/>
        <v>69123344</v>
      </c>
      <c r="S17" s="27">
        <f t="shared" si="0"/>
        <v>-42074155</v>
      </c>
      <c r="T17" s="27">
        <f t="shared" si="0"/>
        <v>-799384</v>
      </c>
      <c r="U17" s="27">
        <f t="shared" si="0"/>
        <v>59721692</v>
      </c>
      <c r="V17" s="27">
        <f t="shared" si="0"/>
        <v>16848153</v>
      </c>
      <c r="W17" s="27">
        <f t="shared" si="0"/>
        <v>289030665</v>
      </c>
      <c r="X17" s="27">
        <f t="shared" si="0"/>
        <v>260803095</v>
      </c>
      <c r="Y17" s="27">
        <f t="shared" si="0"/>
        <v>28227570</v>
      </c>
      <c r="Z17" s="28">
        <f>+IF(X17&lt;&gt;0,+(Y17/X17)*100,0)</f>
        <v>10.823326310602258</v>
      </c>
      <c r="AA17" s="29">
        <f>SUM(AA6:AA16)</f>
        <v>260803095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-230906508</v>
      </c>
      <c r="F26" s="19">
        <v>-230906508</v>
      </c>
      <c r="G26" s="19">
        <v>-55755238</v>
      </c>
      <c r="H26" s="19">
        <v>-13131601</v>
      </c>
      <c r="I26" s="19">
        <v>-2099577</v>
      </c>
      <c r="J26" s="19">
        <v>-70986416</v>
      </c>
      <c r="K26" s="19">
        <v>-13331474</v>
      </c>
      <c r="L26" s="19">
        <v>-23133271</v>
      </c>
      <c r="M26" s="19">
        <v>-69171587</v>
      </c>
      <c r="N26" s="19">
        <v>-105636332</v>
      </c>
      <c r="O26" s="19"/>
      <c r="P26" s="19">
        <v>-15021766</v>
      </c>
      <c r="Q26" s="19">
        <v>-34912197</v>
      </c>
      <c r="R26" s="19">
        <v>-49933963</v>
      </c>
      <c r="S26" s="19">
        <v>-1476215</v>
      </c>
      <c r="T26" s="19"/>
      <c r="U26" s="19">
        <v>-30475272</v>
      </c>
      <c r="V26" s="19">
        <v>-31951487</v>
      </c>
      <c r="W26" s="19">
        <v>-258508198</v>
      </c>
      <c r="X26" s="19">
        <v>-230906508</v>
      </c>
      <c r="Y26" s="19">
        <v>-27601690</v>
      </c>
      <c r="Z26" s="20">
        <v>11.95</v>
      </c>
      <c r="AA26" s="21">
        <v>-230906508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-230906508</v>
      </c>
      <c r="F27" s="27">
        <f t="shared" si="1"/>
        <v>-230906508</v>
      </c>
      <c r="G27" s="27">
        <f t="shared" si="1"/>
        <v>-55755238</v>
      </c>
      <c r="H27" s="27">
        <f t="shared" si="1"/>
        <v>-13131601</v>
      </c>
      <c r="I27" s="27">
        <f t="shared" si="1"/>
        <v>-2099577</v>
      </c>
      <c r="J27" s="27">
        <f t="shared" si="1"/>
        <v>-70986416</v>
      </c>
      <c r="K27" s="27">
        <f t="shared" si="1"/>
        <v>-13331474</v>
      </c>
      <c r="L27" s="27">
        <f t="shared" si="1"/>
        <v>-23133271</v>
      </c>
      <c r="M27" s="27">
        <f t="shared" si="1"/>
        <v>-69171587</v>
      </c>
      <c r="N27" s="27">
        <f t="shared" si="1"/>
        <v>-105636332</v>
      </c>
      <c r="O27" s="27">
        <f t="shared" si="1"/>
        <v>0</v>
      </c>
      <c r="P27" s="27">
        <f t="shared" si="1"/>
        <v>-15021766</v>
      </c>
      <c r="Q27" s="27">
        <f t="shared" si="1"/>
        <v>-34912197</v>
      </c>
      <c r="R27" s="27">
        <f t="shared" si="1"/>
        <v>-49933963</v>
      </c>
      <c r="S27" s="27">
        <f t="shared" si="1"/>
        <v>-1476215</v>
      </c>
      <c r="T27" s="27">
        <f t="shared" si="1"/>
        <v>0</v>
      </c>
      <c r="U27" s="27">
        <f t="shared" si="1"/>
        <v>-30475272</v>
      </c>
      <c r="V27" s="27">
        <f t="shared" si="1"/>
        <v>-31951487</v>
      </c>
      <c r="W27" s="27">
        <f t="shared" si="1"/>
        <v>-258508198</v>
      </c>
      <c r="X27" s="27">
        <f t="shared" si="1"/>
        <v>-230906508</v>
      </c>
      <c r="Y27" s="27">
        <f t="shared" si="1"/>
        <v>-27601690</v>
      </c>
      <c r="Z27" s="28">
        <f>+IF(X27&lt;&gt;0,+(Y27/X27)*100,0)</f>
        <v>11.953621506415054</v>
      </c>
      <c r="AA27" s="29">
        <f>SUM(AA21:AA26)</f>
        <v>-230906508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-364576</v>
      </c>
      <c r="F35" s="19">
        <v>-364576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-364576</v>
      </c>
      <c r="Y35" s="19">
        <v>364576</v>
      </c>
      <c r="Z35" s="20">
        <v>-100</v>
      </c>
      <c r="AA35" s="21">
        <v>-364576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-364576</v>
      </c>
      <c r="F36" s="27">
        <f t="shared" si="2"/>
        <v>-364576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-364576</v>
      </c>
      <c r="Y36" s="27">
        <f t="shared" si="2"/>
        <v>364576</v>
      </c>
      <c r="Z36" s="28">
        <f>+IF(X36&lt;&gt;0,+(Y36/X36)*100,0)</f>
        <v>-100</v>
      </c>
      <c r="AA36" s="29">
        <f>SUM(AA31:AA35)</f>
        <v>-364576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29532011</v>
      </c>
      <c r="F38" s="33">
        <f t="shared" si="3"/>
        <v>29532011</v>
      </c>
      <c r="G38" s="33">
        <f t="shared" si="3"/>
        <v>46379345</v>
      </c>
      <c r="H38" s="33">
        <f t="shared" si="3"/>
        <v>-37302340</v>
      </c>
      <c r="I38" s="33">
        <f t="shared" si="3"/>
        <v>-11711011</v>
      </c>
      <c r="J38" s="33">
        <f t="shared" si="3"/>
        <v>-2634006</v>
      </c>
      <c r="K38" s="33">
        <f t="shared" si="3"/>
        <v>-29006333</v>
      </c>
      <c r="L38" s="33">
        <f t="shared" si="3"/>
        <v>146009399</v>
      </c>
      <c r="M38" s="33">
        <f t="shared" si="3"/>
        <v>-87932640</v>
      </c>
      <c r="N38" s="33">
        <f t="shared" si="3"/>
        <v>29070426</v>
      </c>
      <c r="O38" s="33">
        <f t="shared" si="3"/>
        <v>-23714928</v>
      </c>
      <c r="P38" s="33">
        <f t="shared" si="3"/>
        <v>-17667305</v>
      </c>
      <c r="Q38" s="33">
        <f t="shared" si="3"/>
        <v>60571614</v>
      </c>
      <c r="R38" s="33">
        <f t="shared" si="3"/>
        <v>19189381</v>
      </c>
      <c r="S38" s="33">
        <f t="shared" si="3"/>
        <v>-43550370</v>
      </c>
      <c r="T38" s="33">
        <f t="shared" si="3"/>
        <v>-799384</v>
      </c>
      <c r="U38" s="33">
        <f t="shared" si="3"/>
        <v>29246420</v>
      </c>
      <c r="V38" s="33">
        <f t="shared" si="3"/>
        <v>-15103334</v>
      </c>
      <c r="W38" s="33">
        <f t="shared" si="3"/>
        <v>30522467</v>
      </c>
      <c r="X38" s="33">
        <f t="shared" si="3"/>
        <v>29532011</v>
      </c>
      <c r="Y38" s="33">
        <f t="shared" si="3"/>
        <v>990456</v>
      </c>
      <c r="Z38" s="34">
        <f>+IF(X38&lt;&gt;0,+(Y38/X38)*100,0)</f>
        <v>3.3538386532498583</v>
      </c>
      <c r="AA38" s="35">
        <f>+AA17+AA27+AA36</f>
        <v>29532011</v>
      </c>
    </row>
    <row r="39" spans="1:27" ht="13.5">
      <c r="A39" s="22" t="s">
        <v>59</v>
      </c>
      <c r="B39" s="16"/>
      <c r="C39" s="31"/>
      <c r="D39" s="31"/>
      <c r="E39" s="32">
        <v>7770092</v>
      </c>
      <c r="F39" s="33">
        <v>7770092</v>
      </c>
      <c r="G39" s="33">
        <v>2895997</v>
      </c>
      <c r="H39" s="33">
        <v>49275342</v>
      </c>
      <c r="I39" s="33">
        <v>11973002</v>
      </c>
      <c r="J39" s="33">
        <v>2895997</v>
      </c>
      <c r="K39" s="33">
        <v>261991</v>
      </c>
      <c r="L39" s="33">
        <v>-28744342</v>
      </c>
      <c r="M39" s="33">
        <v>117265057</v>
      </c>
      <c r="N39" s="33">
        <v>261991</v>
      </c>
      <c r="O39" s="33">
        <v>29332417</v>
      </c>
      <c r="P39" s="33">
        <v>5617489</v>
      </c>
      <c r="Q39" s="33">
        <v>-12049816</v>
      </c>
      <c r="R39" s="33">
        <v>29332417</v>
      </c>
      <c r="S39" s="33">
        <v>48521798</v>
      </c>
      <c r="T39" s="33">
        <v>4971428</v>
      </c>
      <c r="U39" s="33">
        <v>4172044</v>
      </c>
      <c r="V39" s="33">
        <v>48521798</v>
      </c>
      <c r="W39" s="33">
        <v>2895997</v>
      </c>
      <c r="X39" s="33">
        <v>7770092</v>
      </c>
      <c r="Y39" s="33">
        <v>-4874095</v>
      </c>
      <c r="Z39" s="34">
        <v>-62.73</v>
      </c>
      <c r="AA39" s="35">
        <v>7770092</v>
      </c>
    </row>
    <row r="40" spans="1:27" ht="13.5">
      <c r="A40" s="41" t="s">
        <v>60</v>
      </c>
      <c r="B40" s="42"/>
      <c r="C40" s="43"/>
      <c r="D40" s="43"/>
      <c r="E40" s="44">
        <v>37302103</v>
      </c>
      <c r="F40" s="45">
        <v>37302103</v>
      </c>
      <c r="G40" s="45">
        <v>49275342</v>
      </c>
      <c r="H40" s="45">
        <v>11973002</v>
      </c>
      <c r="I40" s="45">
        <v>261991</v>
      </c>
      <c r="J40" s="45">
        <v>261991</v>
      </c>
      <c r="K40" s="45">
        <v>-28744342</v>
      </c>
      <c r="L40" s="45">
        <v>117265057</v>
      </c>
      <c r="M40" s="45">
        <v>29332417</v>
      </c>
      <c r="N40" s="45">
        <v>29332417</v>
      </c>
      <c r="O40" s="45">
        <v>5617489</v>
      </c>
      <c r="P40" s="45">
        <v>-12049816</v>
      </c>
      <c r="Q40" s="45">
        <v>48521798</v>
      </c>
      <c r="R40" s="45">
        <v>5617489</v>
      </c>
      <c r="S40" s="45">
        <v>4971428</v>
      </c>
      <c r="T40" s="45">
        <v>4172044</v>
      </c>
      <c r="U40" s="45">
        <v>33418464</v>
      </c>
      <c r="V40" s="45">
        <v>33418464</v>
      </c>
      <c r="W40" s="45">
        <v>33418464</v>
      </c>
      <c r="X40" s="45">
        <v>37302103</v>
      </c>
      <c r="Y40" s="45">
        <v>-3883639</v>
      </c>
      <c r="Z40" s="46">
        <v>-10.41</v>
      </c>
      <c r="AA40" s="47">
        <v>37302103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18150000</v>
      </c>
      <c r="F6" s="19">
        <v>15967249</v>
      </c>
      <c r="G6" s="19">
        <v>942703</v>
      </c>
      <c r="H6" s="19">
        <v>316719</v>
      </c>
      <c r="I6" s="19">
        <v>491342</v>
      </c>
      <c r="J6" s="19">
        <v>1750764</v>
      </c>
      <c r="K6" s="19">
        <v>854434</v>
      </c>
      <c r="L6" s="19">
        <v>3789374</v>
      </c>
      <c r="M6" s="19">
        <v>86329</v>
      </c>
      <c r="N6" s="19">
        <v>4730137</v>
      </c>
      <c r="O6" s="19">
        <v>1349214</v>
      </c>
      <c r="P6" s="19">
        <v>1397621</v>
      </c>
      <c r="Q6" s="19">
        <v>2434945</v>
      </c>
      <c r="R6" s="19">
        <v>5181780</v>
      </c>
      <c r="S6" s="19">
        <v>1107874</v>
      </c>
      <c r="T6" s="19">
        <v>1610992</v>
      </c>
      <c r="U6" s="19">
        <v>1350005</v>
      </c>
      <c r="V6" s="19">
        <v>4068871</v>
      </c>
      <c r="W6" s="19">
        <v>15731552</v>
      </c>
      <c r="X6" s="19">
        <v>15967249</v>
      </c>
      <c r="Y6" s="19">
        <v>-235697</v>
      </c>
      <c r="Z6" s="20">
        <v>-1.48</v>
      </c>
      <c r="AA6" s="21">
        <v>15967249</v>
      </c>
    </row>
    <row r="7" spans="1:27" ht="13.5">
      <c r="A7" s="22" t="s">
        <v>34</v>
      </c>
      <c r="B7" s="16"/>
      <c r="C7" s="17"/>
      <c r="D7" s="17"/>
      <c r="E7" s="18">
        <v>31355646</v>
      </c>
      <c r="F7" s="19">
        <v>48905657</v>
      </c>
      <c r="G7" s="19">
        <v>4267228</v>
      </c>
      <c r="H7" s="19">
        <v>1960807</v>
      </c>
      <c r="I7" s="19">
        <v>2941795</v>
      </c>
      <c r="J7" s="19">
        <v>9169830</v>
      </c>
      <c r="K7" s="19">
        <v>4027727</v>
      </c>
      <c r="L7" s="19">
        <v>3496624</v>
      </c>
      <c r="M7" s="19">
        <v>407444</v>
      </c>
      <c r="N7" s="19">
        <v>7931795</v>
      </c>
      <c r="O7" s="19">
        <v>3651269</v>
      </c>
      <c r="P7" s="19">
        <v>3725456</v>
      </c>
      <c r="Q7" s="19">
        <v>4856555</v>
      </c>
      <c r="R7" s="19">
        <v>12233280</v>
      </c>
      <c r="S7" s="19">
        <v>1936468</v>
      </c>
      <c r="T7" s="19">
        <v>7009984</v>
      </c>
      <c r="U7" s="19">
        <v>4031341</v>
      </c>
      <c r="V7" s="19">
        <v>12977793</v>
      </c>
      <c r="W7" s="19">
        <v>42312698</v>
      </c>
      <c r="X7" s="19">
        <v>48905657</v>
      </c>
      <c r="Y7" s="19">
        <v>-6592959</v>
      </c>
      <c r="Z7" s="20">
        <v>-13.48</v>
      </c>
      <c r="AA7" s="21">
        <v>48905657</v>
      </c>
    </row>
    <row r="8" spans="1:27" ht="13.5">
      <c r="A8" s="22" t="s">
        <v>35</v>
      </c>
      <c r="B8" s="16"/>
      <c r="C8" s="17"/>
      <c r="D8" s="17"/>
      <c r="E8" s="18">
        <v>8900367</v>
      </c>
      <c r="F8" s="19">
        <v>11684353</v>
      </c>
      <c r="G8" s="19">
        <v>666305</v>
      </c>
      <c r="H8" s="19">
        <v>397475</v>
      </c>
      <c r="I8" s="19">
        <v>115568</v>
      </c>
      <c r="J8" s="19">
        <v>1179348</v>
      </c>
      <c r="K8" s="19">
        <v>452579</v>
      </c>
      <c r="L8" s="19">
        <v>1501834</v>
      </c>
      <c r="M8" s="19">
        <v>425098</v>
      </c>
      <c r="N8" s="19">
        <v>2379511</v>
      </c>
      <c r="O8" s="19">
        <v>1324821</v>
      </c>
      <c r="P8" s="19">
        <v>-559293</v>
      </c>
      <c r="Q8" s="19">
        <v>657176</v>
      </c>
      <c r="R8" s="19">
        <v>1422704</v>
      </c>
      <c r="S8" s="19">
        <v>307278</v>
      </c>
      <c r="T8" s="19">
        <v>81061</v>
      </c>
      <c r="U8" s="19">
        <v>43561</v>
      </c>
      <c r="V8" s="19">
        <v>431900</v>
      </c>
      <c r="W8" s="19">
        <v>5413463</v>
      </c>
      <c r="X8" s="19">
        <v>11684353</v>
      </c>
      <c r="Y8" s="19">
        <v>-6270890</v>
      </c>
      <c r="Z8" s="20">
        <v>-53.67</v>
      </c>
      <c r="AA8" s="21">
        <v>11684353</v>
      </c>
    </row>
    <row r="9" spans="1:27" ht="13.5">
      <c r="A9" s="22" t="s">
        <v>36</v>
      </c>
      <c r="B9" s="16"/>
      <c r="C9" s="17"/>
      <c r="D9" s="17"/>
      <c r="E9" s="18">
        <v>95305000</v>
      </c>
      <c r="F9" s="19">
        <v>95626000</v>
      </c>
      <c r="G9" s="19">
        <v>36415000</v>
      </c>
      <c r="H9" s="19">
        <v>2356000</v>
      </c>
      <c r="I9" s="19"/>
      <c r="J9" s="19">
        <v>38771000</v>
      </c>
      <c r="K9" s="19"/>
      <c r="L9" s="19">
        <v>1066000</v>
      </c>
      <c r="M9" s="19"/>
      <c r="N9" s="19">
        <v>1066000</v>
      </c>
      <c r="O9" s="19">
        <v>29319000</v>
      </c>
      <c r="P9" s="19"/>
      <c r="Q9" s="19">
        <v>18694000</v>
      </c>
      <c r="R9" s="19">
        <v>48013000</v>
      </c>
      <c r="S9" s="19"/>
      <c r="T9" s="19"/>
      <c r="U9" s="19"/>
      <c r="V9" s="19"/>
      <c r="W9" s="19">
        <v>87850000</v>
      </c>
      <c r="X9" s="19">
        <v>95626000</v>
      </c>
      <c r="Y9" s="19">
        <v>-7776000</v>
      </c>
      <c r="Z9" s="20">
        <v>-8.13</v>
      </c>
      <c r="AA9" s="21">
        <v>95626000</v>
      </c>
    </row>
    <row r="10" spans="1:27" ht="13.5">
      <c r="A10" s="22" t="s">
        <v>37</v>
      </c>
      <c r="B10" s="16"/>
      <c r="C10" s="17"/>
      <c r="D10" s="17"/>
      <c r="E10" s="18">
        <v>28220000</v>
      </c>
      <c r="F10" s="19">
        <v>30984333</v>
      </c>
      <c r="G10" s="19">
        <v>6670000</v>
      </c>
      <c r="H10" s="19">
        <v>500000</v>
      </c>
      <c r="I10" s="19">
        <v>1000000</v>
      </c>
      <c r="J10" s="19">
        <v>8170000</v>
      </c>
      <c r="K10" s="19">
        <v>1000000</v>
      </c>
      <c r="L10" s="19">
        <v>12054000</v>
      </c>
      <c r="M10" s="19"/>
      <c r="N10" s="19">
        <v>13054000</v>
      </c>
      <c r="O10" s="19">
        <v>11854000</v>
      </c>
      <c r="P10" s="19"/>
      <c r="Q10" s="19"/>
      <c r="R10" s="19">
        <v>11854000</v>
      </c>
      <c r="S10" s="19"/>
      <c r="T10" s="19"/>
      <c r="U10" s="19"/>
      <c r="V10" s="19"/>
      <c r="W10" s="19">
        <v>33078000</v>
      </c>
      <c r="X10" s="19">
        <v>30984333</v>
      </c>
      <c r="Y10" s="19">
        <v>2093667</v>
      </c>
      <c r="Z10" s="20">
        <v>6.76</v>
      </c>
      <c r="AA10" s="21">
        <v>30984333</v>
      </c>
    </row>
    <row r="11" spans="1:27" ht="13.5">
      <c r="A11" s="22" t="s">
        <v>38</v>
      </c>
      <c r="B11" s="16"/>
      <c r="C11" s="17"/>
      <c r="D11" s="17"/>
      <c r="E11" s="18">
        <v>15450996</v>
      </c>
      <c r="F11" s="19">
        <v>2779374</v>
      </c>
      <c r="G11" s="19"/>
      <c r="H11" s="19">
        <v>97273</v>
      </c>
      <c r="I11" s="19">
        <v>158417</v>
      </c>
      <c r="J11" s="19">
        <v>255690</v>
      </c>
      <c r="K11" s="19">
        <v>201329</v>
      </c>
      <c r="L11" s="19">
        <v>1105442</v>
      </c>
      <c r="M11" s="19">
        <v>53879</v>
      </c>
      <c r="N11" s="19">
        <v>1360650</v>
      </c>
      <c r="O11" s="19">
        <v>231847</v>
      </c>
      <c r="P11" s="19">
        <v>602188</v>
      </c>
      <c r="Q11" s="19">
        <v>1905715</v>
      </c>
      <c r="R11" s="19">
        <v>2739750</v>
      </c>
      <c r="S11" s="19">
        <v>402180</v>
      </c>
      <c r="T11" s="19">
        <v>13381823</v>
      </c>
      <c r="U11" s="19">
        <v>89440</v>
      </c>
      <c r="V11" s="19">
        <v>13873443</v>
      </c>
      <c r="W11" s="19">
        <v>18229533</v>
      </c>
      <c r="X11" s="19">
        <v>2779374</v>
      </c>
      <c r="Y11" s="19">
        <v>15450159</v>
      </c>
      <c r="Z11" s="20">
        <v>555.89</v>
      </c>
      <c r="AA11" s="21">
        <v>2779374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-179652000</v>
      </c>
      <c r="F14" s="19">
        <v>-178086531</v>
      </c>
      <c r="G14" s="19">
        <v>-13995611</v>
      </c>
      <c r="H14" s="19">
        <v>-15285164</v>
      </c>
      <c r="I14" s="19">
        <v>-8816563</v>
      </c>
      <c r="J14" s="19">
        <v>-38097338</v>
      </c>
      <c r="K14" s="19">
        <v>-14541447</v>
      </c>
      <c r="L14" s="19">
        <v>-10921160</v>
      </c>
      <c r="M14" s="19">
        <v>-13654392</v>
      </c>
      <c r="N14" s="19">
        <v>-39116999</v>
      </c>
      <c r="O14" s="19">
        <v>-12552609</v>
      </c>
      <c r="P14" s="19">
        <v>-13222392</v>
      </c>
      <c r="Q14" s="19">
        <v>-16918702</v>
      </c>
      <c r="R14" s="19">
        <v>-42693703</v>
      </c>
      <c r="S14" s="19">
        <v>-6798129</v>
      </c>
      <c r="T14" s="19">
        <v>-13319436</v>
      </c>
      <c r="U14" s="19">
        <v>-18347232</v>
      </c>
      <c r="V14" s="19">
        <v>-38464797</v>
      </c>
      <c r="W14" s="19">
        <v>-158372837</v>
      </c>
      <c r="X14" s="19">
        <v>-178086531</v>
      </c>
      <c r="Y14" s="19">
        <v>19713694</v>
      </c>
      <c r="Z14" s="20">
        <v>-11.07</v>
      </c>
      <c r="AA14" s="21">
        <v>-178086531</v>
      </c>
    </row>
    <row r="15" spans="1:27" ht="13.5">
      <c r="A15" s="22" t="s">
        <v>42</v>
      </c>
      <c r="B15" s="16"/>
      <c r="C15" s="17"/>
      <c r="D15" s="17"/>
      <c r="E15" s="18">
        <v>-828120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-3331092</v>
      </c>
      <c r="F16" s="19">
        <v>-5400092</v>
      </c>
      <c r="G16" s="19"/>
      <c r="H16" s="19">
        <v>-759</v>
      </c>
      <c r="I16" s="19">
        <v>-7555</v>
      </c>
      <c r="J16" s="19">
        <v>-8314</v>
      </c>
      <c r="K16" s="19">
        <v>-14925</v>
      </c>
      <c r="L16" s="19">
        <v>-849147</v>
      </c>
      <c r="M16" s="19">
        <v>-59180</v>
      </c>
      <c r="N16" s="19">
        <v>-923252</v>
      </c>
      <c r="O16" s="19">
        <v>-328897</v>
      </c>
      <c r="P16" s="19"/>
      <c r="Q16" s="19">
        <v>-830940</v>
      </c>
      <c r="R16" s="19">
        <v>-1159837</v>
      </c>
      <c r="S16" s="19">
        <v>-831191</v>
      </c>
      <c r="T16" s="19">
        <v>-1045150</v>
      </c>
      <c r="U16" s="19">
        <v>-835018</v>
      </c>
      <c r="V16" s="19">
        <v>-2711359</v>
      </c>
      <c r="W16" s="19">
        <v>-4802762</v>
      </c>
      <c r="X16" s="19">
        <v>-5400092</v>
      </c>
      <c r="Y16" s="19">
        <v>597330</v>
      </c>
      <c r="Z16" s="20">
        <v>-11.06</v>
      </c>
      <c r="AA16" s="21">
        <v>-5400092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13570797</v>
      </c>
      <c r="F17" s="27">
        <f t="shared" si="0"/>
        <v>22460343</v>
      </c>
      <c r="G17" s="27">
        <f t="shared" si="0"/>
        <v>34965625</v>
      </c>
      <c r="H17" s="27">
        <f t="shared" si="0"/>
        <v>-9657649</v>
      </c>
      <c r="I17" s="27">
        <f t="shared" si="0"/>
        <v>-4116996</v>
      </c>
      <c r="J17" s="27">
        <f t="shared" si="0"/>
        <v>21190980</v>
      </c>
      <c r="K17" s="27">
        <f t="shared" si="0"/>
        <v>-8020303</v>
      </c>
      <c r="L17" s="27">
        <f t="shared" si="0"/>
        <v>11242967</v>
      </c>
      <c r="M17" s="27">
        <f t="shared" si="0"/>
        <v>-12740822</v>
      </c>
      <c r="N17" s="27">
        <f t="shared" si="0"/>
        <v>-9518158</v>
      </c>
      <c r="O17" s="27">
        <f t="shared" si="0"/>
        <v>34848645</v>
      </c>
      <c r="P17" s="27">
        <f t="shared" si="0"/>
        <v>-8056420</v>
      </c>
      <c r="Q17" s="27">
        <f t="shared" si="0"/>
        <v>10798749</v>
      </c>
      <c r="R17" s="27">
        <f t="shared" si="0"/>
        <v>37590974</v>
      </c>
      <c r="S17" s="27">
        <f t="shared" si="0"/>
        <v>-3875520</v>
      </c>
      <c r="T17" s="27">
        <f t="shared" si="0"/>
        <v>7719274</v>
      </c>
      <c r="U17" s="27">
        <f t="shared" si="0"/>
        <v>-13667903</v>
      </c>
      <c r="V17" s="27">
        <f t="shared" si="0"/>
        <v>-9824149</v>
      </c>
      <c r="W17" s="27">
        <f t="shared" si="0"/>
        <v>39439647</v>
      </c>
      <c r="X17" s="27">
        <f t="shared" si="0"/>
        <v>22460343</v>
      </c>
      <c r="Y17" s="27">
        <f t="shared" si="0"/>
        <v>16979304</v>
      </c>
      <c r="Z17" s="28">
        <f>+IF(X17&lt;&gt;0,+(Y17/X17)*100,0)</f>
        <v>75.59681524008784</v>
      </c>
      <c r="AA17" s="29">
        <f>SUM(AA6:AA16)</f>
        <v>22460343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-27459000</v>
      </c>
      <c r="F26" s="19">
        <v>-29823331</v>
      </c>
      <c r="G26" s="19"/>
      <c r="H26" s="19"/>
      <c r="I26" s="19">
        <v>-591447</v>
      </c>
      <c r="J26" s="19">
        <v>-591447</v>
      </c>
      <c r="K26" s="19">
        <v>-196804</v>
      </c>
      <c r="L26" s="19"/>
      <c r="M26" s="19"/>
      <c r="N26" s="19">
        <v>-196804</v>
      </c>
      <c r="O26" s="19">
        <v>-4437924</v>
      </c>
      <c r="P26" s="19">
        <v>-7311786</v>
      </c>
      <c r="Q26" s="19">
        <v>-4090752</v>
      </c>
      <c r="R26" s="19">
        <v>-15840462</v>
      </c>
      <c r="S26" s="19">
        <v>-2185631</v>
      </c>
      <c r="T26" s="19">
        <v>-1235397</v>
      </c>
      <c r="U26" s="19">
        <v>-3039426</v>
      </c>
      <c r="V26" s="19">
        <v>-6460454</v>
      </c>
      <c r="W26" s="19">
        <v>-23089167</v>
      </c>
      <c r="X26" s="19">
        <v>-29823331</v>
      </c>
      <c r="Y26" s="19">
        <v>6734164</v>
      </c>
      <c r="Z26" s="20">
        <v>-22.58</v>
      </c>
      <c r="AA26" s="21">
        <v>-29823331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-27459000</v>
      </c>
      <c r="F27" s="27">
        <f t="shared" si="1"/>
        <v>-29823331</v>
      </c>
      <c r="G27" s="27">
        <f t="shared" si="1"/>
        <v>0</v>
      </c>
      <c r="H27" s="27">
        <f t="shared" si="1"/>
        <v>0</v>
      </c>
      <c r="I27" s="27">
        <f t="shared" si="1"/>
        <v>-591447</v>
      </c>
      <c r="J27" s="27">
        <f t="shared" si="1"/>
        <v>-591447</v>
      </c>
      <c r="K27" s="27">
        <f t="shared" si="1"/>
        <v>-196804</v>
      </c>
      <c r="L27" s="27">
        <f t="shared" si="1"/>
        <v>0</v>
      </c>
      <c r="M27" s="27">
        <f t="shared" si="1"/>
        <v>0</v>
      </c>
      <c r="N27" s="27">
        <f t="shared" si="1"/>
        <v>-196804</v>
      </c>
      <c r="O27" s="27">
        <f t="shared" si="1"/>
        <v>-4437924</v>
      </c>
      <c r="P27" s="27">
        <f t="shared" si="1"/>
        <v>-7311786</v>
      </c>
      <c r="Q27" s="27">
        <f t="shared" si="1"/>
        <v>-4090752</v>
      </c>
      <c r="R27" s="27">
        <f t="shared" si="1"/>
        <v>-15840462</v>
      </c>
      <c r="S27" s="27">
        <f t="shared" si="1"/>
        <v>-2185631</v>
      </c>
      <c r="T27" s="27">
        <f t="shared" si="1"/>
        <v>-1235397</v>
      </c>
      <c r="U27" s="27">
        <f t="shared" si="1"/>
        <v>-3039426</v>
      </c>
      <c r="V27" s="27">
        <f t="shared" si="1"/>
        <v>-6460454</v>
      </c>
      <c r="W27" s="27">
        <f t="shared" si="1"/>
        <v>-23089167</v>
      </c>
      <c r="X27" s="27">
        <f t="shared" si="1"/>
        <v>-29823331</v>
      </c>
      <c r="Y27" s="27">
        <f t="shared" si="1"/>
        <v>6734164</v>
      </c>
      <c r="Z27" s="28">
        <f>+IF(X27&lt;&gt;0,+(Y27/X27)*100,0)</f>
        <v>-22.580187303691865</v>
      </c>
      <c r="AA27" s="29">
        <f>SUM(AA21:AA26)</f>
        <v>-29823331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-13888203</v>
      </c>
      <c r="F38" s="33">
        <f t="shared" si="3"/>
        <v>-7362988</v>
      </c>
      <c r="G38" s="33">
        <f t="shared" si="3"/>
        <v>34965625</v>
      </c>
      <c r="H38" s="33">
        <f t="shared" si="3"/>
        <v>-9657649</v>
      </c>
      <c r="I38" s="33">
        <f t="shared" si="3"/>
        <v>-4708443</v>
      </c>
      <c r="J38" s="33">
        <f t="shared" si="3"/>
        <v>20599533</v>
      </c>
      <c r="K38" s="33">
        <f t="shared" si="3"/>
        <v>-8217107</v>
      </c>
      <c r="L38" s="33">
        <f t="shared" si="3"/>
        <v>11242967</v>
      </c>
      <c r="M38" s="33">
        <f t="shared" si="3"/>
        <v>-12740822</v>
      </c>
      <c r="N38" s="33">
        <f t="shared" si="3"/>
        <v>-9714962</v>
      </c>
      <c r="O38" s="33">
        <f t="shared" si="3"/>
        <v>30410721</v>
      </c>
      <c r="P38" s="33">
        <f t="shared" si="3"/>
        <v>-15368206</v>
      </c>
      <c r="Q38" s="33">
        <f t="shared" si="3"/>
        <v>6707997</v>
      </c>
      <c r="R38" s="33">
        <f t="shared" si="3"/>
        <v>21750512</v>
      </c>
      <c r="S38" s="33">
        <f t="shared" si="3"/>
        <v>-6061151</v>
      </c>
      <c r="T38" s="33">
        <f t="shared" si="3"/>
        <v>6483877</v>
      </c>
      <c r="U38" s="33">
        <f t="shared" si="3"/>
        <v>-16707329</v>
      </c>
      <c r="V38" s="33">
        <f t="shared" si="3"/>
        <v>-16284603</v>
      </c>
      <c r="W38" s="33">
        <f t="shared" si="3"/>
        <v>16350480</v>
      </c>
      <c r="X38" s="33">
        <f t="shared" si="3"/>
        <v>-7362988</v>
      </c>
      <c r="Y38" s="33">
        <f t="shared" si="3"/>
        <v>23713468</v>
      </c>
      <c r="Z38" s="34">
        <f>+IF(X38&lt;&gt;0,+(Y38/X38)*100,0)</f>
        <v>-322.0631080751456</v>
      </c>
      <c r="AA38" s="35">
        <f>+AA17+AA27+AA36</f>
        <v>-7362988</v>
      </c>
    </row>
    <row r="39" spans="1:27" ht="13.5">
      <c r="A39" s="22" t="s">
        <v>59</v>
      </c>
      <c r="B39" s="16"/>
      <c r="C39" s="31"/>
      <c r="D39" s="31"/>
      <c r="E39" s="32">
        <v>30746887</v>
      </c>
      <c r="F39" s="33"/>
      <c r="G39" s="33">
        <v>46599284</v>
      </c>
      <c r="H39" s="33">
        <v>81564909</v>
      </c>
      <c r="I39" s="33">
        <v>71907260</v>
      </c>
      <c r="J39" s="33">
        <v>46599284</v>
      </c>
      <c r="K39" s="33">
        <v>67198817</v>
      </c>
      <c r="L39" s="33">
        <v>58981710</v>
      </c>
      <c r="M39" s="33">
        <v>70224677</v>
      </c>
      <c r="N39" s="33">
        <v>67198817</v>
      </c>
      <c r="O39" s="33">
        <v>57483855</v>
      </c>
      <c r="P39" s="33">
        <v>87894576</v>
      </c>
      <c r="Q39" s="33">
        <v>72526370</v>
      </c>
      <c r="R39" s="33">
        <v>57483855</v>
      </c>
      <c r="S39" s="33">
        <v>79234367</v>
      </c>
      <c r="T39" s="33">
        <v>73173216</v>
      </c>
      <c r="U39" s="33">
        <v>79657093</v>
      </c>
      <c r="V39" s="33">
        <v>79234367</v>
      </c>
      <c r="W39" s="33">
        <v>46599284</v>
      </c>
      <c r="X39" s="33"/>
      <c r="Y39" s="33">
        <v>46599284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16858684</v>
      </c>
      <c r="F40" s="45">
        <v>-7362988</v>
      </c>
      <c r="G40" s="45">
        <v>81564909</v>
      </c>
      <c r="H40" s="45">
        <v>71907260</v>
      </c>
      <c r="I40" s="45">
        <v>67198817</v>
      </c>
      <c r="J40" s="45">
        <v>67198817</v>
      </c>
      <c r="K40" s="45">
        <v>58981710</v>
      </c>
      <c r="L40" s="45">
        <v>70224677</v>
      </c>
      <c r="M40" s="45">
        <v>57483855</v>
      </c>
      <c r="N40" s="45">
        <v>57483855</v>
      </c>
      <c r="O40" s="45">
        <v>87894576</v>
      </c>
      <c r="P40" s="45">
        <v>72526370</v>
      </c>
      <c r="Q40" s="45">
        <v>79234367</v>
      </c>
      <c r="R40" s="45">
        <v>87894576</v>
      </c>
      <c r="S40" s="45">
        <v>73173216</v>
      </c>
      <c r="T40" s="45">
        <v>79657093</v>
      </c>
      <c r="U40" s="45">
        <v>62949764</v>
      </c>
      <c r="V40" s="45">
        <v>62949764</v>
      </c>
      <c r="W40" s="45">
        <v>62949764</v>
      </c>
      <c r="X40" s="45">
        <v>-7362988</v>
      </c>
      <c r="Y40" s="45">
        <v>70312752</v>
      </c>
      <c r="Z40" s="46">
        <v>-954.95</v>
      </c>
      <c r="AA40" s="47">
        <v>-7362988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264425808</v>
      </c>
      <c r="D6" s="17"/>
      <c r="E6" s="18">
        <v>272882246</v>
      </c>
      <c r="F6" s="19">
        <v>278807713</v>
      </c>
      <c r="G6" s="19">
        <v>23274375</v>
      </c>
      <c r="H6" s="19">
        <v>23206390</v>
      </c>
      <c r="I6" s="19">
        <v>23283456</v>
      </c>
      <c r="J6" s="19">
        <v>69764221</v>
      </c>
      <c r="K6" s="19">
        <v>23445664</v>
      </c>
      <c r="L6" s="19">
        <v>23386711</v>
      </c>
      <c r="M6" s="19">
        <v>23618741</v>
      </c>
      <c r="N6" s="19">
        <v>70451116</v>
      </c>
      <c r="O6" s="19">
        <v>23666380</v>
      </c>
      <c r="P6" s="19">
        <v>23649133</v>
      </c>
      <c r="Q6" s="19">
        <v>23691601</v>
      </c>
      <c r="R6" s="19">
        <v>71007114</v>
      </c>
      <c r="S6" s="19">
        <v>23771966</v>
      </c>
      <c r="T6" s="19">
        <v>23880774</v>
      </c>
      <c r="U6" s="19">
        <v>23917909</v>
      </c>
      <c r="V6" s="19">
        <v>71570649</v>
      </c>
      <c r="W6" s="19">
        <v>282793100</v>
      </c>
      <c r="X6" s="19">
        <v>278807713</v>
      </c>
      <c r="Y6" s="19">
        <v>3985387</v>
      </c>
      <c r="Z6" s="20">
        <v>1.43</v>
      </c>
      <c r="AA6" s="21">
        <v>278807713</v>
      </c>
    </row>
    <row r="7" spans="1:27" ht="13.5">
      <c r="A7" s="22" t="s">
        <v>34</v>
      </c>
      <c r="B7" s="16"/>
      <c r="C7" s="17">
        <v>626611035</v>
      </c>
      <c r="D7" s="17"/>
      <c r="E7" s="18">
        <v>688453514</v>
      </c>
      <c r="F7" s="19">
        <v>686977142</v>
      </c>
      <c r="G7" s="19">
        <v>55519104</v>
      </c>
      <c r="H7" s="19">
        <v>65689269</v>
      </c>
      <c r="I7" s="19">
        <v>62852887</v>
      </c>
      <c r="J7" s="19">
        <v>184061260</v>
      </c>
      <c r="K7" s="19">
        <v>57378841</v>
      </c>
      <c r="L7" s="19">
        <v>58691827</v>
      </c>
      <c r="M7" s="19">
        <v>53576717</v>
      </c>
      <c r="N7" s="19">
        <v>169647385</v>
      </c>
      <c r="O7" s="19">
        <v>52975089</v>
      </c>
      <c r="P7" s="19">
        <v>55877068</v>
      </c>
      <c r="Q7" s="19">
        <v>52565894</v>
      </c>
      <c r="R7" s="19">
        <v>161418051</v>
      </c>
      <c r="S7" s="19">
        <v>54888363</v>
      </c>
      <c r="T7" s="19">
        <v>54971385</v>
      </c>
      <c r="U7" s="19">
        <v>64727131</v>
      </c>
      <c r="V7" s="19">
        <v>174586879</v>
      </c>
      <c r="W7" s="19">
        <v>689713575</v>
      </c>
      <c r="X7" s="19">
        <v>686977142</v>
      </c>
      <c r="Y7" s="19">
        <v>2736433</v>
      </c>
      <c r="Z7" s="20">
        <v>0.4</v>
      </c>
      <c r="AA7" s="21">
        <v>686977142</v>
      </c>
    </row>
    <row r="8" spans="1:27" ht="13.5">
      <c r="A8" s="22" t="s">
        <v>35</v>
      </c>
      <c r="B8" s="16"/>
      <c r="C8" s="17">
        <v>134480058</v>
      </c>
      <c r="D8" s="17"/>
      <c r="E8" s="18">
        <v>130056715</v>
      </c>
      <c r="F8" s="19">
        <v>113656801</v>
      </c>
      <c r="G8" s="19">
        <v>13214572</v>
      </c>
      <c r="H8" s="19">
        <v>6683371</v>
      </c>
      <c r="I8" s="19">
        <v>12136648</v>
      </c>
      <c r="J8" s="19">
        <v>32034591</v>
      </c>
      <c r="K8" s="19">
        <v>29140643</v>
      </c>
      <c r="L8" s="19">
        <v>8202906</v>
      </c>
      <c r="M8" s="19">
        <v>32952210</v>
      </c>
      <c r="N8" s="19">
        <v>70295759</v>
      </c>
      <c r="O8" s="19">
        <v>8747516</v>
      </c>
      <c r="P8" s="19">
        <v>8648994</v>
      </c>
      <c r="Q8" s="19">
        <v>54777523</v>
      </c>
      <c r="R8" s="19">
        <v>72174033</v>
      </c>
      <c r="S8" s="19">
        <v>14466676</v>
      </c>
      <c r="T8" s="19">
        <v>53763767</v>
      </c>
      <c r="U8" s="19">
        <v>34185317</v>
      </c>
      <c r="V8" s="19">
        <v>102415760</v>
      </c>
      <c r="W8" s="19">
        <v>276920143</v>
      </c>
      <c r="X8" s="19">
        <v>113656801</v>
      </c>
      <c r="Y8" s="19">
        <v>163263342</v>
      </c>
      <c r="Z8" s="20">
        <v>143.65</v>
      </c>
      <c r="AA8" s="21">
        <v>113656801</v>
      </c>
    </row>
    <row r="9" spans="1:27" ht="13.5">
      <c r="A9" s="22" t="s">
        <v>36</v>
      </c>
      <c r="B9" s="16"/>
      <c r="C9" s="17">
        <v>120038817</v>
      </c>
      <c r="D9" s="17"/>
      <c r="E9" s="18">
        <v>189619569</v>
      </c>
      <c r="F9" s="19">
        <v>111668219</v>
      </c>
      <c r="G9" s="19">
        <v>42669019</v>
      </c>
      <c r="H9" s="19">
        <v>611500</v>
      </c>
      <c r="I9" s="19">
        <v>2193489</v>
      </c>
      <c r="J9" s="19">
        <v>45474008</v>
      </c>
      <c r="K9" s="19"/>
      <c r="L9" s="19">
        <v>1135648</v>
      </c>
      <c r="M9" s="19">
        <v>34519000</v>
      </c>
      <c r="N9" s="19">
        <v>35654648</v>
      </c>
      <c r="O9" s="19"/>
      <c r="P9" s="19">
        <v>360352</v>
      </c>
      <c r="Q9" s="19">
        <v>33809621</v>
      </c>
      <c r="R9" s="19">
        <v>34169973</v>
      </c>
      <c r="S9" s="19"/>
      <c r="T9" s="19"/>
      <c r="U9" s="19"/>
      <c r="V9" s="19"/>
      <c r="W9" s="19">
        <v>115298629</v>
      </c>
      <c r="X9" s="19">
        <v>111668219</v>
      </c>
      <c r="Y9" s="19">
        <v>3630410</v>
      </c>
      <c r="Z9" s="20">
        <v>3.25</v>
      </c>
      <c r="AA9" s="21">
        <v>111668219</v>
      </c>
    </row>
    <row r="10" spans="1:27" ht="13.5">
      <c r="A10" s="22" t="s">
        <v>37</v>
      </c>
      <c r="B10" s="16"/>
      <c r="C10" s="17">
        <v>60240330</v>
      </c>
      <c r="D10" s="17"/>
      <c r="E10" s="18">
        <v>45770680</v>
      </c>
      <c r="F10" s="19">
        <v>52461595</v>
      </c>
      <c r="G10" s="19">
        <v>2652481</v>
      </c>
      <c r="H10" s="19">
        <v>1036000</v>
      </c>
      <c r="I10" s="19"/>
      <c r="J10" s="19">
        <v>3688481</v>
      </c>
      <c r="K10" s="19"/>
      <c r="L10" s="19">
        <v>18775352</v>
      </c>
      <c r="M10" s="19"/>
      <c r="N10" s="19">
        <v>18775352</v>
      </c>
      <c r="O10" s="19"/>
      <c r="P10" s="19">
        <v>151648</v>
      </c>
      <c r="Q10" s="19">
        <v>30120000</v>
      </c>
      <c r="R10" s="19">
        <v>30271648</v>
      </c>
      <c r="S10" s="19"/>
      <c r="T10" s="19"/>
      <c r="U10" s="19"/>
      <c r="V10" s="19"/>
      <c r="W10" s="19">
        <v>52735481</v>
      </c>
      <c r="X10" s="19">
        <v>52461595</v>
      </c>
      <c r="Y10" s="19">
        <v>273886</v>
      </c>
      <c r="Z10" s="20">
        <v>0.52</v>
      </c>
      <c r="AA10" s="21">
        <v>52461595</v>
      </c>
    </row>
    <row r="11" spans="1:27" ht="13.5">
      <c r="A11" s="22" t="s">
        <v>38</v>
      </c>
      <c r="B11" s="16"/>
      <c r="C11" s="17">
        <v>24526195</v>
      </c>
      <c r="D11" s="17"/>
      <c r="E11" s="18">
        <v>22191409</v>
      </c>
      <c r="F11" s="19">
        <v>23356307</v>
      </c>
      <c r="G11" s="19">
        <v>1982431</v>
      </c>
      <c r="H11" s="19">
        <v>1553380</v>
      </c>
      <c r="I11" s="19">
        <v>1425340</v>
      </c>
      <c r="J11" s="19">
        <v>4961151</v>
      </c>
      <c r="K11" s="19">
        <v>2374273</v>
      </c>
      <c r="L11" s="19">
        <v>1917783</v>
      </c>
      <c r="M11" s="19">
        <v>2964342</v>
      </c>
      <c r="N11" s="19">
        <v>7256398</v>
      </c>
      <c r="O11" s="19">
        <v>1686613</v>
      </c>
      <c r="P11" s="19">
        <v>1850953</v>
      </c>
      <c r="Q11" s="19">
        <v>3158581</v>
      </c>
      <c r="R11" s="19">
        <v>6696147</v>
      </c>
      <c r="S11" s="19">
        <v>1635358</v>
      </c>
      <c r="T11" s="19">
        <v>3087365</v>
      </c>
      <c r="U11" s="19">
        <v>2326473</v>
      </c>
      <c r="V11" s="19">
        <v>7049196</v>
      </c>
      <c r="W11" s="19">
        <v>25962892</v>
      </c>
      <c r="X11" s="19">
        <v>23356307</v>
      </c>
      <c r="Y11" s="19">
        <v>2606585</v>
      </c>
      <c r="Z11" s="20">
        <v>11.16</v>
      </c>
      <c r="AA11" s="21">
        <v>23356307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-823632526</v>
      </c>
      <c r="D14" s="17"/>
      <c r="E14" s="18">
        <v>-940770745</v>
      </c>
      <c r="F14" s="19">
        <v>-1004569682</v>
      </c>
      <c r="G14" s="19">
        <v>-121948156</v>
      </c>
      <c r="H14" s="19">
        <v>-95498150</v>
      </c>
      <c r="I14" s="19">
        <v>-99166158</v>
      </c>
      <c r="J14" s="19">
        <v>-316612464</v>
      </c>
      <c r="K14" s="19">
        <v>-77026081</v>
      </c>
      <c r="L14" s="19">
        <v>-77001137</v>
      </c>
      <c r="M14" s="19">
        <v>-83258137</v>
      </c>
      <c r="N14" s="19">
        <v>-237285355</v>
      </c>
      <c r="O14" s="19">
        <v>-77142404</v>
      </c>
      <c r="P14" s="19">
        <v>-78398891</v>
      </c>
      <c r="Q14" s="19">
        <v>-82903170</v>
      </c>
      <c r="R14" s="19">
        <v>-238444465</v>
      </c>
      <c r="S14" s="19">
        <v>-82914933</v>
      </c>
      <c r="T14" s="19">
        <v>-76054751</v>
      </c>
      <c r="U14" s="19">
        <v>-85243680</v>
      </c>
      <c r="V14" s="19">
        <v>-244213364</v>
      </c>
      <c r="W14" s="19">
        <v>-1036555648</v>
      </c>
      <c r="X14" s="19">
        <v>-1004569682</v>
      </c>
      <c r="Y14" s="19">
        <v>-31985966</v>
      </c>
      <c r="Z14" s="20">
        <v>3.18</v>
      </c>
      <c r="AA14" s="21">
        <v>-1004569682</v>
      </c>
    </row>
    <row r="15" spans="1:27" ht="13.5">
      <c r="A15" s="22" t="s">
        <v>42</v>
      </c>
      <c r="B15" s="16"/>
      <c r="C15" s="17">
        <v>-10970000</v>
      </c>
      <c r="D15" s="17"/>
      <c r="E15" s="18">
        <v>-28080922</v>
      </c>
      <c r="F15" s="19">
        <v>-28080922</v>
      </c>
      <c r="G15" s="19"/>
      <c r="H15" s="19"/>
      <c r="I15" s="19"/>
      <c r="J15" s="19"/>
      <c r="K15" s="19"/>
      <c r="L15" s="19"/>
      <c r="M15" s="19">
        <v>-5036279</v>
      </c>
      <c r="N15" s="19">
        <v>-5036279</v>
      </c>
      <c r="O15" s="19"/>
      <c r="P15" s="19"/>
      <c r="Q15" s="19"/>
      <c r="R15" s="19"/>
      <c r="S15" s="19"/>
      <c r="T15" s="19"/>
      <c r="U15" s="19"/>
      <c r="V15" s="19"/>
      <c r="W15" s="19">
        <v>-5036279</v>
      </c>
      <c r="X15" s="19">
        <v>-28080922</v>
      </c>
      <c r="Y15" s="19">
        <v>23044643</v>
      </c>
      <c r="Z15" s="20">
        <v>-82.07</v>
      </c>
      <c r="AA15" s="21">
        <v>-28080922</v>
      </c>
    </row>
    <row r="16" spans="1:27" ht="13.5">
      <c r="A16" s="22" t="s">
        <v>43</v>
      </c>
      <c r="B16" s="16"/>
      <c r="C16" s="17">
        <v>-57517288</v>
      </c>
      <c r="D16" s="17"/>
      <c r="E16" s="18">
        <v>-62503456</v>
      </c>
      <c r="F16" s="19">
        <v>-64393292</v>
      </c>
      <c r="G16" s="19">
        <v>-5007321</v>
      </c>
      <c r="H16" s="19">
        <v>-5123812</v>
      </c>
      <c r="I16" s="19">
        <v>-5187125</v>
      </c>
      <c r="J16" s="19">
        <v>-15318258</v>
      </c>
      <c r="K16" s="19">
        <v>-5732729</v>
      </c>
      <c r="L16" s="19">
        <v>-5229232</v>
      </c>
      <c r="M16" s="19">
        <v>-5160196</v>
      </c>
      <c r="N16" s="19">
        <v>-16122157</v>
      </c>
      <c r="O16" s="19">
        <v>-5244307</v>
      </c>
      <c r="P16" s="19">
        <v>-5298770</v>
      </c>
      <c r="Q16" s="19">
        <v>-5271241</v>
      </c>
      <c r="R16" s="19">
        <v>-15814318</v>
      </c>
      <c r="S16" s="19">
        <v>-5453432</v>
      </c>
      <c r="T16" s="19">
        <v>-5811183</v>
      </c>
      <c r="U16" s="19">
        <v>-5161673</v>
      </c>
      <c r="V16" s="19">
        <v>-16426288</v>
      </c>
      <c r="W16" s="19">
        <v>-63681021</v>
      </c>
      <c r="X16" s="19">
        <v>-64393292</v>
      </c>
      <c r="Y16" s="19">
        <v>712271</v>
      </c>
      <c r="Z16" s="20">
        <v>-1.11</v>
      </c>
      <c r="AA16" s="21">
        <v>-64393292</v>
      </c>
    </row>
    <row r="17" spans="1:27" ht="13.5">
      <c r="A17" s="23" t="s">
        <v>44</v>
      </c>
      <c r="B17" s="24"/>
      <c r="C17" s="25">
        <f aca="true" t="shared" si="0" ref="C17:Y17">SUM(C6:C16)</f>
        <v>338202429</v>
      </c>
      <c r="D17" s="25">
        <f>SUM(D6:D16)</f>
        <v>0</v>
      </c>
      <c r="E17" s="26">
        <f t="shared" si="0"/>
        <v>317619010</v>
      </c>
      <c r="F17" s="27">
        <f t="shared" si="0"/>
        <v>169883881</v>
      </c>
      <c r="G17" s="27">
        <f t="shared" si="0"/>
        <v>12356505</v>
      </c>
      <c r="H17" s="27">
        <f t="shared" si="0"/>
        <v>-1842052</v>
      </c>
      <c r="I17" s="27">
        <f t="shared" si="0"/>
        <v>-2461463</v>
      </c>
      <c r="J17" s="27">
        <f t="shared" si="0"/>
        <v>8052990</v>
      </c>
      <c r="K17" s="27">
        <f t="shared" si="0"/>
        <v>29580611</v>
      </c>
      <c r="L17" s="27">
        <f t="shared" si="0"/>
        <v>29879858</v>
      </c>
      <c r="M17" s="27">
        <f t="shared" si="0"/>
        <v>54176398</v>
      </c>
      <c r="N17" s="27">
        <f t="shared" si="0"/>
        <v>113636867</v>
      </c>
      <c r="O17" s="27">
        <f t="shared" si="0"/>
        <v>4688887</v>
      </c>
      <c r="P17" s="27">
        <f t="shared" si="0"/>
        <v>6840487</v>
      </c>
      <c r="Q17" s="27">
        <f t="shared" si="0"/>
        <v>109948809</v>
      </c>
      <c r="R17" s="27">
        <f t="shared" si="0"/>
        <v>121478183</v>
      </c>
      <c r="S17" s="27">
        <f t="shared" si="0"/>
        <v>6393998</v>
      </c>
      <c r="T17" s="27">
        <f t="shared" si="0"/>
        <v>53837357</v>
      </c>
      <c r="U17" s="27">
        <f t="shared" si="0"/>
        <v>34751477</v>
      </c>
      <c r="V17" s="27">
        <f t="shared" si="0"/>
        <v>94982832</v>
      </c>
      <c r="W17" s="27">
        <f t="shared" si="0"/>
        <v>338150872</v>
      </c>
      <c r="X17" s="27">
        <f t="shared" si="0"/>
        <v>169883881</v>
      </c>
      <c r="Y17" s="27">
        <f t="shared" si="0"/>
        <v>168266991</v>
      </c>
      <c r="Z17" s="28">
        <f>+IF(X17&lt;&gt;0,+(Y17/X17)*100,0)</f>
        <v>99.04823813155058</v>
      </c>
      <c r="AA17" s="29">
        <f>SUM(AA6:AA16)</f>
        <v>169883881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57740</v>
      </c>
      <c r="D21" s="17"/>
      <c r="E21" s="18">
        <v>150000</v>
      </c>
      <c r="F21" s="19">
        <v>800000</v>
      </c>
      <c r="G21" s="36"/>
      <c r="H21" s="36"/>
      <c r="I21" s="36"/>
      <c r="J21" s="19"/>
      <c r="K21" s="36">
        <v>2429864</v>
      </c>
      <c r="L21" s="36"/>
      <c r="M21" s="19">
        <v>150682</v>
      </c>
      <c r="N21" s="36">
        <v>2580546</v>
      </c>
      <c r="O21" s="36"/>
      <c r="P21" s="36"/>
      <c r="Q21" s="19"/>
      <c r="R21" s="36"/>
      <c r="S21" s="36"/>
      <c r="T21" s="19"/>
      <c r="U21" s="36"/>
      <c r="V21" s="36"/>
      <c r="W21" s="36">
        <v>2580546</v>
      </c>
      <c r="X21" s="19">
        <v>800000</v>
      </c>
      <c r="Y21" s="36">
        <v>1780546</v>
      </c>
      <c r="Z21" s="37">
        <v>222.57</v>
      </c>
      <c r="AA21" s="38">
        <v>800000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36009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-205000000</v>
      </c>
      <c r="F24" s="19">
        <v>-30000000</v>
      </c>
      <c r="G24" s="19">
        <v>60000000</v>
      </c>
      <c r="H24" s="19">
        <v>30000000</v>
      </c>
      <c r="I24" s="19">
        <v>36000000</v>
      </c>
      <c r="J24" s="19">
        <v>126000000</v>
      </c>
      <c r="K24" s="19">
        <v>-144000000</v>
      </c>
      <c r="L24" s="19">
        <v>30000000</v>
      </c>
      <c r="M24" s="19">
        <v>72000000</v>
      </c>
      <c r="N24" s="19">
        <v>-42000000</v>
      </c>
      <c r="O24" s="19"/>
      <c r="P24" s="19">
        <v>36000000</v>
      </c>
      <c r="Q24" s="19">
        <v>36000000</v>
      </c>
      <c r="R24" s="19">
        <v>72000000</v>
      </c>
      <c r="S24" s="19"/>
      <c r="T24" s="19"/>
      <c r="U24" s="19">
        <v>-288000000</v>
      </c>
      <c r="V24" s="19">
        <v>-288000000</v>
      </c>
      <c r="W24" s="19">
        <v>-132000000</v>
      </c>
      <c r="X24" s="19">
        <v>-30000000</v>
      </c>
      <c r="Y24" s="19">
        <v>-102000000</v>
      </c>
      <c r="Z24" s="20">
        <v>340</v>
      </c>
      <c r="AA24" s="21">
        <v>-30000000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-308010630</v>
      </c>
      <c r="D26" s="17"/>
      <c r="E26" s="18">
        <v>-186399180</v>
      </c>
      <c r="F26" s="19">
        <v>-264234477</v>
      </c>
      <c r="G26" s="19">
        <v>-1004883</v>
      </c>
      <c r="H26" s="19">
        <v>-6760491</v>
      </c>
      <c r="I26" s="19">
        <v>-12366854</v>
      </c>
      <c r="J26" s="19">
        <v>-20132228</v>
      </c>
      <c r="K26" s="19">
        <v>-10471903</v>
      </c>
      <c r="L26" s="19">
        <v>-18036491</v>
      </c>
      <c r="M26" s="19">
        <v>-25131163</v>
      </c>
      <c r="N26" s="19">
        <v>-53639557</v>
      </c>
      <c r="O26" s="19">
        <v>-10057277</v>
      </c>
      <c r="P26" s="19">
        <v>-19158839</v>
      </c>
      <c r="Q26" s="19">
        <v>-25176368</v>
      </c>
      <c r="R26" s="19">
        <v>-54392484</v>
      </c>
      <c r="S26" s="19">
        <v>-8251829</v>
      </c>
      <c r="T26" s="19">
        <v>-8196209</v>
      </c>
      <c r="U26" s="19">
        <v>-23199083</v>
      </c>
      <c r="V26" s="19">
        <v>-39647121</v>
      </c>
      <c r="W26" s="19">
        <v>-167811390</v>
      </c>
      <c r="X26" s="19">
        <v>-264234477</v>
      </c>
      <c r="Y26" s="19">
        <v>96423087</v>
      </c>
      <c r="Z26" s="20">
        <v>-36.49</v>
      </c>
      <c r="AA26" s="21">
        <v>-264234477</v>
      </c>
    </row>
    <row r="27" spans="1:27" ht="13.5">
      <c r="A27" s="23" t="s">
        <v>51</v>
      </c>
      <c r="B27" s="24"/>
      <c r="C27" s="25">
        <f aca="true" t="shared" si="1" ref="C27:Y27">SUM(C21:C26)</f>
        <v>-307916881</v>
      </c>
      <c r="D27" s="25">
        <f>SUM(D21:D26)</f>
        <v>0</v>
      </c>
      <c r="E27" s="26">
        <f t="shared" si="1"/>
        <v>-391249180</v>
      </c>
      <c r="F27" s="27">
        <f t="shared" si="1"/>
        <v>-293434477</v>
      </c>
      <c r="G27" s="27">
        <f t="shared" si="1"/>
        <v>58995117</v>
      </c>
      <c r="H27" s="27">
        <f t="shared" si="1"/>
        <v>23239509</v>
      </c>
      <c r="I27" s="27">
        <f t="shared" si="1"/>
        <v>23633146</v>
      </c>
      <c r="J27" s="27">
        <f t="shared" si="1"/>
        <v>105867772</v>
      </c>
      <c r="K27" s="27">
        <f t="shared" si="1"/>
        <v>-152042039</v>
      </c>
      <c r="L27" s="27">
        <f t="shared" si="1"/>
        <v>11963509</v>
      </c>
      <c r="M27" s="27">
        <f t="shared" si="1"/>
        <v>47019519</v>
      </c>
      <c r="N27" s="27">
        <f t="shared" si="1"/>
        <v>-93059011</v>
      </c>
      <c r="O27" s="27">
        <f t="shared" si="1"/>
        <v>-10057277</v>
      </c>
      <c r="P27" s="27">
        <f t="shared" si="1"/>
        <v>16841161</v>
      </c>
      <c r="Q27" s="27">
        <f t="shared" si="1"/>
        <v>10823632</v>
      </c>
      <c r="R27" s="27">
        <f t="shared" si="1"/>
        <v>17607516</v>
      </c>
      <c r="S27" s="27">
        <f t="shared" si="1"/>
        <v>-8251829</v>
      </c>
      <c r="T27" s="27">
        <f t="shared" si="1"/>
        <v>-8196209</v>
      </c>
      <c r="U27" s="27">
        <f t="shared" si="1"/>
        <v>-311199083</v>
      </c>
      <c r="V27" s="27">
        <f t="shared" si="1"/>
        <v>-327647121</v>
      </c>
      <c r="W27" s="27">
        <f t="shared" si="1"/>
        <v>-297230844</v>
      </c>
      <c r="X27" s="27">
        <f t="shared" si="1"/>
        <v>-293434477</v>
      </c>
      <c r="Y27" s="27">
        <f t="shared" si="1"/>
        <v>-3796367</v>
      </c>
      <c r="Z27" s="28">
        <f>+IF(X27&lt;&gt;0,+(Y27/X27)*100,0)</f>
        <v>1.2937699205673094</v>
      </c>
      <c r="AA27" s="29">
        <f>SUM(AA21:AA26)</f>
        <v>-293434477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80000000</v>
      </c>
      <c r="F32" s="19">
        <v>126039771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126039771</v>
      </c>
      <c r="Y32" s="19">
        <v>-126039771</v>
      </c>
      <c r="Z32" s="20">
        <v>-100</v>
      </c>
      <c r="AA32" s="21">
        <v>126039771</v>
      </c>
    </row>
    <row r="33" spans="1:27" ht="13.5">
      <c r="A33" s="22" t="s">
        <v>55</v>
      </c>
      <c r="B33" s="16"/>
      <c r="C33" s="17">
        <v>6372651</v>
      </c>
      <c r="D33" s="17"/>
      <c r="E33" s="18">
        <v>5241810</v>
      </c>
      <c r="F33" s="19">
        <v>5241810</v>
      </c>
      <c r="G33" s="19">
        <v>499147</v>
      </c>
      <c r="H33" s="36">
        <v>-38365</v>
      </c>
      <c r="I33" s="36">
        <v>-111839</v>
      </c>
      <c r="J33" s="36">
        <v>348943</v>
      </c>
      <c r="K33" s="19">
        <v>1474153</v>
      </c>
      <c r="L33" s="19">
        <v>1375196</v>
      </c>
      <c r="M33" s="19">
        <v>580826</v>
      </c>
      <c r="N33" s="19">
        <v>3430175</v>
      </c>
      <c r="O33" s="36">
        <v>1055339</v>
      </c>
      <c r="P33" s="36">
        <v>357806</v>
      </c>
      <c r="Q33" s="36">
        <v>540061</v>
      </c>
      <c r="R33" s="19">
        <v>1953206</v>
      </c>
      <c r="S33" s="19">
        <v>-34587</v>
      </c>
      <c r="T33" s="19">
        <v>682005</v>
      </c>
      <c r="U33" s="19">
        <v>641810</v>
      </c>
      <c r="V33" s="36">
        <v>1289228</v>
      </c>
      <c r="W33" s="36">
        <v>7021552</v>
      </c>
      <c r="X33" s="36">
        <v>5241810</v>
      </c>
      <c r="Y33" s="19">
        <v>1779742</v>
      </c>
      <c r="Z33" s="20">
        <v>33.95</v>
      </c>
      <c r="AA33" s="21">
        <v>5241810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-11699116</v>
      </c>
      <c r="D35" s="17"/>
      <c r="E35" s="18">
        <v>-16709401</v>
      </c>
      <c r="F35" s="19">
        <v>-16709401</v>
      </c>
      <c r="G35" s="19"/>
      <c r="H35" s="19"/>
      <c r="I35" s="19">
        <v>-2195710</v>
      </c>
      <c r="J35" s="19">
        <v>-2195710</v>
      </c>
      <c r="K35" s="19"/>
      <c r="L35" s="19"/>
      <c r="M35" s="19">
        <v>-4086700</v>
      </c>
      <c r="N35" s="19">
        <v>-4086700</v>
      </c>
      <c r="O35" s="19"/>
      <c r="P35" s="19">
        <v>-2301034</v>
      </c>
      <c r="Q35" s="19"/>
      <c r="R35" s="19">
        <v>-2301034</v>
      </c>
      <c r="S35" s="19"/>
      <c r="T35" s="19"/>
      <c r="U35" s="19">
        <v>-8791637</v>
      </c>
      <c r="V35" s="19">
        <v>-8791637</v>
      </c>
      <c r="W35" s="19">
        <v>-17375081</v>
      </c>
      <c r="X35" s="19">
        <v>-16709401</v>
      </c>
      <c r="Y35" s="19">
        <v>-665680</v>
      </c>
      <c r="Z35" s="20">
        <v>3.98</v>
      </c>
      <c r="AA35" s="21">
        <v>-16709401</v>
      </c>
    </row>
    <row r="36" spans="1:27" ht="13.5">
      <c r="A36" s="23" t="s">
        <v>57</v>
      </c>
      <c r="B36" s="24"/>
      <c r="C36" s="25">
        <f aca="true" t="shared" si="2" ref="C36:Y36">SUM(C31:C35)</f>
        <v>-5326465</v>
      </c>
      <c r="D36" s="25">
        <f>SUM(D31:D35)</f>
        <v>0</v>
      </c>
      <c r="E36" s="26">
        <f t="shared" si="2"/>
        <v>68532409</v>
      </c>
      <c r="F36" s="27">
        <f t="shared" si="2"/>
        <v>114572180</v>
      </c>
      <c r="G36" s="27">
        <f t="shared" si="2"/>
        <v>499147</v>
      </c>
      <c r="H36" s="27">
        <f t="shared" si="2"/>
        <v>-38365</v>
      </c>
      <c r="I36" s="27">
        <f t="shared" si="2"/>
        <v>-2307549</v>
      </c>
      <c r="J36" s="27">
        <f t="shared" si="2"/>
        <v>-1846767</v>
      </c>
      <c r="K36" s="27">
        <f t="shared" si="2"/>
        <v>1474153</v>
      </c>
      <c r="L36" s="27">
        <f t="shared" si="2"/>
        <v>1375196</v>
      </c>
      <c r="M36" s="27">
        <f t="shared" si="2"/>
        <v>-3505874</v>
      </c>
      <c r="N36" s="27">
        <f t="shared" si="2"/>
        <v>-656525</v>
      </c>
      <c r="O36" s="27">
        <f t="shared" si="2"/>
        <v>1055339</v>
      </c>
      <c r="P36" s="27">
        <f t="shared" si="2"/>
        <v>-1943228</v>
      </c>
      <c r="Q36" s="27">
        <f t="shared" si="2"/>
        <v>540061</v>
      </c>
      <c r="R36" s="27">
        <f t="shared" si="2"/>
        <v>-347828</v>
      </c>
      <c r="S36" s="27">
        <f t="shared" si="2"/>
        <v>-34587</v>
      </c>
      <c r="T36" s="27">
        <f t="shared" si="2"/>
        <v>682005</v>
      </c>
      <c r="U36" s="27">
        <f t="shared" si="2"/>
        <v>-8149827</v>
      </c>
      <c r="V36" s="27">
        <f t="shared" si="2"/>
        <v>-7502409</v>
      </c>
      <c r="W36" s="27">
        <f t="shared" si="2"/>
        <v>-10353529</v>
      </c>
      <c r="X36" s="27">
        <f t="shared" si="2"/>
        <v>114572180</v>
      </c>
      <c r="Y36" s="27">
        <f t="shared" si="2"/>
        <v>-124925709</v>
      </c>
      <c r="Z36" s="28">
        <f>+IF(X36&lt;&gt;0,+(Y36/X36)*100,0)</f>
        <v>-109.03668674192986</v>
      </c>
      <c r="AA36" s="29">
        <f>SUM(AA31:AA35)</f>
        <v>114572180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24959083</v>
      </c>
      <c r="D38" s="31">
        <f>+D17+D27+D36</f>
        <v>0</v>
      </c>
      <c r="E38" s="32">
        <f t="shared" si="3"/>
        <v>-5097761</v>
      </c>
      <c r="F38" s="33">
        <f t="shared" si="3"/>
        <v>-8978416</v>
      </c>
      <c r="G38" s="33">
        <f t="shared" si="3"/>
        <v>71850769</v>
      </c>
      <c r="H38" s="33">
        <f t="shared" si="3"/>
        <v>21359092</v>
      </c>
      <c r="I38" s="33">
        <f t="shared" si="3"/>
        <v>18864134</v>
      </c>
      <c r="J38" s="33">
        <f t="shared" si="3"/>
        <v>112073995</v>
      </c>
      <c r="K38" s="33">
        <f t="shared" si="3"/>
        <v>-120987275</v>
      </c>
      <c r="L38" s="33">
        <f t="shared" si="3"/>
        <v>43218563</v>
      </c>
      <c r="M38" s="33">
        <f t="shared" si="3"/>
        <v>97690043</v>
      </c>
      <c r="N38" s="33">
        <f t="shared" si="3"/>
        <v>19921331</v>
      </c>
      <c r="O38" s="33">
        <f t="shared" si="3"/>
        <v>-4313051</v>
      </c>
      <c r="P38" s="33">
        <f t="shared" si="3"/>
        <v>21738420</v>
      </c>
      <c r="Q38" s="33">
        <f t="shared" si="3"/>
        <v>121312502</v>
      </c>
      <c r="R38" s="33">
        <f t="shared" si="3"/>
        <v>138737871</v>
      </c>
      <c r="S38" s="33">
        <f t="shared" si="3"/>
        <v>-1892418</v>
      </c>
      <c r="T38" s="33">
        <f t="shared" si="3"/>
        <v>46323153</v>
      </c>
      <c r="U38" s="33">
        <f t="shared" si="3"/>
        <v>-284597433</v>
      </c>
      <c r="V38" s="33">
        <f t="shared" si="3"/>
        <v>-240166698</v>
      </c>
      <c r="W38" s="33">
        <f t="shared" si="3"/>
        <v>30566499</v>
      </c>
      <c r="X38" s="33">
        <f t="shared" si="3"/>
        <v>-8978416</v>
      </c>
      <c r="Y38" s="33">
        <f t="shared" si="3"/>
        <v>39544915</v>
      </c>
      <c r="Z38" s="34">
        <f>+IF(X38&lt;&gt;0,+(Y38/X38)*100,0)</f>
        <v>-440.4442275786732</v>
      </c>
      <c r="AA38" s="35">
        <f>+AA17+AA27+AA36</f>
        <v>-8978416</v>
      </c>
    </row>
    <row r="39" spans="1:27" ht="13.5">
      <c r="A39" s="22" t="s">
        <v>59</v>
      </c>
      <c r="B39" s="16"/>
      <c r="C39" s="31">
        <v>57395683</v>
      </c>
      <c r="D39" s="31"/>
      <c r="E39" s="32">
        <v>47859408</v>
      </c>
      <c r="F39" s="33">
        <v>68326224</v>
      </c>
      <c r="G39" s="33">
        <v>68326224</v>
      </c>
      <c r="H39" s="33">
        <v>140176993</v>
      </c>
      <c r="I39" s="33">
        <v>161536085</v>
      </c>
      <c r="J39" s="33">
        <v>68326224</v>
      </c>
      <c r="K39" s="33">
        <v>180400219</v>
      </c>
      <c r="L39" s="33">
        <v>59412944</v>
      </c>
      <c r="M39" s="33">
        <v>102631507</v>
      </c>
      <c r="N39" s="33">
        <v>180400219</v>
      </c>
      <c r="O39" s="33">
        <v>200321550</v>
      </c>
      <c r="P39" s="33">
        <v>196008499</v>
      </c>
      <c r="Q39" s="33">
        <v>217746919</v>
      </c>
      <c r="R39" s="33">
        <v>200321550</v>
      </c>
      <c r="S39" s="33">
        <v>339059421</v>
      </c>
      <c r="T39" s="33">
        <v>337167003</v>
      </c>
      <c r="U39" s="33">
        <v>383490156</v>
      </c>
      <c r="V39" s="33">
        <v>339059421</v>
      </c>
      <c r="W39" s="33">
        <v>68326224</v>
      </c>
      <c r="X39" s="33">
        <v>68326224</v>
      </c>
      <c r="Y39" s="33"/>
      <c r="Z39" s="34"/>
      <c r="AA39" s="35">
        <v>68326224</v>
      </c>
    </row>
    <row r="40" spans="1:27" ht="13.5">
      <c r="A40" s="41" t="s">
        <v>60</v>
      </c>
      <c r="B40" s="42"/>
      <c r="C40" s="43">
        <v>82354766</v>
      </c>
      <c r="D40" s="43"/>
      <c r="E40" s="44">
        <v>42761647</v>
      </c>
      <c r="F40" s="45">
        <v>59347807</v>
      </c>
      <c r="G40" s="45">
        <v>140176993</v>
      </c>
      <c r="H40" s="45">
        <v>161536085</v>
      </c>
      <c r="I40" s="45">
        <v>180400219</v>
      </c>
      <c r="J40" s="45">
        <v>180400219</v>
      </c>
      <c r="K40" s="45">
        <v>59412944</v>
      </c>
      <c r="L40" s="45">
        <v>102631507</v>
      </c>
      <c r="M40" s="45">
        <v>200321550</v>
      </c>
      <c r="N40" s="45">
        <v>200321550</v>
      </c>
      <c r="O40" s="45">
        <v>196008499</v>
      </c>
      <c r="P40" s="45">
        <v>217746919</v>
      </c>
      <c r="Q40" s="45">
        <v>339059421</v>
      </c>
      <c r="R40" s="45">
        <v>196008499</v>
      </c>
      <c r="S40" s="45">
        <v>337167003</v>
      </c>
      <c r="T40" s="45">
        <v>383490156</v>
      </c>
      <c r="U40" s="45">
        <v>98892723</v>
      </c>
      <c r="V40" s="45">
        <v>98892723</v>
      </c>
      <c r="W40" s="45">
        <v>98892723</v>
      </c>
      <c r="X40" s="45">
        <v>59347807</v>
      </c>
      <c r="Y40" s="45">
        <v>39544916</v>
      </c>
      <c r="Z40" s="46">
        <v>66.63</v>
      </c>
      <c r="AA40" s="47">
        <v>59347807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21015413</v>
      </c>
      <c r="D6" s="17"/>
      <c r="E6" s="18">
        <v>60324000</v>
      </c>
      <c r="F6" s="19">
        <v>37704351</v>
      </c>
      <c r="G6" s="19">
        <v>2804808</v>
      </c>
      <c r="H6" s="19">
        <v>2367322</v>
      </c>
      <c r="I6" s="19">
        <v>2788368</v>
      </c>
      <c r="J6" s="19">
        <v>7960498</v>
      </c>
      <c r="K6" s="19">
        <v>2997221</v>
      </c>
      <c r="L6" s="19">
        <v>3883785</v>
      </c>
      <c r="M6" s="19">
        <v>3670076</v>
      </c>
      <c r="N6" s="19">
        <v>10551082</v>
      </c>
      <c r="O6" s="19">
        <v>3482626</v>
      </c>
      <c r="P6" s="19">
        <v>7193623</v>
      </c>
      <c r="Q6" s="19">
        <v>5703077</v>
      </c>
      <c r="R6" s="19">
        <v>16379326</v>
      </c>
      <c r="S6" s="19">
        <v>3520479</v>
      </c>
      <c r="T6" s="19">
        <v>7200688</v>
      </c>
      <c r="U6" s="19">
        <v>14036695</v>
      </c>
      <c r="V6" s="19">
        <v>24757862</v>
      </c>
      <c r="W6" s="19">
        <v>59648768</v>
      </c>
      <c r="X6" s="19">
        <v>37704351</v>
      </c>
      <c r="Y6" s="19">
        <v>21944417</v>
      </c>
      <c r="Z6" s="20">
        <v>58.2</v>
      </c>
      <c r="AA6" s="21">
        <v>37704351</v>
      </c>
    </row>
    <row r="7" spans="1:27" ht="13.5">
      <c r="A7" s="22" t="s">
        <v>34</v>
      </c>
      <c r="B7" s="16"/>
      <c r="C7" s="17">
        <v>126239814</v>
      </c>
      <c r="D7" s="17"/>
      <c r="E7" s="18">
        <v>192050004</v>
      </c>
      <c r="F7" s="19">
        <v>130706991</v>
      </c>
      <c r="G7" s="19">
        <v>13492151</v>
      </c>
      <c r="H7" s="19">
        <v>10693127</v>
      </c>
      <c r="I7" s="19">
        <v>12245384</v>
      </c>
      <c r="J7" s="19">
        <v>36430662</v>
      </c>
      <c r="K7" s="19">
        <v>13241625</v>
      </c>
      <c r="L7" s="19">
        <v>7805558</v>
      </c>
      <c r="M7" s="19">
        <v>8882799</v>
      </c>
      <c r="N7" s="19">
        <v>29929982</v>
      </c>
      <c r="O7" s="19">
        <v>8078287</v>
      </c>
      <c r="P7" s="19">
        <v>17843884</v>
      </c>
      <c r="Q7" s="19">
        <v>13013405</v>
      </c>
      <c r="R7" s="19">
        <v>38935576</v>
      </c>
      <c r="S7" s="19">
        <v>14060584</v>
      </c>
      <c r="T7" s="19">
        <v>14203400</v>
      </c>
      <c r="U7" s="19">
        <v>24521896</v>
      </c>
      <c r="V7" s="19">
        <v>52785880</v>
      </c>
      <c r="W7" s="19">
        <v>158082100</v>
      </c>
      <c r="X7" s="19">
        <v>130706991</v>
      </c>
      <c r="Y7" s="19">
        <v>27375109</v>
      </c>
      <c r="Z7" s="20">
        <v>20.94</v>
      </c>
      <c r="AA7" s="21">
        <v>130706991</v>
      </c>
    </row>
    <row r="8" spans="1:27" ht="13.5">
      <c r="A8" s="22" t="s">
        <v>35</v>
      </c>
      <c r="B8" s="16"/>
      <c r="C8" s="17">
        <v>12130331</v>
      </c>
      <c r="D8" s="17"/>
      <c r="E8" s="18">
        <v>11158992</v>
      </c>
      <c r="F8" s="19">
        <v>32851458</v>
      </c>
      <c r="G8" s="19">
        <v>2135884</v>
      </c>
      <c r="H8" s="19">
        <v>2992394</v>
      </c>
      <c r="I8" s="19">
        <v>2309103</v>
      </c>
      <c r="J8" s="19">
        <v>7437381</v>
      </c>
      <c r="K8" s="19">
        <v>2269066</v>
      </c>
      <c r="L8" s="19">
        <v>2227237</v>
      </c>
      <c r="M8" s="19">
        <v>2412766</v>
      </c>
      <c r="N8" s="19">
        <v>6909069</v>
      </c>
      <c r="O8" s="19">
        <v>2094124</v>
      </c>
      <c r="P8" s="19">
        <v>3031597</v>
      </c>
      <c r="Q8" s="19">
        <v>2579174</v>
      </c>
      <c r="R8" s="19">
        <v>7704895</v>
      </c>
      <c r="S8" s="19">
        <v>2853307</v>
      </c>
      <c r="T8" s="19">
        <v>3387562</v>
      </c>
      <c r="U8" s="19">
        <v>13813927</v>
      </c>
      <c r="V8" s="19">
        <v>20054796</v>
      </c>
      <c r="W8" s="19">
        <v>42106141</v>
      </c>
      <c r="X8" s="19">
        <v>32851458</v>
      </c>
      <c r="Y8" s="19">
        <v>9254683</v>
      </c>
      <c r="Z8" s="20">
        <v>28.17</v>
      </c>
      <c r="AA8" s="21">
        <v>32851458</v>
      </c>
    </row>
    <row r="9" spans="1:27" ht="13.5">
      <c r="A9" s="22" t="s">
        <v>36</v>
      </c>
      <c r="B9" s="16"/>
      <c r="C9" s="17">
        <v>133602558</v>
      </c>
      <c r="D9" s="17"/>
      <c r="E9" s="18">
        <v>94676000</v>
      </c>
      <c r="F9" s="19">
        <v>94676000</v>
      </c>
      <c r="G9" s="19">
        <v>37416000</v>
      </c>
      <c r="H9" s="19">
        <v>1597000</v>
      </c>
      <c r="I9" s="19"/>
      <c r="J9" s="19">
        <v>39013000</v>
      </c>
      <c r="K9" s="19"/>
      <c r="L9" s="19">
        <v>30659000</v>
      </c>
      <c r="M9" s="19"/>
      <c r="N9" s="19">
        <v>30659000</v>
      </c>
      <c r="O9" s="19"/>
      <c r="P9" s="19">
        <v>497000</v>
      </c>
      <c r="Q9" s="19">
        <v>24507000</v>
      </c>
      <c r="R9" s="19">
        <v>25004000</v>
      </c>
      <c r="S9" s="19"/>
      <c r="T9" s="19"/>
      <c r="U9" s="19"/>
      <c r="V9" s="19"/>
      <c r="W9" s="19">
        <v>94676000</v>
      </c>
      <c r="X9" s="19">
        <v>94676000</v>
      </c>
      <c r="Y9" s="19"/>
      <c r="Z9" s="20"/>
      <c r="AA9" s="21">
        <v>94676000</v>
      </c>
    </row>
    <row r="10" spans="1:27" ht="13.5">
      <c r="A10" s="22" t="s">
        <v>37</v>
      </c>
      <c r="B10" s="16"/>
      <c r="C10" s="17"/>
      <c r="D10" s="17"/>
      <c r="E10" s="18">
        <v>46003999</v>
      </c>
      <c r="F10" s="19">
        <v>45004000</v>
      </c>
      <c r="G10" s="19">
        <v>188000</v>
      </c>
      <c r="H10" s="19"/>
      <c r="I10" s="19"/>
      <c r="J10" s="19">
        <v>188000</v>
      </c>
      <c r="K10" s="19"/>
      <c r="L10" s="19">
        <v>16083000</v>
      </c>
      <c r="M10" s="19"/>
      <c r="N10" s="19">
        <v>16083000</v>
      </c>
      <c r="O10" s="19"/>
      <c r="P10" s="19"/>
      <c r="Q10" s="19">
        <v>40733000</v>
      </c>
      <c r="R10" s="19">
        <v>40733000</v>
      </c>
      <c r="S10" s="19"/>
      <c r="T10" s="19"/>
      <c r="U10" s="19"/>
      <c r="V10" s="19"/>
      <c r="W10" s="19">
        <v>57004000</v>
      </c>
      <c r="X10" s="19">
        <v>45004000</v>
      </c>
      <c r="Y10" s="19">
        <v>12000000</v>
      </c>
      <c r="Z10" s="20">
        <v>26.66</v>
      </c>
      <c r="AA10" s="21">
        <v>45004000</v>
      </c>
    </row>
    <row r="11" spans="1:27" ht="13.5">
      <c r="A11" s="22" t="s">
        <v>38</v>
      </c>
      <c r="B11" s="16"/>
      <c r="C11" s="17">
        <v>1111928</v>
      </c>
      <c r="D11" s="17"/>
      <c r="E11" s="18">
        <v>6698004</v>
      </c>
      <c r="F11" s="19">
        <v>13395996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13395996</v>
      </c>
      <c r="Y11" s="19">
        <v>-13395996</v>
      </c>
      <c r="Z11" s="20">
        <v>-100</v>
      </c>
      <c r="AA11" s="21">
        <v>13395996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-214078123</v>
      </c>
      <c r="D14" s="17"/>
      <c r="E14" s="18">
        <v>-381003984</v>
      </c>
      <c r="F14" s="19">
        <v>-354423002</v>
      </c>
      <c r="G14" s="19">
        <v>-38695531</v>
      </c>
      <c r="H14" s="19">
        <v>-26423759</v>
      </c>
      <c r="I14" s="19">
        <v>-26728287</v>
      </c>
      <c r="J14" s="19">
        <v>-91847577</v>
      </c>
      <c r="K14" s="19">
        <v>-24344009</v>
      </c>
      <c r="L14" s="19">
        <v>-19484554</v>
      </c>
      <c r="M14" s="19">
        <v>-47956063</v>
      </c>
      <c r="N14" s="19">
        <v>-91784626</v>
      </c>
      <c r="O14" s="19">
        <v>-23114549</v>
      </c>
      <c r="P14" s="19">
        <v>-19090104</v>
      </c>
      <c r="Q14" s="19">
        <v>-42881014</v>
      </c>
      <c r="R14" s="19">
        <v>-85085667</v>
      </c>
      <c r="S14" s="19">
        <v>-20290152</v>
      </c>
      <c r="T14" s="19">
        <v>-23025164</v>
      </c>
      <c r="U14" s="19">
        <v>-32310883</v>
      </c>
      <c r="V14" s="19">
        <v>-75626199</v>
      </c>
      <c r="W14" s="19">
        <v>-344344069</v>
      </c>
      <c r="X14" s="19">
        <v>-354423002</v>
      </c>
      <c r="Y14" s="19">
        <v>10078933</v>
      </c>
      <c r="Z14" s="20">
        <v>-2.84</v>
      </c>
      <c r="AA14" s="21">
        <v>-354423002</v>
      </c>
    </row>
    <row r="15" spans="1:27" ht="13.5">
      <c r="A15" s="22" t="s">
        <v>42</v>
      </c>
      <c r="B15" s="16"/>
      <c r="C15" s="17">
        <v>-23681158</v>
      </c>
      <c r="D15" s="17"/>
      <c r="E15" s="18">
        <v>-600000</v>
      </c>
      <c r="F15" s="19">
        <v>-22747331</v>
      </c>
      <c r="G15" s="19">
        <v>-3044471</v>
      </c>
      <c r="H15" s="19">
        <v>-1913744</v>
      </c>
      <c r="I15" s="19">
        <v>-305962</v>
      </c>
      <c r="J15" s="19">
        <v>-5264177</v>
      </c>
      <c r="K15" s="19">
        <v>-548173</v>
      </c>
      <c r="L15" s="19"/>
      <c r="M15" s="19">
        <v>-1412504</v>
      </c>
      <c r="N15" s="19">
        <v>-1960677</v>
      </c>
      <c r="O15" s="19">
        <v>-522477</v>
      </c>
      <c r="P15" s="19">
        <v>-4153</v>
      </c>
      <c r="Q15" s="19">
        <v>-3617883</v>
      </c>
      <c r="R15" s="19">
        <v>-4144513</v>
      </c>
      <c r="S15" s="19">
        <v>-218533</v>
      </c>
      <c r="T15" s="19">
        <v>-226379</v>
      </c>
      <c r="U15" s="19">
        <v>-2817051</v>
      </c>
      <c r="V15" s="19">
        <v>-3261963</v>
      </c>
      <c r="W15" s="19">
        <v>-14631330</v>
      </c>
      <c r="X15" s="19">
        <v>-22747331</v>
      </c>
      <c r="Y15" s="19">
        <v>8116001</v>
      </c>
      <c r="Z15" s="20">
        <v>-35.68</v>
      </c>
      <c r="AA15" s="21">
        <v>-22747331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56340763</v>
      </c>
      <c r="D17" s="25">
        <f>SUM(D6:D16)</f>
        <v>0</v>
      </c>
      <c r="E17" s="26">
        <f t="shared" si="0"/>
        <v>29307015</v>
      </c>
      <c r="F17" s="27">
        <f t="shared" si="0"/>
        <v>-22831537</v>
      </c>
      <c r="G17" s="27">
        <f t="shared" si="0"/>
        <v>14296841</v>
      </c>
      <c r="H17" s="27">
        <f t="shared" si="0"/>
        <v>-10687660</v>
      </c>
      <c r="I17" s="27">
        <f t="shared" si="0"/>
        <v>-9691394</v>
      </c>
      <c r="J17" s="27">
        <f t="shared" si="0"/>
        <v>-6082213</v>
      </c>
      <c r="K17" s="27">
        <f t="shared" si="0"/>
        <v>-6384270</v>
      </c>
      <c r="L17" s="27">
        <f t="shared" si="0"/>
        <v>41174026</v>
      </c>
      <c r="M17" s="27">
        <f t="shared" si="0"/>
        <v>-34402926</v>
      </c>
      <c r="N17" s="27">
        <f t="shared" si="0"/>
        <v>386830</v>
      </c>
      <c r="O17" s="27">
        <f t="shared" si="0"/>
        <v>-9981989</v>
      </c>
      <c r="P17" s="27">
        <f t="shared" si="0"/>
        <v>9471847</v>
      </c>
      <c r="Q17" s="27">
        <f t="shared" si="0"/>
        <v>40036759</v>
      </c>
      <c r="R17" s="27">
        <f t="shared" si="0"/>
        <v>39526617</v>
      </c>
      <c r="S17" s="27">
        <f t="shared" si="0"/>
        <v>-74315</v>
      </c>
      <c r="T17" s="27">
        <f t="shared" si="0"/>
        <v>1540107</v>
      </c>
      <c r="U17" s="27">
        <f t="shared" si="0"/>
        <v>17244584</v>
      </c>
      <c r="V17" s="27">
        <f t="shared" si="0"/>
        <v>18710376</v>
      </c>
      <c r="W17" s="27">
        <f t="shared" si="0"/>
        <v>52541610</v>
      </c>
      <c r="X17" s="27">
        <f t="shared" si="0"/>
        <v>-22831537</v>
      </c>
      <c r="Y17" s="27">
        <f t="shared" si="0"/>
        <v>75373147</v>
      </c>
      <c r="Z17" s="28">
        <f>+IF(X17&lt;&gt;0,+(Y17/X17)*100,0)</f>
        <v>-330.12734534692083</v>
      </c>
      <c r="AA17" s="29">
        <f>SUM(AA6:AA16)</f>
        <v>-22831537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-43255437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-46003999</v>
      </c>
      <c r="F26" s="19">
        <v>-45004000</v>
      </c>
      <c r="G26" s="19">
        <v>-841260</v>
      </c>
      <c r="H26" s="19"/>
      <c r="I26" s="19"/>
      <c r="J26" s="19">
        <v>-841260</v>
      </c>
      <c r="K26" s="19"/>
      <c r="L26" s="19">
        <v>-15131049</v>
      </c>
      <c r="M26" s="19"/>
      <c r="N26" s="19">
        <v>-15131049</v>
      </c>
      <c r="O26" s="19"/>
      <c r="P26" s="19"/>
      <c r="Q26" s="19">
        <v>-11211389</v>
      </c>
      <c r="R26" s="19">
        <v>-11211389</v>
      </c>
      <c r="S26" s="19">
        <v>-3174581</v>
      </c>
      <c r="T26" s="19">
        <v>-10446494</v>
      </c>
      <c r="U26" s="19">
        <v>-5336555</v>
      </c>
      <c r="V26" s="19">
        <v>-18957630</v>
      </c>
      <c r="W26" s="19">
        <v>-46141328</v>
      </c>
      <c r="X26" s="19">
        <v>-45004000</v>
      </c>
      <c r="Y26" s="19">
        <v>-1137328</v>
      </c>
      <c r="Z26" s="20">
        <v>2.53</v>
      </c>
      <c r="AA26" s="21">
        <v>-45004000</v>
      </c>
    </row>
    <row r="27" spans="1:27" ht="13.5">
      <c r="A27" s="23" t="s">
        <v>51</v>
      </c>
      <c r="B27" s="24"/>
      <c r="C27" s="25">
        <f aca="true" t="shared" si="1" ref="C27:Y27">SUM(C21:C26)</f>
        <v>-43255437</v>
      </c>
      <c r="D27" s="25">
        <f>SUM(D21:D26)</f>
        <v>0</v>
      </c>
      <c r="E27" s="26">
        <f t="shared" si="1"/>
        <v>-46003999</v>
      </c>
      <c r="F27" s="27">
        <f t="shared" si="1"/>
        <v>-45004000</v>
      </c>
      <c r="G27" s="27">
        <f t="shared" si="1"/>
        <v>-841260</v>
      </c>
      <c r="H27" s="27">
        <f t="shared" si="1"/>
        <v>0</v>
      </c>
      <c r="I27" s="27">
        <f t="shared" si="1"/>
        <v>0</v>
      </c>
      <c r="J27" s="27">
        <f t="shared" si="1"/>
        <v>-841260</v>
      </c>
      <c r="K27" s="27">
        <f t="shared" si="1"/>
        <v>0</v>
      </c>
      <c r="L27" s="27">
        <f t="shared" si="1"/>
        <v>-15131049</v>
      </c>
      <c r="M27" s="27">
        <f t="shared" si="1"/>
        <v>0</v>
      </c>
      <c r="N27" s="27">
        <f t="shared" si="1"/>
        <v>-15131049</v>
      </c>
      <c r="O27" s="27">
        <f t="shared" si="1"/>
        <v>0</v>
      </c>
      <c r="P27" s="27">
        <f t="shared" si="1"/>
        <v>0</v>
      </c>
      <c r="Q27" s="27">
        <f t="shared" si="1"/>
        <v>-11211389</v>
      </c>
      <c r="R27" s="27">
        <f t="shared" si="1"/>
        <v>-11211389</v>
      </c>
      <c r="S27" s="27">
        <f t="shared" si="1"/>
        <v>-3174581</v>
      </c>
      <c r="T27" s="27">
        <f t="shared" si="1"/>
        <v>-10446494</v>
      </c>
      <c r="U27" s="27">
        <f t="shared" si="1"/>
        <v>-5336555</v>
      </c>
      <c r="V27" s="27">
        <f t="shared" si="1"/>
        <v>-18957630</v>
      </c>
      <c r="W27" s="27">
        <f t="shared" si="1"/>
        <v>-46141328</v>
      </c>
      <c r="X27" s="27">
        <f t="shared" si="1"/>
        <v>-45004000</v>
      </c>
      <c r="Y27" s="27">
        <f t="shared" si="1"/>
        <v>-1137328</v>
      </c>
      <c r="Z27" s="28">
        <f>+IF(X27&lt;&gt;0,+(Y27/X27)*100,0)</f>
        <v>2.5271709181406097</v>
      </c>
      <c r="AA27" s="29">
        <f>SUM(AA21:AA26)</f>
        <v>-45004000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-9174981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-9174981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3910345</v>
      </c>
      <c r="D38" s="31">
        <f>+D17+D27+D36</f>
        <v>0</v>
      </c>
      <c r="E38" s="32">
        <f t="shared" si="3"/>
        <v>-16696984</v>
      </c>
      <c r="F38" s="33">
        <f t="shared" si="3"/>
        <v>-67835537</v>
      </c>
      <c r="G38" s="33">
        <f t="shared" si="3"/>
        <v>13455581</v>
      </c>
      <c r="H38" s="33">
        <f t="shared" si="3"/>
        <v>-10687660</v>
      </c>
      <c r="I38" s="33">
        <f t="shared" si="3"/>
        <v>-9691394</v>
      </c>
      <c r="J38" s="33">
        <f t="shared" si="3"/>
        <v>-6923473</v>
      </c>
      <c r="K38" s="33">
        <f t="shared" si="3"/>
        <v>-6384270</v>
      </c>
      <c r="L38" s="33">
        <f t="shared" si="3"/>
        <v>26042977</v>
      </c>
      <c r="M38" s="33">
        <f t="shared" si="3"/>
        <v>-34402926</v>
      </c>
      <c r="N38" s="33">
        <f t="shared" si="3"/>
        <v>-14744219</v>
      </c>
      <c r="O38" s="33">
        <f t="shared" si="3"/>
        <v>-9981989</v>
      </c>
      <c r="P38" s="33">
        <f t="shared" si="3"/>
        <v>9471847</v>
      </c>
      <c r="Q38" s="33">
        <f t="shared" si="3"/>
        <v>28825370</v>
      </c>
      <c r="R38" s="33">
        <f t="shared" si="3"/>
        <v>28315228</v>
      </c>
      <c r="S38" s="33">
        <f t="shared" si="3"/>
        <v>-3248896</v>
      </c>
      <c r="T38" s="33">
        <f t="shared" si="3"/>
        <v>-8906387</v>
      </c>
      <c r="U38" s="33">
        <f t="shared" si="3"/>
        <v>11908029</v>
      </c>
      <c r="V38" s="33">
        <f t="shared" si="3"/>
        <v>-247254</v>
      </c>
      <c r="W38" s="33">
        <f t="shared" si="3"/>
        <v>6400282</v>
      </c>
      <c r="X38" s="33">
        <f t="shared" si="3"/>
        <v>-67835537</v>
      </c>
      <c r="Y38" s="33">
        <f t="shared" si="3"/>
        <v>74235819</v>
      </c>
      <c r="Z38" s="34">
        <f>+IF(X38&lt;&gt;0,+(Y38/X38)*100,0)</f>
        <v>-109.43499864974902</v>
      </c>
      <c r="AA38" s="35">
        <f>+AA17+AA27+AA36</f>
        <v>-67835537</v>
      </c>
    </row>
    <row r="39" spans="1:27" ht="13.5">
      <c r="A39" s="22" t="s">
        <v>59</v>
      </c>
      <c r="B39" s="16"/>
      <c r="C39" s="31">
        <v>974351</v>
      </c>
      <c r="D39" s="31"/>
      <c r="E39" s="32">
        <v>24433000</v>
      </c>
      <c r="F39" s="33">
        <v>4882697</v>
      </c>
      <c r="G39" s="33"/>
      <c r="H39" s="33">
        <v>13455581</v>
      </c>
      <c r="I39" s="33">
        <v>2767921</v>
      </c>
      <c r="J39" s="33"/>
      <c r="K39" s="33">
        <v>-6923473</v>
      </c>
      <c r="L39" s="33">
        <v>-13307743</v>
      </c>
      <c r="M39" s="33">
        <v>12735234</v>
      </c>
      <c r="N39" s="33">
        <v>-6923473</v>
      </c>
      <c r="O39" s="33">
        <v>-21667692</v>
      </c>
      <c r="P39" s="33">
        <v>-31649681</v>
      </c>
      <c r="Q39" s="33">
        <v>-22177834</v>
      </c>
      <c r="R39" s="33">
        <v>-21667692</v>
      </c>
      <c r="S39" s="33">
        <v>6647536</v>
      </c>
      <c r="T39" s="33">
        <v>3398640</v>
      </c>
      <c r="U39" s="33">
        <v>-5507747</v>
      </c>
      <c r="V39" s="33">
        <v>6647536</v>
      </c>
      <c r="W39" s="33"/>
      <c r="X39" s="33">
        <v>4882697</v>
      </c>
      <c r="Y39" s="33">
        <v>-4882697</v>
      </c>
      <c r="Z39" s="34">
        <v>-100</v>
      </c>
      <c r="AA39" s="35">
        <v>4882697</v>
      </c>
    </row>
    <row r="40" spans="1:27" ht="13.5">
      <c r="A40" s="41" t="s">
        <v>60</v>
      </c>
      <c r="B40" s="42"/>
      <c r="C40" s="43">
        <v>4884696</v>
      </c>
      <c r="D40" s="43"/>
      <c r="E40" s="44">
        <v>7736016</v>
      </c>
      <c r="F40" s="45">
        <v>-62952840</v>
      </c>
      <c r="G40" s="45">
        <v>13455581</v>
      </c>
      <c r="H40" s="45">
        <v>2767921</v>
      </c>
      <c r="I40" s="45">
        <v>-6923473</v>
      </c>
      <c r="J40" s="45">
        <v>-6923473</v>
      </c>
      <c r="K40" s="45">
        <v>-13307743</v>
      </c>
      <c r="L40" s="45">
        <v>12735234</v>
      </c>
      <c r="M40" s="45">
        <v>-21667692</v>
      </c>
      <c r="N40" s="45">
        <v>-21667692</v>
      </c>
      <c r="O40" s="45">
        <v>-31649681</v>
      </c>
      <c r="P40" s="45">
        <v>-22177834</v>
      </c>
      <c r="Q40" s="45">
        <v>6647536</v>
      </c>
      <c r="R40" s="45">
        <v>-31649681</v>
      </c>
      <c r="S40" s="45">
        <v>3398640</v>
      </c>
      <c r="T40" s="45">
        <v>-5507747</v>
      </c>
      <c r="U40" s="45">
        <v>6400282</v>
      </c>
      <c r="V40" s="45">
        <v>6400282</v>
      </c>
      <c r="W40" s="45">
        <v>6400282</v>
      </c>
      <c r="X40" s="45">
        <v>-62952840</v>
      </c>
      <c r="Y40" s="45">
        <v>69353122</v>
      </c>
      <c r="Z40" s="46">
        <v>-110.17</v>
      </c>
      <c r="AA40" s="47">
        <v>-62952840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10112727</v>
      </c>
      <c r="D6" s="17"/>
      <c r="E6" s="18">
        <v>18699456</v>
      </c>
      <c r="F6" s="19">
        <v>20135234</v>
      </c>
      <c r="G6" s="19">
        <v>1569952</v>
      </c>
      <c r="H6" s="19">
        <v>792379</v>
      </c>
      <c r="I6" s="19">
        <v>6184587</v>
      </c>
      <c r="J6" s="19">
        <v>8546918</v>
      </c>
      <c r="K6" s="19">
        <v>1519887</v>
      </c>
      <c r="L6" s="19">
        <v>901162</v>
      </c>
      <c r="M6" s="19">
        <v>457288</v>
      </c>
      <c r="N6" s="19">
        <v>2878337</v>
      </c>
      <c r="O6" s="19">
        <v>426763</v>
      </c>
      <c r="P6" s="19">
        <v>426801</v>
      </c>
      <c r="Q6" s="19">
        <v>635465</v>
      </c>
      <c r="R6" s="19">
        <v>1489029</v>
      </c>
      <c r="S6" s="19">
        <v>1291555</v>
      </c>
      <c r="T6" s="19">
        <v>700067</v>
      </c>
      <c r="U6" s="19">
        <v>1252055</v>
      </c>
      <c r="V6" s="19">
        <v>3243677</v>
      </c>
      <c r="W6" s="19">
        <v>16157961</v>
      </c>
      <c r="X6" s="19">
        <v>20135234</v>
      </c>
      <c r="Y6" s="19">
        <v>-3977273</v>
      </c>
      <c r="Z6" s="20">
        <v>-19.75</v>
      </c>
      <c r="AA6" s="21">
        <v>20135234</v>
      </c>
    </row>
    <row r="7" spans="1:27" ht="13.5">
      <c r="A7" s="22" t="s">
        <v>34</v>
      </c>
      <c r="B7" s="16"/>
      <c r="C7" s="17">
        <v>30706540</v>
      </c>
      <c r="D7" s="17"/>
      <c r="E7" s="18">
        <v>22184268</v>
      </c>
      <c r="F7" s="19">
        <v>25373656</v>
      </c>
      <c r="G7" s="19">
        <v>1703377</v>
      </c>
      <c r="H7" s="19">
        <v>840181</v>
      </c>
      <c r="I7" s="19">
        <v>2242954</v>
      </c>
      <c r="J7" s="19">
        <v>4786512</v>
      </c>
      <c r="K7" s="19">
        <v>1609525</v>
      </c>
      <c r="L7" s="19">
        <v>2227799</v>
      </c>
      <c r="M7" s="19">
        <v>1270990</v>
      </c>
      <c r="N7" s="19">
        <v>5108314</v>
      </c>
      <c r="O7" s="19">
        <v>3165406</v>
      </c>
      <c r="P7" s="19">
        <v>1963301</v>
      </c>
      <c r="Q7" s="19">
        <v>633202</v>
      </c>
      <c r="R7" s="19">
        <v>5761909</v>
      </c>
      <c r="S7" s="19">
        <v>2436479</v>
      </c>
      <c r="T7" s="19">
        <v>1725947</v>
      </c>
      <c r="U7" s="19">
        <v>1417313</v>
      </c>
      <c r="V7" s="19">
        <v>5579739</v>
      </c>
      <c r="W7" s="19">
        <v>21236474</v>
      </c>
      <c r="X7" s="19">
        <v>25373656</v>
      </c>
      <c r="Y7" s="19">
        <v>-4137182</v>
      </c>
      <c r="Z7" s="20">
        <v>-16.31</v>
      </c>
      <c r="AA7" s="21">
        <v>25373656</v>
      </c>
    </row>
    <row r="8" spans="1:27" ht="13.5">
      <c r="A8" s="22" t="s">
        <v>35</v>
      </c>
      <c r="B8" s="16"/>
      <c r="C8" s="17">
        <v>5392742</v>
      </c>
      <c r="D8" s="17"/>
      <c r="E8" s="18">
        <v>2900542</v>
      </c>
      <c r="F8" s="19">
        <v>2943014</v>
      </c>
      <c r="G8" s="19">
        <v>205300</v>
      </c>
      <c r="H8" s="19">
        <v>358093</v>
      </c>
      <c r="I8" s="19">
        <v>207617</v>
      </c>
      <c r="J8" s="19">
        <v>771010</v>
      </c>
      <c r="K8" s="19">
        <v>203444</v>
      </c>
      <c r="L8" s="19">
        <v>668004</v>
      </c>
      <c r="M8" s="19">
        <v>9785201</v>
      </c>
      <c r="N8" s="19">
        <v>10656649</v>
      </c>
      <c r="O8" s="19">
        <v>265170</v>
      </c>
      <c r="P8" s="19">
        <v>280996</v>
      </c>
      <c r="Q8" s="19">
        <v>273935</v>
      </c>
      <c r="R8" s="19">
        <v>820101</v>
      </c>
      <c r="S8" s="19">
        <v>569913</v>
      </c>
      <c r="T8" s="19">
        <v>506660</v>
      </c>
      <c r="U8" s="19">
        <v>765568</v>
      </c>
      <c r="V8" s="19">
        <v>1842141</v>
      </c>
      <c r="W8" s="19">
        <v>14089901</v>
      </c>
      <c r="X8" s="19">
        <v>2943014</v>
      </c>
      <c r="Y8" s="19">
        <v>11146887</v>
      </c>
      <c r="Z8" s="20">
        <v>378.76</v>
      </c>
      <c r="AA8" s="21">
        <v>2943014</v>
      </c>
    </row>
    <row r="9" spans="1:27" ht="13.5">
      <c r="A9" s="22" t="s">
        <v>36</v>
      </c>
      <c r="B9" s="16"/>
      <c r="C9" s="17">
        <v>332767797</v>
      </c>
      <c r="D9" s="17"/>
      <c r="E9" s="18">
        <v>199712350</v>
      </c>
      <c r="F9" s="19">
        <v>199903682</v>
      </c>
      <c r="G9" s="19">
        <v>76401000</v>
      </c>
      <c r="H9" s="19"/>
      <c r="I9" s="19"/>
      <c r="J9" s="19">
        <v>76401000</v>
      </c>
      <c r="K9" s="19">
        <v>11250000</v>
      </c>
      <c r="L9" s="19">
        <v>40950281</v>
      </c>
      <c r="M9" s="19">
        <v>11181693</v>
      </c>
      <c r="N9" s="19">
        <v>63381974</v>
      </c>
      <c r="O9" s="19"/>
      <c r="P9" s="19"/>
      <c r="Q9" s="19">
        <v>51179000</v>
      </c>
      <c r="R9" s="19">
        <v>51179000</v>
      </c>
      <c r="S9" s="19">
        <v>850000</v>
      </c>
      <c r="T9" s="19">
        <v>-75610</v>
      </c>
      <c r="U9" s="19">
        <v>-147665</v>
      </c>
      <c r="V9" s="19">
        <v>626725</v>
      </c>
      <c r="W9" s="19">
        <v>191588699</v>
      </c>
      <c r="X9" s="19">
        <v>199903682</v>
      </c>
      <c r="Y9" s="19">
        <v>-8314983</v>
      </c>
      <c r="Z9" s="20">
        <v>-4.16</v>
      </c>
      <c r="AA9" s="21">
        <v>199903682</v>
      </c>
    </row>
    <row r="10" spans="1:27" ht="13.5">
      <c r="A10" s="22" t="s">
        <v>37</v>
      </c>
      <c r="B10" s="16"/>
      <c r="C10" s="17"/>
      <c r="D10" s="17"/>
      <c r="E10" s="18">
        <v>102736650</v>
      </c>
      <c r="F10" s="19">
        <v>151492821</v>
      </c>
      <c r="G10" s="19">
        <v>40704000</v>
      </c>
      <c r="H10" s="19">
        <v>2576000</v>
      </c>
      <c r="I10" s="19"/>
      <c r="J10" s="19">
        <v>43280000</v>
      </c>
      <c r="K10" s="19">
        <v>11250000</v>
      </c>
      <c r="L10" s="19"/>
      <c r="M10" s="19">
        <v>3000000</v>
      </c>
      <c r="N10" s="19">
        <v>14250000</v>
      </c>
      <c r="O10" s="19">
        <v>4400000</v>
      </c>
      <c r="P10" s="19">
        <v>1231500</v>
      </c>
      <c r="Q10" s="19">
        <v>48101000</v>
      </c>
      <c r="R10" s="19">
        <v>53732500</v>
      </c>
      <c r="S10" s="19">
        <v>850000</v>
      </c>
      <c r="T10" s="19"/>
      <c r="U10" s="19"/>
      <c r="V10" s="19">
        <v>850000</v>
      </c>
      <c r="W10" s="19">
        <v>112112500</v>
      </c>
      <c r="X10" s="19">
        <v>151492821</v>
      </c>
      <c r="Y10" s="19">
        <v>-39380321</v>
      </c>
      <c r="Z10" s="20">
        <v>-25.99</v>
      </c>
      <c r="AA10" s="21">
        <v>151492821</v>
      </c>
    </row>
    <row r="11" spans="1:27" ht="13.5">
      <c r="A11" s="22" t="s">
        <v>38</v>
      </c>
      <c r="B11" s="16"/>
      <c r="C11" s="17">
        <v>19494670</v>
      </c>
      <c r="D11" s="17"/>
      <c r="E11" s="18">
        <v>20420760</v>
      </c>
      <c r="F11" s="19">
        <v>1842751</v>
      </c>
      <c r="G11" s="19">
        <v>1580209</v>
      </c>
      <c r="H11" s="19">
        <v>1607937</v>
      </c>
      <c r="I11" s="19"/>
      <c r="J11" s="19">
        <v>3188146</v>
      </c>
      <c r="K11" s="19">
        <v>1459821</v>
      </c>
      <c r="L11" s="19">
        <v>1643293</v>
      </c>
      <c r="M11" s="19">
        <v>1665334</v>
      </c>
      <c r="N11" s="19">
        <v>4768448</v>
      </c>
      <c r="O11" s="19">
        <v>1682060</v>
      </c>
      <c r="P11" s="19">
        <v>1670558</v>
      </c>
      <c r="Q11" s="19">
        <v>1720029</v>
      </c>
      <c r="R11" s="19">
        <v>5072647</v>
      </c>
      <c r="S11" s="19">
        <v>1734825</v>
      </c>
      <c r="T11" s="19">
        <v>1754820</v>
      </c>
      <c r="U11" s="19">
        <v>3555996</v>
      </c>
      <c r="V11" s="19">
        <v>7045641</v>
      </c>
      <c r="W11" s="19">
        <v>20074882</v>
      </c>
      <c r="X11" s="19">
        <v>1842751</v>
      </c>
      <c r="Y11" s="19">
        <v>18232131</v>
      </c>
      <c r="Z11" s="20">
        <v>989.4</v>
      </c>
      <c r="AA11" s="21">
        <v>1842751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-263403902</v>
      </c>
      <c r="D14" s="17"/>
      <c r="E14" s="18">
        <v>-257995013</v>
      </c>
      <c r="F14" s="19">
        <v>-251533164</v>
      </c>
      <c r="G14" s="19">
        <v>-27774453</v>
      </c>
      <c r="H14" s="19">
        <v>-35605823</v>
      </c>
      <c r="I14" s="19">
        <v>-19741062</v>
      </c>
      <c r="J14" s="19">
        <v>-83121338</v>
      </c>
      <c r="K14" s="19">
        <v>-21002224</v>
      </c>
      <c r="L14" s="19">
        <v>-16393653</v>
      </c>
      <c r="M14" s="19">
        <v>-62918352</v>
      </c>
      <c r="N14" s="19">
        <v>-100314229</v>
      </c>
      <c r="O14" s="19">
        <v>-12112457</v>
      </c>
      <c r="P14" s="19">
        <v>-7547863</v>
      </c>
      <c r="Q14" s="19">
        <v>-18870531</v>
      </c>
      <c r="R14" s="19">
        <v>-38530851</v>
      </c>
      <c r="S14" s="19">
        <v>-31695957</v>
      </c>
      <c r="T14" s="19">
        <v>-16595727</v>
      </c>
      <c r="U14" s="19">
        <v>-938744</v>
      </c>
      <c r="V14" s="19">
        <v>-49230428</v>
      </c>
      <c r="W14" s="19">
        <v>-271196846</v>
      </c>
      <c r="X14" s="19">
        <v>-251533164</v>
      </c>
      <c r="Y14" s="19">
        <v>-19663682</v>
      </c>
      <c r="Z14" s="20">
        <v>7.82</v>
      </c>
      <c r="AA14" s="21">
        <v>-251533164</v>
      </c>
    </row>
    <row r="15" spans="1:27" ht="13.5">
      <c r="A15" s="22" t="s">
        <v>42</v>
      </c>
      <c r="B15" s="16"/>
      <c r="C15" s="17">
        <v>-761712</v>
      </c>
      <c r="D15" s="17"/>
      <c r="E15" s="18">
        <v>-846000</v>
      </c>
      <c r="F15" s="19"/>
      <c r="G15" s="19"/>
      <c r="H15" s="19"/>
      <c r="I15" s="19">
        <v>-263</v>
      </c>
      <c r="J15" s="19">
        <v>-263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-48485</v>
      </c>
      <c r="V15" s="19">
        <v>-48485</v>
      </c>
      <c r="W15" s="19">
        <v>-48748</v>
      </c>
      <c r="X15" s="19"/>
      <c r="Y15" s="19">
        <v>-48748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-5915000</v>
      </c>
      <c r="F16" s="19"/>
      <c r="G16" s="19"/>
      <c r="H16" s="19"/>
      <c r="I16" s="19">
        <v>-54000</v>
      </c>
      <c r="J16" s="19">
        <v>-54000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-54000</v>
      </c>
      <c r="X16" s="19"/>
      <c r="Y16" s="19">
        <v>-54000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134308862</v>
      </c>
      <c r="D17" s="25">
        <f>SUM(D6:D16)</f>
        <v>0</v>
      </c>
      <c r="E17" s="26">
        <f t="shared" si="0"/>
        <v>101898013</v>
      </c>
      <c r="F17" s="27">
        <f t="shared" si="0"/>
        <v>150157994</v>
      </c>
      <c r="G17" s="27">
        <f t="shared" si="0"/>
        <v>94389385</v>
      </c>
      <c r="H17" s="27">
        <f t="shared" si="0"/>
        <v>-29431233</v>
      </c>
      <c r="I17" s="27">
        <f t="shared" si="0"/>
        <v>-11160167</v>
      </c>
      <c r="J17" s="27">
        <f t="shared" si="0"/>
        <v>53797985</v>
      </c>
      <c r="K17" s="27">
        <f t="shared" si="0"/>
        <v>6290453</v>
      </c>
      <c r="L17" s="27">
        <f t="shared" si="0"/>
        <v>29996886</v>
      </c>
      <c r="M17" s="27">
        <f t="shared" si="0"/>
        <v>-35557846</v>
      </c>
      <c r="N17" s="27">
        <f t="shared" si="0"/>
        <v>729493</v>
      </c>
      <c r="O17" s="27">
        <f t="shared" si="0"/>
        <v>-2173058</v>
      </c>
      <c r="P17" s="27">
        <f t="shared" si="0"/>
        <v>-1974707</v>
      </c>
      <c r="Q17" s="27">
        <f t="shared" si="0"/>
        <v>83672100</v>
      </c>
      <c r="R17" s="27">
        <f t="shared" si="0"/>
        <v>79524335</v>
      </c>
      <c r="S17" s="27">
        <f t="shared" si="0"/>
        <v>-23963185</v>
      </c>
      <c r="T17" s="27">
        <f t="shared" si="0"/>
        <v>-11983843</v>
      </c>
      <c r="U17" s="27">
        <f t="shared" si="0"/>
        <v>5856038</v>
      </c>
      <c r="V17" s="27">
        <f t="shared" si="0"/>
        <v>-30090990</v>
      </c>
      <c r="W17" s="27">
        <f t="shared" si="0"/>
        <v>103960823</v>
      </c>
      <c r="X17" s="27">
        <f t="shared" si="0"/>
        <v>150157994</v>
      </c>
      <c r="Y17" s="27">
        <f t="shared" si="0"/>
        <v>-46197171</v>
      </c>
      <c r="Z17" s="28">
        <f>+IF(X17&lt;&gt;0,+(Y17/X17)*100,0)</f>
        <v>-30.765708684147715</v>
      </c>
      <c r="AA17" s="29">
        <f>SUM(AA6:AA16)</f>
        <v>150157994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-115705322</v>
      </c>
      <c r="D21" s="17"/>
      <c r="E21" s="18"/>
      <c r="F21" s="19"/>
      <c r="G21" s="36"/>
      <c r="H21" s="36"/>
      <c r="I21" s="36">
        <v>2635</v>
      </c>
      <c r="J21" s="19">
        <v>2635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2635</v>
      </c>
      <c r="X21" s="19"/>
      <c r="Y21" s="36">
        <v>2635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-1521761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-102736650</v>
      </c>
      <c r="F26" s="19">
        <v>-151492819</v>
      </c>
      <c r="G26" s="19">
        <v>-22420754</v>
      </c>
      <c r="H26" s="19">
        <v>-15321769</v>
      </c>
      <c r="I26" s="19">
        <v>-15063337</v>
      </c>
      <c r="J26" s="19">
        <v>-52805860</v>
      </c>
      <c r="K26" s="19">
        <v>-10672263</v>
      </c>
      <c r="L26" s="19">
        <v>-7567570</v>
      </c>
      <c r="M26" s="19">
        <v>-15063938</v>
      </c>
      <c r="N26" s="19">
        <v>-33303771</v>
      </c>
      <c r="O26" s="19">
        <v>-9585424</v>
      </c>
      <c r="P26" s="19">
        <v>-2860301</v>
      </c>
      <c r="Q26" s="19">
        <v>-9809177</v>
      </c>
      <c r="R26" s="19">
        <v>-22254902</v>
      </c>
      <c r="S26" s="19">
        <v>-9275428</v>
      </c>
      <c r="T26" s="19">
        <v>-12549433</v>
      </c>
      <c r="U26" s="19">
        <v>-21800108</v>
      </c>
      <c r="V26" s="19">
        <v>-43624969</v>
      </c>
      <c r="W26" s="19">
        <v>-151989502</v>
      </c>
      <c r="X26" s="19">
        <v>-151492819</v>
      </c>
      <c r="Y26" s="19">
        <v>-496683</v>
      </c>
      <c r="Z26" s="20">
        <v>0.33</v>
      </c>
      <c r="AA26" s="21">
        <v>-151492819</v>
      </c>
    </row>
    <row r="27" spans="1:27" ht="13.5">
      <c r="A27" s="23" t="s">
        <v>51</v>
      </c>
      <c r="B27" s="24"/>
      <c r="C27" s="25">
        <f aca="true" t="shared" si="1" ref="C27:Y27">SUM(C21:C26)</f>
        <v>-117227083</v>
      </c>
      <c r="D27" s="25">
        <f>SUM(D21:D26)</f>
        <v>0</v>
      </c>
      <c r="E27" s="26">
        <f t="shared" si="1"/>
        <v>-102736650</v>
      </c>
      <c r="F27" s="27">
        <f t="shared" si="1"/>
        <v>-151492819</v>
      </c>
      <c r="G27" s="27">
        <f t="shared" si="1"/>
        <v>-22420754</v>
      </c>
      <c r="H27" s="27">
        <f t="shared" si="1"/>
        <v>-15321769</v>
      </c>
      <c r="I27" s="27">
        <f t="shared" si="1"/>
        <v>-15060702</v>
      </c>
      <c r="J27" s="27">
        <f t="shared" si="1"/>
        <v>-52803225</v>
      </c>
      <c r="K27" s="27">
        <f t="shared" si="1"/>
        <v>-10672263</v>
      </c>
      <c r="L27" s="27">
        <f t="shared" si="1"/>
        <v>-7567570</v>
      </c>
      <c r="M27" s="27">
        <f t="shared" si="1"/>
        <v>-15063938</v>
      </c>
      <c r="N27" s="27">
        <f t="shared" si="1"/>
        <v>-33303771</v>
      </c>
      <c r="O27" s="27">
        <f t="shared" si="1"/>
        <v>-9585424</v>
      </c>
      <c r="P27" s="27">
        <f t="shared" si="1"/>
        <v>-2860301</v>
      </c>
      <c r="Q27" s="27">
        <f t="shared" si="1"/>
        <v>-9809177</v>
      </c>
      <c r="R27" s="27">
        <f t="shared" si="1"/>
        <v>-22254902</v>
      </c>
      <c r="S27" s="27">
        <f t="shared" si="1"/>
        <v>-9275428</v>
      </c>
      <c r="T27" s="27">
        <f t="shared" si="1"/>
        <v>-12549433</v>
      </c>
      <c r="U27" s="27">
        <f t="shared" si="1"/>
        <v>-21800108</v>
      </c>
      <c r="V27" s="27">
        <f t="shared" si="1"/>
        <v>-43624969</v>
      </c>
      <c r="W27" s="27">
        <f t="shared" si="1"/>
        <v>-151986867</v>
      </c>
      <c r="X27" s="27">
        <f t="shared" si="1"/>
        <v>-151492819</v>
      </c>
      <c r="Y27" s="27">
        <f t="shared" si="1"/>
        <v>-494048</v>
      </c>
      <c r="Z27" s="28">
        <f>+IF(X27&lt;&gt;0,+(Y27/X27)*100,0)</f>
        <v>0.3261197482898513</v>
      </c>
      <c r="AA27" s="29">
        <f>SUM(AA21:AA26)</f>
        <v>-151492819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357152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357152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17438931</v>
      </c>
      <c r="D38" s="31">
        <f>+D17+D27+D36</f>
        <v>0</v>
      </c>
      <c r="E38" s="32">
        <f t="shared" si="3"/>
        <v>-838637</v>
      </c>
      <c r="F38" s="33">
        <f t="shared" si="3"/>
        <v>-1334825</v>
      </c>
      <c r="G38" s="33">
        <f t="shared" si="3"/>
        <v>71968631</v>
      </c>
      <c r="H38" s="33">
        <f t="shared" si="3"/>
        <v>-44753002</v>
      </c>
      <c r="I38" s="33">
        <f t="shared" si="3"/>
        <v>-26220869</v>
      </c>
      <c r="J38" s="33">
        <f t="shared" si="3"/>
        <v>994760</v>
      </c>
      <c r="K38" s="33">
        <f t="shared" si="3"/>
        <v>-4381810</v>
      </c>
      <c r="L38" s="33">
        <f t="shared" si="3"/>
        <v>22429316</v>
      </c>
      <c r="M38" s="33">
        <f t="shared" si="3"/>
        <v>-50621784</v>
      </c>
      <c r="N38" s="33">
        <f t="shared" si="3"/>
        <v>-32574278</v>
      </c>
      <c r="O38" s="33">
        <f t="shared" si="3"/>
        <v>-11758482</v>
      </c>
      <c r="P38" s="33">
        <f t="shared" si="3"/>
        <v>-4835008</v>
      </c>
      <c r="Q38" s="33">
        <f t="shared" si="3"/>
        <v>73862923</v>
      </c>
      <c r="R38" s="33">
        <f t="shared" si="3"/>
        <v>57269433</v>
      </c>
      <c r="S38" s="33">
        <f t="shared" si="3"/>
        <v>-33238613</v>
      </c>
      <c r="T38" s="33">
        <f t="shared" si="3"/>
        <v>-24533276</v>
      </c>
      <c r="U38" s="33">
        <f t="shared" si="3"/>
        <v>-15944070</v>
      </c>
      <c r="V38" s="33">
        <f t="shared" si="3"/>
        <v>-73715959</v>
      </c>
      <c r="W38" s="33">
        <f t="shared" si="3"/>
        <v>-48026044</v>
      </c>
      <c r="X38" s="33">
        <f t="shared" si="3"/>
        <v>-1334825</v>
      </c>
      <c r="Y38" s="33">
        <f t="shared" si="3"/>
        <v>-46691219</v>
      </c>
      <c r="Z38" s="34">
        <f>+IF(X38&lt;&gt;0,+(Y38/X38)*100,0)</f>
        <v>3497.9281179180794</v>
      </c>
      <c r="AA38" s="35">
        <f>+AA17+AA27+AA36</f>
        <v>-1334825</v>
      </c>
    </row>
    <row r="39" spans="1:27" ht="13.5">
      <c r="A39" s="22" t="s">
        <v>59</v>
      </c>
      <c r="B39" s="16"/>
      <c r="C39" s="31">
        <v>1195124</v>
      </c>
      <c r="D39" s="31"/>
      <c r="E39" s="32">
        <v>19140669</v>
      </c>
      <c r="F39" s="33">
        <v>18634049</v>
      </c>
      <c r="G39" s="33">
        <v>18634049</v>
      </c>
      <c r="H39" s="33">
        <v>90602680</v>
      </c>
      <c r="I39" s="33">
        <v>45849678</v>
      </c>
      <c r="J39" s="33">
        <v>18634049</v>
      </c>
      <c r="K39" s="33">
        <v>19628809</v>
      </c>
      <c r="L39" s="33">
        <v>15246999</v>
      </c>
      <c r="M39" s="33">
        <v>37676315</v>
      </c>
      <c r="N39" s="33">
        <v>19628809</v>
      </c>
      <c r="O39" s="33">
        <v>-12945469</v>
      </c>
      <c r="P39" s="33">
        <v>-24703951</v>
      </c>
      <c r="Q39" s="33">
        <v>-29538959</v>
      </c>
      <c r="R39" s="33">
        <v>-12945469</v>
      </c>
      <c r="S39" s="33">
        <v>44323964</v>
      </c>
      <c r="T39" s="33">
        <v>11085351</v>
      </c>
      <c r="U39" s="33">
        <v>-13447925</v>
      </c>
      <c r="V39" s="33">
        <v>44323964</v>
      </c>
      <c r="W39" s="33">
        <v>18634049</v>
      </c>
      <c r="X39" s="33">
        <v>18634049</v>
      </c>
      <c r="Y39" s="33"/>
      <c r="Z39" s="34"/>
      <c r="AA39" s="35">
        <v>18634049</v>
      </c>
    </row>
    <row r="40" spans="1:27" ht="13.5">
      <c r="A40" s="41" t="s">
        <v>60</v>
      </c>
      <c r="B40" s="42"/>
      <c r="C40" s="43">
        <v>18634055</v>
      </c>
      <c r="D40" s="43"/>
      <c r="E40" s="44">
        <v>18302031</v>
      </c>
      <c r="F40" s="45">
        <v>17299224</v>
      </c>
      <c r="G40" s="45">
        <v>90602680</v>
      </c>
      <c r="H40" s="45">
        <v>45849678</v>
      </c>
      <c r="I40" s="45">
        <v>19628809</v>
      </c>
      <c r="J40" s="45">
        <v>19628809</v>
      </c>
      <c r="K40" s="45">
        <v>15246999</v>
      </c>
      <c r="L40" s="45">
        <v>37676315</v>
      </c>
      <c r="M40" s="45">
        <v>-12945469</v>
      </c>
      <c r="N40" s="45">
        <v>-12945469</v>
      </c>
      <c r="O40" s="45">
        <v>-24703951</v>
      </c>
      <c r="P40" s="45">
        <v>-29538959</v>
      </c>
      <c r="Q40" s="45">
        <v>44323964</v>
      </c>
      <c r="R40" s="45">
        <v>-24703951</v>
      </c>
      <c r="S40" s="45">
        <v>11085351</v>
      </c>
      <c r="T40" s="45">
        <v>-13447925</v>
      </c>
      <c r="U40" s="45">
        <v>-29391995</v>
      </c>
      <c r="V40" s="45">
        <v>-29391995</v>
      </c>
      <c r="W40" s="45">
        <v>-29391995</v>
      </c>
      <c r="X40" s="45">
        <v>17299224</v>
      </c>
      <c r="Y40" s="45">
        <v>-46691219</v>
      </c>
      <c r="Z40" s="46">
        <v>-269.9</v>
      </c>
      <c r="AA40" s="47">
        <v>17299224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228061</v>
      </c>
      <c r="D6" s="17"/>
      <c r="E6" s="18">
        <v>240132</v>
      </c>
      <c r="F6" s="19">
        <v>1229843</v>
      </c>
      <c r="G6" s="19">
        <v>14766</v>
      </c>
      <c r="H6" s="19">
        <v>15846</v>
      </c>
      <c r="I6" s="19">
        <v>1906105</v>
      </c>
      <c r="J6" s="19">
        <v>1936717</v>
      </c>
      <c r="K6" s="19">
        <v>3882571</v>
      </c>
      <c r="L6" s="19">
        <v>15631</v>
      </c>
      <c r="M6" s="19">
        <v>14105</v>
      </c>
      <c r="N6" s="19">
        <v>3912307</v>
      </c>
      <c r="O6" s="19">
        <v>21595</v>
      </c>
      <c r="P6" s="19">
        <v>24444</v>
      </c>
      <c r="Q6" s="19">
        <v>94719</v>
      </c>
      <c r="R6" s="19">
        <v>140758</v>
      </c>
      <c r="S6" s="19">
        <v>34977</v>
      </c>
      <c r="T6" s="19">
        <v>4317158</v>
      </c>
      <c r="U6" s="19">
        <v>1107361</v>
      </c>
      <c r="V6" s="19">
        <v>5459496</v>
      </c>
      <c r="W6" s="19">
        <v>11449278</v>
      </c>
      <c r="X6" s="19">
        <v>1229843</v>
      </c>
      <c r="Y6" s="19">
        <v>10219435</v>
      </c>
      <c r="Z6" s="20">
        <v>830.95</v>
      </c>
      <c r="AA6" s="21">
        <v>1229843</v>
      </c>
    </row>
    <row r="7" spans="1:27" ht="13.5">
      <c r="A7" s="22" t="s">
        <v>34</v>
      </c>
      <c r="B7" s="16"/>
      <c r="C7" s="17">
        <v>2065736</v>
      </c>
      <c r="D7" s="17"/>
      <c r="E7" s="18">
        <v>2050166</v>
      </c>
      <c r="F7" s="19">
        <v>2624770</v>
      </c>
      <c r="G7" s="19">
        <v>169087</v>
      </c>
      <c r="H7" s="19">
        <v>171572</v>
      </c>
      <c r="I7" s="19">
        <v>305015</v>
      </c>
      <c r="J7" s="19">
        <v>645674</v>
      </c>
      <c r="K7" s="19">
        <v>119435</v>
      </c>
      <c r="L7" s="19">
        <v>306932</v>
      </c>
      <c r="M7" s="19">
        <v>190429</v>
      </c>
      <c r="N7" s="19">
        <v>616796</v>
      </c>
      <c r="O7" s="19">
        <v>141066</v>
      </c>
      <c r="P7" s="19">
        <v>300507</v>
      </c>
      <c r="Q7" s="19">
        <v>218232</v>
      </c>
      <c r="R7" s="19">
        <v>659805</v>
      </c>
      <c r="S7" s="19">
        <v>251733</v>
      </c>
      <c r="T7" s="19">
        <v>216391</v>
      </c>
      <c r="U7" s="19">
        <v>305330</v>
      </c>
      <c r="V7" s="19">
        <v>773454</v>
      </c>
      <c r="W7" s="19">
        <v>2695729</v>
      </c>
      <c r="X7" s="19">
        <v>2624770</v>
      </c>
      <c r="Y7" s="19">
        <v>70959</v>
      </c>
      <c r="Z7" s="20">
        <v>2.7</v>
      </c>
      <c r="AA7" s="21">
        <v>2624770</v>
      </c>
    </row>
    <row r="8" spans="1:27" ht="13.5">
      <c r="A8" s="22" t="s">
        <v>35</v>
      </c>
      <c r="B8" s="16"/>
      <c r="C8" s="17">
        <v>255499388</v>
      </c>
      <c r="D8" s="17"/>
      <c r="E8" s="18">
        <v>8913139</v>
      </c>
      <c r="F8" s="19">
        <v>9866511</v>
      </c>
      <c r="G8" s="19">
        <v>1674914</v>
      </c>
      <c r="H8" s="19">
        <v>458092</v>
      </c>
      <c r="I8" s="19">
        <v>5458791</v>
      </c>
      <c r="J8" s="19">
        <v>7591797</v>
      </c>
      <c r="K8" s="19">
        <v>9785601</v>
      </c>
      <c r="L8" s="19">
        <v>1718478</v>
      </c>
      <c r="M8" s="19">
        <v>17047268</v>
      </c>
      <c r="N8" s="19">
        <v>28551347</v>
      </c>
      <c r="O8" s="19">
        <v>3446916</v>
      </c>
      <c r="P8" s="19">
        <v>3288019</v>
      </c>
      <c r="Q8" s="19">
        <v>1861739</v>
      </c>
      <c r="R8" s="19">
        <v>8596674</v>
      </c>
      <c r="S8" s="19">
        <v>13714823</v>
      </c>
      <c r="T8" s="19">
        <v>1626220</v>
      </c>
      <c r="U8" s="19">
        <v>9685135</v>
      </c>
      <c r="V8" s="19">
        <v>25026178</v>
      </c>
      <c r="W8" s="19">
        <v>69765996</v>
      </c>
      <c r="X8" s="19">
        <v>9866511</v>
      </c>
      <c r="Y8" s="19">
        <v>59899485</v>
      </c>
      <c r="Z8" s="20">
        <v>607.1</v>
      </c>
      <c r="AA8" s="21">
        <v>9866511</v>
      </c>
    </row>
    <row r="9" spans="1:27" ht="13.5">
      <c r="A9" s="22" t="s">
        <v>36</v>
      </c>
      <c r="B9" s="16"/>
      <c r="C9" s="17">
        <v>247290000</v>
      </c>
      <c r="D9" s="17"/>
      <c r="E9" s="18">
        <v>280980250</v>
      </c>
      <c r="F9" s="19">
        <v>275755002</v>
      </c>
      <c r="G9" s="19">
        <v>104486000</v>
      </c>
      <c r="H9" s="19">
        <v>4937000</v>
      </c>
      <c r="I9" s="19"/>
      <c r="J9" s="19">
        <v>109423000</v>
      </c>
      <c r="K9" s="19"/>
      <c r="L9" s="19">
        <v>85881000</v>
      </c>
      <c r="M9" s="19">
        <v>1127000</v>
      </c>
      <c r="N9" s="19">
        <v>87008000</v>
      </c>
      <c r="O9" s="19">
        <v>5000000</v>
      </c>
      <c r="P9" s="19">
        <v>1127000</v>
      </c>
      <c r="Q9" s="19">
        <v>72897000</v>
      </c>
      <c r="R9" s="19">
        <v>79024000</v>
      </c>
      <c r="S9" s="19"/>
      <c r="T9" s="19"/>
      <c r="U9" s="19"/>
      <c r="V9" s="19"/>
      <c r="W9" s="19">
        <v>275455000</v>
      </c>
      <c r="X9" s="19">
        <v>275755002</v>
      </c>
      <c r="Y9" s="19">
        <v>-300002</v>
      </c>
      <c r="Z9" s="20">
        <v>-0.11</v>
      </c>
      <c r="AA9" s="21">
        <v>275755002</v>
      </c>
    </row>
    <row r="10" spans="1:27" ht="13.5">
      <c r="A10" s="22" t="s">
        <v>37</v>
      </c>
      <c r="B10" s="16"/>
      <c r="C10" s="17">
        <v>90210744</v>
      </c>
      <c r="D10" s="17"/>
      <c r="E10" s="18">
        <v>110819750</v>
      </c>
      <c r="F10" s="19">
        <v>115285000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47440000</v>
      </c>
      <c r="R10" s="19">
        <v>47440000</v>
      </c>
      <c r="S10" s="19"/>
      <c r="T10" s="19"/>
      <c r="U10" s="19"/>
      <c r="V10" s="19"/>
      <c r="W10" s="19">
        <v>47440000</v>
      </c>
      <c r="X10" s="19">
        <v>115285000</v>
      </c>
      <c r="Y10" s="19">
        <v>-67845000</v>
      </c>
      <c r="Z10" s="20">
        <v>-58.85</v>
      </c>
      <c r="AA10" s="21">
        <v>115285000</v>
      </c>
    </row>
    <row r="11" spans="1:27" ht="13.5">
      <c r="A11" s="22" t="s">
        <v>38</v>
      </c>
      <c r="B11" s="16"/>
      <c r="C11" s="17">
        <v>2923677</v>
      </c>
      <c r="D11" s="17"/>
      <c r="E11" s="18">
        <v>4185187</v>
      </c>
      <c r="F11" s="19">
        <v>1825376</v>
      </c>
      <c r="G11" s="19">
        <v>81113</v>
      </c>
      <c r="H11" s="19">
        <v>188153</v>
      </c>
      <c r="I11" s="19">
        <v>62448</v>
      </c>
      <c r="J11" s="19">
        <v>331714</v>
      </c>
      <c r="K11" s="19">
        <v>54415</v>
      </c>
      <c r="L11" s="19">
        <v>1119709</v>
      </c>
      <c r="M11" s="19">
        <v>82639</v>
      </c>
      <c r="N11" s="19">
        <v>1256763</v>
      </c>
      <c r="O11" s="19">
        <v>1305611</v>
      </c>
      <c r="P11" s="19">
        <v>341271</v>
      </c>
      <c r="Q11" s="19">
        <v>254448</v>
      </c>
      <c r="R11" s="19">
        <v>1901330</v>
      </c>
      <c r="S11" s="19">
        <v>329102</v>
      </c>
      <c r="T11" s="19">
        <v>622889</v>
      </c>
      <c r="U11" s="19">
        <v>375459</v>
      </c>
      <c r="V11" s="19">
        <v>1327450</v>
      </c>
      <c r="W11" s="19">
        <v>4817257</v>
      </c>
      <c r="X11" s="19">
        <v>1825376</v>
      </c>
      <c r="Y11" s="19">
        <v>2991881</v>
      </c>
      <c r="Z11" s="20">
        <v>163.9</v>
      </c>
      <c r="AA11" s="21">
        <v>1825376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-445205734</v>
      </c>
      <c r="D14" s="17"/>
      <c r="E14" s="18">
        <v>-289816153</v>
      </c>
      <c r="F14" s="19">
        <v>-500029717</v>
      </c>
      <c r="G14" s="19">
        <v>-37761454</v>
      </c>
      <c r="H14" s="19">
        <v>-24462559</v>
      </c>
      <c r="I14" s="19">
        <v>-28031558</v>
      </c>
      <c r="J14" s="19">
        <v>-90255571</v>
      </c>
      <c r="K14" s="19">
        <v>-29559536</v>
      </c>
      <c r="L14" s="19">
        <v>-35386156</v>
      </c>
      <c r="M14" s="19">
        <v>-22943745</v>
      </c>
      <c r="N14" s="19">
        <v>-87889437</v>
      </c>
      <c r="O14" s="19">
        <v>-23158069</v>
      </c>
      <c r="P14" s="19">
        <v>-12558832</v>
      </c>
      <c r="Q14" s="19">
        <v>-27214899</v>
      </c>
      <c r="R14" s="19">
        <v>-62931800</v>
      </c>
      <c r="S14" s="19">
        <v>-20561651</v>
      </c>
      <c r="T14" s="19">
        <v>-26282787</v>
      </c>
      <c r="U14" s="19">
        <v>-32609701</v>
      </c>
      <c r="V14" s="19">
        <v>-79454139</v>
      </c>
      <c r="W14" s="19">
        <v>-320530947</v>
      </c>
      <c r="X14" s="19">
        <v>-500029717</v>
      </c>
      <c r="Y14" s="19">
        <v>179498770</v>
      </c>
      <c r="Z14" s="20">
        <v>-35.9</v>
      </c>
      <c r="AA14" s="21">
        <v>-500029717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-2842000</v>
      </c>
      <c r="D16" s="17"/>
      <c r="E16" s="18"/>
      <c r="F16" s="19"/>
      <c r="G16" s="19"/>
      <c r="H16" s="19">
        <v>-46000</v>
      </c>
      <c r="I16" s="19"/>
      <c r="J16" s="19">
        <v>-46000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-46000</v>
      </c>
      <c r="X16" s="19"/>
      <c r="Y16" s="19">
        <v>-46000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150169872</v>
      </c>
      <c r="D17" s="25">
        <f>SUM(D6:D16)</f>
        <v>0</v>
      </c>
      <c r="E17" s="26">
        <f t="shared" si="0"/>
        <v>117372471</v>
      </c>
      <c r="F17" s="27">
        <f t="shared" si="0"/>
        <v>-93443215</v>
      </c>
      <c r="G17" s="27">
        <f t="shared" si="0"/>
        <v>68664426</v>
      </c>
      <c r="H17" s="27">
        <f t="shared" si="0"/>
        <v>-18737896</v>
      </c>
      <c r="I17" s="27">
        <f t="shared" si="0"/>
        <v>-20299199</v>
      </c>
      <c r="J17" s="27">
        <f t="shared" si="0"/>
        <v>29627331</v>
      </c>
      <c r="K17" s="27">
        <f t="shared" si="0"/>
        <v>-15717514</v>
      </c>
      <c r="L17" s="27">
        <f t="shared" si="0"/>
        <v>53655594</v>
      </c>
      <c r="M17" s="27">
        <f t="shared" si="0"/>
        <v>-4482304</v>
      </c>
      <c r="N17" s="27">
        <f t="shared" si="0"/>
        <v>33455776</v>
      </c>
      <c r="O17" s="27">
        <f t="shared" si="0"/>
        <v>-13242881</v>
      </c>
      <c r="P17" s="27">
        <f t="shared" si="0"/>
        <v>-7477591</v>
      </c>
      <c r="Q17" s="27">
        <f t="shared" si="0"/>
        <v>95551239</v>
      </c>
      <c r="R17" s="27">
        <f t="shared" si="0"/>
        <v>74830767</v>
      </c>
      <c r="S17" s="27">
        <f t="shared" si="0"/>
        <v>-6231016</v>
      </c>
      <c r="T17" s="27">
        <f t="shared" si="0"/>
        <v>-19500129</v>
      </c>
      <c r="U17" s="27">
        <f t="shared" si="0"/>
        <v>-21136416</v>
      </c>
      <c r="V17" s="27">
        <f t="shared" si="0"/>
        <v>-46867561</v>
      </c>
      <c r="W17" s="27">
        <f t="shared" si="0"/>
        <v>91046313</v>
      </c>
      <c r="X17" s="27">
        <f t="shared" si="0"/>
        <v>-93443215</v>
      </c>
      <c r="Y17" s="27">
        <f t="shared" si="0"/>
        <v>184489528</v>
      </c>
      <c r="Z17" s="28">
        <f>+IF(X17&lt;&gt;0,+(Y17/X17)*100,0)</f>
        <v>-197.4349106031936</v>
      </c>
      <c r="AA17" s="29">
        <f>SUM(AA6:AA16)</f>
        <v>-93443215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1502598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-113650291</v>
      </c>
      <c r="D26" s="17"/>
      <c r="E26" s="18">
        <v>-110819752</v>
      </c>
      <c r="F26" s="19">
        <v>-111340502</v>
      </c>
      <c r="G26" s="19"/>
      <c r="H26" s="19">
        <v>-74915</v>
      </c>
      <c r="I26" s="19">
        <v>-1828641</v>
      </c>
      <c r="J26" s="19">
        <v>-1903556</v>
      </c>
      <c r="K26" s="19">
        <v>-808739</v>
      </c>
      <c r="L26" s="19">
        <v>-2356218</v>
      </c>
      <c r="M26" s="19">
        <v>-6295669</v>
      </c>
      <c r="N26" s="19">
        <v>-9460626</v>
      </c>
      <c r="O26" s="19">
        <v>-643880</v>
      </c>
      <c r="P26" s="19">
        <v>-18503457</v>
      </c>
      <c r="Q26" s="19"/>
      <c r="R26" s="19">
        <v>-19147337</v>
      </c>
      <c r="S26" s="19">
        <v>-1962851</v>
      </c>
      <c r="T26" s="19">
        <v>-13782937</v>
      </c>
      <c r="U26" s="19"/>
      <c r="V26" s="19">
        <v>-15745788</v>
      </c>
      <c r="W26" s="19">
        <v>-46257307</v>
      </c>
      <c r="X26" s="19">
        <v>-111340502</v>
      </c>
      <c r="Y26" s="19">
        <v>65083195</v>
      </c>
      <c r="Z26" s="20">
        <v>-58.45</v>
      </c>
      <c r="AA26" s="21">
        <v>-111340502</v>
      </c>
    </row>
    <row r="27" spans="1:27" ht="13.5">
      <c r="A27" s="23" t="s">
        <v>51</v>
      </c>
      <c r="B27" s="24"/>
      <c r="C27" s="25">
        <f aca="true" t="shared" si="1" ref="C27:Y27">SUM(C21:C26)</f>
        <v>-112147693</v>
      </c>
      <c r="D27" s="25">
        <f>SUM(D21:D26)</f>
        <v>0</v>
      </c>
      <c r="E27" s="26">
        <f t="shared" si="1"/>
        <v>-110819752</v>
      </c>
      <c r="F27" s="27">
        <f t="shared" si="1"/>
        <v>-111340502</v>
      </c>
      <c r="G27" s="27">
        <f t="shared" si="1"/>
        <v>0</v>
      </c>
      <c r="H27" s="27">
        <f t="shared" si="1"/>
        <v>-74915</v>
      </c>
      <c r="I27" s="27">
        <f t="shared" si="1"/>
        <v>-1828641</v>
      </c>
      <c r="J27" s="27">
        <f t="shared" si="1"/>
        <v>-1903556</v>
      </c>
      <c r="K27" s="27">
        <f t="shared" si="1"/>
        <v>-808739</v>
      </c>
      <c r="L27" s="27">
        <f t="shared" si="1"/>
        <v>-2356218</v>
      </c>
      <c r="M27" s="27">
        <f t="shared" si="1"/>
        <v>-6295669</v>
      </c>
      <c r="N27" s="27">
        <f t="shared" si="1"/>
        <v>-9460626</v>
      </c>
      <c r="O27" s="27">
        <f t="shared" si="1"/>
        <v>-643880</v>
      </c>
      <c r="P27" s="27">
        <f t="shared" si="1"/>
        <v>-18503457</v>
      </c>
      <c r="Q27" s="27">
        <f t="shared" si="1"/>
        <v>0</v>
      </c>
      <c r="R27" s="27">
        <f t="shared" si="1"/>
        <v>-19147337</v>
      </c>
      <c r="S27" s="27">
        <f t="shared" si="1"/>
        <v>-1962851</v>
      </c>
      <c r="T27" s="27">
        <f t="shared" si="1"/>
        <v>-13782937</v>
      </c>
      <c r="U27" s="27">
        <f t="shared" si="1"/>
        <v>0</v>
      </c>
      <c r="V27" s="27">
        <f t="shared" si="1"/>
        <v>-15745788</v>
      </c>
      <c r="W27" s="27">
        <f t="shared" si="1"/>
        <v>-46257307</v>
      </c>
      <c r="X27" s="27">
        <f t="shared" si="1"/>
        <v>-111340502</v>
      </c>
      <c r="Y27" s="27">
        <f t="shared" si="1"/>
        <v>65083195</v>
      </c>
      <c r="Z27" s="28">
        <f>+IF(X27&lt;&gt;0,+(Y27/X27)*100,0)</f>
        <v>-58.45419576067656</v>
      </c>
      <c r="AA27" s="29">
        <f>SUM(AA21:AA26)</f>
        <v>-111340502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38022179</v>
      </c>
      <c r="D38" s="31">
        <f>+D17+D27+D36</f>
        <v>0</v>
      </c>
      <c r="E38" s="32">
        <f t="shared" si="3"/>
        <v>6552719</v>
      </c>
      <c r="F38" s="33">
        <f t="shared" si="3"/>
        <v>-204783717</v>
      </c>
      <c r="G38" s="33">
        <f t="shared" si="3"/>
        <v>68664426</v>
      </c>
      <c r="H38" s="33">
        <f t="shared" si="3"/>
        <v>-18812811</v>
      </c>
      <c r="I38" s="33">
        <f t="shared" si="3"/>
        <v>-22127840</v>
      </c>
      <c r="J38" s="33">
        <f t="shared" si="3"/>
        <v>27723775</v>
      </c>
      <c r="K38" s="33">
        <f t="shared" si="3"/>
        <v>-16526253</v>
      </c>
      <c r="L38" s="33">
        <f t="shared" si="3"/>
        <v>51299376</v>
      </c>
      <c r="M38" s="33">
        <f t="shared" si="3"/>
        <v>-10777973</v>
      </c>
      <c r="N38" s="33">
        <f t="shared" si="3"/>
        <v>23995150</v>
      </c>
      <c r="O38" s="33">
        <f t="shared" si="3"/>
        <v>-13886761</v>
      </c>
      <c r="P38" s="33">
        <f t="shared" si="3"/>
        <v>-25981048</v>
      </c>
      <c r="Q38" s="33">
        <f t="shared" si="3"/>
        <v>95551239</v>
      </c>
      <c r="R38" s="33">
        <f t="shared" si="3"/>
        <v>55683430</v>
      </c>
      <c r="S38" s="33">
        <f t="shared" si="3"/>
        <v>-8193867</v>
      </c>
      <c r="T38" s="33">
        <f t="shared" si="3"/>
        <v>-33283066</v>
      </c>
      <c r="U38" s="33">
        <f t="shared" si="3"/>
        <v>-21136416</v>
      </c>
      <c r="V38" s="33">
        <f t="shared" si="3"/>
        <v>-62613349</v>
      </c>
      <c r="W38" s="33">
        <f t="shared" si="3"/>
        <v>44789006</v>
      </c>
      <c r="X38" s="33">
        <f t="shared" si="3"/>
        <v>-204783717</v>
      </c>
      <c r="Y38" s="33">
        <f t="shared" si="3"/>
        <v>249572723</v>
      </c>
      <c r="Z38" s="34">
        <f>+IF(X38&lt;&gt;0,+(Y38/X38)*100,0)</f>
        <v>-121.8713707594242</v>
      </c>
      <c r="AA38" s="35">
        <f>+AA17+AA27+AA36</f>
        <v>-204783717</v>
      </c>
    </row>
    <row r="39" spans="1:27" ht="13.5">
      <c r="A39" s="22" t="s">
        <v>59</v>
      </c>
      <c r="B39" s="16"/>
      <c r="C39" s="31">
        <v>3189252</v>
      </c>
      <c r="D39" s="31"/>
      <c r="E39" s="32">
        <v>24000000</v>
      </c>
      <c r="F39" s="33">
        <v>41211430</v>
      </c>
      <c r="G39" s="33">
        <v>41211430</v>
      </c>
      <c r="H39" s="33">
        <v>109875856</v>
      </c>
      <c r="I39" s="33">
        <v>91063045</v>
      </c>
      <c r="J39" s="33">
        <v>41211430</v>
      </c>
      <c r="K39" s="33">
        <v>68935205</v>
      </c>
      <c r="L39" s="33">
        <v>52408952</v>
      </c>
      <c r="M39" s="33">
        <v>103708328</v>
      </c>
      <c r="N39" s="33">
        <v>68935205</v>
      </c>
      <c r="O39" s="33">
        <v>92930355</v>
      </c>
      <c r="P39" s="33">
        <v>79043594</v>
      </c>
      <c r="Q39" s="33">
        <v>53062546</v>
      </c>
      <c r="R39" s="33">
        <v>92930355</v>
      </c>
      <c r="S39" s="33">
        <v>148613785</v>
      </c>
      <c r="T39" s="33">
        <v>140419918</v>
      </c>
      <c r="U39" s="33">
        <v>107136852</v>
      </c>
      <c r="V39" s="33">
        <v>148613785</v>
      </c>
      <c r="W39" s="33">
        <v>41211430</v>
      </c>
      <c r="X39" s="33">
        <v>41211430</v>
      </c>
      <c r="Y39" s="33"/>
      <c r="Z39" s="34"/>
      <c r="AA39" s="35">
        <v>41211430</v>
      </c>
    </row>
    <row r="40" spans="1:27" ht="13.5">
      <c r="A40" s="41" t="s">
        <v>60</v>
      </c>
      <c r="B40" s="42"/>
      <c r="C40" s="43">
        <v>41211431</v>
      </c>
      <c r="D40" s="43"/>
      <c r="E40" s="44">
        <v>30552719</v>
      </c>
      <c r="F40" s="45">
        <v>-163572287</v>
      </c>
      <c r="G40" s="45">
        <v>109875856</v>
      </c>
      <c r="H40" s="45">
        <v>91063045</v>
      </c>
      <c r="I40" s="45">
        <v>68935205</v>
      </c>
      <c r="J40" s="45">
        <v>68935205</v>
      </c>
      <c r="K40" s="45">
        <v>52408952</v>
      </c>
      <c r="L40" s="45">
        <v>103708328</v>
      </c>
      <c r="M40" s="45">
        <v>92930355</v>
      </c>
      <c r="N40" s="45">
        <v>92930355</v>
      </c>
      <c r="O40" s="45">
        <v>79043594</v>
      </c>
      <c r="P40" s="45">
        <v>53062546</v>
      </c>
      <c r="Q40" s="45">
        <v>148613785</v>
      </c>
      <c r="R40" s="45">
        <v>79043594</v>
      </c>
      <c r="S40" s="45">
        <v>140419918</v>
      </c>
      <c r="T40" s="45">
        <v>107136852</v>
      </c>
      <c r="U40" s="45">
        <v>86000436</v>
      </c>
      <c r="V40" s="45">
        <v>86000436</v>
      </c>
      <c r="W40" s="45">
        <v>86000436</v>
      </c>
      <c r="X40" s="45">
        <v>-163572287</v>
      </c>
      <c r="Y40" s="45">
        <v>249572723</v>
      </c>
      <c r="Z40" s="46">
        <v>-152.58</v>
      </c>
      <c r="AA40" s="47">
        <v>-163572287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23741373</v>
      </c>
      <c r="D6" s="17"/>
      <c r="E6" s="18">
        <v>15278568</v>
      </c>
      <c r="F6" s="19">
        <v>15278568</v>
      </c>
      <c r="G6" s="19">
        <v>1284429</v>
      </c>
      <c r="H6" s="19">
        <v>1441128</v>
      </c>
      <c r="I6" s="19">
        <v>1913310</v>
      </c>
      <c r="J6" s="19">
        <v>4638867</v>
      </c>
      <c r="K6" s="19">
        <v>1867243</v>
      </c>
      <c r="L6" s="19">
        <v>1690610</v>
      </c>
      <c r="M6" s="19">
        <v>1925545</v>
      </c>
      <c r="N6" s="19">
        <v>5483398</v>
      </c>
      <c r="O6" s="19">
        <v>1931768</v>
      </c>
      <c r="P6" s="19">
        <v>1573372</v>
      </c>
      <c r="Q6" s="19">
        <v>2578881</v>
      </c>
      <c r="R6" s="19">
        <v>6084021</v>
      </c>
      <c r="S6" s="19">
        <v>1291592</v>
      </c>
      <c r="T6" s="19">
        <v>1610752</v>
      </c>
      <c r="U6" s="19">
        <v>2269424</v>
      </c>
      <c r="V6" s="19">
        <v>5171768</v>
      </c>
      <c r="W6" s="19">
        <v>21378054</v>
      </c>
      <c r="X6" s="19">
        <v>15278568</v>
      </c>
      <c r="Y6" s="19">
        <v>6099486</v>
      </c>
      <c r="Z6" s="20">
        <v>39.92</v>
      </c>
      <c r="AA6" s="21">
        <v>15278568</v>
      </c>
    </row>
    <row r="7" spans="1:27" ht="13.5">
      <c r="A7" s="22" t="s">
        <v>34</v>
      </c>
      <c r="B7" s="16"/>
      <c r="C7" s="17">
        <v>93831479</v>
      </c>
      <c r="D7" s="17"/>
      <c r="E7" s="18">
        <v>111824124</v>
      </c>
      <c r="F7" s="19">
        <v>111824124</v>
      </c>
      <c r="G7" s="19">
        <v>4998206</v>
      </c>
      <c r="H7" s="19">
        <v>5444364</v>
      </c>
      <c r="I7" s="19">
        <v>10847542</v>
      </c>
      <c r="J7" s="19">
        <v>21290112</v>
      </c>
      <c r="K7" s="19">
        <v>9408746</v>
      </c>
      <c r="L7" s="19">
        <v>8375539</v>
      </c>
      <c r="M7" s="19">
        <v>9427710</v>
      </c>
      <c r="N7" s="19">
        <v>27211995</v>
      </c>
      <c r="O7" s="19">
        <v>6818384</v>
      </c>
      <c r="P7" s="19">
        <v>7860656</v>
      </c>
      <c r="Q7" s="19">
        <v>9285426</v>
      </c>
      <c r="R7" s="19">
        <v>23964466</v>
      </c>
      <c r="S7" s="19">
        <v>6701348</v>
      </c>
      <c r="T7" s="19">
        <v>10111594</v>
      </c>
      <c r="U7" s="19">
        <v>13050063</v>
      </c>
      <c r="V7" s="19">
        <v>29863005</v>
      </c>
      <c r="W7" s="19">
        <v>102329578</v>
      </c>
      <c r="X7" s="19">
        <v>111824124</v>
      </c>
      <c r="Y7" s="19">
        <v>-9494546</v>
      </c>
      <c r="Z7" s="20">
        <v>-8.49</v>
      </c>
      <c r="AA7" s="21">
        <v>111824124</v>
      </c>
    </row>
    <row r="8" spans="1:27" ht="13.5">
      <c r="A8" s="22" t="s">
        <v>35</v>
      </c>
      <c r="B8" s="16"/>
      <c r="C8" s="17">
        <v>9086462</v>
      </c>
      <c r="D8" s="17"/>
      <c r="E8" s="18">
        <v>9322464</v>
      </c>
      <c r="F8" s="19">
        <v>9322464</v>
      </c>
      <c r="G8" s="19">
        <v>2667579</v>
      </c>
      <c r="H8" s="19">
        <v>2657045</v>
      </c>
      <c r="I8" s="19">
        <v>3966879</v>
      </c>
      <c r="J8" s="19">
        <v>9291503</v>
      </c>
      <c r="K8" s="19">
        <v>3411432</v>
      </c>
      <c r="L8" s="19">
        <v>2057246</v>
      </c>
      <c r="M8" s="19">
        <v>2896577</v>
      </c>
      <c r="N8" s="19">
        <v>8365255</v>
      </c>
      <c r="O8" s="19">
        <v>3371865</v>
      </c>
      <c r="P8" s="19">
        <v>2547673</v>
      </c>
      <c r="Q8" s="19">
        <v>4343343</v>
      </c>
      <c r="R8" s="19">
        <v>10262881</v>
      </c>
      <c r="S8" s="19">
        <v>965848</v>
      </c>
      <c r="T8" s="19">
        <v>4376808</v>
      </c>
      <c r="U8" s="19">
        <v>3883341</v>
      </c>
      <c r="V8" s="19">
        <v>9225997</v>
      </c>
      <c r="W8" s="19">
        <v>37145636</v>
      </c>
      <c r="X8" s="19">
        <v>9322464</v>
      </c>
      <c r="Y8" s="19">
        <v>27823172</v>
      </c>
      <c r="Z8" s="20">
        <v>298.45</v>
      </c>
      <c r="AA8" s="21">
        <v>9322464</v>
      </c>
    </row>
    <row r="9" spans="1:27" ht="13.5">
      <c r="A9" s="22" t="s">
        <v>36</v>
      </c>
      <c r="B9" s="16"/>
      <c r="C9" s="17">
        <v>51664510</v>
      </c>
      <c r="D9" s="17"/>
      <c r="E9" s="18">
        <v>64208200</v>
      </c>
      <c r="F9" s="19">
        <v>64208200</v>
      </c>
      <c r="G9" s="19">
        <v>4000000</v>
      </c>
      <c r="H9" s="19">
        <v>6902000</v>
      </c>
      <c r="I9" s="19"/>
      <c r="J9" s="19">
        <v>10902000</v>
      </c>
      <c r="K9" s="19"/>
      <c r="L9" s="19">
        <v>19439300</v>
      </c>
      <c r="M9" s="19">
        <v>539000</v>
      </c>
      <c r="N9" s="19">
        <v>19978300</v>
      </c>
      <c r="O9" s="19"/>
      <c r="P9" s="19"/>
      <c r="Q9" s="19">
        <v>538000</v>
      </c>
      <c r="R9" s="19">
        <v>538000</v>
      </c>
      <c r="S9" s="19"/>
      <c r="T9" s="19"/>
      <c r="U9" s="19">
        <v>15795000</v>
      </c>
      <c r="V9" s="19">
        <v>15795000</v>
      </c>
      <c r="W9" s="19">
        <v>47213300</v>
      </c>
      <c r="X9" s="19">
        <v>64208200</v>
      </c>
      <c r="Y9" s="19">
        <v>-16994900</v>
      </c>
      <c r="Z9" s="20">
        <v>-26.47</v>
      </c>
      <c r="AA9" s="21">
        <v>64208200</v>
      </c>
    </row>
    <row r="10" spans="1:27" ht="13.5">
      <c r="A10" s="22" t="s">
        <v>37</v>
      </c>
      <c r="B10" s="16"/>
      <c r="C10" s="17">
        <v>63247335</v>
      </c>
      <c r="D10" s="17"/>
      <c r="E10" s="18">
        <v>54800000</v>
      </c>
      <c r="F10" s="19">
        <v>65400000</v>
      </c>
      <c r="G10" s="19">
        <v>7009000</v>
      </c>
      <c r="H10" s="19"/>
      <c r="I10" s="19"/>
      <c r="J10" s="19">
        <v>7009000</v>
      </c>
      <c r="K10" s="19">
        <v>10500000</v>
      </c>
      <c r="L10" s="19">
        <v>2539000</v>
      </c>
      <c r="M10" s="19">
        <v>2000000</v>
      </c>
      <c r="N10" s="19">
        <v>15039000</v>
      </c>
      <c r="O10" s="19">
        <v>12484000</v>
      </c>
      <c r="P10" s="19"/>
      <c r="Q10" s="19">
        <v>29213435</v>
      </c>
      <c r="R10" s="19">
        <v>41697435</v>
      </c>
      <c r="S10" s="19"/>
      <c r="T10" s="19"/>
      <c r="U10" s="19"/>
      <c r="V10" s="19"/>
      <c r="W10" s="19">
        <v>63745435</v>
      </c>
      <c r="X10" s="19">
        <v>65400000</v>
      </c>
      <c r="Y10" s="19">
        <v>-1654565</v>
      </c>
      <c r="Z10" s="20">
        <v>-2.53</v>
      </c>
      <c r="AA10" s="21">
        <v>65400000</v>
      </c>
    </row>
    <row r="11" spans="1:27" ht="13.5">
      <c r="A11" s="22" t="s">
        <v>38</v>
      </c>
      <c r="B11" s="16"/>
      <c r="C11" s="17">
        <v>509136</v>
      </c>
      <c r="D11" s="17"/>
      <c r="E11" s="18">
        <v>2349984</v>
      </c>
      <c r="F11" s="19">
        <v>2349984</v>
      </c>
      <c r="G11" s="19">
        <v>24852</v>
      </c>
      <c r="H11" s="19">
        <v>29551</v>
      </c>
      <c r="I11" s="19">
        <v>69501</v>
      </c>
      <c r="J11" s="19">
        <v>123904</v>
      </c>
      <c r="K11" s="19">
        <v>78403</v>
      </c>
      <c r="L11" s="19">
        <v>20228</v>
      </c>
      <c r="M11" s="19">
        <v>201876</v>
      </c>
      <c r="N11" s="19">
        <v>300507</v>
      </c>
      <c r="O11" s="19">
        <v>256592</v>
      </c>
      <c r="P11" s="19">
        <v>11703</v>
      </c>
      <c r="Q11" s="19">
        <v>7126</v>
      </c>
      <c r="R11" s="19">
        <v>275421</v>
      </c>
      <c r="S11" s="19">
        <v>77565</v>
      </c>
      <c r="T11" s="19">
        <v>148261</v>
      </c>
      <c r="U11" s="19">
        <v>182813</v>
      </c>
      <c r="V11" s="19">
        <v>408639</v>
      </c>
      <c r="W11" s="19">
        <v>1108471</v>
      </c>
      <c r="X11" s="19">
        <v>2349984</v>
      </c>
      <c r="Y11" s="19">
        <v>-1241513</v>
      </c>
      <c r="Z11" s="20">
        <v>-52.83</v>
      </c>
      <c r="AA11" s="21">
        <v>2349984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-176267795</v>
      </c>
      <c r="D14" s="17"/>
      <c r="E14" s="18">
        <v>-206235984</v>
      </c>
      <c r="F14" s="19">
        <v>-206235984</v>
      </c>
      <c r="G14" s="19">
        <v>-19397515</v>
      </c>
      <c r="H14" s="19">
        <v>-14371555</v>
      </c>
      <c r="I14" s="19">
        <v>-16669462</v>
      </c>
      <c r="J14" s="19">
        <v>-50438532</v>
      </c>
      <c r="K14" s="19">
        <v>-16713949</v>
      </c>
      <c r="L14" s="19">
        <v>-14217318</v>
      </c>
      <c r="M14" s="19">
        <v>-24022937</v>
      </c>
      <c r="N14" s="19">
        <v>-54954204</v>
      </c>
      <c r="O14" s="19">
        <v>-19611118</v>
      </c>
      <c r="P14" s="19">
        <v>-17606411</v>
      </c>
      <c r="Q14" s="19">
        <v>-13962037</v>
      </c>
      <c r="R14" s="19">
        <v>-51179566</v>
      </c>
      <c r="S14" s="19">
        <v>-15955654</v>
      </c>
      <c r="T14" s="19">
        <v>-14809294</v>
      </c>
      <c r="U14" s="19">
        <v>-16564687</v>
      </c>
      <c r="V14" s="19">
        <v>-47329635</v>
      </c>
      <c r="W14" s="19">
        <v>-203901937</v>
      </c>
      <c r="X14" s="19">
        <v>-206235984</v>
      </c>
      <c r="Y14" s="19">
        <v>2334047</v>
      </c>
      <c r="Z14" s="20">
        <v>-1.13</v>
      </c>
      <c r="AA14" s="21">
        <v>-206235984</v>
      </c>
    </row>
    <row r="15" spans="1:27" ht="13.5">
      <c r="A15" s="22" t="s">
        <v>42</v>
      </c>
      <c r="B15" s="16"/>
      <c r="C15" s="17">
        <v>-1149744</v>
      </c>
      <c r="D15" s="17"/>
      <c r="E15" s="18">
        <v>-754000</v>
      </c>
      <c r="F15" s="19">
        <v>-754000</v>
      </c>
      <c r="G15" s="19"/>
      <c r="H15" s="19">
        <v>-22380</v>
      </c>
      <c r="I15" s="19">
        <v>-79639</v>
      </c>
      <c r="J15" s="19">
        <v>-102019</v>
      </c>
      <c r="K15" s="19">
        <v>-362424</v>
      </c>
      <c r="L15" s="19">
        <v>-208503</v>
      </c>
      <c r="M15" s="19">
        <v>-218435</v>
      </c>
      <c r="N15" s="19">
        <v>-789362</v>
      </c>
      <c r="O15" s="19">
        <v>-289142</v>
      </c>
      <c r="P15" s="19">
        <v>-19006</v>
      </c>
      <c r="Q15" s="19">
        <v>-436775</v>
      </c>
      <c r="R15" s="19">
        <v>-744923</v>
      </c>
      <c r="S15" s="19">
        <v>-279078</v>
      </c>
      <c r="T15" s="19">
        <v>-430665</v>
      </c>
      <c r="U15" s="19">
        <v>-321136</v>
      </c>
      <c r="V15" s="19">
        <v>-1030879</v>
      </c>
      <c r="W15" s="19">
        <v>-2667183</v>
      </c>
      <c r="X15" s="19">
        <v>-754000</v>
      </c>
      <c r="Y15" s="19">
        <v>-1913183</v>
      </c>
      <c r="Z15" s="20">
        <v>253.74</v>
      </c>
      <c r="AA15" s="21">
        <v>-754000</v>
      </c>
    </row>
    <row r="16" spans="1:27" ht="13.5">
      <c r="A16" s="22" t="s">
        <v>43</v>
      </c>
      <c r="B16" s="16"/>
      <c r="C16" s="17"/>
      <c r="D16" s="17"/>
      <c r="E16" s="18">
        <v>-6939996</v>
      </c>
      <c r="F16" s="19">
        <v>-6939996</v>
      </c>
      <c r="G16" s="19">
        <v>-45000</v>
      </c>
      <c r="H16" s="19">
        <v>-365152</v>
      </c>
      <c r="I16" s="19">
        <v>-64881</v>
      </c>
      <c r="J16" s="19">
        <v>-475033</v>
      </c>
      <c r="K16" s="19">
        <v>-426085</v>
      </c>
      <c r="L16" s="19">
        <v>-458952</v>
      </c>
      <c r="M16" s="19">
        <v>-839113</v>
      </c>
      <c r="N16" s="19">
        <v>-1724150</v>
      </c>
      <c r="O16" s="19"/>
      <c r="P16" s="19">
        <v>-725652</v>
      </c>
      <c r="Q16" s="19">
        <v>-637049</v>
      </c>
      <c r="R16" s="19">
        <v>-1362701</v>
      </c>
      <c r="S16" s="19">
        <v>-1108198</v>
      </c>
      <c r="T16" s="19">
        <v>-1190668</v>
      </c>
      <c r="U16" s="19">
        <v>-1565401</v>
      </c>
      <c r="V16" s="19">
        <v>-3864267</v>
      </c>
      <c r="W16" s="19">
        <v>-7426151</v>
      </c>
      <c r="X16" s="19">
        <v>-6939996</v>
      </c>
      <c r="Y16" s="19">
        <v>-486155</v>
      </c>
      <c r="Z16" s="20">
        <v>7.01</v>
      </c>
      <c r="AA16" s="21">
        <v>-6939996</v>
      </c>
    </row>
    <row r="17" spans="1:27" ht="13.5">
      <c r="A17" s="23" t="s">
        <v>44</v>
      </c>
      <c r="B17" s="24"/>
      <c r="C17" s="25">
        <f aca="true" t="shared" si="0" ref="C17:Y17">SUM(C6:C16)</f>
        <v>64662756</v>
      </c>
      <c r="D17" s="25">
        <f>SUM(D6:D16)</f>
        <v>0</v>
      </c>
      <c r="E17" s="26">
        <f t="shared" si="0"/>
        <v>43853360</v>
      </c>
      <c r="F17" s="27">
        <f t="shared" si="0"/>
        <v>54453360</v>
      </c>
      <c r="G17" s="27">
        <f t="shared" si="0"/>
        <v>541551</v>
      </c>
      <c r="H17" s="27">
        <f t="shared" si="0"/>
        <v>1715001</v>
      </c>
      <c r="I17" s="27">
        <f t="shared" si="0"/>
        <v>-16750</v>
      </c>
      <c r="J17" s="27">
        <f t="shared" si="0"/>
        <v>2239802</v>
      </c>
      <c r="K17" s="27">
        <f t="shared" si="0"/>
        <v>7763366</v>
      </c>
      <c r="L17" s="27">
        <f t="shared" si="0"/>
        <v>19237150</v>
      </c>
      <c r="M17" s="27">
        <f t="shared" si="0"/>
        <v>-8089777</v>
      </c>
      <c r="N17" s="27">
        <f t="shared" si="0"/>
        <v>18910739</v>
      </c>
      <c r="O17" s="27">
        <f t="shared" si="0"/>
        <v>4962349</v>
      </c>
      <c r="P17" s="27">
        <f t="shared" si="0"/>
        <v>-6357665</v>
      </c>
      <c r="Q17" s="27">
        <f t="shared" si="0"/>
        <v>30930350</v>
      </c>
      <c r="R17" s="27">
        <f t="shared" si="0"/>
        <v>29535034</v>
      </c>
      <c r="S17" s="27">
        <f t="shared" si="0"/>
        <v>-8306577</v>
      </c>
      <c r="T17" s="27">
        <f t="shared" si="0"/>
        <v>-183212</v>
      </c>
      <c r="U17" s="27">
        <f t="shared" si="0"/>
        <v>16729417</v>
      </c>
      <c r="V17" s="27">
        <f t="shared" si="0"/>
        <v>8239628</v>
      </c>
      <c r="W17" s="27">
        <f t="shared" si="0"/>
        <v>58925203</v>
      </c>
      <c r="X17" s="27">
        <f t="shared" si="0"/>
        <v>54453360</v>
      </c>
      <c r="Y17" s="27">
        <f t="shared" si="0"/>
        <v>4471843</v>
      </c>
      <c r="Z17" s="28">
        <f>+IF(X17&lt;&gt;0,+(Y17/X17)*100,0)</f>
        <v>8.212244386755932</v>
      </c>
      <c r="AA17" s="29">
        <f>SUM(AA6:AA16)</f>
        <v>54453360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-63277039</v>
      </c>
      <c r="D26" s="17"/>
      <c r="E26" s="18">
        <v>-54799992</v>
      </c>
      <c r="F26" s="19">
        <v>-65399992</v>
      </c>
      <c r="G26" s="19"/>
      <c r="H26" s="19"/>
      <c r="I26" s="19">
        <v>-410000</v>
      </c>
      <c r="J26" s="19">
        <v>-410000</v>
      </c>
      <c r="K26" s="19">
        <v>-3618071</v>
      </c>
      <c r="L26" s="19">
        <v>-1072452</v>
      </c>
      <c r="M26" s="19">
        <v>-6512586</v>
      </c>
      <c r="N26" s="19">
        <v>-11203109</v>
      </c>
      <c r="O26" s="19">
        <v>-463328</v>
      </c>
      <c r="P26" s="19">
        <v>-5449935</v>
      </c>
      <c r="Q26" s="19">
        <v>-9508763</v>
      </c>
      <c r="R26" s="19">
        <v>-15422026</v>
      </c>
      <c r="S26" s="19">
        <v>-11290727</v>
      </c>
      <c r="T26" s="19">
        <v>-6241910</v>
      </c>
      <c r="U26" s="19">
        <v>-17610866</v>
      </c>
      <c r="V26" s="19">
        <v>-35143503</v>
      </c>
      <c r="W26" s="19">
        <v>-62178638</v>
      </c>
      <c r="X26" s="19">
        <v>-65399992</v>
      </c>
      <c r="Y26" s="19">
        <v>3221354</v>
      </c>
      <c r="Z26" s="20">
        <v>-4.93</v>
      </c>
      <c r="AA26" s="21">
        <v>-65399992</v>
      </c>
    </row>
    <row r="27" spans="1:27" ht="13.5">
      <c r="A27" s="23" t="s">
        <v>51</v>
      </c>
      <c r="B27" s="24"/>
      <c r="C27" s="25">
        <f aca="true" t="shared" si="1" ref="C27:Y27">SUM(C21:C26)</f>
        <v>-63277039</v>
      </c>
      <c r="D27" s="25">
        <f>SUM(D21:D26)</f>
        <v>0</v>
      </c>
      <c r="E27" s="26">
        <f t="shared" si="1"/>
        <v>-54799992</v>
      </c>
      <c r="F27" s="27">
        <f t="shared" si="1"/>
        <v>-65399992</v>
      </c>
      <c r="G27" s="27">
        <f t="shared" si="1"/>
        <v>0</v>
      </c>
      <c r="H27" s="27">
        <f t="shared" si="1"/>
        <v>0</v>
      </c>
      <c r="I27" s="27">
        <f t="shared" si="1"/>
        <v>-410000</v>
      </c>
      <c r="J27" s="27">
        <f t="shared" si="1"/>
        <v>-410000</v>
      </c>
      <c r="K27" s="27">
        <f t="shared" si="1"/>
        <v>-3618071</v>
      </c>
      <c r="L27" s="27">
        <f t="shared" si="1"/>
        <v>-1072452</v>
      </c>
      <c r="M27" s="27">
        <f t="shared" si="1"/>
        <v>-6512586</v>
      </c>
      <c r="N27" s="27">
        <f t="shared" si="1"/>
        <v>-11203109</v>
      </c>
      <c r="O27" s="27">
        <f t="shared" si="1"/>
        <v>-463328</v>
      </c>
      <c r="P27" s="27">
        <f t="shared" si="1"/>
        <v>-5449935</v>
      </c>
      <c r="Q27" s="27">
        <f t="shared" si="1"/>
        <v>-9508763</v>
      </c>
      <c r="R27" s="27">
        <f t="shared" si="1"/>
        <v>-15422026</v>
      </c>
      <c r="S27" s="27">
        <f t="shared" si="1"/>
        <v>-11290727</v>
      </c>
      <c r="T27" s="27">
        <f t="shared" si="1"/>
        <v>-6241910</v>
      </c>
      <c r="U27" s="27">
        <f t="shared" si="1"/>
        <v>-17610866</v>
      </c>
      <c r="V27" s="27">
        <f t="shared" si="1"/>
        <v>-35143503</v>
      </c>
      <c r="W27" s="27">
        <f t="shared" si="1"/>
        <v>-62178638</v>
      </c>
      <c r="X27" s="27">
        <f t="shared" si="1"/>
        <v>-65399992</v>
      </c>
      <c r="Y27" s="27">
        <f t="shared" si="1"/>
        <v>3221354</v>
      </c>
      <c r="Z27" s="28">
        <f>+IF(X27&lt;&gt;0,+(Y27/X27)*100,0)</f>
        <v>-4.92561833952518</v>
      </c>
      <c r="AA27" s="29">
        <f>SUM(AA21:AA26)</f>
        <v>-65399992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-879812</v>
      </c>
      <c r="D35" s="17"/>
      <c r="E35" s="18">
        <v>-1031000</v>
      </c>
      <c r="F35" s="19">
        <v>-1031000</v>
      </c>
      <c r="G35" s="19"/>
      <c r="H35" s="19"/>
      <c r="I35" s="19"/>
      <c r="J35" s="19"/>
      <c r="K35" s="19">
        <v>-451833</v>
      </c>
      <c r="L35" s="19"/>
      <c r="M35" s="19"/>
      <c r="N35" s="19">
        <v>-451833</v>
      </c>
      <c r="O35" s="19"/>
      <c r="P35" s="19"/>
      <c r="Q35" s="19">
        <v>-479998</v>
      </c>
      <c r="R35" s="19">
        <v>-479998</v>
      </c>
      <c r="S35" s="19"/>
      <c r="T35" s="19"/>
      <c r="U35" s="19"/>
      <c r="V35" s="19"/>
      <c r="W35" s="19">
        <v>-931831</v>
      </c>
      <c r="X35" s="19">
        <v>-1031000</v>
      </c>
      <c r="Y35" s="19">
        <v>99169</v>
      </c>
      <c r="Z35" s="20">
        <v>-9.62</v>
      </c>
      <c r="AA35" s="21">
        <v>-1031000</v>
      </c>
    </row>
    <row r="36" spans="1:27" ht="13.5">
      <c r="A36" s="23" t="s">
        <v>57</v>
      </c>
      <c r="B36" s="24"/>
      <c r="C36" s="25">
        <f aca="true" t="shared" si="2" ref="C36:Y36">SUM(C31:C35)</f>
        <v>-879812</v>
      </c>
      <c r="D36" s="25">
        <f>SUM(D31:D35)</f>
        <v>0</v>
      </c>
      <c r="E36" s="26">
        <f t="shared" si="2"/>
        <v>-1031000</v>
      </c>
      <c r="F36" s="27">
        <f t="shared" si="2"/>
        <v>-1031000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-451833</v>
      </c>
      <c r="L36" s="27">
        <f t="shared" si="2"/>
        <v>0</v>
      </c>
      <c r="M36" s="27">
        <f t="shared" si="2"/>
        <v>0</v>
      </c>
      <c r="N36" s="27">
        <f t="shared" si="2"/>
        <v>-451833</v>
      </c>
      <c r="O36" s="27">
        <f t="shared" si="2"/>
        <v>0</v>
      </c>
      <c r="P36" s="27">
        <f t="shared" si="2"/>
        <v>0</v>
      </c>
      <c r="Q36" s="27">
        <f t="shared" si="2"/>
        <v>-479998</v>
      </c>
      <c r="R36" s="27">
        <f t="shared" si="2"/>
        <v>-479998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-931831</v>
      </c>
      <c r="X36" s="27">
        <f t="shared" si="2"/>
        <v>-1031000</v>
      </c>
      <c r="Y36" s="27">
        <f t="shared" si="2"/>
        <v>99169</v>
      </c>
      <c r="Z36" s="28">
        <f>+IF(X36&lt;&gt;0,+(Y36/X36)*100,0)</f>
        <v>-9.618719689621727</v>
      </c>
      <c r="AA36" s="29">
        <f>SUM(AA31:AA35)</f>
        <v>-1031000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505905</v>
      </c>
      <c r="D38" s="31">
        <f>+D17+D27+D36</f>
        <v>0</v>
      </c>
      <c r="E38" s="32">
        <f t="shared" si="3"/>
        <v>-11977632</v>
      </c>
      <c r="F38" s="33">
        <f t="shared" si="3"/>
        <v>-11977632</v>
      </c>
      <c r="G38" s="33">
        <f t="shared" si="3"/>
        <v>541551</v>
      </c>
      <c r="H38" s="33">
        <f t="shared" si="3"/>
        <v>1715001</v>
      </c>
      <c r="I38" s="33">
        <f t="shared" si="3"/>
        <v>-426750</v>
      </c>
      <c r="J38" s="33">
        <f t="shared" si="3"/>
        <v>1829802</v>
      </c>
      <c r="K38" s="33">
        <f t="shared" si="3"/>
        <v>3693462</v>
      </c>
      <c r="L38" s="33">
        <f t="shared" si="3"/>
        <v>18164698</v>
      </c>
      <c r="M38" s="33">
        <f t="shared" si="3"/>
        <v>-14602363</v>
      </c>
      <c r="N38" s="33">
        <f t="shared" si="3"/>
        <v>7255797</v>
      </c>
      <c r="O38" s="33">
        <f t="shared" si="3"/>
        <v>4499021</v>
      </c>
      <c r="P38" s="33">
        <f t="shared" si="3"/>
        <v>-11807600</v>
      </c>
      <c r="Q38" s="33">
        <f t="shared" si="3"/>
        <v>20941589</v>
      </c>
      <c r="R38" s="33">
        <f t="shared" si="3"/>
        <v>13633010</v>
      </c>
      <c r="S38" s="33">
        <f t="shared" si="3"/>
        <v>-19597304</v>
      </c>
      <c r="T38" s="33">
        <f t="shared" si="3"/>
        <v>-6425122</v>
      </c>
      <c r="U38" s="33">
        <f t="shared" si="3"/>
        <v>-881449</v>
      </c>
      <c r="V38" s="33">
        <f t="shared" si="3"/>
        <v>-26903875</v>
      </c>
      <c r="W38" s="33">
        <f t="shared" si="3"/>
        <v>-4185266</v>
      </c>
      <c r="X38" s="33">
        <f t="shared" si="3"/>
        <v>-11977632</v>
      </c>
      <c r="Y38" s="33">
        <f t="shared" si="3"/>
        <v>7792366</v>
      </c>
      <c r="Z38" s="34">
        <f>+IF(X38&lt;&gt;0,+(Y38/X38)*100,0)</f>
        <v>-65.05765079441413</v>
      </c>
      <c r="AA38" s="35">
        <f>+AA17+AA27+AA36</f>
        <v>-11977632</v>
      </c>
    </row>
    <row r="39" spans="1:27" ht="13.5">
      <c r="A39" s="22" t="s">
        <v>59</v>
      </c>
      <c r="B39" s="16"/>
      <c r="C39" s="31">
        <v>6827506</v>
      </c>
      <c r="D39" s="31"/>
      <c r="E39" s="32">
        <v>11686000</v>
      </c>
      <c r="F39" s="33">
        <v>11686000</v>
      </c>
      <c r="G39" s="33">
        <v>34673</v>
      </c>
      <c r="H39" s="33">
        <v>576224</v>
      </c>
      <c r="I39" s="33">
        <v>2291225</v>
      </c>
      <c r="J39" s="33">
        <v>34673</v>
      </c>
      <c r="K39" s="33">
        <v>1864475</v>
      </c>
      <c r="L39" s="33">
        <v>5557937</v>
      </c>
      <c r="M39" s="33">
        <v>23722635</v>
      </c>
      <c r="N39" s="33">
        <v>1864475</v>
      </c>
      <c r="O39" s="33">
        <v>9120272</v>
      </c>
      <c r="P39" s="33">
        <v>13619293</v>
      </c>
      <c r="Q39" s="33">
        <v>1811693</v>
      </c>
      <c r="R39" s="33">
        <v>9120272</v>
      </c>
      <c r="S39" s="33">
        <v>22753282</v>
      </c>
      <c r="T39" s="33">
        <v>3155978</v>
      </c>
      <c r="U39" s="33">
        <v>-3269144</v>
      </c>
      <c r="V39" s="33">
        <v>22753282</v>
      </c>
      <c r="W39" s="33">
        <v>34673</v>
      </c>
      <c r="X39" s="33">
        <v>11686000</v>
      </c>
      <c r="Y39" s="33">
        <v>-11651327</v>
      </c>
      <c r="Z39" s="34">
        <v>-99.7</v>
      </c>
      <c r="AA39" s="35">
        <v>11686000</v>
      </c>
    </row>
    <row r="40" spans="1:27" ht="13.5">
      <c r="A40" s="41" t="s">
        <v>60</v>
      </c>
      <c r="B40" s="42"/>
      <c r="C40" s="43">
        <v>7333411</v>
      </c>
      <c r="D40" s="43"/>
      <c r="E40" s="44">
        <v>-291632</v>
      </c>
      <c r="F40" s="45">
        <v>-291632</v>
      </c>
      <c r="G40" s="45">
        <v>576224</v>
      </c>
      <c r="H40" s="45">
        <v>2291225</v>
      </c>
      <c r="I40" s="45">
        <v>1864475</v>
      </c>
      <c r="J40" s="45">
        <v>1864475</v>
      </c>
      <c r="K40" s="45">
        <v>5557937</v>
      </c>
      <c r="L40" s="45">
        <v>23722635</v>
      </c>
      <c r="M40" s="45">
        <v>9120272</v>
      </c>
      <c r="N40" s="45">
        <v>9120272</v>
      </c>
      <c r="O40" s="45">
        <v>13619293</v>
      </c>
      <c r="P40" s="45">
        <v>1811693</v>
      </c>
      <c r="Q40" s="45">
        <v>22753282</v>
      </c>
      <c r="R40" s="45">
        <v>13619293</v>
      </c>
      <c r="S40" s="45">
        <v>3155978</v>
      </c>
      <c r="T40" s="45">
        <v>-3269144</v>
      </c>
      <c r="U40" s="45">
        <v>-4150593</v>
      </c>
      <c r="V40" s="45">
        <v>-4150593</v>
      </c>
      <c r="W40" s="45">
        <v>-4150593</v>
      </c>
      <c r="X40" s="45">
        <v>-291632</v>
      </c>
      <c r="Y40" s="45">
        <v>-3858961</v>
      </c>
      <c r="Z40" s="46">
        <v>1323.23</v>
      </c>
      <c r="AA40" s="47">
        <v>-291632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45697681</v>
      </c>
      <c r="F6" s="19">
        <v>45697681</v>
      </c>
      <c r="G6" s="19">
        <v>13839913</v>
      </c>
      <c r="H6" s="19">
        <v>-5291511</v>
      </c>
      <c r="I6" s="19">
        <v>12054924</v>
      </c>
      <c r="J6" s="19">
        <v>20603326</v>
      </c>
      <c r="K6" s="19">
        <v>4995795</v>
      </c>
      <c r="L6" s="19">
        <v>5025916</v>
      </c>
      <c r="M6" s="19">
        <v>4143524</v>
      </c>
      <c r="N6" s="19">
        <v>14165235</v>
      </c>
      <c r="O6" s="19">
        <v>-1883429</v>
      </c>
      <c r="P6" s="19">
        <v>4354012</v>
      </c>
      <c r="Q6" s="19">
        <v>3596864</v>
      </c>
      <c r="R6" s="19">
        <v>6067447</v>
      </c>
      <c r="S6" s="19">
        <v>4434854</v>
      </c>
      <c r="T6" s="19">
        <v>6003226</v>
      </c>
      <c r="U6" s="19">
        <v>8652092</v>
      </c>
      <c r="V6" s="19">
        <v>19090172</v>
      </c>
      <c r="W6" s="19">
        <v>59926180</v>
      </c>
      <c r="X6" s="19">
        <v>45697681</v>
      </c>
      <c r="Y6" s="19">
        <v>14228499</v>
      </c>
      <c r="Z6" s="20">
        <v>31.14</v>
      </c>
      <c r="AA6" s="21">
        <v>45697681</v>
      </c>
    </row>
    <row r="7" spans="1:27" ht="13.5">
      <c r="A7" s="22" t="s">
        <v>34</v>
      </c>
      <c r="B7" s="16"/>
      <c r="C7" s="17"/>
      <c r="D7" s="17"/>
      <c r="E7" s="18">
        <v>165435841</v>
      </c>
      <c r="F7" s="19">
        <v>165435841</v>
      </c>
      <c r="G7" s="19">
        <v>14812697</v>
      </c>
      <c r="H7" s="19">
        <v>15742807</v>
      </c>
      <c r="I7" s="19">
        <v>19400784</v>
      </c>
      <c r="J7" s="19">
        <v>49956288</v>
      </c>
      <c r="K7" s="19">
        <v>11975609</v>
      </c>
      <c r="L7" s="19">
        <v>18318377</v>
      </c>
      <c r="M7" s="19">
        <v>22731982</v>
      </c>
      <c r="N7" s="19">
        <v>53025968</v>
      </c>
      <c r="O7" s="19">
        <v>15488916</v>
      </c>
      <c r="P7" s="19">
        <v>2832558</v>
      </c>
      <c r="Q7" s="19">
        <v>15329367</v>
      </c>
      <c r="R7" s="19">
        <v>33650841</v>
      </c>
      <c r="S7" s="19">
        <v>17616529</v>
      </c>
      <c r="T7" s="19">
        <v>18381249</v>
      </c>
      <c r="U7" s="19">
        <v>32868898</v>
      </c>
      <c r="V7" s="19">
        <v>68866676</v>
      </c>
      <c r="W7" s="19">
        <v>205499773</v>
      </c>
      <c r="X7" s="19">
        <v>165435841</v>
      </c>
      <c r="Y7" s="19">
        <v>40063932</v>
      </c>
      <c r="Z7" s="20">
        <v>24.22</v>
      </c>
      <c r="AA7" s="21">
        <v>165435841</v>
      </c>
    </row>
    <row r="8" spans="1:27" ht="13.5">
      <c r="A8" s="22" t="s">
        <v>35</v>
      </c>
      <c r="B8" s="16"/>
      <c r="C8" s="17"/>
      <c r="D8" s="17"/>
      <c r="E8" s="18">
        <v>21943654</v>
      </c>
      <c r="F8" s="19">
        <v>21943654</v>
      </c>
      <c r="G8" s="19">
        <v>1670703</v>
      </c>
      <c r="H8" s="19">
        <v>2312147</v>
      </c>
      <c r="I8" s="19">
        <v>2223545</v>
      </c>
      <c r="J8" s="19">
        <v>6206395</v>
      </c>
      <c r="K8" s="19">
        <v>2273881</v>
      </c>
      <c r="L8" s="19">
        <v>4344821</v>
      </c>
      <c r="M8" s="19">
        <v>3486519</v>
      </c>
      <c r="N8" s="19">
        <v>10105221</v>
      </c>
      <c r="O8" s="19">
        <v>602174</v>
      </c>
      <c r="P8" s="19">
        <v>653208</v>
      </c>
      <c r="Q8" s="19">
        <v>5204633</v>
      </c>
      <c r="R8" s="19">
        <v>6460015</v>
      </c>
      <c r="S8" s="19">
        <v>-2557574</v>
      </c>
      <c r="T8" s="19">
        <v>674500</v>
      </c>
      <c r="U8" s="19">
        <v>6992007</v>
      </c>
      <c r="V8" s="19">
        <v>5108933</v>
      </c>
      <c r="W8" s="19">
        <v>27880564</v>
      </c>
      <c r="X8" s="19">
        <v>21943654</v>
      </c>
      <c r="Y8" s="19">
        <v>5936910</v>
      </c>
      <c r="Z8" s="20">
        <v>27.06</v>
      </c>
      <c r="AA8" s="21">
        <v>21943654</v>
      </c>
    </row>
    <row r="9" spans="1:27" ht="13.5">
      <c r="A9" s="22" t="s">
        <v>36</v>
      </c>
      <c r="B9" s="16"/>
      <c r="C9" s="17"/>
      <c r="D9" s="17"/>
      <c r="E9" s="18">
        <v>61676000</v>
      </c>
      <c r="F9" s="19">
        <v>61676000</v>
      </c>
      <c r="G9" s="19">
        <v>23410000</v>
      </c>
      <c r="H9" s="19"/>
      <c r="I9" s="19"/>
      <c r="J9" s="19">
        <v>23410000</v>
      </c>
      <c r="K9" s="19"/>
      <c r="L9" s="19"/>
      <c r="M9" s="19">
        <v>19714000</v>
      </c>
      <c r="N9" s="19">
        <v>19714000</v>
      </c>
      <c r="O9" s="19"/>
      <c r="P9" s="19"/>
      <c r="Q9" s="19"/>
      <c r="R9" s="19"/>
      <c r="S9" s="19"/>
      <c r="T9" s="19"/>
      <c r="U9" s="19"/>
      <c r="V9" s="19"/>
      <c r="W9" s="19">
        <v>43124000</v>
      </c>
      <c r="X9" s="19">
        <v>61676000</v>
      </c>
      <c r="Y9" s="19">
        <v>-18552000</v>
      </c>
      <c r="Z9" s="20">
        <v>-30.08</v>
      </c>
      <c r="AA9" s="21">
        <v>61676000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22075027</v>
      </c>
      <c r="F11" s="19">
        <v>22075027</v>
      </c>
      <c r="G11" s="19">
        <v>2071596</v>
      </c>
      <c r="H11" s="19">
        <v>2162079</v>
      </c>
      <c r="I11" s="19">
        <v>2287117</v>
      </c>
      <c r="J11" s="19">
        <v>6520792</v>
      </c>
      <c r="K11" s="19">
        <v>2020048</v>
      </c>
      <c r="L11" s="19">
        <v>1980787</v>
      </c>
      <c r="M11" s="19">
        <v>2105085</v>
      </c>
      <c r="N11" s="19">
        <v>6105920</v>
      </c>
      <c r="O11" s="19">
        <v>2229491</v>
      </c>
      <c r="P11" s="19">
        <v>1391914</v>
      </c>
      <c r="Q11" s="19">
        <v>2074191</v>
      </c>
      <c r="R11" s="19">
        <v>5695596</v>
      </c>
      <c r="S11" s="19">
        <v>2089081</v>
      </c>
      <c r="T11" s="19">
        <v>2169539</v>
      </c>
      <c r="U11" s="19">
        <v>4262680</v>
      </c>
      <c r="V11" s="19">
        <v>8521300</v>
      </c>
      <c r="W11" s="19">
        <v>26843608</v>
      </c>
      <c r="X11" s="19">
        <v>22075027</v>
      </c>
      <c r="Y11" s="19">
        <v>4768581</v>
      </c>
      <c r="Z11" s="20">
        <v>21.6</v>
      </c>
      <c r="AA11" s="21">
        <v>22075027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-277863206</v>
      </c>
      <c r="F14" s="19">
        <v>-277863206</v>
      </c>
      <c r="G14" s="19">
        <v>-13300514</v>
      </c>
      <c r="H14" s="19">
        <v>-37024994</v>
      </c>
      <c r="I14" s="19">
        <v>-51091221</v>
      </c>
      <c r="J14" s="19">
        <v>-101416729</v>
      </c>
      <c r="K14" s="19">
        <v>-25141317</v>
      </c>
      <c r="L14" s="19">
        <v>-22738159</v>
      </c>
      <c r="M14" s="19">
        <v>-21541211</v>
      </c>
      <c r="N14" s="19">
        <v>-69420687</v>
      </c>
      <c r="O14" s="19">
        <v>-20823657</v>
      </c>
      <c r="P14" s="19">
        <v>-20281539</v>
      </c>
      <c r="Q14" s="19">
        <v>-20625989</v>
      </c>
      <c r="R14" s="19">
        <v>-61731185</v>
      </c>
      <c r="S14" s="19">
        <v>-21477853</v>
      </c>
      <c r="T14" s="19">
        <v>-29470924</v>
      </c>
      <c r="U14" s="19">
        <v>-51462770</v>
      </c>
      <c r="V14" s="19">
        <v>-102411547</v>
      </c>
      <c r="W14" s="19">
        <v>-334980148</v>
      </c>
      <c r="X14" s="19">
        <v>-277863206</v>
      </c>
      <c r="Y14" s="19">
        <v>-57116942</v>
      </c>
      <c r="Z14" s="20">
        <v>20.56</v>
      </c>
      <c r="AA14" s="21">
        <v>-277863206</v>
      </c>
    </row>
    <row r="15" spans="1:27" ht="13.5">
      <c r="A15" s="22" t="s">
        <v>42</v>
      </c>
      <c r="B15" s="16"/>
      <c r="C15" s="17"/>
      <c r="D15" s="17"/>
      <c r="E15" s="18">
        <v>-1908900</v>
      </c>
      <c r="F15" s="19">
        <v>-1908900</v>
      </c>
      <c r="G15" s="19">
        <v>-372838</v>
      </c>
      <c r="H15" s="19"/>
      <c r="I15" s="19"/>
      <c r="J15" s="19">
        <v>-372838</v>
      </c>
      <c r="K15" s="19">
        <v>-367882</v>
      </c>
      <c r="L15" s="19"/>
      <c r="M15" s="19">
        <v>-206064</v>
      </c>
      <c r="N15" s="19">
        <v>-573946</v>
      </c>
      <c r="O15" s="19">
        <v>-339358</v>
      </c>
      <c r="P15" s="19">
        <v>-27148</v>
      </c>
      <c r="Q15" s="19"/>
      <c r="R15" s="19">
        <v>-366506</v>
      </c>
      <c r="S15" s="19"/>
      <c r="T15" s="19"/>
      <c r="U15" s="19"/>
      <c r="V15" s="19"/>
      <c r="W15" s="19">
        <v>-1313290</v>
      </c>
      <c r="X15" s="19">
        <v>-1908900</v>
      </c>
      <c r="Y15" s="19">
        <v>595610</v>
      </c>
      <c r="Z15" s="20">
        <v>-31.2</v>
      </c>
      <c r="AA15" s="21">
        <v>-1908900</v>
      </c>
    </row>
    <row r="16" spans="1:27" ht="13.5">
      <c r="A16" s="22" t="s">
        <v>43</v>
      </c>
      <c r="B16" s="16"/>
      <c r="C16" s="17"/>
      <c r="D16" s="17"/>
      <c r="E16" s="18">
        <v>-50926</v>
      </c>
      <c r="F16" s="19">
        <v>-50926</v>
      </c>
      <c r="G16" s="19">
        <v>-416024</v>
      </c>
      <c r="H16" s="19">
        <v>-388902</v>
      </c>
      <c r="I16" s="19">
        <v>-406516</v>
      </c>
      <c r="J16" s="19">
        <v>-1211442</v>
      </c>
      <c r="K16" s="19">
        <v>-374977</v>
      </c>
      <c r="L16" s="19">
        <v>-404185</v>
      </c>
      <c r="M16" s="19">
        <v>-315670</v>
      </c>
      <c r="N16" s="19">
        <v>-1094832</v>
      </c>
      <c r="O16" s="19">
        <v>-6333</v>
      </c>
      <c r="P16" s="19">
        <v>-432637</v>
      </c>
      <c r="Q16" s="19">
        <v>-435842</v>
      </c>
      <c r="R16" s="19">
        <v>-874812</v>
      </c>
      <c r="S16" s="19">
        <v>-411497</v>
      </c>
      <c r="T16" s="19">
        <v>-351870</v>
      </c>
      <c r="U16" s="19">
        <v>-756079</v>
      </c>
      <c r="V16" s="19">
        <v>-1519446</v>
      </c>
      <c r="W16" s="19">
        <v>-4700532</v>
      </c>
      <c r="X16" s="19">
        <v>-50926</v>
      </c>
      <c r="Y16" s="19">
        <v>-4649606</v>
      </c>
      <c r="Z16" s="20">
        <v>9130.12</v>
      </c>
      <c r="AA16" s="21">
        <v>-50926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37005171</v>
      </c>
      <c r="F17" s="27">
        <f t="shared" si="0"/>
        <v>37005171</v>
      </c>
      <c r="G17" s="27">
        <f t="shared" si="0"/>
        <v>41715533</v>
      </c>
      <c r="H17" s="27">
        <f t="shared" si="0"/>
        <v>-22488374</v>
      </c>
      <c r="I17" s="27">
        <f t="shared" si="0"/>
        <v>-15531367</v>
      </c>
      <c r="J17" s="27">
        <f t="shared" si="0"/>
        <v>3695792</v>
      </c>
      <c r="K17" s="27">
        <f t="shared" si="0"/>
        <v>-4618843</v>
      </c>
      <c r="L17" s="27">
        <f t="shared" si="0"/>
        <v>6527557</v>
      </c>
      <c r="M17" s="27">
        <f t="shared" si="0"/>
        <v>30118165</v>
      </c>
      <c r="N17" s="27">
        <f t="shared" si="0"/>
        <v>32026879</v>
      </c>
      <c r="O17" s="27">
        <f t="shared" si="0"/>
        <v>-4732196</v>
      </c>
      <c r="P17" s="27">
        <f t="shared" si="0"/>
        <v>-11509632</v>
      </c>
      <c r="Q17" s="27">
        <f t="shared" si="0"/>
        <v>5143224</v>
      </c>
      <c r="R17" s="27">
        <f t="shared" si="0"/>
        <v>-11098604</v>
      </c>
      <c r="S17" s="27">
        <f t="shared" si="0"/>
        <v>-306460</v>
      </c>
      <c r="T17" s="27">
        <f t="shared" si="0"/>
        <v>-2594280</v>
      </c>
      <c r="U17" s="27">
        <f t="shared" si="0"/>
        <v>556828</v>
      </c>
      <c r="V17" s="27">
        <f t="shared" si="0"/>
        <v>-2343912</v>
      </c>
      <c r="W17" s="27">
        <f t="shared" si="0"/>
        <v>22280155</v>
      </c>
      <c r="X17" s="27">
        <f t="shared" si="0"/>
        <v>37005171</v>
      </c>
      <c r="Y17" s="27">
        <f t="shared" si="0"/>
        <v>-14725016</v>
      </c>
      <c r="Z17" s="28">
        <f>+IF(X17&lt;&gt;0,+(Y17/X17)*100,0)</f>
        <v>-39.79177937051014</v>
      </c>
      <c r="AA17" s="29">
        <f>SUM(AA6:AA16)</f>
        <v>37005171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-5518000</v>
      </c>
      <c r="F26" s="19">
        <v>-5518000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-5518000</v>
      </c>
      <c r="Y26" s="19">
        <v>5518000</v>
      </c>
      <c r="Z26" s="20">
        <v>-100</v>
      </c>
      <c r="AA26" s="21">
        <v>-5518000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-5518000</v>
      </c>
      <c r="F27" s="27">
        <f t="shared" si="1"/>
        <v>-5518000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-5518000</v>
      </c>
      <c r="Y27" s="27">
        <f t="shared" si="1"/>
        <v>5518000</v>
      </c>
      <c r="Z27" s="28">
        <f>+IF(X27&lt;&gt;0,+(Y27/X27)*100,0)</f>
        <v>-100</v>
      </c>
      <c r="AA27" s="29">
        <f>SUM(AA21:AA26)</f>
        <v>-5518000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-5272883</v>
      </c>
      <c r="F35" s="19">
        <v>-5272883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-5272883</v>
      </c>
      <c r="Y35" s="19">
        <v>5272883</v>
      </c>
      <c r="Z35" s="20">
        <v>-100</v>
      </c>
      <c r="AA35" s="21">
        <v>-5272883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-5272883</v>
      </c>
      <c r="F36" s="27">
        <f t="shared" si="2"/>
        <v>-5272883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-5272883</v>
      </c>
      <c r="Y36" s="27">
        <f t="shared" si="2"/>
        <v>5272883</v>
      </c>
      <c r="Z36" s="28">
        <f>+IF(X36&lt;&gt;0,+(Y36/X36)*100,0)</f>
        <v>-100</v>
      </c>
      <c r="AA36" s="29">
        <f>SUM(AA31:AA35)</f>
        <v>-5272883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26214288</v>
      </c>
      <c r="F38" s="33">
        <f t="shared" si="3"/>
        <v>26214288</v>
      </c>
      <c r="G38" s="33">
        <f t="shared" si="3"/>
        <v>41715533</v>
      </c>
      <c r="H38" s="33">
        <f t="shared" si="3"/>
        <v>-22488374</v>
      </c>
      <c r="I38" s="33">
        <f t="shared" si="3"/>
        <v>-15531367</v>
      </c>
      <c r="J38" s="33">
        <f t="shared" si="3"/>
        <v>3695792</v>
      </c>
      <c r="K38" s="33">
        <f t="shared" si="3"/>
        <v>-4618843</v>
      </c>
      <c r="L38" s="33">
        <f t="shared" si="3"/>
        <v>6527557</v>
      </c>
      <c r="M38" s="33">
        <f t="shared" si="3"/>
        <v>30118165</v>
      </c>
      <c r="N38" s="33">
        <f t="shared" si="3"/>
        <v>32026879</v>
      </c>
      <c r="O38" s="33">
        <f t="shared" si="3"/>
        <v>-4732196</v>
      </c>
      <c r="P38" s="33">
        <f t="shared" si="3"/>
        <v>-11509632</v>
      </c>
      <c r="Q38" s="33">
        <f t="shared" si="3"/>
        <v>5143224</v>
      </c>
      <c r="R38" s="33">
        <f t="shared" si="3"/>
        <v>-11098604</v>
      </c>
      <c r="S38" s="33">
        <f t="shared" si="3"/>
        <v>-306460</v>
      </c>
      <c r="T38" s="33">
        <f t="shared" si="3"/>
        <v>-2594280</v>
      </c>
      <c r="U38" s="33">
        <f t="shared" si="3"/>
        <v>556828</v>
      </c>
      <c r="V38" s="33">
        <f t="shared" si="3"/>
        <v>-2343912</v>
      </c>
      <c r="W38" s="33">
        <f t="shared" si="3"/>
        <v>22280155</v>
      </c>
      <c r="X38" s="33">
        <f t="shared" si="3"/>
        <v>26214288</v>
      </c>
      <c r="Y38" s="33">
        <f t="shared" si="3"/>
        <v>-3934133</v>
      </c>
      <c r="Z38" s="34">
        <f>+IF(X38&lt;&gt;0,+(Y38/X38)*100,0)</f>
        <v>-15.00759051704933</v>
      </c>
      <c r="AA38" s="35">
        <f>+AA17+AA27+AA36</f>
        <v>26214288</v>
      </c>
    </row>
    <row r="39" spans="1:27" ht="13.5">
      <c r="A39" s="22" t="s">
        <v>59</v>
      </c>
      <c r="B39" s="16"/>
      <c r="C39" s="31"/>
      <c r="D39" s="31"/>
      <c r="E39" s="32">
        <v>1137527</v>
      </c>
      <c r="F39" s="33">
        <v>1137527</v>
      </c>
      <c r="G39" s="33">
        <v>25627837</v>
      </c>
      <c r="H39" s="33">
        <v>67343370</v>
      </c>
      <c r="I39" s="33">
        <v>44854996</v>
      </c>
      <c r="J39" s="33">
        <v>25627837</v>
      </c>
      <c r="K39" s="33">
        <v>29323629</v>
      </c>
      <c r="L39" s="33">
        <v>24704786</v>
      </c>
      <c r="M39" s="33">
        <v>31232343</v>
      </c>
      <c r="N39" s="33">
        <v>29323629</v>
      </c>
      <c r="O39" s="33">
        <v>61350508</v>
      </c>
      <c r="P39" s="33">
        <v>56618312</v>
      </c>
      <c r="Q39" s="33">
        <v>45108680</v>
      </c>
      <c r="R39" s="33">
        <v>61350508</v>
      </c>
      <c r="S39" s="33">
        <v>50251904</v>
      </c>
      <c r="T39" s="33">
        <v>49945444</v>
      </c>
      <c r="U39" s="33">
        <v>47351164</v>
      </c>
      <c r="V39" s="33">
        <v>50251904</v>
      </c>
      <c r="W39" s="33">
        <v>25627837</v>
      </c>
      <c r="X39" s="33">
        <v>1137527</v>
      </c>
      <c r="Y39" s="33">
        <v>24490310</v>
      </c>
      <c r="Z39" s="34">
        <v>2152.94</v>
      </c>
      <c r="AA39" s="35">
        <v>1137527</v>
      </c>
    </row>
    <row r="40" spans="1:27" ht="13.5">
      <c r="A40" s="41" t="s">
        <v>60</v>
      </c>
      <c r="B40" s="42"/>
      <c r="C40" s="43"/>
      <c r="D40" s="43"/>
      <c r="E40" s="44">
        <v>27351815</v>
      </c>
      <c r="F40" s="45">
        <v>27351815</v>
      </c>
      <c r="G40" s="45">
        <v>67343370</v>
      </c>
      <c r="H40" s="45">
        <v>44854996</v>
      </c>
      <c r="I40" s="45">
        <v>29323629</v>
      </c>
      <c r="J40" s="45">
        <v>29323629</v>
      </c>
      <c r="K40" s="45">
        <v>24704786</v>
      </c>
      <c r="L40" s="45">
        <v>31232343</v>
      </c>
      <c r="M40" s="45">
        <v>61350508</v>
      </c>
      <c r="N40" s="45">
        <v>61350508</v>
      </c>
      <c r="O40" s="45">
        <v>56618312</v>
      </c>
      <c r="P40" s="45">
        <v>45108680</v>
      </c>
      <c r="Q40" s="45">
        <v>50251904</v>
      </c>
      <c r="R40" s="45">
        <v>56618312</v>
      </c>
      <c r="S40" s="45">
        <v>49945444</v>
      </c>
      <c r="T40" s="45">
        <v>47351164</v>
      </c>
      <c r="U40" s="45">
        <v>47907992</v>
      </c>
      <c r="V40" s="45">
        <v>47907992</v>
      </c>
      <c r="W40" s="45">
        <v>47907992</v>
      </c>
      <c r="X40" s="45">
        <v>27351815</v>
      </c>
      <c r="Y40" s="45">
        <v>20556177</v>
      </c>
      <c r="Z40" s="46">
        <v>75.15</v>
      </c>
      <c r="AA40" s="47">
        <v>27351815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92580000</v>
      </c>
      <c r="F6" s="19">
        <v>245591001</v>
      </c>
      <c r="G6" s="19">
        <v>11209</v>
      </c>
      <c r="H6" s="19">
        <v>9957</v>
      </c>
      <c r="I6" s="19">
        <v>282516</v>
      </c>
      <c r="J6" s="19">
        <v>303682</v>
      </c>
      <c r="K6" s="19">
        <v>16783</v>
      </c>
      <c r="L6" s="19">
        <v>408849</v>
      </c>
      <c r="M6" s="19">
        <v>52453</v>
      </c>
      <c r="N6" s="19">
        <v>478085</v>
      </c>
      <c r="O6" s="19">
        <v>39648</v>
      </c>
      <c r="P6" s="19">
        <v>9938</v>
      </c>
      <c r="Q6" s="19">
        <v>2243315</v>
      </c>
      <c r="R6" s="19">
        <v>2292901</v>
      </c>
      <c r="S6" s="19">
        <v>1666603</v>
      </c>
      <c r="T6" s="19">
        <v>6105099</v>
      </c>
      <c r="U6" s="19">
        <v>6406770</v>
      </c>
      <c r="V6" s="19">
        <v>14178472</v>
      </c>
      <c r="W6" s="19">
        <v>17253140</v>
      </c>
      <c r="X6" s="19">
        <v>245591001</v>
      </c>
      <c r="Y6" s="19">
        <v>-228337861</v>
      </c>
      <c r="Z6" s="20">
        <v>-92.97</v>
      </c>
      <c r="AA6" s="21">
        <v>245591001</v>
      </c>
    </row>
    <row r="7" spans="1:27" ht="13.5">
      <c r="A7" s="22" t="s">
        <v>34</v>
      </c>
      <c r="B7" s="16"/>
      <c r="C7" s="17"/>
      <c r="D7" s="17"/>
      <c r="E7" s="18">
        <v>49992000</v>
      </c>
      <c r="F7" s="19">
        <v>44056462</v>
      </c>
      <c r="G7" s="19">
        <v>116810</v>
      </c>
      <c r="H7" s="19">
        <v>318381</v>
      </c>
      <c r="I7" s="19">
        <v>175685</v>
      </c>
      <c r="J7" s="19">
        <v>610876</v>
      </c>
      <c r="K7" s="19">
        <v>191871</v>
      </c>
      <c r="L7" s="19">
        <v>176844</v>
      </c>
      <c r="M7" s="19">
        <v>297308</v>
      </c>
      <c r="N7" s="19">
        <v>666023</v>
      </c>
      <c r="O7" s="19">
        <v>307657</v>
      </c>
      <c r="P7" s="19">
        <v>664762</v>
      </c>
      <c r="Q7" s="19">
        <v>364281</v>
      </c>
      <c r="R7" s="19">
        <v>1336700</v>
      </c>
      <c r="S7" s="19">
        <v>575305</v>
      </c>
      <c r="T7" s="19">
        <v>1427248</v>
      </c>
      <c r="U7" s="19">
        <v>808706</v>
      </c>
      <c r="V7" s="19">
        <v>2811259</v>
      </c>
      <c r="W7" s="19">
        <v>5424858</v>
      </c>
      <c r="X7" s="19">
        <v>44056462</v>
      </c>
      <c r="Y7" s="19">
        <v>-38631604</v>
      </c>
      <c r="Z7" s="20">
        <v>-87.69</v>
      </c>
      <c r="AA7" s="21">
        <v>44056462</v>
      </c>
    </row>
    <row r="8" spans="1:27" ht="13.5">
      <c r="A8" s="22" t="s">
        <v>35</v>
      </c>
      <c r="B8" s="16"/>
      <c r="C8" s="17"/>
      <c r="D8" s="17"/>
      <c r="E8" s="18">
        <v>30171000</v>
      </c>
      <c r="F8" s="19">
        <v>29654140</v>
      </c>
      <c r="G8" s="19">
        <v>98212</v>
      </c>
      <c r="H8" s="19">
        <v>32961</v>
      </c>
      <c r="I8" s="19">
        <v>1238468</v>
      </c>
      <c r="J8" s="19">
        <v>1369641</v>
      </c>
      <c r="K8" s="19">
        <v>1494123</v>
      </c>
      <c r="L8" s="19">
        <v>1129951</v>
      </c>
      <c r="M8" s="19">
        <v>1457428</v>
      </c>
      <c r="N8" s="19">
        <v>4081502</v>
      </c>
      <c r="O8" s="19">
        <v>1523165</v>
      </c>
      <c r="P8" s="19">
        <v>1277582</v>
      </c>
      <c r="Q8" s="19">
        <v>1656426</v>
      </c>
      <c r="R8" s="19">
        <v>4457173</v>
      </c>
      <c r="S8" s="19">
        <v>1865667</v>
      </c>
      <c r="T8" s="19">
        <v>1124387</v>
      </c>
      <c r="U8" s="19">
        <v>1622042</v>
      </c>
      <c r="V8" s="19">
        <v>4612096</v>
      </c>
      <c r="W8" s="19">
        <v>14520412</v>
      </c>
      <c r="X8" s="19">
        <v>29654140</v>
      </c>
      <c r="Y8" s="19">
        <v>-15133728</v>
      </c>
      <c r="Z8" s="20">
        <v>-51.03</v>
      </c>
      <c r="AA8" s="21">
        <v>29654140</v>
      </c>
    </row>
    <row r="9" spans="1:27" ht="13.5">
      <c r="A9" s="22" t="s">
        <v>36</v>
      </c>
      <c r="B9" s="16"/>
      <c r="C9" s="17"/>
      <c r="D9" s="17"/>
      <c r="E9" s="18">
        <v>557364000</v>
      </c>
      <c r="F9" s="19">
        <v>570120000</v>
      </c>
      <c r="G9" s="19">
        <v>217365000</v>
      </c>
      <c r="H9" s="19">
        <v>1811000</v>
      </c>
      <c r="I9" s="19"/>
      <c r="J9" s="19">
        <v>219176000</v>
      </c>
      <c r="K9" s="19"/>
      <c r="L9" s="19">
        <v>182355000</v>
      </c>
      <c r="M9" s="19"/>
      <c r="N9" s="19">
        <v>182355000</v>
      </c>
      <c r="O9" s="19"/>
      <c r="P9" s="19">
        <v>658000</v>
      </c>
      <c r="Q9" s="19">
        <v>20000000</v>
      </c>
      <c r="R9" s="19">
        <v>20658000</v>
      </c>
      <c r="S9" s="19"/>
      <c r="T9" s="19"/>
      <c r="U9" s="19"/>
      <c r="V9" s="19"/>
      <c r="W9" s="19">
        <v>422189000</v>
      </c>
      <c r="X9" s="19">
        <v>570120000</v>
      </c>
      <c r="Y9" s="19">
        <v>-147931000</v>
      </c>
      <c r="Z9" s="20">
        <v>-25.95</v>
      </c>
      <c r="AA9" s="21">
        <v>570120000</v>
      </c>
    </row>
    <row r="10" spans="1:27" ht="13.5">
      <c r="A10" s="22" t="s">
        <v>37</v>
      </c>
      <c r="B10" s="16"/>
      <c r="C10" s="17"/>
      <c r="D10" s="17"/>
      <c r="E10" s="18">
        <v>396228000</v>
      </c>
      <c r="F10" s="19">
        <v>399878565</v>
      </c>
      <c r="G10" s="19">
        <v>201100000</v>
      </c>
      <c r="H10" s="19"/>
      <c r="I10" s="19"/>
      <c r="J10" s="19">
        <v>201100000</v>
      </c>
      <c r="K10" s="19"/>
      <c r="L10" s="19">
        <v>2000000</v>
      </c>
      <c r="M10" s="19">
        <v>1000000</v>
      </c>
      <c r="N10" s="19">
        <v>3000000</v>
      </c>
      <c r="O10" s="19">
        <v>56736000</v>
      </c>
      <c r="P10" s="19">
        <v>74000000</v>
      </c>
      <c r="Q10" s="19">
        <v>49705728</v>
      </c>
      <c r="R10" s="19">
        <v>180441728</v>
      </c>
      <c r="S10" s="19"/>
      <c r="T10" s="19"/>
      <c r="U10" s="19"/>
      <c r="V10" s="19"/>
      <c r="W10" s="19">
        <v>384541728</v>
      </c>
      <c r="X10" s="19">
        <v>399878565</v>
      </c>
      <c r="Y10" s="19">
        <v>-15336837</v>
      </c>
      <c r="Z10" s="20">
        <v>-3.84</v>
      </c>
      <c r="AA10" s="21">
        <v>399878565</v>
      </c>
    </row>
    <row r="11" spans="1:27" ht="13.5">
      <c r="A11" s="22" t="s">
        <v>38</v>
      </c>
      <c r="B11" s="16"/>
      <c r="C11" s="17"/>
      <c r="D11" s="17"/>
      <c r="E11" s="18">
        <v>22692000</v>
      </c>
      <c r="F11" s="19">
        <v>24999391</v>
      </c>
      <c r="G11" s="19"/>
      <c r="H11" s="19"/>
      <c r="I11" s="19">
        <v>283388</v>
      </c>
      <c r="J11" s="19">
        <v>283388</v>
      </c>
      <c r="K11" s="19">
        <v>168101</v>
      </c>
      <c r="L11" s="19">
        <v>593680</v>
      </c>
      <c r="M11" s="19">
        <v>1935808</v>
      </c>
      <c r="N11" s="19">
        <v>2697589</v>
      </c>
      <c r="O11" s="19">
        <v>533163</v>
      </c>
      <c r="P11" s="19">
        <v>918216</v>
      </c>
      <c r="Q11" s="19">
        <v>115000</v>
      </c>
      <c r="R11" s="19">
        <v>1566379</v>
      </c>
      <c r="S11" s="19">
        <v>1263167</v>
      </c>
      <c r="T11" s="19">
        <v>911349</v>
      </c>
      <c r="U11" s="19">
        <v>1747101</v>
      </c>
      <c r="V11" s="19">
        <v>3921617</v>
      </c>
      <c r="W11" s="19">
        <v>8468973</v>
      </c>
      <c r="X11" s="19">
        <v>24999391</v>
      </c>
      <c r="Y11" s="19">
        <v>-16530418</v>
      </c>
      <c r="Z11" s="20">
        <v>-66.12</v>
      </c>
      <c r="AA11" s="21">
        <v>24999391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-678485000</v>
      </c>
      <c r="F14" s="19">
        <v>-623977121</v>
      </c>
      <c r="G14" s="19">
        <v>-33193703</v>
      </c>
      <c r="H14" s="19">
        <v>-32226999</v>
      </c>
      <c r="I14" s="19">
        <v>-40317464</v>
      </c>
      <c r="J14" s="19">
        <v>-105738166</v>
      </c>
      <c r="K14" s="19">
        <v>-57262547</v>
      </c>
      <c r="L14" s="19">
        <v>-39857493</v>
      </c>
      <c r="M14" s="19">
        <v>-83851324</v>
      </c>
      <c r="N14" s="19">
        <v>-180971364</v>
      </c>
      <c r="O14" s="19">
        <v>-18970617</v>
      </c>
      <c r="P14" s="19">
        <v>-44225008</v>
      </c>
      <c r="Q14" s="19">
        <v>-50210077</v>
      </c>
      <c r="R14" s="19">
        <v>-113405702</v>
      </c>
      <c r="S14" s="19">
        <v>-56511569</v>
      </c>
      <c r="T14" s="19">
        <v>-53817598</v>
      </c>
      <c r="U14" s="19">
        <v>-35151466</v>
      </c>
      <c r="V14" s="19">
        <v>-145480633</v>
      </c>
      <c r="W14" s="19">
        <v>-545595865</v>
      </c>
      <c r="X14" s="19">
        <v>-623977121</v>
      </c>
      <c r="Y14" s="19">
        <v>78381256</v>
      </c>
      <c r="Z14" s="20">
        <v>-12.56</v>
      </c>
      <c r="AA14" s="21">
        <v>-623977121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-31440000</v>
      </c>
      <c r="F16" s="19">
        <v>-20950541</v>
      </c>
      <c r="G16" s="19">
        <v>-92700</v>
      </c>
      <c r="H16" s="19">
        <v>-334772</v>
      </c>
      <c r="I16" s="19">
        <v>-1505642</v>
      </c>
      <c r="J16" s="19">
        <v>-1933114</v>
      </c>
      <c r="K16" s="19"/>
      <c r="L16" s="19">
        <v>-1445605</v>
      </c>
      <c r="M16" s="19">
        <v>-1802039</v>
      </c>
      <c r="N16" s="19">
        <v>-3247644</v>
      </c>
      <c r="O16" s="19">
        <v>-3189155</v>
      </c>
      <c r="P16" s="19">
        <v>-139000</v>
      </c>
      <c r="Q16" s="19">
        <v>-442000</v>
      </c>
      <c r="R16" s="19">
        <v>-3770155</v>
      </c>
      <c r="S16" s="19">
        <v>-122342634</v>
      </c>
      <c r="T16" s="19">
        <v>-63549</v>
      </c>
      <c r="U16" s="19">
        <v>-100532</v>
      </c>
      <c r="V16" s="19">
        <v>-122506715</v>
      </c>
      <c r="W16" s="19">
        <v>-131457628</v>
      </c>
      <c r="X16" s="19">
        <v>-20950541</v>
      </c>
      <c r="Y16" s="19">
        <v>-110507087</v>
      </c>
      <c r="Z16" s="20">
        <v>527.47</v>
      </c>
      <c r="AA16" s="21">
        <v>-20950541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439102000</v>
      </c>
      <c r="F17" s="27">
        <f t="shared" si="0"/>
        <v>669371897</v>
      </c>
      <c r="G17" s="27">
        <f t="shared" si="0"/>
        <v>385404828</v>
      </c>
      <c r="H17" s="27">
        <f t="shared" si="0"/>
        <v>-30389472</v>
      </c>
      <c r="I17" s="27">
        <f t="shared" si="0"/>
        <v>-39843049</v>
      </c>
      <c r="J17" s="27">
        <f t="shared" si="0"/>
        <v>315172307</v>
      </c>
      <c r="K17" s="27">
        <f t="shared" si="0"/>
        <v>-55391669</v>
      </c>
      <c r="L17" s="27">
        <f t="shared" si="0"/>
        <v>145361226</v>
      </c>
      <c r="M17" s="27">
        <f t="shared" si="0"/>
        <v>-80910366</v>
      </c>
      <c r="N17" s="27">
        <f t="shared" si="0"/>
        <v>9059191</v>
      </c>
      <c r="O17" s="27">
        <f t="shared" si="0"/>
        <v>36979861</v>
      </c>
      <c r="P17" s="27">
        <f t="shared" si="0"/>
        <v>33164490</v>
      </c>
      <c r="Q17" s="27">
        <f t="shared" si="0"/>
        <v>23432673</v>
      </c>
      <c r="R17" s="27">
        <f t="shared" si="0"/>
        <v>93577024</v>
      </c>
      <c r="S17" s="27">
        <f t="shared" si="0"/>
        <v>-173483461</v>
      </c>
      <c r="T17" s="27">
        <f t="shared" si="0"/>
        <v>-44313064</v>
      </c>
      <c r="U17" s="27">
        <f t="shared" si="0"/>
        <v>-24667379</v>
      </c>
      <c r="V17" s="27">
        <f t="shared" si="0"/>
        <v>-242463904</v>
      </c>
      <c r="W17" s="27">
        <f t="shared" si="0"/>
        <v>175344618</v>
      </c>
      <c r="X17" s="27">
        <f t="shared" si="0"/>
        <v>669371897</v>
      </c>
      <c r="Y17" s="27">
        <f t="shared" si="0"/>
        <v>-494027279</v>
      </c>
      <c r="Z17" s="28">
        <f>+IF(X17&lt;&gt;0,+(Y17/X17)*100,0)</f>
        <v>-73.80460416909317</v>
      </c>
      <c r="AA17" s="29">
        <f>SUM(AA6:AA16)</f>
        <v>669371897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400000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400000</v>
      </c>
      <c r="Y21" s="36">
        <v>-400000</v>
      </c>
      <c r="Z21" s="37">
        <v>-100</v>
      </c>
      <c r="AA21" s="38">
        <v>400000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-440652000</v>
      </c>
      <c r="F26" s="19">
        <v>-443828438</v>
      </c>
      <c r="G26" s="19">
        <v>-96974757</v>
      </c>
      <c r="H26" s="19">
        <v>-27428394</v>
      </c>
      <c r="I26" s="19">
        <v>-8874006</v>
      </c>
      <c r="J26" s="19">
        <v>-133277157</v>
      </c>
      <c r="K26" s="19">
        <v>-22594634</v>
      </c>
      <c r="L26" s="19">
        <v>-16023381</v>
      </c>
      <c r="M26" s="19">
        <v>-31543171</v>
      </c>
      <c r="N26" s="19">
        <v>-70161186</v>
      </c>
      <c r="O26" s="19">
        <v>-13228498</v>
      </c>
      <c r="P26" s="19">
        <v>-8796658</v>
      </c>
      <c r="Q26" s="19">
        <v>-24531980</v>
      </c>
      <c r="R26" s="19">
        <v>-46557136</v>
      </c>
      <c r="S26" s="19">
        <v>-4652727</v>
      </c>
      <c r="T26" s="19">
        <v>-11521442</v>
      </c>
      <c r="U26" s="19">
        <v>-11712830</v>
      </c>
      <c r="V26" s="19">
        <v>-27886999</v>
      </c>
      <c r="W26" s="19">
        <v>-277882478</v>
      </c>
      <c r="X26" s="19">
        <v>-443828438</v>
      </c>
      <c r="Y26" s="19">
        <v>165945960</v>
      </c>
      <c r="Z26" s="20">
        <v>-37.39</v>
      </c>
      <c r="AA26" s="21">
        <v>-443828438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-440652000</v>
      </c>
      <c r="F27" s="27">
        <f t="shared" si="1"/>
        <v>-443428438</v>
      </c>
      <c r="G27" s="27">
        <f t="shared" si="1"/>
        <v>-96974757</v>
      </c>
      <c r="H27" s="27">
        <f t="shared" si="1"/>
        <v>-27428394</v>
      </c>
      <c r="I27" s="27">
        <f t="shared" si="1"/>
        <v>-8874006</v>
      </c>
      <c r="J27" s="27">
        <f t="shared" si="1"/>
        <v>-133277157</v>
      </c>
      <c r="K27" s="27">
        <f t="shared" si="1"/>
        <v>-22594634</v>
      </c>
      <c r="L27" s="27">
        <f t="shared" si="1"/>
        <v>-16023381</v>
      </c>
      <c r="M27" s="27">
        <f t="shared" si="1"/>
        <v>-31543171</v>
      </c>
      <c r="N27" s="27">
        <f t="shared" si="1"/>
        <v>-70161186</v>
      </c>
      <c r="O27" s="27">
        <f t="shared" si="1"/>
        <v>-13228498</v>
      </c>
      <c r="P27" s="27">
        <f t="shared" si="1"/>
        <v>-8796658</v>
      </c>
      <c r="Q27" s="27">
        <f t="shared" si="1"/>
        <v>-24531980</v>
      </c>
      <c r="R27" s="27">
        <f t="shared" si="1"/>
        <v>-46557136</v>
      </c>
      <c r="S27" s="27">
        <f t="shared" si="1"/>
        <v>-4652727</v>
      </c>
      <c r="T27" s="27">
        <f t="shared" si="1"/>
        <v>-11521442</v>
      </c>
      <c r="U27" s="27">
        <f t="shared" si="1"/>
        <v>-11712830</v>
      </c>
      <c r="V27" s="27">
        <f t="shared" si="1"/>
        <v>-27886999</v>
      </c>
      <c r="W27" s="27">
        <f t="shared" si="1"/>
        <v>-277882478</v>
      </c>
      <c r="X27" s="27">
        <f t="shared" si="1"/>
        <v>-443428438</v>
      </c>
      <c r="Y27" s="27">
        <f t="shared" si="1"/>
        <v>165545960</v>
      </c>
      <c r="Z27" s="28">
        <f>+IF(X27&lt;&gt;0,+(Y27/X27)*100,0)</f>
        <v>-37.33318520270457</v>
      </c>
      <c r="AA27" s="29">
        <f>SUM(AA21:AA26)</f>
        <v>-443428438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-1550000</v>
      </c>
      <c r="F38" s="33">
        <f t="shared" si="3"/>
        <v>225943459</v>
      </c>
      <c r="G38" s="33">
        <f t="shared" si="3"/>
        <v>288430071</v>
      </c>
      <c r="H38" s="33">
        <f t="shared" si="3"/>
        <v>-57817866</v>
      </c>
      <c r="I38" s="33">
        <f t="shared" si="3"/>
        <v>-48717055</v>
      </c>
      <c r="J38" s="33">
        <f t="shared" si="3"/>
        <v>181895150</v>
      </c>
      <c r="K38" s="33">
        <f t="shared" si="3"/>
        <v>-77986303</v>
      </c>
      <c r="L38" s="33">
        <f t="shared" si="3"/>
        <v>129337845</v>
      </c>
      <c r="M38" s="33">
        <f t="shared" si="3"/>
        <v>-112453537</v>
      </c>
      <c r="N38" s="33">
        <f t="shared" si="3"/>
        <v>-61101995</v>
      </c>
      <c r="O38" s="33">
        <f t="shared" si="3"/>
        <v>23751363</v>
      </c>
      <c r="P38" s="33">
        <f t="shared" si="3"/>
        <v>24367832</v>
      </c>
      <c r="Q38" s="33">
        <f t="shared" si="3"/>
        <v>-1099307</v>
      </c>
      <c r="R38" s="33">
        <f t="shared" si="3"/>
        <v>47019888</v>
      </c>
      <c r="S38" s="33">
        <f t="shared" si="3"/>
        <v>-178136188</v>
      </c>
      <c r="T38" s="33">
        <f t="shared" si="3"/>
        <v>-55834506</v>
      </c>
      <c r="U38" s="33">
        <f t="shared" si="3"/>
        <v>-36380209</v>
      </c>
      <c r="V38" s="33">
        <f t="shared" si="3"/>
        <v>-270350903</v>
      </c>
      <c r="W38" s="33">
        <f t="shared" si="3"/>
        <v>-102537860</v>
      </c>
      <c r="X38" s="33">
        <f t="shared" si="3"/>
        <v>225943459</v>
      </c>
      <c r="Y38" s="33">
        <f t="shared" si="3"/>
        <v>-328481319</v>
      </c>
      <c r="Z38" s="34">
        <f>+IF(X38&lt;&gt;0,+(Y38/X38)*100,0)</f>
        <v>-145.38208826837513</v>
      </c>
      <c r="AA38" s="35">
        <f>+AA17+AA27+AA36</f>
        <v>225943459</v>
      </c>
    </row>
    <row r="39" spans="1:27" ht="13.5">
      <c r="A39" s="22" t="s">
        <v>59</v>
      </c>
      <c r="B39" s="16"/>
      <c r="C39" s="31"/>
      <c r="D39" s="31"/>
      <c r="E39" s="32">
        <v>173000000</v>
      </c>
      <c r="F39" s="33"/>
      <c r="G39" s="33">
        <v>152539912</v>
      </c>
      <c r="H39" s="33">
        <v>440969983</v>
      </c>
      <c r="I39" s="33">
        <v>383152117</v>
      </c>
      <c r="J39" s="33">
        <v>152539912</v>
      </c>
      <c r="K39" s="33">
        <v>334435062</v>
      </c>
      <c r="L39" s="33">
        <v>256448759</v>
      </c>
      <c r="M39" s="33">
        <v>385786604</v>
      </c>
      <c r="N39" s="33">
        <v>334435062</v>
      </c>
      <c r="O39" s="33">
        <v>273333067</v>
      </c>
      <c r="P39" s="33">
        <v>297084430</v>
      </c>
      <c r="Q39" s="33">
        <v>321452262</v>
      </c>
      <c r="R39" s="33">
        <v>273333067</v>
      </c>
      <c r="S39" s="33">
        <v>320352955</v>
      </c>
      <c r="T39" s="33">
        <v>142216767</v>
      </c>
      <c r="U39" s="33">
        <v>86382261</v>
      </c>
      <c r="V39" s="33">
        <v>320352955</v>
      </c>
      <c r="W39" s="33">
        <v>152539912</v>
      </c>
      <c r="X39" s="33"/>
      <c r="Y39" s="33">
        <v>152539912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171450000</v>
      </c>
      <c r="F40" s="45">
        <v>225943459</v>
      </c>
      <c r="G40" s="45">
        <v>440969983</v>
      </c>
      <c r="H40" s="45">
        <v>383152117</v>
      </c>
      <c r="I40" s="45">
        <v>334435062</v>
      </c>
      <c r="J40" s="45">
        <v>334435062</v>
      </c>
      <c r="K40" s="45">
        <v>256448759</v>
      </c>
      <c r="L40" s="45">
        <v>385786604</v>
      </c>
      <c r="M40" s="45">
        <v>273333067</v>
      </c>
      <c r="N40" s="45">
        <v>273333067</v>
      </c>
      <c r="O40" s="45">
        <v>297084430</v>
      </c>
      <c r="P40" s="45">
        <v>321452262</v>
      </c>
      <c r="Q40" s="45">
        <v>320352955</v>
      </c>
      <c r="R40" s="45">
        <v>297084430</v>
      </c>
      <c r="S40" s="45">
        <v>142216767</v>
      </c>
      <c r="T40" s="45">
        <v>86382261</v>
      </c>
      <c r="U40" s="45">
        <v>50002052</v>
      </c>
      <c r="V40" s="45">
        <v>50002052</v>
      </c>
      <c r="W40" s="45">
        <v>50002052</v>
      </c>
      <c r="X40" s="45">
        <v>225943459</v>
      </c>
      <c r="Y40" s="45">
        <v>-175941407</v>
      </c>
      <c r="Z40" s="46">
        <v>-77.87</v>
      </c>
      <c r="AA40" s="47">
        <v>225943459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7907000</v>
      </c>
      <c r="F6" s="19">
        <v>4632060</v>
      </c>
      <c r="G6" s="19">
        <v>446835</v>
      </c>
      <c r="H6" s="19">
        <v>305997</v>
      </c>
      <c r="I6" s="19">
        <v>354283</v>
      </c>
      <c r="J6" s="19">
        <v>1107115</v>
      </c>
      <c r="K6" s="19">
        <v>583612</v>
      </c>
      <c r="L6" s="19">
        <v>276313</v>
      </c>
      <c r="M6" s="19">
        <v>365593</v>
      </c>
      <c r="N6" s="19">
        <v>1225518</v>
      </c>
      <c r="O6" s="19">
        <v>278030</v>
      </c>
      <c r="P6" s="19">
        <v>210980</v>
      </c>
      <c r="Q6" s="19">
        <v>347271</v>
      </c>
      <c r="R6" s="19">
        <v>836281</v>
      </c>
      <c r="S6" s="19">
        <v>331766</v>
      </c>
      <c r="T6" s="19">
        <v>251789</v>
      </c>
      <c r="U6" s="19">
        <v>289587</v>
      </c>
      <c r="V6" s="19">
        <v>873142</v>
      </c>
      <c r="W6" s="19">
        <v>4042056</v>
      </c>
      <c r="X6" s="19">
        <v>4632060</v>
      </c>
      <c r="Y6" s="19">
        <v>-590004</v>
      </c>
      <c r="Z6" s="20">
        <v>-12.74</v>
      </c>
      <c r="AA6" s="21">
        <v>4632060</v>
      </c>
    </row>
    <row r="7" spans="1:27" ht="13.5">
      <c r="A7" s="22" t="s">
        <v>34</v>
      </c>
      <c r="B7" s="16"/>
      <c r="C7" s="17">
        <v>47848219</v>
      </c>
      <c r="D7" s="17"/>
      <c r="E7" s="18">
        <v>46638004</v>
      </c>
      <c r="F7" s="19">
        <v>39907752</v>
      </c>
      <c r="G7" s="19">
        <v>3664262</v>
      </c>
      <c r="H7" s="19">
        <v>3480258</v>
      </c>
      <c r="I7" s="19">
        <v>4225871</v>
      </c>
      <c r="J7" s="19">
        <v>11370391</v>
      </c>
      <c r="K7" s="19">
        <v>4546110</v>
      </c>
      <c r="L7" s="19">
        <v>4404359</v>
      </c>
      <c r="M7" s="19">
        <v>3081494</v>
      </c>
      <c r="N7" s="19">
        <v>12031963</v>
      </c>
      <c r="O7" s="19">
        <v>3639358</v>
      </c>
      <c r="P7" s="19">
        <v>4532082</v>
      </c>
      <c r="Q7" s="19">
        <v>3717702</v>
      </c>
      <c r="R7" s="19">
        <v>11889142</v>
      </c>
      <c r="S7" s="19">
        <v>3437775</v>
      </c>
      <c r="T7" s="19">
        <v>5161209</v>
      </c>
      <c r="U7" s="19">
        <v>3912376</v>
      </c>
      <c r="V7" s="19">
        <v>12511360</v>
      </c>
      <c r="W7" s="19">
        <v>47802856</v>
      </c>
      <c r="X7" s="19">
        <v>39907752</v>
      </c>
      <c r="Y7" s="19">
        <v>7895104</v>
      </c>
      <c r="Z7" s="20">
        <v>19.78</v>
      </c>
      <c r="AA7" s="21">
        <v>39907752</v>
      </c>
    </row>
    <row r="8" spans="1:27" ht="13.5">
      <c r="A8" s="22" t="s">
        <v>35</v>
      </c>
      <c r="B8" s="16"/>
      <c r="C8" s="17">
        <v>6038326</v>
      </c>
      <c r="D8" s="17"/>
      <c r="E8" s="18">
        <v>13041984</v>
      </c>
      <c r="F8" s="19">
        <v>14687952</v>
      </c>
      <c r="G8" s="19">
        <v>1618470</v>
      </c>
      <c r="H8" s="19">
        <v>1438414</v>
      </c>
      <c r="I8" s="19">
        <v>1129803</v>
      </c>
      <c r="J8" s="19">
        <v>4186687</v>
      </c>
      <c r="K8" s="19">
        <v>1911295</v>
      </c>
      <c r="L8" s="19">
        <v>2892907</v>
      </c>
      <c r="M8" s="19">
        <v>1146665</v>
      </c>
      <c r="N8" s="19">
        <v>5950867</v>
      </c>
      <c r="O8" s="19">
        <v>1415791</v>
      </c>
      <c r="P8" s="19">
        <v>2994668</v>
      </c>
      <c r="Q8" s="19">
        <v>5046522</v>
      </c>
      <c r="R8" s="19">
        <v>9456981</v>
      </c>
      <c r="S8" s="19">
        <v>2101365</v>
      </c>
      <c r="T8" s="19">
        <v>1558213</v>
      </c>
      <c r="U8" s="19">
        <v>281611</v>
      </c>
      <c r="V8" s="19">
        <v>3941189</v>
      </c>
      <c r="W8" s="19">
        <v>23535724</v>
      </c>
      <c r="X8" s="19">
        <v>14687952</v>
      </c>
      <c r="Y8" s="19">
        <v>8847772</v>
      </c>
      <c r="Z8" s="20">
        <v>60.24</v>
      </c>
      <c r="AA8" s="21">
        <v>14687952</v>
      </c>
    </row>
    <row r="9" spans="1:27" ht="13.5">
      <c r="A9" s="22" t="s">
        <v>36</v>
      </c>
      <c r="B9" s="16"/>
      <c r="C9" s="17">
        <v>66981000</v>
      </c>
      <c r="D9" s="17"/>
      <c r="E9" s="18">
        <v>52787000</v>
      </c>
      <c r="F9" s="19">
        <v>48618000</v>
      </c>
      <c r="G9" s="19">
        <v>21045000</v>
      </c>
      <c r="H9" s="19">
        <v>3991555</v>
      </c>
      <c r="I9" s="19"/>
      <c r="J9" s="19">
        <v>25036555</v>
      </c>
      <c r="K9" s="19"/>
      <c r="L9" s="19">
        <v>15995000</v>
      </c>
      <c r="M9" s="19"/>
      <c r="N9" s="19">
        <v>15995000</v>
      </c>
      <c r="O9" s="19"/>
      <c r="P9" s="19">
        <v>431000</v>
      </c>
      <c r="Q9" s="19">
        <v>13167000</v>
      </c>
      <c r="R9" s="19">
        <v>13598000</v>
      </c>
      <c r="S9" s="19"/>
      <c r="T9" s="19">
        <v>207000</v>
      </c>
      <c r="U9" s="19"/>
      <c r="V9" s="19">
        <v>207000</v>
      </c>
      <c r="W9" s="19">
        <v>54836555</v>
      </c>
      <c r="X9" s="19">
        <v>48618000</v>
      </c>
      <c r="Y9" s="19">
        <v>6218555</v>
      </c>
      <c r="Z9" s="20">
        <v>12.79</v>
      </c>
      <c r="AA9" s="21">
        <v>48618000</v>
      </c>
    </row>
    <row r="10" spans="1:27" ht="13.5">
      <c r="A10" s="22" t="s">
        <v>37</v>
      </c>
      <c r="B10" s="16"/>
      <c r="C10" s="17"/>
      <c r="D10" s="17"/>
      <c r="E10" s="18">
        <v>79095000</v>
      </c>
      <c r="F10" s="19">
        <v>98994960</v>
      </c>
      <c r="G10" s="19">
        <v>6080000</v>
      </c>
      <c r="H10" s="19"/>
      <c r="I10" s="19">
        <v>500000</v>
      </c>
      <c r="J10" s="19">
        <v>6580000</v>
      </c>
      <c r="K10" s="19">
        <v>500000</v>
      </c>
      <c r="L10" s="19">
        <v>8320000</v>
      </c>
      <c r="M10" s="19"/>
      <c r="N10" s="19">
        <v>8820000</v>
      </c>
      <c r="O10" s="19"/>
      <c r="P10" s="19"/>
      <c r="Q10" s="19">
        <v>15085000</v>
      </c>
      <c r="R10" s="19">
        <v>15085000</v>
      </c>
      <c r="S10" s="19"/>
      <c r="T10" s="19"/>
      <c r="U10" s="19"/>
      <c r="V10" s="19"/>
      <c r="W10" s="19">
        <v>30485000</v>
      </c>
      <c r="X10" s="19">
        <v>98994960</v>
      </c>
      <c r="Y10" s="19">
        <v>-68509960</v>
      </c>
      <c r="Z10" s="20">
        <v>-69.21</v>
      </c>
      <c r="AA10" s="21">
        <v>98994960</v>
      </c>
    </row>
    <row r="11" spans="1:27" ht="13.5">
      <c r="A11" s="22" t="s">
        <v>38</v>
      </c>
      <c r="B11" s="16"/>
      <c r="C11" s="17">
        <v>10149364</v>
      </c>
      <c r="D11" s="17"/>
      <c r="E11" s="18">
        <v>309000</v>
      </c>
      <c r="F11" s="19">
        <v>500004</v>
      </c>
      <c r="G11" s="19">
        <v>66065</v>
      </c>
      <c r="H11" s="19">
        <v>49799</v>
      </c>
      <c r="I11" s="19">
        <v>99301</v>
      </c>
      <c r="J11" s="19">
        <v>215165</v>
      </c>
      <c r="K11" s="19">
        <v>109956</v>
      </c>
      <c r="L11" s="19">
        <v>84165</v>
      </c>
      <c r="M11" s="19">
        <v>71386</v>
      </c>
      <c r="N11" s="19">
        <v>265507</v>
      </c>
      <c r="O11" s="19">
        <v>70367</v>
      </c>
      <c r="P11" s="19">
        <v>64397</v>
      </c>
      <c r="Q11" s="19">
        <v>97665</v>
      </c>
      <c r="R11" s="19">
        <v>232429</v>
      </c>
      <c r="S11" s="19">
        <v>109028</v>
      </c>
      <c r="T11" s="19">
        <v>109067</v>
      </c>
      <c r="U11" s="19">
        <v>99559</v>
      </c>
      <c r="V11" s="19">
        <v>317654</v>
      </c>
      <c r="W11" s="19">
        <v>1030755</v>
      </c>
      <c r="X11" s="19">
        <v>500004</v>
      </c>
      <c r="Y11" s="19">
        <v>530751</v>
      </c>
      <c r="Z11" s="20">
        <v>106.15</v>
      </c>
      <c r="AA11" s="21">
        <v>500004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-113667093</v>
      </c>
      <c r="D14" s="17"/>
      <c r="E14" s="18">
        <v>-134478089</v>
      </c>
      <c r="F14" s="19">
        <v>-135402972</v>
      </c>
      <c r="G14" s="19">
        <v>-17182749</v>
      </c>
      <c r="H14" s="19">
        <v>-8998098</v>
      </c>
      <c r="I14" s="19">
        <v>-8640938</v>
      </c>
      <c r="J14" s="19">
        <v>-34821785</v>
      </c>
      <c r="K14" s="19">
        <v>-20027291</v>
      </c>
      <c r="L14" s="19">
        <v>-5750681</v>
      </c>
      <c r="M14" s="19">
        <v>-16354160</v>
      </c>
      <c r="N14" s="19">
        <v>-42132132</v>
      </c>
      <c r="O14" s="19">
        <v>-5813810</v>
      </c>
      <c r="P14" s="19">
        <v>-10144440</v>
      </c>
      <c r="Q14" s="19">
        <v>-16786342</v>
      </c>
      <c r="R14" s="19">
        <v>-32744592</v>
      </c>
      <c r="S14" s="19">
        <v>-6632200</v>
      </c>
      <c r="T14" s="19">
        <v>-6502365</v>
      </c>
      <c r="U14" s="19">
        <v>-5129657</v>
      </c>
      <c r="V14" s="19">
        <v>-18264222</v>
      </c>
      <c r="W14" s="19">
        <v>-127962731</v>
      </c>
      <c r="X14" s="19">
        <v>-135402972</v>
      </c>
      <c r="Y14" s="19">
        <v>7440241</v>
      </c>
      <c r="Z14" s="20">
        <v>-5.49</v>
      </c>
      <c r="AA14" s="21">
        <v>-135402972</v>
      </c>
    </row>
    <row r="15" spans="1:27" ht="13.5">
      <c r="A15" s="22" t="s">
        <v>42</v>
      </c>
      <c r="B15" s="16"/>
      <c r="C15" s="17">
        <v>-1318095</v>
      </c>
      <c r="D15" s="17"/>
      <c r="E15" s="18">
        <v>-477896</v>
      </c>
      <c r="F15" s="19">
        <v>-712992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-712992</v>
      </c>
      <c r="Y15" s="19">
        <v>712992</v>
      </c>
      <c r="Z15" s="20">
        <v>-100</v>
      </c>
      <c r="AA15" s="21">
        <v>-712992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16031721</v>
      </c>
      <c r="D17" s="25">
        <f>SUM(D6:D16)</f>
        <v>0</v>
      </c>
      <c r="E17" s="26">
        <f t="shared" si="0"/>
        <v>64822003</v>
      </c>
      <c r="F17" s="27">
        <f t="shared" si="0"/>
        <v>71224764</v>
      </c>
      <c r="G17" s="27">
        <f t="shared" si="0"/>
        <v>15737883</v>
      </c>
      <c r="H17" s="27">
        <f t="shared" si="0"/>
        <v>267925</v>
      </c>
      <c r="I17" s="27">
        <f t="shared" si="0"/>
        <v>-2331680</v>
      </c>
      <c r="J17" s="27">
        <f t="shared" si="0"/>
        <v>13674128</v>
      </c>
      <c r="K17" s="27">
        <f t="shared" si="0"/>
        <v>-12376318</v>
      </c>
      <c r="L17" s="27">
        <f t="shared" si="0"/>
        <v>26222063</v>
      </c>
      <c r="M17" s="27">
        <f t="shared" si="0"/>
        <v>-11689022</v>
      </c>
      <c r="N17" s="27">
        <f t="shared" si="0"/>
        <v>2156723</v>
      </c>
      <c r="O17" s="27">
        <f t="shared" si="0"/>
        <v>-410264</v>
      </c>
      <c r="P17" s="27">
        <f t="shared" si="0"/>
        <v>-1911313</v>
      </c>
      <c r="Q17" s="27">
        <f t="shared" si="0"/>
        <v>20674818</v>
      </c>
      <c r="R17" s="27">
        <f t="shared" si="0"/>
        <v>18353241</v>
      </c>
      <c r="S17" s="27">
        <f t="shared" si="0"/>
        <v>-652266</v>
      </c>
      <c r="T17" s="27">
        <f t="shared" si="0"/>
        <v>784913</v>
      </c>
      <c r="U17" s="27">
        <f t="shared" si="0"/>
        <v>-546524</v>
      </c>
      <c r="V17" s="27">
        <f t="shared" si="0"/>
        <v>-413877</v>
      </c>
      <c r="W17" s="27">
        <f t="shared" si="0"/>
        <v>33770215</v>
      </c>
      <c r="X17" s="27">
        <f t="shared" si="0"/>
        <v>71224764</v>
      </c>
      <c r="Y17" s="27">
        <f t="shared" si="0"/>
        <v>-37454549</v>
      </c>
      <c r="Z17" s="28">
        <f>+IF(X17&lt;&gt;0,+(Y17/X17)*100,0)</f>
        <v>-52.586413624339976</v>
      </c>
      <c r="AA17" s="29">
        <f>SUM(AA6:AA16)</f>
        <v>71224764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-13503786</v>
      </c>
      <c r="D26" s="17"/>
      <c r="E26" s="18">
        <v>-79095000</v>
      </c>
      <c r="F26" s="19">
        <v>-101394996</v>
      </c>
      <c r="G26" s="19">
        <v>-16487611</v>
      </c>
      <c r="H26" s="19">
        <v>-1172892</v>
      </c>
      <c r="I26" s="19">
        <v>-5841349</v>
      </c>
      <c r="J26" s="19">
        <v>-23501852</v>
      </c>
      <c r="K26" s="19">
        <v>-3740390</v>
      </c>
      <c r="L26" s="19"/>
      <c r="M26" s="19">
        <v>-4824035</v>
      </c>
      <c r="N26" s="19">
        <v>-8564425</v>
      </c>
      <c r="O26" s="19"/>
      <c r="P26" s="19">
        <v>-2916617</v>
      </c>
      <c r="Q26" s="19">
        <v>-2054360</v>
      </c>
      <c r="R26" s="19">
        <v>-4970977</v>
      </c>
      <c r="S26" s="19">
        <v>-103645</v>
      </c>
      <c r="T26" s="19">
        <v>-1989723</v>
      </c>
      <c r="U26" s="19">
        <v>-3586427</v>
      </c>
      <c r="V26" s="19">
        <v>-5679795</v>
      </c>
      <c r="W26" s="19">
        <v>-42717049</v>
      </c>
      <c r="X26" s="19">
        <v>-101394996</v>
      </c>
      <c r="Y26" s="19">
        <v>58677947</v>
      </c>
      <c r="Z26" s="20">
        <v>-57.87</v>
      </c>
      <c r="AA26" s="21">
        <v>-101394996</v>
      </c>
    </row>
    <row r="27" spans="1:27" ht="13.5">
      <c r="A27" s="23" t="s">
        <v>51</v>
      </c>
      <c r="B27" s="24"/>
      <c r="C27" s="25">
        <f aca="true" t="shared" si="1" ref="C27:Y27">SUM(C21:C26)</f>
        <v>-13503786</v>
      </c>
      <c r="D27" s="25">
        <f>SUM(D21:D26)</f>
        <v>0</v>
      </c>
      <c r="E27" s="26">
        <f t="shared" si="1"/>
        <v>-79095000</v>
      </c>
      <c r="F27" s="27">
        <f t="shared" si="1"/>
        <v>-101394996</v>
      </c>
      <c r="G27" s="27">
        <f t="shared" si="1"/>
        <v>-16487611</v>
      </c>
      <c r="H27" s="27">
        <f t="shared" si="1"/>
        <v>-1172892</v>
      </c>
      <c r="I27" s="27">
        <f t="shared" si="1"/>
        <v>-5841349</v>
      </c>
      <c r="J27" s="27">
        <f t="shared" si="1"/>
        <v>-23501852</v>
      </c>
      <c r="K27" s="27">
        <f t="shared" si="1"/>
        <v>-3740390</v>
      </c>
      <c r="L27" s="27">
        <f t="shared" si="1"/>
        <v>0</v>
      </c>
      <c r="M27" s="27">
        <f t="shared" si="1"/>
        <v>-4824035</v>
      </c>
      <c r="N27" s="27">
        <f t="shared" si="1"/>
        <v>-8564425</v>
      </c>
      <c r="O27" s="27">
        <f t="shared" si="1"/>
        <v>0</v>
      </c>
      <c r="P27" s="27">
        <f t="shared" si="1"/>
        <v>-2916617</v>
      </c>
      <c r="Q27" s="27">
        <f t="shared" si="1"/>
        <v>-2054360</v>
      </c>
      <c r="R27" s="27">
        <f t="shared" si="1"/>
        <v>-4970977</v>
      </c>
      <c r="S27" s="27">
        <f t="shared" si="1"/>
        <v>-103645</v>
      </c>
      <c r="T27" s="27">
        <f t="shared" si="1"/>
        <v>-1989723</v>
      </c>
      <c r="U27" s="27">
        <f t="shared" si="1"/>
        <v>-3586427</v>
      </c>
      <c r="V27" s="27">
        <f t="shared" si="1"/>
        <v>-5679795</v>
      </c>
      <c r="W27" s="27">
        <f t="shared" si="1"/>
        <v>-42717049</v>
      </c>
      <c r="X27" s="27">
        <f t="shared" si="1"/>
        <v>-101394996</v>
      </c>
      <c r="Y27" s="27">
        <f t="shared" si="1"/>
        <v>58677947</v>
      </c>
      <c r="Z27" s="28">
        <f>+IF(X27&lt;&gt;0,+(Y27/X27)*100,0)</f>
        <v>-57.87065369577016</v>
      </c>
      <c r="AA27" s="29">
        <f>SUM(AA21:AA26)</f>
        <v>-101394996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2527935</v>
      </c>
      <c r="D38" s="31">
        <f>+D17+D27+D36</f>
        <v>0</v>
      </c>
      <c r="E38" s="32">
        <f t="shared" si="3"/>
        <v>-14272997</v>
      </c>
      <c r="F38" s="33">
        <f t="shared" si="3"/>
        <v>-30170232</v>
      </c>
      <c r="G38" s="33">
        <f t="shared" si="3"/>
        <v>-749728</v>
      </c>
      <c r="H38" s="33">
        <f t="shared" si="3"/>
        <v>-904967</v>
      </c>
      <c r="I38" s="33">
        <f t="shared" si="3"/>
        <v>-8173029</v>
      </c>
      <c r="J38" s="33">
        <f t="shared" si="3"/>
        <v>-9827724</v>
      </c>
      <c r="K38" s="33">
        <f t="shared" si="3"/>
        <v>-16116708</v>
      </c>
      <c r="L38" s="33">
        <f t="shared" si="3"/>
        <v>26222063</v>
      </c>
      <c r="M38" s="33">
        <f t="shared" si="3"/>
        <v>-16513057</v>
      </c>
      <c r="N38" s="33">
        <f t="shared" si="3"/>
        <v>-6407702</v>
      </c>
      <c r="O38" s="33">
        <f t="shared" si="3"/>
        <v>-410264</v>
      </c>
      <c r="P38" s="33">
        <f t="shared" si="3"/>
        <v>-4827930</v>
      </c>
      <c r="Q38" s="33">
        <f t="shared" si="3"/>
        <v>18620458</v>
      </c>
      <c r="R38" s="33">
        <f t="shared" si="3"/>
        <v>13382264</v>
      </c>
      <c r="S38" s="33">
        <f t="shared" si="3"/>
        <v>-755911</v>
      </c>
      <c r="T38" s="33">
        <f t="shared" si="3"/>
        <v>-1204810</v>
      </c>
      <c r="U38" s="33">
        <f t="shared" si="3"/>
        <v>-4132951</v>
      </c>
      <c r="V38" s="33">
        <f t="shared" si="3"/>
        <v>-6093672</v>
      </c>
      <c r="W38" s="33">
        <f t="shared" si="3"/>
        <v>-8946834</v>
      </c>
      <c r="X38" s="33">
        <f t="shared" si="3"/>
        <v>-30170232</v>
      </c>
      <c r="Y38" s="33">
        <f t="shared" si="3"/>
        <v>21223398</v>
      </c>
      <c r="Z38" s="34">
        <f>+IF(X38&lt;&gt;0,+(Y38/X38)*100,0)</f>
        <v>-70.3454915427896</v>
      </c>
      <c r="AA38" s="35">
        <f>+AA17+AA27+AA36</f>
        <v>-30170232</v>
      </c>
    </row>
    <row r="39" spans="1:27" ht="13.5">
      <c r="A39" s="22" t="s">
        <v>59</v>
      </c>
      <c r="B39" s="16"/>
      <c r="C39" s="31">
        <v>17423809</v>
      </c>
      <c r="D39" s="31"/>
      <c r="E39" s="32">
        <v>-23581000</v>
      </c>
      <c r="F39" s="33">
        <v>19951000</v>
      </c>
      <c r="G39" s="33">
        <v>19319050</v>
      </c>
      <c r="H39" s="33">
        <v>18569322</v>
      </c>
      <c r="I39" s="33">
        <v>17664355</v>
      </c>
      <c r="J39" s="33">
        <v>19319050</v>
      </c>
      <c r="K39" s="33">
        <v>9491326</v>
      </c>
      <c r="L39" s="33">
        <v>-6625382</v>
      </c>
      <c r="M39" s="33">
        <v>19596681</v>
      </c>
      <c r="N39" s="33">
        <v>9491326</v>
      </c>
      <c r="O39" s="33">
        <v>3083624</v>
      </c>
      <c r="P39" s="33">
        <v>2673360</v>
      </c>
      <c r="Q39" s="33">
        <v>-2154570</v>
      </c>
      <c r="R39" s="33">
        <v>3083624</v>
      </c>
      <c r="S39" s="33">
        <v>16465888</v>
      </c>
      <c r="T39" s="33">
        <v>15709977</v>
      </c>
      <c r="U39" s="33">
        <v>14505167</v>
      </c>
      <c r="V39" s="33">
        <v>16465888</v>
      </c>
      <c r="W39" s="33">
        <v>19319050</v>
      </c>
      <c r="X39" s="33">
        <v>19951000</v>
      </c>
      <c r="Y39" s="33">
        <v>-631950</v>
      </c>
      <c r="Z39" s="34">
        <v>-3.17</v>
      </c>
      <c r="AA39" s="35">
        <v>19951000</v>
      </c>
    </row>
    <row r="40" spans="1:27" ht="13.5">
      <c r="A40" s="41" t="s">
        <v>60</v>
      </c>
      <c r="B40" s="42"/>
      <c r="C40" s="43">
        <v>19951744</v>
      </c>
      <c r="D40" s="43"/>
      <c r="E40" s="44">
        <v>-37853998</v>
      </c>
      <c r="F40" s="45">
        <v>-10219232</v>
      </c>
      <c r="G40" s="45">
        <v>18569322</v>
      </c>
      <c r="H40" s="45">
        <v>17664355</v>
      </c>
      <c r="I40" s="45">
        <v>9491326</v>
      </c>
      <c r="J40" s="45">
        <v>9491326</v>
      </c>
      <c r="K40" s="45">
        <v>-6625382</v>
      </c>
      <c r="L40" s="45">
        <v>19596681</v>
      </c>
      <c r="M40" s="45">
        <v>3083624</v>
      </c>
      <c r="N40" s="45">
        <v>3083624</v>
      </c>
      <c r="O40" s="45">
        <v>2673360</v>
      </c>
      <c r="P40" s="45">
        <v>-2154570</v>
      </c>
      <c r="Q40" s="45">
        <v>16465888</v>
      </c>
      <c r="R40" s="45">
        <v>2673360</v>
      </c>
      <c r="S40" s="45">
        <v>15709977</v>
      </c>
      <c r="T40" s="45">
        <v>14505167</v>
      </c>
      <c r="U40" s="45">
        <v>10372216</v>
      </c>
      <c r="V40" s="45">
        <v>10372216</v>
      </c>
      <c r="W40" s="45">
        <v>10372216</v>
      </c>
      <c r="X40" s="45">
        <v>-10219232</v>
      </c>
      <c r="Y40" s="45">
        <v>20591448</v>
      </c>
      <c r="Z40" s="46">
        <v>-201.5</v>
      </c>
      <c r="AA40" s="47">
        <v>-10219232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6861996</v>
      </c>
      <c r="F6" s="19">
        <v>6861996</v>
      </c>
      <c r="G6" s="19">
        <v>1320353</v>
      </c>
      <c r="H6" s="19">
        <v>101030</v>
      </c>
      <c r="I6" s="19">
        <v>45130</v>
      </c>
      <c r="J6" s="19">
        <v>1466513</v>
      </c>
      <c r="K6" s="19">
        <v>63490</v>
      </c>
      <c r="L6" s="19">
        <v>74725</v>
      </c>
      <c r="M6" s="19">
        <v>61838</v>
      </c>
      <c r="N6" s="19">
        <v>200053</v>
      </c>
      <c r="O6" s="19">
        <v>123030</v>
      </c>
      <c r="P6" s="19">
        <v>828342</v>
      </c>
      <c r="Q6" s="19">
        <v>234316</v>
      </c>
      <c r="R6" s="19">
        <v>1185688</v>
      </c>
      <c r="S6" s="19">
        <v>104788</v>
      </c>
      <c r="T6" s="19">
        <v>25088</v>
      </c>
      <c r="U6" s="19">
        <v>25088</v>
      </c>
      <c r="V6" s="19">
        <v>154964</v>
      </c>
      <c r="W6" s="19">
        <v>3007218</v>
      </c>
      <c r="X6" s="19">
        <v>6861996</v>
      </c>
      <c r="Y6" s="19">
        <v>-3854778</v>
      </c>
      <c r="Z6" s="20">
        <v>-56.18</v>
      </c>
      <c r="AA6" s="21">
        <v>6861996</v>
      </c>
    </row>
    <row r="7" spans="1:27" ht="13.5">
      <c r="A7" s="22" t="s">
        <v>34</v>
      </c>
      <c r="B7" s="16"/>
      <c r="C7" s="17">
        <v>12819490</v>
      </c>
      <c r="D7" s="17"/>
      <c r="E7" s="18">
        <v>34090992</v>
      </c>
      <c r="F7" s="19">
        <v>34090992</v>
      </c>
      <c r="G7" s="19">
        <v>61447</v>
      </c>
      <c r="H7" s="19">
        <v>4877446</v>
      </c>
      <c r="I7" s="19">
        <v>162273</v>
      </c>
      <c r="J7" s="19">
        <v>5101166</v>
      </c>
      <c r="K7" s="19">
        <v>203883</v>
      </c>
      <c r="L7" s="19">
        <v>2282429</v>
      </c>
      <c r="M7" s="19">
        <v>215953</v>
      </c>
      <c r="N7" s="19">
        <v>2702265</v>
      </c>
      <c r="O7" s="19">
        <v>381751</v>
      </c>
      <c r="P7" s="19">
        <v>841133</v>
      </c>
      <c r="Q7" s="19">
        <v>3207919</v>
      </c>
      <c r="R7" s="19">
        <v>4430803</v>
      </c>
      <c r="S7" s="19">
        <v>320292</v>
      </c>
      <c r="T7" s="19">
        <v>103468</v>
      </c>
      <c r="U7" s="19">
        <v>792468</v>
      </c>
      <c r="V7" s="19">
        <v>1216228</v>
      </c>
      <c r="W7" s="19">
        <v>13450462</v>
      </c>
      <c r="X7" s="19">
        <v>34090992</v>
      </c>
      <c r="Y7" s="19">
        <v>-20640530</v>
      </c>
      <c r="Z7" s="20">
        <v>-60.55</v>
      </c>
      <c r="AA7" s="21">
        <v>34090992</v>
      </c>
    </row>
    <row r="8" spans="1:27" ht="13.5">
      <c r="A8" s="22" t="s">
        <v>35</v>
      </c>
      <c r="B8" s="16"/>
      <c r="C8" s="17">
        <v>17913575</v>
      </c>
      <c r="D8" s="17"/>
      <c r="E8" s="18">
        <v>6459642</v>
      </c>
      <c r="F8" s="19">
        <v>6459642</v>
      </c>
      <c r="G8" s="19">
        <v>10843779</v>
      </c>
      <c r="H8" s="19">
        <v>2926995</v>
      </c>
      <c r="I8" s="19">
        <v>1874668</v>
      </c>
      <c r="J8" s="19">
        <v>15645442</v>
      </c>
      <c r="K8" s="19">
        <v>47285856</v>
      </c>
      <c r="L8" s="19">
        <v>10109997</v>
      </c>
      <c r="M8" s="19">
        <v>114484489</v>
      </c>
      <c r="N8" s="19">
        <v>171880342</v>
      </c>
      <c r="O8" s="19">
        <v>30583829</v>
      </c>
      <c r="P8" s="19">
        <v>34910786</v>
      </c>
      <c r="Q8" s="19">
        <v>30901621</v>
      </c>
      <c r="R8" s="19">
        <v>96396236</v>
      </c>
      <c r="S8" s="19">
        <v>6206473</v>
      </c>
      <c r="T8" s="19">
        <v>15525930</v>
      </c>
      <c r="U8" s="19">
        <v>61731930</v>
      </c>
      <c r="V8" s="19">
        <v>83464333</v>
      </c>
      <c r="W8" s="19">
        <v>367386353</v>
      </c>
      <c r="X8" s="19">
        <v>6459642</v>
      </c>
      <c r="Y8" s="19">
        <v>360926711</v>
      </c>
      <c r="Z8" s="20">
        <v>5587.41</v>
      </c>
      <c r="AA8" s="21">
        <v>6459642</v>
      </c>
    </row>
    <row r="9" spans="1:27" ht="13.5">
      <c r="A9" s="22" t="s">
        <v>36</v>
      </c>
      <c r="B9" s="16"/>
      <c r="C9" s="17">
        <v>341157000</v>
      </c>
      <c r="D9" s="17"/>
      <c r="E9" s="18">
        <v>297075624</v>
      </c>
      <c r="F9" s="19">
        <v>297075624</v>
      </c>
      <c r="G9" s="19">
        <v>108796000</v>
      </c>
      <c r="H9" s="19">
        <v>2296000</v>
      </c>
      <c r="I9" s="19"/>
      <c r="J9" s="19">
        <v>111092000</v>
      </c>
      <c r="K9" s="19">
        <v>11250000</v>
      </c>
      <c r="L9" s="19">
        <v>1022000</v>
      </c>
      <c r="M9" s="19">
        <v>64990000</v>
      </c>
      <c r="N9" s="19">
        <v>77262000</v>
      </c>
      <c r="O9" s="19"/>
      <c r="P9" s="19">
        <v>1022000</v>
      </c>
      <c r="Q9" s="19"/>
      <c r="R9" s="19">
        <v>1022000</v>
      </c>
      <c r="S9" s="19">
        <v>82389000</v>
      </c>
      <c r="T9" s="19"/>
      <c r="U9" s="19"/>
      <c r="V9" s="19">
        <v>82389000</v>
      </c>
      <c r="W9" s="19">
        <v>271765000</v>
      </c>
      <c r="X9" s="19">
        <v>297075624</v>
      </c>
      <c r="Y9" s="19">
        <v>-25310624</v>
      </c>
      <c r="Z9" s="20">
        <v>-8.52</v>
      </c>
      <c r="AA9" s="21">
        <v>297075624</v>
      </c>
    </row>
    <row r="10" spans="1:27" ht="13.5">
      <c r="A10" s="22" t="s">
        <v>37</v>
      </c>
      <c r="B10" s="16"/>
      <c r="C10" s="17">
        <v>5414475</v>
      </c>
      <c r="D10" s="17"/>
      <c r="E10" s="18">
        <v>111848750</v>
      </c>
      <c r="F10" s="19">
        <v>111848750</v>
      </c>
      <c r="G10" s="19"/>
      <c r="H10" s="19">
        <v>93167000</v>
      </c>
      <c r="I10" s="19"/>
      <c r="J10" s="19">
        <v>93167000</v>
      </c>
      <c r="K10" s="19"/>
      <c r="L10" s="19">
        <v>22024000</v>
      </c>
      <c r="M10" s="19"/>
      <c r="N10" s="19">
        <v>22024000</v>
      </c>
      <c r="O10" s="19"/>
      <c r="P10" s="19"/>
      <c r="Q10" s="19"/>
      <c r="R10" s="19"/>
      <c r="S10" s="19">
        <v>31684000</v>
      </c>
      <c r="T10" s="19"/>
      <c r="U10" s="19"/>
      <c r="V10" s="19">
        <v>31684000</v>
      </c>
      <c r="W10" s="19">
        <v>146875000</v>
      </c>
      <c r="X10" s="19">
        <v>111848750</v>
      </c>
      <c r="Y10" s="19">
        <v>35026250</v>
      </c>
      <c r="Z10" s="20">
        <v>31.32</v>
      </c>
      <c r="AA10" s="21">
        <v>111848750</v>
      </c>
    </row>
    <row r="11" spans="1:27" ht="13.5">
      <c r="A11" s="22" t="s">
        <v>38</v>
      </c>
      <c r="B11" s="16"/>
      <c r="C11" s="17">
        <v>8848883</v>
      </c>
      <c r="D11" s="17"/>
      <c r="E11" s="18">
        <v>23610996</v>
      </c>
      <c r="F11" s="19">
        <v>23610996</v>
      </c>
      <c r="G11" s="19">
        <v>752461</v>
      </c>
      <c r="H11" s="19">
        <v>343877</v>
      </c>
      <c r="I11" s="19">
        <v>404138</v>
      </c>
      <c r="J11" s="19">
        <v>1500476</v>
      </c>
      <c r="K11" s="19">
        <v>748771</v>
      </c>
      <c r="L11" s="19">
        <v>493551</v>
      </c>
      <c r="M11" s="19">
        <v>495720</v>
      </c>
      <c r="N11" s="19">
        <v>1738042</v>
      </c>
      <c r="O11" s="19">
        <v>1206390</v>
      </c>
      <c r="P11" s="19">
        <v>19253</v>
      </c>
      <c r="Q11" s="19">
        <v>1535144</v>
      </c>
      <c r="R11" s="19">
        <v>2760787</v>
      </c>
      <c r="S11" s="19">
        <v>35447</v>
      </c>
      <c r="T11" s="19">
        <v>10514</v>
      </c>
      <c r="U11" s="19">
        <v>10514</v>
      </c>
      <c r="V11" s="19">
        <v>56475</v>
      </c>
      <c r="W11" s="19">
        <v>6055780</v>
      </c>
      <c r="X11" s="19">
        <v>23610996</v>
      </c>
      <c r="Y11" s="19">
        <v>-17555216</v>
      </c>
      <c r="Z11" s="20">
        <v>-74.35</v>
      </c>
      <c r="AA11" s="21">
        <v>23610996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-322855993</v>
      </c>
      <c r="D14" s="17"/>
      <c r="E14" s="18">
        <v>-349527992</v>
      </c>
      <c r="F14" s="19">
        <v>-349527992</v>
      </c>
      <c r="G14" s="19">
        <v>-123437214</v>
      </c>
      <c r="H14" s="19">
        <v>-22722673</v>
      </c>
      <c r="I14" s="19">
        <v>-22181321</v>
      </c>
      <c r="J14" s="19">
        <v>-168341208</v>
      </c>
      <c r="K14" s="19">
        <v>-36783845</v>
      </c>
      <c r="L14" s="19">
        <v>-30112752</v>
      </c>
      <c r="M14" s="19">
        <v>-86840576</v>
      </c>
      <c r="N14" s="19">
        <v>-153737173</v>
      </c>
      <c r="O14" s="19">
        <v>-94003134</v>
      </c>
      <c r="P14" s="19">
        <v>-30820851</v>
      </c>
      <c r="Q14" s="19">
        <v>-38972932</v>
      </c>
      <c r="R14" s="19">
        <v>-163796917</v>
      </c>
      <c r="S14" s="19">
        <v>-26539041</v>
      </c>
      <c r="T14" s="19">
        <v>-33935928</v>
      </c>
      <c r="U14" s="19">
        <v>-41039603</v>
      </c>
      <c r="V14" s="19">
        <v>-101514572</v>
      </c>
      <c r="W14" s="19">
        <v>-587389870</v>
      </c>
      <c r="X14" s="19">
        <v>-349527992</v>
      </c>
      <c r="Y14" s="19">
        <v>-237861878</v>
      </c>
      <c r="Z14" s="20">
        <v>68.05</v>
      </c>
      <c r="AA14" s="21">
        <v>-349527992</v>
      </c>
    </row>
    <row r="15" spans="1:27" ht="13.5">
      <c r="A15" s="22" t="s">
        <v>42</v>
      </c>
      <c r="B15" s="16"/>
      <c r="C15" s="17">
        <v>-67590</v>
      </c>
      <c r="D15" s="17"/>
      <c r="E15" s="18">
        <v>-350004</v>
      </c>
      <c r="F15" s="19">
        <v>-350004</v>
      </c>
      <c r="G15" s="19"/>
      <c r="H15" s="19">
        <v>-12565</v>
      </c>
      <c r="I15" s="19">
        <v>-20900</v>
      </c>
      <c r="J15" s="19">
        <v>-33465</v>
      </c>
      <c r="K15" s="19">
        <v>-32123</v>
      </c>
      <c r="L15" s="19"/>
      <c r="M15" s="19">
        <v>-6217</v>
      </c>
      <c r="N15" s="19">
        <v>-38340</v>
      </c>
      <c r="O15" s="19"/>
      <c r="P15" s="19">
        <v>-4417</v>
      </c>
      <c r="Q15" s="19">
        <v>-30482</v>
      </c>
      <c r="R15" s="19">
        <v>-34899</v>
      </c>
      <c r="S15" s="19">
        <v>-10660</v>
      </c>
      <c r="T15" s="19">
        <v>-10999</v>
      </c>
      <c r="U15" s="19">
        <v>-10999</v>
      </c>
      <c r="V15" s="19">
        <v>-32658</v>
      </c>
      <c r="W15" s="19">
        <v>-139362</v>
      </c>
      <c r="X15" s="19">
        <v>-350004</v>
      </c>
      <c r="Y15" s="19">
        <v>210642</v>
      </c>
      <c r="Z15" s="20">
        <v>-60.18</v>
      </c>
      <c r="AA15" s="21">
        <v>-350004</v>
      </c>
    </row>
    <row r="16" spans="1:27" ht="13.5">
      <c r="A16" s="22" t="s">
        <v>43</v>
      </c>
      <c r="B16" s="16"/>
      <c r="C16" s="17"/>
      <c r="D16" s="17"/>
      <c r="E16" s="18">
        <v>-5465004</v>
      </c>
      <c r="F16" s="19">
        <v>-5465004</v>
      </c>
      <c r="G16" s="19"/>
      <c r="H16" s="19">
        <v>-182880</v>
      </c>
      <c r="I16" s="19">
        <v>-2779</v>
      </c>
      <c r="J16" s="19">
        <v>-185659</v>
      </c>
      <c r="K16" s="19">
        <v>-32963</v>
      </c>
      <c r="L16" s="19">
        <v>-24309</v>
      </c>
      <c r="M16" s="19">
        <v>-24309</v>
      </c>
      <c r="N16" s="19">
        <v>-81581</v>
      </c>
      <c r="O16" s="19">
        <v>-32866</v>
      </c>
      <c r="P16" s="19">
        <v>-43360</v>
      </c>
      <c r="Q16" s="19">
        <v>-60569</v>
      </c>
      <c r="R16" s="19">
        <v>-136795</v>
      </c>
      <c r="S16" s="19">
        <v>-675299</v>
      </c>
      <c r="T16" s="19">
        <v>-11398</v>
      </c>
      <c r="U16" s="19">
        <v>-11398</v>
      </c>
      <c r="V16" s="19">
        <v>-698095</v>
      </c>
      <c r="W16" s="19">
        <v>-1102130</v>
      </c>
      <c r="X16" s="19">
        <v>-5465004</v>
      </c>
      <c r="Y16" s="19">
        <v>4362874</v>
      </c>
      <c r="Z16" s="20">
        <v>-79.83</v>
      </c>
      <c r="AA16" s="21">
        <v>-5465004</v>
      </c>
    </row>
    <row r="17" spans="1:27" ht="13.5">
      <c r="A17" s="23" t="s">
        <v>44</v>
      </c>
      <c r="B17" s="24"/>
      <c r="C17" s="25">
        <f aca="true" t="shared" si="0" ref="C17:Y17">SUM(C6:C16)</f>
        <v>63229840</v>
      </c>
      <c r="D17" s="25">
        <f>SUM(D6:D16)</f>
        <v>0</v>
      </c>
      <c r="E17" s="26">
        <f t="shared" si="0"/>
        <v>124605000</v>
      </c>
      <c r="F17" s="27">
        <f t="shared" si="0"/>
        <v>124605000</v>
      </c>
      <c r="G17" s="27">
        <f t="shared" si="0"/>
        <v>-1663174</v>
      </c>
      <c r="H17" s="27">
        <f t="shared" si="0"/>
        <v>80794230</v>
      </c>
      <c r="I17" s="27">
        <f t="shared" si="0"/>
        <v>-19718791</v>
      </c>
      <c r="J17" s="27">
        <f t="shared" si="0"/>
        <v>59412265</v>
      </c>
      <c r="K17" s="27">
        <f t="shared" si="0"/>
        <v>22703069</v>
      </c>
      <c r="L17" s="27">
        <f t="shared" si="0"/>
        <v>5869641</v>
      </c>
      <c r="M17" s="27">
        <f t="shared" si="0"/>
        <v>93376898</v>
      </c>
      <c r="N17" s="27">
        <f t="shared" si="0"/>
        <v>121949608</v>
      </c>
      <c r="O17" s="27">
        <f t="shared" si="0"/>
        <v>-61741000</v>
      </c>
      <c r="P17" s="27">
        <f t="shared" si="0"/>
        <v>6752886</v>
      </c>
      <c r="Q17" s="27">
        <f t="shared" si="0"/>
        <v>-3184983</v>
      </c>
      <c r="R17" s="27">
        <f t="shared" si="0"/>
        <v>-58173097</v>
      </c>
      <c r="S17" s="27">
        <f t="shared" si="0"/>
        <v>93515000</v>
      </c>
      <c r="T17" s="27">
        <f t="shared" si="0"/>
        <v>-18293325</v>
      </c>
      <c r="U17" s="27">
        <f t="shared" si="0"/>
        <v>21498000</v>
      </c>
      <c r="V17" s="27">
        <f t="shared" si="0"/>
        <v>96719675</v>
      </c>
      <c r="W17" s="27">
        <f t="shared" si="0"/>
        <v>219908451</v>
      </c>
      <c r="X17" s="27">
        <f t="shared" si="0"/>
        <v>124605000</v>
      </c>
      <c r="Y17" s="27">
        <f t="shared" si="0"/>
        <v>95303451</v>
      </c>
      <c r="Z17" s="28">
        <f>+IF(X17&lt;&gt;0,+(Y17/X17)*100,0)</f>
        <v>76.48445166726857</v>
      </c>
      <c r="AA17" s="29">
        <f>SUM(AA6:AA16)</f>
        <v>124605000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2091356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7188100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-169348895</v>
      </c>
      <c r="D26" s="17"/>
      <c r="E26" s="18">
        <v>-124605000</v>
      </c>
      <c r="F26" s="19">
        <v>-124605000</v>
      </c>
      <c r="G26" s="19">
        <v>-946826</v>
      </c>
      <c r="H26" s="19">
        <v>-30176000</v>
      </c>
      <c r="I26" s="19">
        <v>-28548808</v>
      </c>
      <c r="J26" s="19">
        <v>-59671634</v>
      </c>
      <c r="K26" s="19">
        <v>-6663069</v>
      </c>
      <c r="L26" s="19">
        <v>-15199544</v>
      </c>
      <c r="M26" s="19">
        <v>-4867898</v>
      </c>
      <c r="N26" s="19">
        <v>-26730511</v>
      </c>
      <c r="O26" s="19">
        <v>-5257556</v>
      </c>
      <c r="P26" s="19">
        <v>-14633039</v>
      </c>
      <c r="Q26" s="19"/>
      <c r="R26" s="19">
        <v>-19890595</v>
      </c>
      <c r="S26" s="19">
        <v>-9531882</v>
      </c>
      <c r="T26" s="19">
        <v>-11941675</v>
      </c>
      <c r="U26" s="19">
        <v>-6942000</v>
      </c>
      <c r="V26" s="19">
        <v>-28415557</v>
      </c>
      <c r="W26" s="19">
        <v>-134708297</v>
      </c>
      <c r="X26" s="19">
        <v>-124605000</v>
      </c>
      <c r="Y26" s="19">
        <v>-10103297</v>
      </c>
      <c r="Z26" s="20">
        <v>8.11</v>
      </c>
      <c r="AA26" s="21">
        <v>-124605000</v>
      </c>
    </row>
    <row r="27" spans="1:27" ht="13.5">
      <c r="A27" s="23" t="s">
        <v>51</v>
      </c>
      <c r="B27" s="24"/>
      <c r="C27" s="25">
        <f aca="true" t="shared" si="1" ref="C27:Y27">SUM(C21:C26)</f>
        <v>-160069439</v>
      </c>
      <c r="D27" s="25">
        <f>SUM(D21:D26)</f>
        <v>0</v>
      </c>
      <c r="E27" s="26">
        <f t="shared" si="1"/>
        <v>-124605000</v>
      </c>
      <c r="F27" s="27">
        <f t="shared" si="1"/>
        <v>-124605000</v>
      </c>
      <c r="G27" s="27">
        <f t="shared" si="1"/>
        <v>-946826</v>
      </c>
      <c r="H27" s="27">
        <f t="shared" si="1"/>
        <v>-30176000</v>
      </c>
      <c r="I27" s="27">
        <f t="shared" si="1"/>
        <v>-28548808</v>
      </c>
      <c r="J27" s="27">
        <f t="shared" si="1"/>
        <v>-59671634</v>
      </c>
      <c r="K27" s="27">
        <f t="shared" si="1"/>
        <v>-6663069</v>
      </c>
      <c r="L27" s="27">
        <f t="shared" si="1"/>
        <v>-15199544</v>
      </c>
      <c r="M27" s="27">
        <f t="shared" si="1"/>
        <v>-4867898</v>
      </c>
      <c r="N27" s="27">
        <f t="shared" si="1"/>
        <v>-26730511</v>
      </c>
      <c r="O27" s="27">
        <f t="shared" si="1"/>
        <v>-5257556</v>
      </c>
      <c r="P27" s="27">
        <f t="shared" si="1"/>
        <v>-14633039</v>
      </c>
      <c r="Q27" s="27">
        <f t="shared" si="1"/>
        <v>0</v>
      </c>
      <c r="R27" s="27">
        <f t="shared" si="1"/>
        <v>-19890595</v>
      </c>
      <c r="S27" s="27">
        <f t="shared" si="1"/>
        <v>-9531882</v>
      </c>
      <c r="T27" s="27">
        <f t="shared" si="1"/>
        <v>-11941675</v>
      </c>
      <c r="U27" s="27">
        <f t="shared" si="1"/>
        <v>-6942000</v>
      </c>
      <c r="V27" s="27">
        <f t="shared" si="1"/>
        <v>-28415557</v>
      </c>
      <c r="W27" s="27">
        <f t="shared" si="1"/>
        <v>-134708297</v>
      </c>
      <c r="X27" s="27">
        <f t="shared" si="1"/>
        <v>-124605000</v>
      </c>
      <c r="Y27" s="27">
        <f t="shared" si="1"/>
        <v>-10103297</v>
      </c>
      <c r="Z27" s="28">
        <f>+IF(X27&lt;&gt;0,+(Y27/X27)*100,0)</f>
        <v>8.108259700654067</v>
      </c>
      <c r="AA27" s="29">
        <f>SUM(AA21:AA26)</f>
        <v>-124605000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-18420</v>
      </c>
      <c r="D33" s="17"/>
      <c r="E33" s="18">
        <v>50004</v>
      </c>
      <c r="F33" s="19">
        <v>50004</v>
      </c>
      <c r="G33" s="19"/>
      <c r="H33" s="36">
        <v>2838</v>
      </c>
      <c r="I33" s="36"/>
      <c r="J33" s="36">
        <v>2838</v>
      </c>
      <c r="K33" s="19">
        <v>6459</v>
      </c>
      <c r="L33" s="19"/>
      <c r="M33" s="19"/>
      <c r="N33" s="19">
        <v>6459</v>
      </c>
      <c r="O33" s="36"/>
      <c r="P33" s="36"/>
      <c r="Q33" s="36"/>
      <c r="R33" s="19"/>
      <c r="S33" s="19">
        <v>-2527</v>
      </c>
      <c r="T33" s="19">
        <v>7345</v>
      </c>
      <c r="U33" s="19">
        <v>20301</v>
      </c>
      <c r="V33" s="36">
        <v>25119</v>
      </c>
      <c r="W33" s="36">
        <v>34416</v>
      </c>
      <c r="X33" s="36">
        <v>50004</v>
      </c>
      <c r="Y33" s="19">
        <v>-15588</v>
      </c>
      <c r="Z33" s="20">
        <v>-31.17</v>
      </c>
      <c r="AA33" s="21">
        <v>50004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-18420</v>
      </c>
      <c r="D36" s="25">
        <f>SUM(D31:D35)</f>
        <v>0</v>
      </c>
      <c r="E36" s="26">
        <f t="shared" si="2"/>
        <v>50004</v>
      </c>
      <c r="F36" s="27">
        <f t="shared" si="2"/>
        <v>50004</v>
      </c>
      <c r="G36" s="27">
        <f t="shared" si="2"/>
        <v>0</v>
      </c>
      <c r="H36" s="27">
        <f t="shared" si="2"/>
        <v>2838</v>
      </c>
      <c r="I36" s="27">
        <f t="shared" si="2"/>
        <v>0</v>
      </c>
      <c r="J36" s="27">
        <f t="shared" si="2"/>
        <v>2838</v>
      </c>
      <c r="K36" s="27">
        <f t="shared" si="2"/>
        <v>6459</v>
      </c>
      <c r="L36" s="27">
        <f t="shared" si="2"/>
        <v>0</v>
      </c>
      <c r="M36" s="27">
        <f t="shared" si="2"/>
        <v>0</v>
      </c>
      <c r="N36" s="27">
        <f t="shared" si="2"/>
        <v>6459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-2527</v>
      </c>
      <c r="T36" s="27">
        <f t="shared" si="2"/>
        <v>7345</v>
      </c>
      <c r="U36" s="27">
        <f t="shared" si="2"/>
        <v>20301</v>
      </c>
      <c r="V36" s="27">
        <f t="shared" si="2"/>
        <v>25119</v>
      </c>
      <c r="W36" s="27">
        <f t="shared" si="2"/>
        <v>34416</v>
      </c>
      <c r="X36" s="27">
        <f t="shared" si="2"/>
        <v>50004</v>
      </c>
      <c r="Y36" s="27">
        <f t="shared" si="2"/>
        <v>-15588</v>
      </c>
      <c r="Z36" s="28">
        <f>+IF(X36&lt;&gt;0,+(Y36/X36)*100,0)</f>
        <v>-31.173506119510442</v>
      </c>
      <c r="AA36" s="29">
        <f>SUM(AA31:AA35)</f>
        <v>50004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-96858019</v>
      </c>
      <c r="D38" s="31">
        <f>+D17+D27+D36</f>
        <v>0</v>
      </c>
      <c r="E38" s="32">
        <f t="shared" si="3"/>
        <v>50004</v>
      </c>
      <c r="F38" s="33">
        <f t="shared" si="3"/>
        <v>50004</v>
      </c>
      <c r="G38" s="33">
        <f t="shared" si="3"/>
        <v>-2610000</v>
      </c>
      <c r="H38" s="33">
        <f t="shared" si="3"/>
        <v>50621068</v>
      </c>
      <c r="I38" s="33">
        <f t="shared" si="3"/>
        <v>-48267599</v>
      </c>
      <c r="J38" s="33">
        <f t="shared" si="3"/>
        <v>-256531</v>
      </c>
      <c r="K38" s="33">
        <f t="shared" si="3"/>
        <v>16046459</v>
      </c>
      <c r="L38" s="33">
        <f t="shared" si="3"/>
        <v>-9329903</v>
      </c>
      <c r="M38" s="33">
        <f t="shared" si="3"/>
        <v>88509000</v>
      </c>
      <c r="N38" s="33">
        <f t="shared" si="3"/>
        <v>95225556</v>
      </c>
      <c r="O38" s="33">
        <f t="shared" si="3"/>
        <v>-66998556</v>
      </c>
      <c r="P38" s="33">
        <f t="shared" si="3"/>
        <v>-7880153</v>
      </c>
      <c r="Q38" s="33">
        <f t="shared" si="3"/>
        <v>-3184983</v>
      </c>
      <c r="R38" s="33">
        <f t="shared" si="3"/>
        <v>-78063692</v>
      </c>
      <c r="S38" s="33">
        <f t="shared" si="3"/>
        <v>83980591</v>
      </c>
      <c r="T38" s="33">
        <f t="shared" si="3"/>
        <v>-30227655</v>
      </c>
      <c r="U38" s="33">
        <f t="shared" si="3"/>
        <v>14576301</v>
      </c>
      <c r="V38" s="33">
        <f t="shared" si="3"/>
        <v>68329237</v>
      </c>
      <c r="W38" s="33">
        <f t="shared" si="3"/>
        <v>85234570</v>
      </c>
      <c r="X38" s="33">
        <f t="shared" si="3"/>
        <v>50004</v>
      </c>
      <c r="Y38" s="33">
        <f t="shared" si="3"/>
        <v>85184566</v>
      </c>
      <c r="Z38" s="34">
        <f>+IF(X38&lt;&gt;0,+(Y38/X38)*100,0)</f>
        <v>170355.50355971523</v>
      </c>
      <c r="AA38" s="35">
        <f>+AA17+AA27+AA36</f>
        <v>50004</v>
      </c>
    </row>
    <row r="39" spans="1:27" ht="13.5">
      <c r="A39" s="22" t="s">
        <v>59</v>
      </c>
      <c r="B39" s="16"/>
      <c r="C39" s="31">
        <v>149435238</v>
      </c>
      <c r="D39" s="31"/>
      <c r="E39" s="32">
        <v>87930000</v>
      </c>
      <c r="F39" s="33">
        <v>87930000</v>
      </c>
      <c r="G39" s="33">
        <v>697395</v>
      </c>
      <c r="H39" s="33">
        <v>-1912605</v>
      </c>
      <c r="I39" s="33">
        <v>48708463</v>
      </c>
      <c r="J39" s="33">
        <v>697395</v>
      </c>
      <c r="K39" s="33">
        <v>440864</v>
      </c>
      <c r="L39" s="33">
        <v>16487323</v>
      </c>
      <c r="M39" s="33">
        <v>7157420</v>
      </c>
      <c r="N39" s="33">
        <v>440864</v>
      </c>
      <c r="O39" s="33">
        <v>95666420</v>
      </c>
      <c r="P39" s="33">
        <v>28667864</v>
      </c>
      <c r="Q39" s="33">
        <v>20787711</v>
      </c>
      <c r="R39" s="33">
        <v>95666420</v>
      </c>
      <c r="S39" s="33">
        <v>17602728</v>
      </c>
      <c r="T39" s="33">
        <v>101583319</v>
      </c>
      <c r="U39" s="33">
        <v>71355664</v>
      </c>
      <c r="V39" s="33">
        <v>17602728</v>
      </c>
      <c r="W39" s="33">
        <v>697395</v>
      </c>
      <c r="X39" s="33">
        <v>87930000</v>
      </c>
      <c r="Y39" s="33">
        <v>-87232605</v>
      </c>
      <c r="Z39" s="34">
        <v>-99.21</v>
      </c>
      <c r="AA39" s="35">
        <v>87930000</v>
      </c>
    </row>
    <row r="40" spans="1:27" ht="13.5">
      <c r="A40" s="41" t="s">
        <v>60</v>
      </c>
      <c r="B40" s="42"/>
      <c r="C40" s="43">
        <v>52577219</v>
      </c>
      <c r="D40" s="43"/>
      <c r="E40" s="44">
        <v>87980004</v>
      </c>
      <c r="F40" s="45">
        <v>87980004</v>
      </c>
      <c r="G40" s="45">
        <v>-1912605</v>
      </c>
      <c r="H40" s="45">
        <v>48708463</v>
      </c>
      <c r="I40" s="45">
        <v>440864</v>
      </c>
      <c r="J40" s="45">
        <v>440864</v>
      </c>
      <c r="K40" s="45">
        <v>16487323</v>
      </c>
      <c r="L40" s="45">
        <v>7157420</v>
      </c>
      <c r="M40" s="45">
        <v>95666420</v>
      </c>
      <c r="N40" s="45">
        <v>95666420</v>
      </c>
      <c r="O40" s="45">
        <v>28667864</v>
      </c>
      <c r="P40" s="45">
        <v>20787711</v>
      </c>
      <c r="Q40" s="45">
        <v>17602728</v>
      </c>
      <c r="R40" s="45">
        <v>28667864</v>
      </c>
      <c r="S40" s="45">
        <v>101583319</v>
      </c>
      <c r="T40" s="45">
        <v>71355664</v>
      </c>
      <c r="U40" s="45">
        <v>85931965</v>
      </c>
      <c r="V40" s="45">
        <v>85931965</v>
      </c>
      <c r="W40" s="45">
        <v>85931965</v>
      </c>
      <c r="X40" s="45">
        <v>87980004</v>
      </c>
      <c r="Y40" s="45">
        <v>-2048039</v>
      </c>
      <c r="Z40" s="46">
        <v>-2.33</v>
      </c>
      <c r="AA40" s="47">
        <v>87980004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3295428</v>
      </c>
      <c r="F8" s="19">
        <v>3360444</v>
      </c>
      <c r="G8" s="19">
        <v>29098</v>
      </c>
      <c r="H8" s="19">
        <v>28960</v>
      </c>
      <c r="I8" s="19">
        <v>105436</v>
      </c>
      <c r="J8" s="19">
        <v>163494</v>
      </c>
      <c r="K8" s="19">
        <v>47606</v>
      </c>
      <c r="L8" s="19">
        <v>26435</v>
      </c>
      <c r="M8" s="19">
        <v>313490</v>
      </c>
      <c r="N8" s="19">
        <v>387531</v>
      </c>
      <c r="O8" s="19">
        <v>24013</v>
      </c>
      <c r="P8" s="19">
        <v>32555</v>
      </c>
      <c r="Q8" s="19">
        <v>41532</v>
      </c>
      <c r="R8" s="19">
        <v>98100</v>
      </c>
      <c r="S8" s="19">
        <v>28413</v>
      </c>
      <c r="T8" s="19">
        <v>77054</v>
      </c>
      <c r="U8" s="19">
        <v>1345287</v>
      </c>
      <c r="V8" s="19">
        <v>1450754</v>
      </c>
      <c r="W8" s="19">
        <v>2099879</v>
      </c>
      <c r="X8" s="19">
        <v>3360444</v>
      </c>
      <c r="Y8" s="19">
        <v>-1260565</v>
      </c>
      <c r="Z8" s="20">
        <v>-37.51</v>
      </c>
      <c r="AA8" s="21">
        <v>3360444</v>
      </c>
    </row>
    <row r="9" spans="1:27" ht="13.5">
      <c r="A9" s="22" t="s">
        <v>36</v>
      </c>
      <c r="B9" s="16"/>
      <c r="C9" s="17"/>
      <c r="D9" s="17"/>
      <c r="E9" s="18">
        <v>202112000</v>
      </c>
      <c r="F9" s="19">
        <v>201235000</v>
      </c>
      <c r="G9" s="19">
        <v>80539000</v>
      </c>
      <c r="H9" s="19"/>
      <c r="I9" s="19"/>
      <c r="J9" s="19">
        <v>80539000</v>
      </c>
      <c r="K9" s="19"/>
      <c r="L9" s="19"/>
      <c r="M9" s="19">
        <v>64183000</v>
      </c>
      <c r="N9" s="19">
        <v>64183000</v>
      </c>
      <c r="O9" s="19"/>
      <c r="P9" s="19">
        <v>24568</v>
      </c>
      <c r="Q9" s="19">
        <v>54594000</v>
      </c>
      <c r="R9" s="19">
        <v>54618568</v>
      </c>
      <c r="S9" s="19"/>
      <c r="T9" s="19"/>
      <c r="U9" s="19"/>
      <c r="V9" s="19"/>
      <c r="W9" s="19">
        <v>199340568</v>
      </c>
      <c r="X9" s="19">
        <v>201235000</v>
      </c>
      <c r="Y9" s="19">
        <v>-1894432</v>
      </c>
      <c r="Z9" s="20">
        <v>-0.94</v>
      </c>
      <c r="AA9" s="21">
        <v>201235000</v>
      </c>
    </row>
    <row r="10" spans="1:27" ht="13.5">
      <c r="A10" s="22" t="s">
        <v>37</v>
      </c>
      <c r="B10" s="16"/>
      <c r="C10" s="17"/>
      <c r="D10" s="17"/>
      <c r="E10" s="18">
        <v>53180000</v>
      </c>
      <c r="F10" s="19">
        <v>5730006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5730006</v>
      </c>
      <c r="Y10" s="19">
        <v>-5730006</v>
      </c>
      <c r="Z10" s="20">
        <v>-100</v>
      </c>
      <c r="AA10" s="21">
        <v>5730006</v>
      </c>
    </row>
    <row r="11" spans="1:27" ht="13.5">
      <c r="A11" s="22" t="s">
        <v>38</v>
      </c>
      <c r="B11" s="16"/>
      <c r="C11" s="17"/>
      <c r="D11" s="17"/>
      <c r="E11" s="18">
        <v>2800996</v>
      </c>
      <c r="F11" s="19">
        <v>3199998</v>
      </c>
      <c r="G11" s="19">
        <v>313223</v>
      </c>
      <c r="H11" s="19">
        <v>423954</v>
      </c>
      <c r="I11" s="19">
        <v>365252</v>
      </c>
      <c r="J11" s="19">
        <v>1102429</v>
      </c>
      <c r="K11" s="19">
        <v>306021</v>
      </c>
      <c r="L11" s="19">
        <v>266701</v>
      </c>
      <c r="M11" s="19">
        <v>250026</v>
      </c>
      <c r="N11" s="19">
        <v>822748</v>
      </c>
      <c r="O11" s="19">
        <v>348679</v>
      </c>
      <c r="P11" s="19">
        <v>288092</v>
      </c>
      <c r="Q11" s="19">
        <v>220740</v>
      </c>
      <c r="R11" s="19">
        <v>857511</v>
      </c>
      <c r="S11" s="19">
        <v>404490</v>
      </c>
      <c r="T11" s="19">
        <v>400575</v>
      </c>
      <c r="U11" s="19">
        <v>361378</v>
      </c>
      <c r="V11" s="19">
        <v>1166443</v>
      </c>
      <c r="W11" s="19">
        <v>3949131</v>
      </c>
      <c r="X11" s="19">
        <v>3199998</v>
      </c>
      <c r="Y11" s="19">
        <v>749133</v>
      </c>
      <c r="Z11" s="20">
        <v>23.41</v>
      </c>
      <c r="AA11" s="21">
        <v>3199998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109605</v>
      </c>
      <c r="V12" s="19">
        <v>109605</v>
      </c>
      <c r="W12" s="19">
        <v>109605</v>
      </c>
      <c r="X12" s="19"/>
      <c r="Y12" s="19">
        <v>109605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-173693868</v>
      </c>
      <c r="F14" s="19">
        <v>-168261708</v>
      </c>
      <c r="G14" s="19">
        <v>-10597617</v>
      </c>
      <c r="H14" s="19">
        <v>-10900009</v>
      </c>
      <c r="I14" s="19">
        <v>-11112767</v>
      </c>
      <c r="J14" s="19">
        <v>-32610393</v>
      </c>
      <c r="K14" s="19">
        <v>-12950215</v>
      </c>
      <c r="L14" s="19">
        <v>-9667447</v>
      </c>
      <c r="M14" s="19">
        <v>-12457218</v>
      </c>
      <c r="N14" s="19">
        <v>-35074880</v>
      </c>
      <c r="O14" s="19">
        <v>-9997842</v>
      </c>
      <c r="P14" s="19">
        <v>-10401755</v>
      </c>
      <c r="Q14" s="19">
        <v>-11152480</v>
      </c>
      <c r="R14" s="19">
        <v>-31552077</v>
      </c>
      <c r="S14" s="19">
        <v>-10460915</v>
      </c>
      <c r="T14" s="19">
        <v>-12476981</v>
      </c>
      <c r="U14" s="19">
        <v>-14082608</v>
      </c>
      <c r="V14" s="19">
        <v>-37020504</v>
      </c>
      <c r="W14" s="19">
        <v>-136257854</v>
      </c>
      <c r="X14" s="19">
        <v>-168261708</v>
      </c>
      <c r="Y14" s="19">
        <v>32003854</v>
      </c>
      <c r="Z14" s="20">
        <v>-19.02</v>
      </c>
      <c r="AA14" s="21">
        <v>-168261708</v>
      </c>
    </row>
    <row r="15" spans="1:27" ht="13.5">
      <c r="A15" s="22" t="s">
        <v>42</v>
      </c>
      <c r="B15" s="16"/>
      <c r="C15" s="17"/>
      <c r="D15" s="17"/>
      <c r="E15" s="18">
        <v>-22412000</v>
      </c>
      <c r="F15" s="19">
        <v>-22311504</v>
      </c>
      <c r="G15" s="19"/>
      <c r="H15" s="19">
        <v>-493</v>
      </c>
      <c r="I15" s="19">
        <v>-876</v>
      </c>
      <c r="J15" s="19">
        <v>-1369</v>
      </c>
      <c r="K15" s="19">
        <v>-533</v>
      </c>
      <c r="L15" s="19">
        <v>-737</v>
      </c>
      <c r="M15" s="19">
        <v>-15914137</v>
      </c>
      <c r="N15" s="19">
        <v>-15915407</v>
      </c>
      <c r="O15" s="19">
        <v>-424</v>
      </c>
      <c r="P15" s="19">
        <v>-70</v>
      </c>
      <c r="Q15" s="19">
        <v>-266</v>
      </c>
      <c r="R15" s="19">
        <v>-760</v>
      </c>
      <c r="S15" s="19"/>
      <c r="T15" s="19">
        <v>-7</v>
      </c>
      <c r="U15" s="19">
        <v>-15913777</v>
      </c>
      <c r="V15" s="19">
        <v>-15913784</v>
      </c>
      <c r="W15" s="19">
        <v>-31831320</v>
      </c>
      <c r="X15" s="19">
        <v>-22311504</v>
      </c>
      <c r="Y15" s="19">
        <v>-9519816</v>
      </c>
      <c r="Z15" s="20">
        <v>42.67</v>
      </c>
      <c r="AA15" s="21">
        <v>-22311504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65282556</v>
      </c>
      <c r="F17" s="27">
        <f t="shared" si="0"/>
        <v>22952236</v>
      </c>
      <c r="G17" s="27">
        <f t="shared" si="0"/>
        <v>70283704</v>
      </c>
      <c r="H17" s="27">
        <f t="shared" si="0"/>
        <v>-10447588</v>
      </c>
      <c r="I17" s="27">
        <f t="shared" si="0"/>
        <v>-10642955</v>
      </c>
      <c r="J17" s="27">
        <f t="shared" si="0"/>
        <v>49193161</v>
      </c>
      <c r="K17" s="27">
        <f t="shared" si="0"/>
        <v>-12597121</v>
      </c>
      <c r="L17" s="27">
        <f t="shared" si="0"/>
        <v>-9375048</v>
      </c>
      <c r="M17" s="27">
        <f t="shared" si="0"/>
        <v>36375161</v>
      </c>
      <c r="N17" s="27">
        <f t="shared" si="0"/>
        <v>14402992</v>
      </c>
      <c r="O17" s="27">
        <f t="shared" si="0"/>
        <v>-9625574</v>
      </c>
      <c r="P17" s="27">
        <f t="shared" si="0"/>
        <v>-10056610</v>
      </c>
      <c r="Q17" s="27">
        <f t="shared" si="0"/>
        <v>43703526</v>
      </c>
      <c r="R17" s="27">
        <f t="shared" si="0"/>
        <v>24021342</v>
      </c>
      <c r="S17" s="27">
        <f t="shared" si="0"/>
        <v>-10028012</v>
      </c>
      <c r="T17" s="27">
        <f t="shared" si="0"/>
        <v>-11999359</v>
      </c>
      <c r="U17" s="27">
        <f t="shared" si="0"/>
        <v>-28180115</v>
      </c>
      <c r="V17" s="27">
        <f t="shared" si="0"/>
        <v>-50207486</v>
      </c>
      <c r="W17" s="27">
        <f t="shared" si="0"/>
        <v>37410009</v>
      </c>
      <c r="X17" s="27">
        <f t="shared" si="0"/>
        <v>22952236</v>
      </c>
      <c r="Y17" s="27">
        <f t="shared" si="0"/>
        <v>14457773</v>
      </c>
      <c r="Z17" s="28">
        <f>+IF(X17&lt;&gt;0,+(Y17/X17)*100,0)</f>
        <v>62.99069511136083</v>
      </c>
      <c r="AA17" s="29">
        <f>SUM(AA6:AA16)</f>
        <v>22952236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-53300000</v>
      </c>
      <c r="F26" s="19"/>
      <c r="G26" s="19"/>
      <c r="H26" s="19">
        <v>-1568422</v>
      </c>
      <c r="I26" s="19">
        <v>-2899768</v>
      </c>
      <c r="J26" s="19">
        <v>-4468190</v>
      </c>
      <c r="K26" s="19">
        <v>-4796180</v>
      </c>
      <c r="L26" s="19">
        <v>-1420738</v>
      </c>
      <c r="M26" s="19">
        <v>-4355897</v>
      </c>
      <c r="N26" s="19">
        <v>-10572815</v>
      </c>
      <c r="O26" s="19">
        <v>-144217</v>
      </c>
      <c r="P26" s="19">
        <v>-1625173</v>
      </c>
      <c r="Q26" s="19">
        <v>-212107</v>
      </c>
      <c r="R26" s="19">
        <v>-1981497</v>
      </c>
      <c r="S26" s="19">
        <v>-994338</v>
      </c>
      <c r="T26" s="19">
        <v>-318544</v>
      </c>
      <c r="U26" s="19">
        <v>-3255030</v>
      </c>
      <c r="V26" s="19">
        <v>-4567912</v>
      </c>
      <c r="W26" s="19">
        <v>-21590414</v>
      </c>
      <c r="X26" s="19"/>
      <c r="Y26" s="19">
        <v>-21590414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-53300000</v>
      </c>
      <c r="F27" s="27">
        <f t="shared" si="1"/>
        <v>0</v>
      </c>
      <c r="G27" s="27">
        <f t="shared" si="1"/>
        <v>0</v>
      </c>
      <c r="H27" s="27">
        <f t="shared" si="1"/>
        <v>-1568422</v>
      </c>
      <c r="I27" s="27">
        <f t="shared" si="1"/>
        <v>-2899768</v>
      </c>
      <c r="J27" s="27">
        <f t="shared" si="1"/>
        <v>-4468190</v>
      </c>
      <c r="K27" s="27">
        <f t="shared" si="1"/>
        <v>-4796180</v>
      </c>
      <c r="L27" s="27">
        <f t="shared" si="1"/>
        <v>-1420738</v>
      </c>
      <c r="M27" s="27">
        <f t="shared" si="1"/>
        <v>-4355897</v>
      </c>
      <c r="N27" s="27">
        <f t="shared" si="1"/>
        <v>-10572815</v>
      </c>
      <c r="O27" s="27">
        <f t="shared" si="1"/>
        <v>-144217</v>
      </c>
      <c r="P27" s="27">
        <f t="shared" si="1"/>
        <v>-1625173</v>
      </c>
      <c r="Q27" s="27">
        <f t="shared" si="1"/>
        <v>-212107</v>
      </c>
      <c r="R27" s="27">
        <f t="shared" si="1"/>
        <v>-1981497</v>
      </c>
      <c r="S27" s="27">
        <f t="shared" si="1"/>
        <v>-994338</v>
      </c>
      <c r="T27" s="27">
        <f t="shared" si="1"/>
        <v>-318544</v>
      </c>
      <c r="U27" s="27">
        <f t="shared" si="1"/>
        <v>-3255030</v>
      </c>
      <c r="V27" s="27">
        <f t="shared" si="1"/>
        <v>-4567912</v>
      </c>
      <c r="W27" s="27">
        <f t="shared" si="1"/>
        <v>-21590414</v>
      </c>
      <c r="X27" s="27">
        <f t="shared" si="1"/>
        <v>0</v>
      </c>
      <c r="Y27" s="27">
        <f t="shared" si="1"/>
        <v>-21590414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-9662000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-9662000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2320556</v>
      </c>
      <c r="F38" s="33">
        <f t="shared" si="3"/>
        <v>22952236</v>
      </c>
      <c r="G38" s="33">
        <f t="shared" si="3"/>
        <v>70283704</v>
      </c>
      <c r="H38" s="33">
        <f t="shared" si="3"/>
        <v>-12016010</v>
      </c>
      <c r="I38" s="33">
        <f t="shared" si="3"/>
        <v>-13542723</v>
      </c>
      <c r="J38" s="33">
        <f t="shared" si="3"/>
        <v>44724971</v>
      </c>
      <c r="K38" s="33">
        <f t="shared" si="3"/>
        <v>-17393301</v>
      </c>
      <c r="L38" s="33">
        <f t="shared" si="3"/>
        <v>-10795786</v>
      </c>
      <c r="M38" s="33">
        <f t="shared" si="3"/>
        <v>32019264</v>
      </c>
      <c r="N38" s="33">
        <f t="shared" si="3"/>
        <v>3830177</v>
      </c>
      <c r="O38" s="33">
        <f t="shared" si="3"/>
        <v>-9769791</v>
      </c>
      <c r="P38" s="33">
        <f t="shared" si="3"/>
        <v>-11681783</v>
      </c>
      <c r="Q38" s="33">
        <f t="shared" si="3"/>
        <v>43491419</v>
      </c>
      <c r="R38" s="33">
        <f t="shared" si="3"/>
        <v>22039845</v>
      </c>
      <c r="S38" s="33">
        <f t="shared" si="3"/>
        <v>-11022350</v>
      </c>
      <c r="T38" s="33">
        <f t="shared" si="3"/>
        <v>-12317903</v>
      </c>
      <c r="U38" s="33">
        <f t="shared" si="3"/>
        <v>-31435145</v>
      </c>
      <c r="V38" s="33">
        <f t="shared" si="3"/>
        <v>-54775398</v>
      </c>
      <c r="W38" s="33">
        <f t="shared" si="3"/>
        <v>15819595</v>
      </c>
      <c r="X38" s="33">
        <f t="shared" si="3"/>
        <v>22952236</v>
      </c>
      <c r="Y38" s="33">
        <f t="shared" si="3"/>
        <v>-7132641</v>
      </c>
      <c r="Z38" s="34">
        <f>+IF(X38&lt;&gt;0,+(Y38/X38)*100,0)</f>
        <v>-31.076018040246712</v>
      </c>
      <c r="AA38" s="35">
        <f>+AA17+AA27+AA36</f>
        <v>22952236</v>
      </c>
    </row>
    <row r="39" spans="1:27" ht="13.5">
      <c r="A39" s="22" t="s">
        <v>59</v>
      </c>
      <c r="B39" s="16"/>
      <c r="C39" s="31"/>
      <c r="D39" s="31"/>
      <c r="E39" s="32">
        <v>2157000</v>
      </c>
      <c r="F39" s="33">
        <v>2157000</v>
      </c>
      <c r="G39" s="33">
        <v>28607886</v>
      </c>
      <c r="H39" s="33">
        <v>98891590</v>
      </c>
      <c r="I39" s="33">
        <v>86875580</v>
      </c>
      <c r="J39" s="33">
        <v>28607886</v>
      </c>
      <c r="K39" s="33">
        <v>73332857</v>
      </c>
      <c r="L39" s="33">
        <v>55939556</v>
      </c>
      <c r="M39" s="33">
        <v>45143770</v>
      </c>
      <c r="N39" s="33">
        <v>73332857</v>
      </c>
      <c r="O39" s="33">
        <v>77163034</v>
      </c>
      <c r="P39" s="33">
        <v>67393243</v>
      </c>
      <c r="Q39" s="33">
        <v>55711460</v>
      </c>
      <c r="R39" s="33">
        <v>77163034</v>
      </c>
      <c r="S39" s="33">
        <v>99202879</v>
      </c>
      <c r="T39" s="33">
        <v>88180529</v>
      </c>
      <c r="U39" s="33">
        <v>75862626</v>
      </c>
      <c r="V39" s="33">
        <v>99202879</v>
      </c>
      <c r="W39" s="33">
        <v>28607886</v>
      </c>
      <c r="X39" s="33">
        <v>2157000</v>
      </c>
      <c r="Y39" s="33">
        <v>26450886</v>
      </c>
      <c r="Z39" s="34">
        <v>1226.28</v>
      </c>
      <c r="AA39" s="35">
        <v>2157000</v>
      </c>
    </row>
    <row r="40" spans="1:27" ht="13.5">
      <c r="A40" s="41" t="s">
        <v>60</v>
      </c>
      <c r="B40" s="42"/>
      <c r="C40" s="43"/>
      <c r="D40" s="43"/>
      <c r="E40" s="44">
        <v>4477556</v>
      </c>
      <c r="F40" s="45">
        <v>25109236</v>
      </c>
      <c r="G40" s="45">
        <v>98891590</v>
      </c>
      <c r="H40" s="45">
        <v>86875580</v>
      </c>
      <c r="I40" s="45">
        <v>73332857</v>
      </c>
      <c r="J40" s="45">
        <v>73332857</v>
      </c>
      <c r="K40" s="45">
        <v>55939556</v>
      </c>
      <c r="L40" s="45">
        <v>45143770</v>
      </c>
      <c r="M40" s="45">
        <v>77163034</v>
      </c>
      <c r="N40" s="45">
        <v>77163034</v>
      </c>
      <c r="O40" s="45">
        <v>67393243</v>
      </c>
      <c r="P40" s="45">
        <v>55711460</v>
      </c>
      <c r="Q40" s="45">
        <v>99202879</v>
      </c>
      <c r="R40" s="45">
        <v>67393243</v>
      </c>
      <c r="S40" s="45">
        <v>88180529</v>
      </c>
      <c r="T40" s="45">
        <v>75862626</v>
      </c>
      <c r="U40" s="45">
        <v>44427481</v>
      </c>
      <c r="V40" s="45">
        <v>44427481</v>
      </c>
      <c r="W40" s="45">
        <v>44427481</v>
      </c>
      <c r="X40" s="45">
        <v>25109236</v>
      </c>
      <c r="Y40" s="45">
        <v>19318245</v>
      </c>
      <c r="Z40" s="46">
        <v>76.94</v>
      </c>
      <c r="AA40" s="47">
        <v>25109236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54522901</v>
      </c>
      <c r="D6" s="17"/>
      <c r="E6" s="18">
        <v>62157060</v>
      </c>
      <c r="F6" s="19">
        <v>62157061</v>
      </c>
      <c r="G6" s="19">
        <v>15028048</v>
      </c>
      <c r="H6" s="19">
        <v>4463059</v>
      </c>
      <c r="I6" s="19">
        <v>4457109</v>
      </c>
      <c r="J6" s="19">
        <v>23948216</v>
      </c>
      <c r="K6" s="19">
        <v>4507517</v>
      </c>
      <c r="L6" s="19">
        <v>4493602</v>
      </c>
      <c r="M6" s="19">
        <v>4507613</v>
      </c>
      <c r="N6" s="19">
        <v>13508732</v>
      </c>
      <c r="O6" s="19">
        <v>4222532</v>
      </c>
      <c r="P6" s="19">
        <v>4376032</v>
      </c>
      <c r="Q6" s="19">
        <v>4859104</v>
      </c>
      <c r="R6" s="19">
        <v>13457668</v>
      </c>
      <c r="S6" s="19">
        <v>4213387</v>
      </c>
      <c r="T6" s="19">
        <v>4695483</v>
      </c>
      <c r="U6" s="19">
        <v>3992391</v>
      </c>
      <c r="V6" s="19">
        <v>12901261</v>
      </c>
      <c r="W6" s="19">
        <v>63815877</v>
      </c>
      <c r="X6" s="19">
        <v>62157061</v>
      </c>
      <c r="Y6" s="19">
        <v>1658816</v>
      </c>
      <c r="Z6" s="20">
        <v>2.67</v>
      </c>
      <c r="AA6" s="21">
        <v>62157061</v>
      </c>
    </row>
    <row r="7" spans="1:27" ht="13.5">
      <c r="A7" s="22" t="s">
        <v>34</v>
      </c>
      <c r="B7" s="16"/>
      <c r="C7" s="17">
        <v>64938341</v>
      </c>
      <c r="D7" s="17"/>
      <c r="E7" s="18">
        <v>73454784</v>
      </c>
      <c r="F7" s="19">
        <v>67554787</v>
      </c>
      <c r="G7" s="19">
        <v>10563828</v>
      </c>
      <c r="H7" s="19">
        <v>1547591</v>
      </c>
      <c r="I7" s="19">
        <v>3164096</v>
      </c>
      <c r="J7" s="19">
        <v>15275515</v>
      </c>
      <c r="K7" s="19">
        <v>6610606</v>
      </c>
      <c r="L7" s="19">
        <v>3788342</v>
      </c>
      <c r="M7" s="19">
        <v>5769781</v>
      </c>
      <c r="N7" s="19">
        <v>16168729</v>
      </c>
      <c r="O7" s="19">
        <v>5534408</v>
      </c>
      <c r="P7" s="19">
        <v>4191068</v>
      </c>
      <c r="Q7" s="19">
        <v>5613051</v>
      </c>
      <c r="R7" s="19">
        <v>15338527</v>
      </c>
      <c r="S7" s="19">
        <v>4173881</v>
      </c>
      <c r="T7" s="19">
        <v>7180306</v>
      </c>
      <c r="U7" s="19">
        <v>5937627</v>
      </c>
      <c r="V7" s="19">
        <v>17291814</v>
      </c>
      <c r="W7" s="19">
        <v>64074585</v>
      </c>
      <c r="X7" s="19">
        <v>67554787</v>
      </c>
      <c r="Y7" s="19">
        <v>-3480202</v>
      </c>
      <c r="Z7" s="20">
        <v>-5.15</v>
      </c>
      <c r="AA7" s="21">
        <v>67554787</v>
      </c>
    </row>
    <row r="8" spans="1:27" ht="13.5">
      <c r="A8" s="22" t="s">
        <v>35</v>
      </c>
      <c r="B8" s="16"/>
      <c r="C8" s="17">
        <v>27339779</v>
      </c>
      <c r="D8" s="17"/>
      <c r="E8" s="18">
        <v>9331944</v>
      </c>
      <c r="F8" s="19">
        <v>8456619</v>
      </c>
      <c r="G8" s="19">
        <v>100258</v>
      </c>
      <c r="H8" s="19">
        <v>1106023</v>
      </c>
      <c r="I8" s="19">
        <v>236519</v>
      </c>
      <c r="J8" s="19">
        <v>1442800</v>
      </c>
      <c r="K8" s="19">
        <v>998381</v>
      </c>
      <c r="L8" s="19">
        <v>62810</v>
      </c>
      <c r="M8" s="19">
        <v>461088</v>
      </c>
      <c r="N8" s="19">
        <v>1522279</v>
      </c>
      <c r="O8" s="19">
        <v>47020</v>
      </c>
      <c r="P8" s="19">
        <v>4524676</v>
      </c>
      <c r="Q8" s="19">
        <v>1134770</v>
      </c>
      <c r="R8" s="19">
        <v>5706466</v>
      </c>
      <c r="S8" s="19">
        <v>804504</v>
      </c>
      <c r="T8" s="19">
        <v>73646</v>
      </c>
      <c r="U8" s="19">
        <v>3693066</v>
      </c>
      <c r="V8" s="19">
        <v>4571216</v>
      </c>
      <c r="W8" s="19">
        <v>13242761</v>
      </c>
      <c r="X8" s="19">
        <v>8456619</v>
      </c>
      <c r="Y8" s="19">
        <v>4786142</v>
      </c>
      <c r="Z8" s="20">
        <v>56.6</v>
      </c>
      <c r="AA8" s="21">
        <v>8456619</v>
      </c>
    </row>
    <row r="9" spans="1:27" ht="13.5">
      <c r="A9" s="22" t="s">
        <v>36</v>
      </c>
      <c r="B9" s="16"/>
      <c r="C9" s="17">
        <v>41975000</v>
      </c>
      <c r="D9" s="17"/>
      <c r="E9" s="18">
        <v>46402332</v>
      </c>
      <c r="F9" s="19">
        <v>46402328</v>
      </c>
      <c r="G9" s="19">
        <v>18536000</v>
      </c>
      <c r="H9" s="19">
        <v>1428000</v>
      </c>
      <c r="I9" s="19">
        <v>858301</v>
      </c>
      <c r="J9" s="19">
        <v>20822301</v>
      </c>
      <c r="K9" s="19"/>
      <c r="L9" s="19"/>
      <c r="M9" s="19">
        <v>14463000</v>
      </c>
      <c r="N9" s="19">
        <v>14463000</v>
      </c>
      <c r="O9" s="19"/>
      <c r="P9" s="19">
        <v>371000</v>
      </c>
      <c r="Q9" s="19"/>
      <c r="R9" s="19">
        <v>371000</v>
      </c>
      <c r="S9" s="19"/>
      <c r="T9" s="19"/>
      <c r="U9" s="19">
        <v>9813699</v>
      </c>
      <c r="V9" s="19">
        <v>9813699</v>
      </c>
      <c r="W9" s="19">
        <v>45470000</v>
      </c>
      <c r="X9" s="19">
        <v>46402328</v>
      </c>
      <c r="Y9" s="19">
        <v>-932328</v>
      </c>
      <c r="Z9" s="20">
        <v>-2.01</v>
      </c>
      <c r="AA9" s="21">
        <v>46402328</v>
      </c>
    </row>
    <row r="10" spans="1:27" ht="13.5">
      <c r="A10" s="22" t="s">
        <v>37</v>
      </c>
      <c r="B10" s="16"/>
      <c r="C10" s="17">
        <v>13322000</v>
      </c>
      <c r="D10" s="17"/>
      <c r="E10" s="18">
        <v>17232000</v>
      </c>
      <c r="F10" s="19">
        <v>17232000</v>
      </c>
      <c r="G10" s="19">
        <v>7139000</v>
      </c>
      <c r="H10" s="19"/>
      <c r="I10" s="19"/>
      <c r="J10" s="19">
        <v>7139000</v>
      </c>
      <c r="K10" s="19"/>
      <c r="L10" s="19"/>
      <c r="M10" s="19"/>
      <c r="N10" s="19"/>
      <c r="O10" s="19"/>
      <c r="P10" s="19"/>
      <c r="Q10" s="19">
        <v>10093000</v>
      </c>
      <c r="R10" s="19">
        <v>10093000</v>
      </c>
      <c r="S10" s="19"/>
      <c r="T10" s="19"/>
      <c r="U10" s="19"/>
      <c r="V10" s="19"/>
      <c r="W10" s="19">
        <v>17232000</v>
      </c>
      <c r="X10" s="19">
        <v>17232000</v>
      </c>
      <c r="Y10" s="19"/>
      <c r="Z10" s="20"/>
      <c r="AA10" s="21">
        <v>17232000</v>
      </c>
    </row>
    <row r="11" spans="1:27" ht="13.5">
      <c r="A11" s="22" t="s">
        <v>38</v>
      </c>
      <c r="B11" s="16"/>
      <c r="C11" s="17">
        <v>218287</v>
      </c>
      <c r="D11" s="17"/>
      <c r="E11" s="18">
        <v>216240</v>
      </c>
      <c r="F11" s="19">
        <v>263999</v>
      </c>
      <c r="G11" s="19">
        <v>10660</v>
      </c>
      <c r="H11" s="19">
        <v>27301</v>
      </c>
      <c r="I11" s="19">
        <v>65010</v>
      </c>
      <c r="J11" s="19">
        <v>102971</v>
      </c>
      <c r="K11" s="19">
        <v>68984</v>
      </c>
      <c r="L11" s="19">
        <v>15980</v>
      </c>
      <c r="M11" s="19">
        <v>47396</v>
      </c>
      <c r="N11" s="19">
        <v>132360</v>
      </c>
      <c r="O11" s="19">
        <v>32573</v>
      </c>
      <c r="P11" s="19">
        <v>9328</v>
      </c>
      <c r="Q11" s="19">
        <v>8463</v>
      </c>
      <c r="R11" s="19">
        <v>50364</v>
      </c>
      <c r="S11" s="19">
        <v>18283</v>
      </c>
      <c r="T11" s="19">
        <v>24817</v>
      </c>
      <c r="U11" s="19">
        <v>477152</v>
      </c>
      <c r="V11" s="19">
        <v>520252</v>
      </c>
      <c r="W11" s="19">
        <v>805947</v>
      </c>
      <c r="X11" s="19">
        <v>263999</v>
      </c>
      <c r="Y11" s="19">
        <v>541948</v>
      </c>
      <c r="Z11" s="20">
        <v>205.28</v>
      </c>
      <c r="AA11" s="21">
        <v>263999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-221118224</v>
      </c>
      <c r="D14" s="17"/>
      <c r="E14" s="18">
        <v>-171616680</v>
      </c>
      <c r="F14" s="19">
        <v>-167708904</v>
      </c>
      <c r="G14" s="19">
        <v>-6980919</v>
      </c>
      <c r="H14" s="19">
        <v>-17895653</v>
      </c>
      <c r="I14" s="19">
        <v>-8502481</v>
      </c>
      <c r="J14" s="19">
        <v>-33379053</v>
      </c>
      <c r="K14" s="19">
        <v>-8364285</v>
      </c>
      <c r="L14" s="19">
        <v>-11860732</v>
      </c>
      <c r="M14" s="19">
        <v>-9973592</v>
      </c>
      <c r="N14" s="19">
        <v>-30198609</v>
      </c>
      <c r="O14" s="19">
        <v>-10378694</v>
      </c>
      <c r="P14" s="19">
        <v>-10065481</v>
      </c>
      <c r="Q14" s="19">
        <v>-10561838</v>
      </c>
      <c r="R14" s="19">
        <v>-31006013</v>
      </c>
      <c r="S14" s="19">
        <v>-7081538</v>
      </c>
      <c r="T14" s="19">
        <v>-16655317</v>
      </c>
      <c r="U14" s="19">
        <v>-15776253</v>
      </c>
      <c r="V14" s="19">
        <v>-39513108</v>
      </c>
      <c r="W14" s="19">
        <v>-134096783</v>
      </c>
      <c r="X14" s="19">
        <v>-167708904</v>
      </c>
      <c r="Y14" s="19">
        <v>33612121</v>
      </c>
      <c r="Z14" s="20">
        <v>-20.04</v>
      </c>
      <c r="AA14" s="21">
        <v>-167708904</v>
      </c>
    </row>
    <row r="15" spans="1:27" ht="13.5">
      <c r="A15" s="22" t="s">
        <v>42</v>
      </c>
      <c r="B15" s="16"/>
      <c r="C15" s="17">
        <v>-2161754</v>
      </c>
      <c r="D15" s="17"/>
      <c r="E15" s="18">
        <v>-1536996</v>
      </c>
      <c r="F15" s="19">
        <v>-1937000</v>
      </c>
      <c r="G15" s="19">
        <v>-6707</v>
      </c>
      <c r="H15" s="19">
        <v>-511509</v>
      </c>
      <c r="I15" s="19">
        <v>-14539</v>
      </c>
      <c r="J15" s="19">
        <v>-532755</v>
      </c>
      <c r="K15" s="19">
        <v>-45</v>
      </c>
      <c r="L15" s="19">
        <v>-597070</v>
      </c>
      <c r="M15" s="19">
        <v>-226420</v>
      </c>
      <c r="N15" s="19">
        <v>-823535</v>
      </c>
      <c r="O15" s="19">
        <v>-253570</v>
      </c>
      <c r="P15" s="19">
        <v>-322151</v>
      </c>
      <c r="Q15" s="19">
        <v>-284806</v>
      </c>
      <c r="R15" s="19">
        <v>-860527</v>
      </c>
      <c r="S15" s="19">
        <v>-302</v>
      </c>
      <c r="T15" s="19">
        <v>-932321</v>
      </c>
      <c r="U15" s="19">
        <v>-408709</v>
      </c>
      <c r="V15" s="19">
        <v>-1341332</v>
      </c>
      <c r="W15" s="19">
        <v>-3558149</v>
      </c>
      <c r="X15" s="19">
        <v>-1937000</v>
      </c>
      <c r="Y15" s="19">
        <v>-1621149</v>
      </c>
      <c r="Z15" s="20">
        <v>83.69</v>
      </c>
      <c r="AA15" s="21">
        <v>-1937000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-20963670</v>
      </c>
      <c r="D17" s="25">
        <f>SUM(D6:D16)</f>
        <v>0</v>
      </c>
      <c r="E17" s="26">
        <f t="shared" si="0"/>
        <v>35640684</v>
      </c>
      <c r="F17" s="27">
        <f t="shared" si="0"/>
        <v>32420890</v>
      </c>
      <c r="G17" s="27">
        <f t="shared" si="0"/>
        <v>44390168</v>
      </c>
      <c r="H17" s="27">
        <f t="shared" si="0"/>
        <v>-9835188</v>
      </c>
      <c r="I17" s="27">
        <f t="shared" si="0"/>
        <v>264015</v>
      </c>
      <c r="J17" s="27">
        <f t="shared" si="0"/>
        <v>34818995</v>
      </c>
      <c r="K17" s="27">
        <f t="shared" si="0"/>
        <v>3821158</v>
      </c>
      <c r="L17" s="27">
        <f t="shared" si="0"/>
        <v>-4097068</v>
      </c>
      <c r="M17" s="27">
        <f t="shared" si="0"/>
        <v>15048866</v>
      </c>
      <c r="N17" s="27">
        <f t="shared" si="0"/>
        <v>14772956</v>
      </c>
      <c r="O17" s="27">
        <f t="shared" si="0"/>
        <v>-795731</v>
      </c>
      <c r="P17" s="27">
        <f t="shared" si="0"/>
        <v>3084472</v>
      </c>
      <c r="Q17" s="27">
        <f t="shared" si="0"/>
        <v>10861744</v>
      </c>
      <c r="R17" s="27">
        <f t="shared" si="0"/>
        <v>13150485</v>
      </c>
      <c r="S17" s="27">
        <f t="shared" si="0"/>
        <v>2128215</v>
      </c>
      <c r="T17" s="27">
        <f t="shared" si="0"/>
        <v>-5613386</v>
      </c>
      <c r="U17" s="27">
        <f t="shared" si="0"/>
        <v>7728973</v>
      </c>
      <c r="V17" s="27">
        <f t="shared" si="0"/>
        <v>4243802</v>
      </c>
      <c r="W17" s="27">
        <f t="shared" si="0"/>
        <v>66986238</v>
      </c>
      <c r="X17" s="27">
        <f t="shared" si="0"/>
        <v>32420890</v>
      </c>
      <c r="Y17" s="27">
        <f t="shared" si="0"/>
        <v>34565348</v>
      </c>
      <c r="Z17" s="28">
        <f>+IF(X17&lt;&gt;0,+(Y17/X17)*100,0)</f>
        <v>106.61443285486611</v>
      </c>
      <c r="AA17" s="29">
        <f>SUM(AA6:AA16)</f>
        <v>32420890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8167</v>
      </c>
      <c r="D21" s="17"/>
      <c r="E21" s="18">
        <v>204000</v>
      </c>
      <c r="F21" s="19">
        <v>204000</v>
      </c>
      <c r="G21" s="36"/>
      <c r="H21" s="36"/>
      <c r="I21" s="36">
        <v>18000</v>
      </c>
      <c r="J21" s="19">
        <v>18000</v>
      </c>
      <c r="K21" s="36">
        <v>200000</v>
      </c>
      <c r="L21" s="36"/>
      <c r="M21" s="19"/>
      <c r="N21" s="36">
        <v>200000</v>
      </c>
      <c r="O21" s="36"/>
      <c r="P21" s="36"/>
      <c r="Q21" s="19"/>
      <c r="R21" s="36"/>
      <c r="S21" s="36"/>
      <c r="T21" s="19"/>
      <c r="U21" s="36"/>
      <c r="V21" s="36"/>
      <c r="W21" s="36">
        <v>218000</v>
      </c>
      <c r="X21" s="19">
        <v>204000</v>
      </c>
      <c r="Y21" s="36">
        <v>14000</v>
      </c>
      <c r="Z21" s="37">
        <v>6.86</v>
      </c>
      <c r="AA21" s="38">
        <v>204000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-21911227</v>
      </c>
      <c r="D26" s="17"/>
      <c r="E26" s="18">
        <v>-17267400</v>
      </c>
      <c r="F26" s="19">
        <v>-17071600</v>
      </c>
      <c r="G26" s="19">
        <v>-36237</v>
      </c>
      <c r="H26" s="19">
        <v>-24256</v>
      </c>
      <c r="I26" s="19">
        <v>-241134</v>
      </c>
      <c r="J26" s="19">
        <v>-301627</v>
      </c>
      <c r="K26" s="19">
        <v>-1600894</v>
      </c>
      <c r="L26" s="19">
        <v>-1764310</v>
      </c>
      <c r="M26" s="19">
        <v>-794664</v>
      </c>
      <c r="N26" s="19">
        <v>-4159868</v>
      </c>
      <c r="O26" s="19">
        <v>-2752008</v>
      </c>
      <c r="P26" s="19">
        <v>-464</v>
      </c>
      <c r="Q26" s="19"/>
      <c r="R26" s="19">
        <v>-2752472</v>
      </c>
      <c r="S26" s="19">
        <v>-2083990</v>
      </c>
      <c r="T26" s="19">
        <v>-154815</v>
      </c>
      <c r="U26" s="19">
        <v>-6955338</v>
      </c>
      <c r="V26" s="19">
        <v>-9194143</v>
      </c>
      <c r="W26" s="19">
        <v>-16408110</v>
      </c>
      <c r="X26" s="19">
        <v>-17071600</v>
      </c>
      <c r="Y26" s="19">
        <v>663490</v>
      </c>
      <c r="Z26" s="20">
        <v>-3.89</v>
      </c>
      <c r="AA26" s="21">
        <v>-17071600</v>
      </c>
    </row>
    <row r="27" spans="1:27" ht="13.5">
      <c r="A27" s="23" t="s">
        <v>51</v>
      </c>
      <c r="B27" s="24"/>
      <c r="C27" s="25">
        <f aca="true" t="shared" si="1" ref="C27:Y27">SUM(C21:C26)</f>
        <v>-21903060</v>
      </c>
      <c r="D27" s="25">
        <f>SUM(D21:D26)</f>
        <v>0</v>
      </c>
      <c r="E27" s="26">
        <f t="shared" si="1"/>
        <v>-17063400</v>
      </c>
      <c r="F27" s="27">
        <f t="shared" si="1"/>
        <v>-16867600</v>
      </c>
      <c r="G27" s="27">
        <f t="shared" si="1"/>
        <v>-36237</v>
      </c>
      <c r="H27" s="27">
        <f t="shared" si="1"/>
        <v>-24256</v>
      </c>
      <c r="I27" s="27">
        <f t="shared" si="1"/>
        <v>-223134</v>
      </c>
      <c r="J27" s="27">
        <f t="shared" si="1"/>
        <v>-283627</v>
      </c>
      <c r="K27" s="27">
        <f t="shared" si="1"/>
        <v>-1400894</v>
      </c>
      <c r="L27" s="27">
        <f t="shared" si="1"/>
        <v>-1764310</v>
      </c>
      <c r="M27" s="27">
        <f t="shared" si="1"/>
        <v>-794664</v>
      </c>
      <c r="N27" s="27">
        <f t="shared" si="1"/>
        <v>-3959868</v>
      </c>
      <c r="O27" s="27">
        <f t="shared" si="1"/>
        <v>-2752008</v>
      </c>
      <c r="P27" s="27">
        <f t="shared" si="1"/>
        <v>-464</v>
      </c>
      <c r="Q27" s="27">
        <f t="shared" si="1"/>
        <v>0</v>
      </c>
      <c r="R27" s="27">
        <f t="shared" si="1"/>
        <v>-2752472</v>
      </c>
      <c r="S27" s="27">
        <f t="shared" si="1"/>
        <v>-2083990</v>
      </c>
      <c r="T27" s="27">
        <f t="shared" si="1"/>
        <v>-154815</v>
      </c>
      <c r="U27" s="27">
        <f t="shared" si="1"/>
        <v>-6955338</v>
      </c>
      <c r="V27" s="27">
        <f t="shared" si="1"/>
        <v>-9194143</v>
      </c>
      <c r="W27" s="27">
        <f t="shared" si="1"/>
        <v>-16190110</v>
      </c>
      <c r="X27" s="27">
        <f t="shared" si="1"/>
        <v>-16867600</v>
      </c>
      <c r="Y27" s="27">
        <f t="shared" si="1"/>
        <v>677490</v>
      </c>
      <c r="Z27" s="28">
        <f>+IF(X27&lt;&gt;0,+(Y27/X27)*100,0)</f>
        <v>-4.016516872584126</v>
      </c>
      <c r="AA27" s="29">
        <f>SUM(AA21:AA26)</f>
        <v>-16867600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74529</v>
      </c>
      <c r="D33" s="17"/>
      <c r="E33" s="18">
        <v>-62400</v>
      </c>
      <c r="F33" s="19">
        <v>-62400</v>
      </c>
      <c r="G33" s="19">
        <v>-5788</v>
      </c>
      <c r="H33" s="36">
        <v>376</v>
      </c>
      <c r="I33" s="36">
        <v>4268</v>
      </c>
      <c r="J33" s="36">
        <v>-1144</v>
      </c>
      <c r="K33" s="19">
        <v>1762</v>
      </c>
      <c r="L33" s="19">
        <v>-4676</v>
      </c>
      <c r="M33" s="19">
        <v>6654</v>
      </c>
      <c r="N33" s="19">
        <v>3740</v>
      </c>
      <c r="O33" s="36">
        <v>1171</v>
      </c>
      <c r="P33" s="36">
        <v>11974</v>
      </c>
      <c r="Q33" s="36">
        <v>15024</v>
      </c>
      <c r="R33" s="19">
        <v>28169</v>
      </c>
      <c r="S33" s="19">
        <v>28271</v>
      </c>
      <c r="T33" s="19">
        <v>-12413</v>
      </c>
      <c r="U33" s="19">
        <v>-4067</v>
      </c>
      <c r="V33" s="36">
        <v>11791</v>
      </c>
      <c r="W33" s="36">
        <v>42556</v>
      </c>
      <c r="X33" s="36">
        <v>-62400</v>
      </c>
      <c r="Y33" s="19">
        <v>104956</v>
      </c>
      <c r="Z33" s="20">
        <v>-168.2</v>
      </c>
      <c r="AA33" s="21">
        <v>-62400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74529</v>
      </c>
      <c r="D36" s="25">
        <f>SUM(D31:D35)</f>
        <v>0</v>
      </c>
      <c r="E36" s="26">
        <f t="shared" si="2"/>
        <v>-62400</v>
      </c>
      <c r="F36" s="27">
        <f t="shared" si="2"/>
        <v>-62400</v>
      </c>
      <c r="G36" s="27">
        <f t="shared" si="2"/>
        <v>-5788</v>
      </c>
      <c r="H36" s="27">
        <f t="shared" si="2"/>
        <v>376</v>
      </c>
      <c r="I36" s="27">
        <f t="shared" si="2"/>
        <v>4268</v>
      </c>
      <c r="J36" s="27">
        <f t="shared" si="2"/>
        <v>-1144</v>
      </c>
      <c r="K36" s="27">
        <f t="shared" si="2"/>
        <v>1762</v>
      </c>
      <c r="L36" s="27">
        <f t="shared" si="2"/>
        <v>-4676</v>
      </c>
      <c r="M36" s="27">
        <f t="shared" si="2"/>
        <v>6654</v>
      </c>
      <c r="N36" s="27">
        <f t="shared" si="2"/>
        <v>3740</v>
      </c>
      <c r="O36" s="27">
        <f t="shared" si="2"/>
        <v>1171</v>
      </c>
      <c r="P36" s="27">
        <f t="shared" si="2"/>
        <v>11974</v>
      </c>
      <c r="Q36" s="27">
        <f t="shared" si="2"/>
        <v>15024</v>
      </c>
      <c r="R36" s="27">
        <f t="shared" si="2"/>
        <v>28169</v>
      </c>
      <c r="S36" s="27">
        <f t="shared" si="2"/>
        <v>28271</v>
      </c>
      <c r="T36" s="27">
        <f t="shared" si="2"/>
        <v>-12413</v>
      </c>
      <c r="U36" s="27">
        <f t="shared" si="2"/>
        <v>-4067</v>
      </c>
      <c r="V36" s="27">
        <f t="shared" si="2"/>
        <v>11791</v>
      </c>
      <c r="W36" s="27">
        <f t="shared" si="2"/>
        <v>42556</v>
      </c>
      <c r="X36" s="27">
        <f t="shared" si="2"/>
        <v>-62400</v>
      </c>
      <c r="Y36" s="27">
        <f t="shared" si="2"/>
        <v>104956</v>
      </c>
      <c r="Z36" s="28">
        <f>+IF(X36&lt;&gt;0,+(Y36/X36)*100,0)</f>
        <v>-168.19871794871796</v>
      </c>
      <c r="AA36" s="29">
        <f>SUM(AA31:AA35)</f>
        <v>-62400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-42792201</v>
      </c>
      <c r="D38" s="31">
        <f>+D17+D27+D36</f>
        <v>0</v>
      </c>
      <c r="E38" s="32">
        <f t="shared" si="3"/>
        <v>18514884</v>
      </c>
      <c r="F38" s="33">
        <f t="shared" si="3"/>
        <v>15490890</v>
      </c>
      <c r="G38" s="33">
        <f t="shared" si="3"/>
        <v>44348143</v>
      </c>
      <c r="H38" s="33">
        <f t="shared" si="3"/>
        <v>-9859068</v>
      </c>
      <c r="I38" s="33">
        <f t="shared" si="3"/>
        <v>45149</v>
      </c>
      <c r="J38" s="33">
        <f t="shared" si="3"/>
        <v>34534224</v>
      </c>
      <c r="K38" s="33">
        <f t="shared" si="3"/>
        <v>2422026</v>
      </c>
      <c r="L38" s="33">
        <f t="shared" si="3"/>
        <v>-5866054</v>
      </c>
      <c r="M38" s="33">
        <f t="shared" si="3"/>
        <v>14260856</v>
      </c>
      <c r="N38" s="33">
        <f t="shared" si="3"/>
        <v>10816828</v>
      </c>
      <c r="O38" s="33">
        <f t="shared" si="3"/>
        <v>-3546568</v>
      </c>
      <c r="P38" s="33">
        <f t="shared" si="3"/>
        <v>3095982</v>
      </c>
      <c r="Q38" s="33">
        <f t="shared" si="3"/>
        <v>10876768</v>
      </c>
      <c r="R38" s="33">
        <f t="shared" si="3"/>
        <v>10426182</v>
      </c>
      <c r="S38" s="33">
        <f t="shared" si="3"/>
        <v>72496</v>
      </c>
      <c r="T38" s="33">
        <f t="shared" si="3"/>
        <v>-5780614</v>
      </c>
      <c r="U38" s="33">
        <f t="shared" si="3"/>
        <v>769568</v>
      </c>
      <c r="V38" s="33">
        <f t="shared" si="3"/>
        <v>-4938550</v>
      </c>
      <c r="W38" s="33">
        <f t="shared" si="3"/>
        <v>50838684</v>
      </c>
      <c r="X38" s="33">
        <f t="shared" si="3"/>
        <v>15490890</v>
      </c>
      <c r="Y38" s="33">
        <f t="shared" si="3"/>
        <v>35347794</v>
      </c>
      <c r="Z38" s="34">
        <f>+IF(X38&lt;&gt;0,+(Y38/X38)*100,0)</f>
        <v>228.18439741034894</v>
      </c>
      <c r="AA38" s="35">
        <f>+AA17+AA27+AA36</f>
        <v>15490890</v>
      </c>
    </row>
    <row r="39" spans="1:27" ht="13.5">
      <c r="A39" s="22" t="s">
        <v>59</v>
      </c>
      <c r="B39" s="16"/>
      <c r="C39" s="31">
        <v>6023396</v>
      </c>
      <c r="D39" s="31"/>
      <c r="E39" s="32">
        <v>-23524911</v>
      </c>
      <c r="F39" s="33">
        <v>-39879204</v>
      </c>
      <c r="G39" s="33">
        <v>4290042</v>
      </c>
      <c r="H39" s="33">
        <v>48638185</v>
      </c>
      <c r="I39" s="33">
        <v>38779117</v>
      </c>
      <c r="J39" s="33">
        <v>4290042</v>
      </c>
      <c r="K39" s="33">
        <v>38824266</v>
      </c>
      <c r="L39" s="33">
        <v>41246292</v>
      </c>
      <c r="M39" s="33">
        <v>35380238</v>
      </c>
      <c r="N39" s="33">
        <v>38824266</v>
      </c>
      <c r="O39" s="33">
        <v>49641094</v>
      </c>
      <c r="P39" s="33">
        <v>46094526</v>
      </c>
      <c r="Q39" s="33">
        <v>49190508</v>
      </c>
      <c r="R39" s="33">
        <v>49641094</v>
      </c>
      <c r="S39" s="33">
        <v>60067276</v>
      </c>
      <c r="T39" s="33">
        <v>60139772</v>
      </c>
      <c r="U39" s="33">
        <v>54359158</v>
      </c>
      <c r="V39" s="33">
        <v>60067276</v>
      </c>
      <c r="W39" s="33">
        <v>4290042</v>
      </c>
      <c r="X39" s="33">
        <v>-39879204</v>
      </c>
      <c r="Y39" s="33">
        <v>44169246</v>
      </c>
      <c r="Z39" s="34">
        <v>-110.76</v>
      </c>
      <c r="AA39" s="35">
        <v>-39879204</v>
      </c>
    </row>
    <row r="40" spans="1:27" ht="13.5">
      <c r="A40" s="41" t="s">
        <v>60</v>
      </c>
      <c r="B40" s="42"/>
      <c r="C40" s="43">
        <v>-36768805</v>
      </c>
      <c r="D40" s="43"/>
      <c r="E40" s="44">
        <v>-5010025</v>
      </c>
      <c r="F40" s="45">
        <v>-24388314</v>
      </c>
      <c r="G40" s="45">
        <v>48638185</v>
      </c>
      <c r="H40" s="45">
        <v>38779117</v>
      </c>
      <c r="I40" s="45">
        <v>38824266</v>
      </c>
      <c r="J40" s="45">
        <v>38824266</v>
      </c>
      <c r="K40" s="45">
        <v>41246292</v>
      </c>
      <c r="L40" s="45">
        <v>35380238</v>
      </c>
      <c r="M40" s="45">
        <v>49641094</v>
      </c>
      <c r="N40" s="45">
        <v>49641094</v>
      </c>
      <c r="O40" s="45">
        <v>46094526</v>
      </c>
      <c r="P40" s="45">
        <v>49190508</v>
      </c>
      <c r="Q40" s="45">
        <v>60067276</v>
      </c>
      <c r="R40" s="45">
        <v>46094526</v>
      </c>
      <c r="S40" s="45">
        <v>60139772</v>
      </c>
      <c r="T40" s="45">
        <v>54359158</v>
      </c>
      <c r="U40" s="45">
        <v>55128726</v>
      </c>
      <c r="V40" s="45">
        <v>55128726</v>
      </c>
      <c r="W40" s="45">
        <v>55128726</v>
      </c>
      <c r="X40" s="45">
        <v>-24388314</v>
      </c>
      <c r="Y40" s="45">
        <v>79517040</v>
      </c>
      <c r="Z40" s="46">
        <v>-326.05</v>
      </c>
      <c r="AA40" s="47">
        <v>-24388314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224757296</v>
      </c>
      <c r="F6" s="19">
        <v>224757296</v>
      </c>
      <c r="G6" s="19">
        <v>298838276</v>
      </c>
      <c r="H6" s="19">
        <v>44580638</v>
      </c>
      <c r="I6" s="19">
        <v>27190436</v>
      </c>
      <c r="J6" s="19">
        <v>370609350</v>
      </c>
      <c r="K6" s="19">
        <v>28548146</v>
      </c>
      <c r="L6" s="19">
        <v>27516264</v>
      </c>
      <c r="M6" s="19">
        <v>27586740</v>
      </c>
      <c r="N6" s="19">
        <v>83651150</v>
      </c>
      <c r="O6" s="19">
        <v>28194206</v>
      </c>
      <c r="P6" s="19">
        <v>28684948</v>
      </c>
      <c r="Q6" s="19">
        <v>27337274</v>
      </c>
      <c r="R6" s="19">
        <v>84216428</v>
      </c>
      <c r="S6" s="19">
        <v>29480049</v>
      </c>
      <c r="T6" s="19">
        <v>27734240</v>
      </c>
      <c r="U6" s="19">
        <v>34433200</v>
      </c>
      <c r="V6" s="19">
        <v>91647489</v>
      </c>
      <c r="W6" s="19">
        <v>630124417</v>
      </c>
      <c r="X6" s="19">
        <v>224757296</v>
      </c>
      <c r="Y6" s="19">
        <v>405367121</v>
      </c>
      <c r="Z6" s="20">
        <v>180.36</v>
      </c>
      <c r="AA6" s="21">
        <v>224757296</v>
      </c>
    </row>
    <row r="7" spans="1:27" ht="13.5">
      <c r="A7" s="22" t="s">
        <v>34</v>
      </c>
      <c r="B7" s="16"/>
      <c r="C7" s="17"/>
      <c r="D7" s="17"/>
      <c r="E7" s="18">
        <v>1122455952</v>
      </c>
      <c r="F7" s="19">
        <v>1122455952</v>
      </c>
      <c r="G7" s="19">
        <v>1301644356</v>
      </c>
      <c r="H7" s="19">
        <v>120035141</v>
      </c>
      <c r="I7" s="19">
        <v>105572965</v>
      </c>
      <c r="J7" s="19">
        <v>1527252462</v>
      </c>
      <c r="K7" s="19">
        <v>99927179</v>
      </c>
      <c r="L7" s="19">
        <v>103858445</v>
      </c>
      <c r="M7" s="19">
        <v>92884648</v>
      </c>
      <c r="N7" s="19">
        <v>296670272</v>
      </c>
      <c r="O7" s="19">
        <v>97512541</v>
      </c>
      <c r="P7" s="19">
        <v>99132120</v>
      </c>
      <c r="Q7" s="19">
        <v>97806635</v>
      </c>
      <c r="R7" s="19">
        <v>294451296</v>
      </c>
      <c r="S7" s="19">
        <v>99254799</v>
      </c>
      <c r="T7" s="19">
        <v>108157744</v>
      </c>
      <c r="U7" s="19">
        <v>139085515</v>
      </c>
      <c r="V7" s="19">
        <v>346498058</v>
      </c>
      <c r="W7" s="19">
        <v>2464872088</v>
      </c>
      <c r="X7" s="19">
        <v>1122455952</v>
      </c>
      <c r="Y7" s="19">
        <v>1342416136</v>
      </c>
      <c r="Z7" s="20">
        <v>119.6</v>
      </c>
      <c r="AA7" s="21">
        <v>1122455952</v>
      </c>
    </row>
    <row r="8" spans="1:27" ht="13.5">
      <c r="A8" s="22" t="s">
        <v>35</v>
      </c>
      <c r="B8" s="16"/>
      <c r="C8" s="17"/>
      <c r="D8" s="17"/>
      <c r="E8" s="18">
        <v>63064172</v>
      </c>
      <c r="F8" s="19">
        <v>63064172</v>
      </c>
      <c r="G8" s="19">
        <v>82841088</v>
      </c>
      <c r="H8" s="19">
        <v>4091500</v>
      </c>
      <c r="I8" s="19">
        <v>2508084</v>
      </c>
      <c r="J8" s="19">
        <v>89440672</v>
      </c>
      <c r="K8" s="19">
        <v>3172592</v>
      </c>
      <c r="L8" s="19">
        <v>5425845</v>
      </c>
      <c r="M8" s="19">
        <v>1705559</v>
      </c>
      <c r="N8" s="19">
        <v>10303996</v>
      </c>
      <c r="O8" s="19">
        <v>3592300</v>
      </c>
      <c r="P8" s="19">
        <v>11550663</v>
      </c>
      <c r="Q8" s="19">
        <v>3465217</v>
      </c>
      <c r="R8" s="19">
        <v>18608180</v>
      </c>
      <c r="S8" s="19">
        <v>4364313</v>
      </c>
      <c r="T8" s="19">
        <v>13732079</v>
      </c>
      <c r="U8" s="19">
        <v>-2827204</v>
      </c>
      <c r="V8" s="19">
        <v>15269188</v>
      </c>
      <c r="W8" s="19">
        <v>133622036</v>
      </c>
      <c r="X8" s="19">
        <v>63064172</v>
      </c>
      <c r="Y8" s="19">
        <v>70557864</v>
      </c>
      <c r="Z8" s="20">
        <v>111.88</v>
      </c>
      <c r="AA8" s="21">
        <v>63064172</v>
      </c>
    </row>
    <row r="9" spans="1:27" ht="13.5">
      <c r="A9" s="22" t="s">
        <v>36</v>
      </c>
      <c r="B9" s="16"/>
      <c r="C9" s="17"/>
      <c r="D9" s="17"/>
      <c r="E9" s="18">
        <v>219579000</v>
      </c>
      <c r="F9" s="19">
        <v>219579000</v>
      </c>
      <c r="G9" s="19">
        <v>347778000</v>
      </c>
      <c r="H9" s="19">
        <v>1600000</v>
      </c>
      <c r="I9" s="19">
        <v>72735000</v>
      </c>
      <c r="J9" s="19">
        <v>422113000</v>
      </c>
      <c r="K9" s="19">
        <v>326434</v>
      </c>
      <c r="L9" s="19">
        <v>1502402</v>
      </c>
      <c r="M9" s="19">
        <v>50919060</v>
      </c>
      <c r="N9" s="19">
        <v>52747896</v>
      </c>
      <c r="O9" s="19">
        <v>1357939</v>
      </c>
      <c r="P9" s="19"/>
      <c r="Q9" s="19">
        <v>744060</v>
      </c>
      <c r="R9" s="19">
        <v>2101999</v>
      </c>
      <c r="S9" s="19">
        <v>413773</v>
      </c>
      <c r="T9" s="19">
        <v>1400</v>
      </c>
      <c r="U9" s="19">
        <v>67677789</v>
      </c>
      <c r="V9" s="19">
        <v>68092962</v>
      </c>
      <c r="W9" s="19">
        <v>545055857</v>
      </c>
      <c r="X9" s="19">
        <v>219579000</v>
      </c>
      <c r="Y9" s="19">
        <v>325476857</v>
      </c>
      <c r="Z9" s="20">
        <v>148.23</v>
      </c>
      <c r="AA9" s="21">
        <v>219579000</v>
      </c>
    </row>
    <row r="10" spans="1:27" ht="13.5">
      <c r="A10" s="22" t="s">
        <v>37</v>
      </c>
      <c r="B10" s="16"/>
      <c r="C10" s="17"/>
      <c r="D10" s="17"/>
      <c r="E10" s="18">
        <v>159916000</v>
      </c>
      <c r="F10" s="19">
        <v>159916000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159916000</v>
      </c>
      <c r="Y10" s="19">
        <v>-159916000</v>
      </c>
      <c r="Z10" s="20">
        <v>-100</v>
      </c>
      <c r="AA10" s="21">
        <v>159916000</v>
      </c>
    </row>
    <row r="11" spans="1:27" ht="13.5">
      <c r="A11" s="22" t="s">
        <v>38</v>
      </c>
      <c r="B11" s="16"/>
      <c r="C11" s="17"/>
      <c r="D11" s="17"/>
      <c r="E11" s="18">
        <v>50356980</v>
      </c>
      <c r="F11" s="19">
        <v>50356980</v>
      </c>
      <c r="G11" s="19">
        <v>50356984</v>
      </c>
      <c r="H11" s="19">
        <v>5403946</v>
      </c>
      <c r="I11" s="19">
        <v>5898014</v>
      </c>
      <c r="J11" s="19">
        <v>61658944</v>
      </c>
      <c r="K11" s="19">
        <v>5993864</v>
      </c>
      <c r="L11" s="19">
        <v>6017936</v>
      </c>
      <c r="M11" s="19">
        <v>6130052</v>
      </c>
      <c r="N11" s="19">
        <v>18141852</v>
      </c>
      <c r="O11" s="19">
        <v>6515264</v>
      </c>
      <c r="P11" s="19">
        <v>6624085</v>
      </c>
      <c r="Q11" s="19">
        <v>4226246</v>
      </c>
      <c r="R11" s="19">
        <v>17365595</v>
      </c>
      <c r="S11" s="19">
        <v>7266245</v>
      </c>
      <c r="T11" s="19">
        <v>7482602</v>
      </c>
      <c r="U11" s="19">
        <v>14861998</v>
      </c>
      <c r="V11" s="19">
        <v>29610845</v>
      </c>
      <c r="W11" s="19">
        <v>126777236</v>
      </c>
      <c r="X11" s="19">
        <v>50356980</v>
      </c>
      <c r="Y11" s="19">
        <v>76420256</v>
      </c>
      <c r="Z11" s="20">
        <v>151.76</v>
      </c>
      <c r="AA11" s="21">
        <v>50356980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-1416868812</v>
      </c>
      <c r="F14" s="19">
        <v>-1416868812</v>
      </c>
      <c r="G14" s="19">
        <v>-2047141832</v>
      </c>
      <c r="H14" s="19">
        <v>-170591251</v>
      </c>
      <c r="I14" s="19">
        <v>-219635199</v>
      </c>
      <c r="J14" s="19">
        <v>-2437368282</v>
      </c>
      <c r="K14" s="19">
        <v>-135526339</v>
      </c>
      <c r="L14" s="19">
        <v>-136613048</v>
      </c>
      <c r="M14" s="19">
        <v>-183392167</v>
      </c>
      <c r="N14" s="19">
        <v>-455531554</v>
      </c>
      <c r="O14" s="19">
        <v>-116913946</v>
      </c>
      <c r="P14" s="19">
        <v>-126446138</v>
      </c>
      <c r="Q14" s="19">
        <v>-155401537</v>
      </c>
      <c r="R14" s="19">
        <v>-398761621</v>
      </c>
      <c r="S14" s="19">
        <v>-135295939</v>
      </c>
      <c r="T14" s="19">
        <v>-166172974</v>
      </c>
      <c r="U14" s="19">
        <v>-247714321</v>
      </c>
      <c r="V14" s="19">
        <v>-549183234</v>
      </c>
      <c r="W14" s="19">
        <v>-3840844691</v>
      </c>
      <c r="X14" s="19">
        <v>-1416868812</v>
      </c>
      <c r="Y14" s="19">
        <v>-2423975879</v>
      </c>
      <c r="Z14" s="20">
        <v>171.08</v>
      </c>
      <c r="AA14" s="21">
        <v>-1416868812</v>
      </c>
    </row>
    <row r="15" spans="1:27" ht="13.5">
      <c r="A15" s="22" t="s">
        <v>42</v>
      </c>
      <c r="B15" s="16"/>
      <c r="C15" s="17"/>
      <c r="D15" s="17"/>
      <c r="E15" s="18">
        <v>-16130160</v>
      </c>
      <c r="F15" s="19">
        <v>-16130160</v>
      </c>
      <c r="G15" s="19"/>
      <c r="H15" s="19"/>
      <c r="I15" s="19">
        <v>-282598</v>
      </c>
      <c r="J15" s="19">
        <v>-282598</v>
      </c>
      <c r="K15" s="19"/>
      <c r="L15" s="19"/>
      <c r="M15" s="19">
        <v>-7919429</v>
      </c>
      <c r="N15" s="19">
        <v>-7919429</v>
      </c>
      <c r="O15" s="19">
        <v>-210276</v>
      </c>
      <c r="P15" s="19"/>
      <c r="Q15" s="19">
        <v>-253034</v>
      </c>
      <c r="R15" s="19">
        <v>-463310</v>
      </c>
      <c r="S15" s="19"/>
      <c r="T15" s="19"/>
      <c r="U15" s="19">
        <v>-7467230</v>
      </c>
      <c r="V15" s="19">
        <v>-7467230</v>
      </c>
      <c r="W15" s="19">
        <v>-16132567</v>
      </c>
      <c r="X15" s="19">
        <v>-16130160</v>
      </c>
      <c r="Y15" s="19">
        <v>-2407</v>
      </c>
      <c r="Z15" s="20">
        <v>0.01</v>
      </c>
      <c r="AA15" s="21">
        <v>-16130160</v>
      </c>
    </row>
    <row r="16" spans="1:27" ht="13.5">
      <c r="A16" s="22" t="s">
        <v>43</v>
      </c>
      <c r="B16" s="16"/>
      <c r="C16" s="17"/>
      <c r="D16" s="17"/>
      <c r="E16" s="18">
        <v>-34547556</v>
      </c>
      <c r="F16" s="19">
        <v>-34547556</v>
      </c>
      <c r="G16" s="19">
        <v>-1643095</v>
      </c>
      <c r="H16" s="19">
        <v>-1900906</v>
      </c>
      <c r="I16" s="19">
        <v>-1856697</v>
      </c>
      <c r="J16" s="19">
        <v>-5400698</v>
      </c>
      <c r="K16" s="19">
        <v>-1840637</v>
      </c>
      <c r="L16" s="19">
        <v>-1643086</v>
      </c>
      <c r="M16" s="19">
        <v>-2338113</v>
      </c>
      <c r="N16" s="19">
        <v>-5821836</v>
      </c>
      <c r="O16" s="19">
        <v>-1639467</v>
      </c>
      <c r="P16" s="19">
        <v>-1682340</v>
      </c>
      <c r="Q16" s="19">
        <v>-2176744</v>
      </c>
      <c r="R16" s="19">
        <v>-5498551</v>
      </c>
      <c r="S16" s="19">
        <v>-1813916</v>
      </c>
      <c r="T16" s="19">
        <v>-1648729</v>
      </c>
      <c r="U16" s="19">
        <v>-3375610</v>
      </c>
      <c r="V16" s="19">
        <v>-6838255</v>
      </c>
      <c r="W16" s="19">
        <v>-23559340</v>
      </c>
      <c r="X16" s="19">
        <v>-34547556</v>
      </c>
      <c r="Y16" s="19">
        <v>10988216</v>
      </c>
      <c r="Z16" s="20">
        <v>-31.81</v>
      </c>
      <c r="AA16" s="21">
        <v>-34547556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372582872</v>
      </c>
      <c r="F17" s="27">
        <f t="shared" si="0"/>
        <v>372582872</v>
      </c>
      <c r="G17" s="27">
        <f t="shared" si="0"/>
        <v>32673777</v>
      </c>
      <c r="H17" s="27">
        <f t="shared" si="0"/>
        <v>3219068</v>
      </c>
      <c r="I17" s="27">
        <f t="shared" si="0"/>
        <v>-7869995</v>
      </c>
      <c r="J17" s="27">
        <f t="shared" si="0"/>
        <v>28022850</v>
      </c>
      <c r="K17" s="27">
        <f t="shared" si="0"/>
        <v>601239</v>
      </c>
      <c r="L17" s="27">
        <f t="shared" si="0"/>
        <v>6064758</v>
      </c>
      <c r="M17" s="27">
        <f t="shared" si="0"/>
        <v>-14423650</v>
      </c>
      <c r="N17" s="27">
        <f t="shared" si="0"/>
        <v>-7757653</v>
      </c>
      <c r="O17" s="27">
        <f t="shared" si="0"/>
        <v>18408561</v>
      </c>
      <c r="P17" s="27">
        <f t="shared" si="0"/>
        <v>17863338</v>
      </c>
      <c r="Q17" s="27">
        <f t="shared" si="0"/>
        <v>-24251883</v>
      </c>
      <c r="R17" s="27">
        <f t="shared" si="0"/>
        <v>12020016</v>
      </c>
      <c r="S17" s="27">
        <f t="shared" si="0"/>
        <v>3669324</v>
      </c>
      <c r="T17" s="27">
        <f t="shared" si="0"/>
        <v>-10713638</v>
      </c>
      <c r="U17" s="27">
        <f t="shared" si="0"/>
        <v>-5325863</v>
      </c>
      <c r="V17" s="27">
        <f t="shared" si="0"/>
        <v>-12370177</v>
      </c>
      <c r="W17" s="27">
        <f t="shared" si="0"/>
        <v>19915036</v>
      </c>
      <c r="X17" s="27">
        <f t="shared" si="0"/>
        <v>372582872</v>
      </c>
      <c r="Y17" s="27">
        <f t="shared" si="0"/>
        <v>-352667836</v>
      </c>
      <c r="Z17" s="28">
        <f>+IF(X17&lt;&gt;0,+(Y17/X17)*100,0)</f>
        <v>-94.6548707692607</v>
      </c>
      <c r="AA17" s="29">
        <f>SUM(AA6:AA16)</f>
        <v>372582872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-159916000</v>
      </c>
      <c r="F26" s="19">
        <v>-159916000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-159916000</v>
      </c>
      <c r="Y26" s="19">
        <v>159916000</v>
      </c>
      <c r="Z26" s="20">
        <v>-100</v>
      </c>
      <c r="AA26" s="21">
        <v>-159916000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-159916000</v>
      </c>
      <c r="F27" s="27">
        <f t="shared" si="1"/>
        <v>-159916000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-159916000</v>
      </c>
      <c r="Y27" s="27">
        <f t="shared" si="1"/>
        <v>159916000</v>
      </c>
      <c r="Z27" s="28">
        <f>+IF(X27&lt;&gt;0,+(Y27/X27)*100,0)</f>
        <v>-100</v>
      </c>
      <c r="AA27" s="29">
        <f>SUM(AA21:AA26)</f>
        <v>-159916000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5000000</v>
      </c>
      <c r="F33" s="19">
        <v>5000000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5000000</v>
      </c>
      <c r="Y33" s="19">
        <v>-5000000</v>
      </c>
      <c r="Z33" s="20">
        <v>-100</v>
      </c>
      <c r="AA33" s="21">
        <v>5000000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-21797868</v>
      </c>
      <c r="F35" s="19">
        <v>-21797868</v>
      </c>
      <c r="G35" s="19"/>
      <c r="H35" s="19"/>
      <c r="I35" s="19">
        <v>-282598</v>
      </c>
      <c r="J35" s="19">
        <v>-282598</v>
      </c>
      <c r="K35" s="19"/>
      <c r="L35" s="19"/>
      <c r="M35" s="19"/>
      <c r="N35" s="19"/>
      <c r="O35" s="19">
        <v>-210276</v>
      </c>
      <c r="P35" s="19"/>
      <c r="Q35" s="19"/>
      <c r="R35" s="19">
        <v>-210276</v>
      </c>
      <c r="S35" s="19"/>
      <c r="T35" s="19"/>
      <c r="U35" s="19"/>
      <c r="V35" s="19"/>
      <c r="W35" s="19">
        <v>-492874</v>
      </c>
      <c r="X35" s="19">
        <v>-21797868</v>
      </c>
      <c r="Y35" s="19">
        <v>21304994</v>
      </c>
      <c r="Z35" s="20">
        <v>-97.74</v>
      </c>
      <c r="AA35" s="21">
        <v>-21797868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-16797868</v>
      </c>
      <c r="F36" s="27">
        <f t="shared" si="2"/>
        <v>-16797868</v>
      </c>
      <c r="G36" s="27">
        <f t="shared" si="2"/>
        <v>0</v>
      </c>
      <c r="H36" s="27">
        <f t="shared" si="2"/>
        <v>0</v>
      </c>
      <c r="I36" s="27">
        <f t="shared" si="2"/>
        <v>-282598</v>
      </c>
      <c r="J36" s="27">
        <f t="shared" si="2"/>
        <v>-282598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-210276</v>
      </c>
      <c r="P36" s="27">
        <f t="shared" si="2"/>
        <v>0</v>
      </c>
      <c r="Q36" s="27">
        <f t="shared" si="2"/>
        <v>0</v>
      </c>
      <c r="R36" s="27">
        <f t="shared" si="2"/>
        <v>-210276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-492874</v>
      </c>
      <c r="X36" s="27">
        <f t="shared" si="2"/>
        <v>-16797868</v>
      </c>
      <c r="Y36" s="27">
        <f t="shared" si="2"/>
        <v>16304994</v>
      </c>
      <c r="Z36" s="28">
        <f>+IF(X36&lt;&gt;0,+(Y36/X36)*100,0)</f>
        <v>-97.06585383335552</v>
      </c>
      <c r="AA36" s="29">
        <f>SUM(AA31:AA35)</f>
        <v>-16797868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195869004</v>
      </c>
      <c r="F38" s="33">
        <f t="shared" si="3"/>
        <v>195869004</v>
      </c>
      <c r="G38" s="33">
        <f t="shared" si="3"/>
        <v>32673777</v>
      </c>
      <c r="H38" s="33">
        <f t="shared" si="3"/>
        <v>3219068</v>
      </c>
      <c r="I38" s="33">
        <f t="shared" si="3"/>
        <v>-8152593</v>
      </c>
      <c r="J38" s="33">
        <f t="shared" si="3"/>
        <v>27740252</v>
      </c>
      <c r="K38" s="33">
        <f t="shared" si="3"/>
        <v>601239</v>
      </c>
      <c r="L38" s="33">
        <f t="shared" si="3"/>
        <v>6064758</v>
      </c>
      <c r="M38" s="33">
        <f t="shared" si="3"/>
        <v>-14423650</v>
      </c>
      <c r="N38" s="33">
        <f t="shared" si="3"/>
        <v>-7757653</v>
      </c>
      <c r="O38" s="33">
        <f t="shared" si="3"/>
        <v>18198285</v>
      </c>
      <c r="P38" s="33">
        <f t="shared" si="3"/>
        <v>17863338</v>
      </c>
      <c r="Q38" s="33">
        <f t="shared" si="3"/>
        <v>-24251883</v>
      </c>
      <c r="R38" s="33">
        <f t="shared" si="3"/>
        <v>11809740</v>
      </c>
      <c r="S38" s="33">
        <f t="shared" si="3"/>
        <v>3669324</v>
      </c>
      <c r="T38" s="33">
        <f t="shared" si="3"/>
        <v>-10713638</v>
      </c>
      <c r="U38" s="33">
        <f t="shared" si="3"/>
        <v>-5325863</v>
      </c>
      <c r="V38" s="33">
        <f t="shared" si="3"/>
        <v>-12370177</v>
      </c>
      <c r="W38" s="33">
        <f t="shared" si="3"/>
        <v>19422162</v>
      </c>
      <c r="X38" s="33">
        <f t="shared" si="3"/>
        <v>195869004</v>
      </c>
      <c r="Y38" s="33">
        <f t="shared" si="3"/>
        <v>-176446842</v>
      </c>
      <c r="Z38" s="34">
        <f>+IF(X38&lt;&gt;0,+(Y38/X38)*100,0)</f>
        <v>-90.08410641634754</v>
      </c>
      <c r="AA38" s="35">
        <f>+AA17+AA27+AA36</f>
        <v>195869004</v>
      </c>
    </row>
    <row r="39" spans="1:27" ht="13.5">
      <c r="A39" s="22" t="s">
        <v>59</v>
      </c>
      <c r="B39" s="16"/>
      <c r="C39" s="31"/>
      <c r="D39" s="31"/>
      <c r="E39" s="32"/>
      <c r="F39" s="33"/>
      <c r="G39" s="33">
        <v>-34710238</v>
      </c>
      <c r="H39" s="33">
        <v>-2036461</v>
      </c>
      <c r="I39" s="33">
        <v>1182607</v>
      </c>
      <c r="J39" s="33">
        <v>-34710238</v>
      </c>
      <c r="K39" s="33">
        <v>-6969986</v>
      </c>
      <c r="L39" s="33">
        <v>-6368747</v>
      </c>
      <c r="M39" s="33">
        <v>-303989</v>
      </c>
      <c r="N39" s="33">
        <v>-6969986</v>
      </c>
      <c r="O39" s="33">
        <v>-14727639</v>
      </c>
      <c r="P39" s="33">
        <v>3470646</v>
      </c>
      <c r="Q39" s="33">
        <v>21333984</v>
      </c>
      <c r="R39" s="33">
        <v>-14727639</v>
      </c>
      <c r="S39" s="33">
        <v>-2917899</v>
      </c>
      <c r="T39" s="33">
        <v>751425</v>
      </c>
      <c r="U39" s="33">
        <v>-9962213</v>
      </c>
      <c r="V39" s="33">
        <v>-2917899</v>
      </c>
      <c r="W39" s="33">
        <v>-34710238</v>
      </c>
      <c r="X39" s="33"/>
      <c r="Y39" s="33">
        <v>-34710238</v>
      </c>
      <c r="Z39" s="34"/>
      <c r="AA39" s="35"/>
    </row>
    <row r="40" spans="1:27" ht="13.5">
      <c r="A40" s="41" t="s">
        <v>60</v>
      </c>
      <c r="B40" s="42"/>
      <c r="C40" s="43"/>
      <c r="D40" s="43"/>
      <c r="E40" s="44">
        <v>195869004</v>
      </c>
      <c r="F40" s="45">
        <v>195869004</v>
      </c>
      <c r="G40" s="45">
        <v>-2036461</v>
      </c>
      <c r="H40" s="45">
        <v>1182607</v>
      </c>
      <c r="I40" s="45">
        <v>-6969986</v>
      </c>
      <c r="J40" s="45">
        <v>-6969986</v>
      </c>
      <c r="K40" s="45">
        <v>-6368747</v>
      </c>
      <c r="L40" s="45">
        <v>-303989</v>
      </c>
      <c r="M40" s="45">
        <v>-14727639</v>
      </c>
      <c r="N40" s="45">
        <v>-14727639</v>
      </c>
      <c r="O40" s="45">
        <v>3470646</v>
      </c>
      <c r="P40" s="45">
        <v>21333984</v>
      </c>
      <c r="Q40" s="45">
        <v>-2917899</v>
      </c>
      <c r="R40" s="45">
        <v>3470646</v>
      </c>
      <c r="S40" s="45">
        <v>751425</v>
      </c>
      <c r="T40" s="45">
        <v>-9962213</v>
      </c>
      <c r="U40" s="45">
        <v>-15288076</v>
      </c>
      <c r="V40" s="45">
        <v>-15288076</v>
      </c>
      <c r="W40" s="45">
        <v>-15288076</v>
      </c>
      <c r="X40" s="45">
        <v>195869004</v>
      </c>
      <c r="Y40" s="45">
        <v>-211157080</v>
      </c>
      <c r="Z40" s="46">
        <v>-107.81</v>
      </c>
      <c r="AA40" s="47">
        <v>195869004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1500000</v>
      </c>
      <c r="F7" s="19">
        <v>2152200</v>
      </c>
      <c r="G7" s="19"/>
      <c r="H7" s="19"/>
      <c r="I7" s="19"/>
      <c r="J7" s="19"/>
      <c r="K7" s="19"/>
      <c r="L7" s="19"/>
      <c r="M7" s="19"/>
      <c r="N7" s="19"/>
      <c r="O7" s="19">
        <v>78535</v>
      </c>
      <c r="P7" s="19">
        <v>121630</v>
      </c>
      <c r="Q7" s="19">
        <v>133220</v>
      </c>
      <c r="R7" s="19">
        <v>333385</v>
      </c>
      <c r="S7" s="19">
        <v>34825</v>
      </c>
      <c r="T7" s="19">
        <v>12648</v>
      </c>
      <c r="U7" s="19">
        <v>5439</v>
      </c>
      <c r="V7" s="19">
        <v>52912</v>
      </c>
      <c r="W7" s="19">
        <v>386297</v>
      </c>
      <c r="X7" s="19">
        <v>2152200</v>
      </c>
      <c r="Y7" s="19">
        <v>-1765903</v>
      </c>
      <c r="Z7" s="20">
        <v>-82.05</v>
      </c>
      <c r="AA7" s="21">
        <v>2152200</v>
      </c>
    </row>
    <row r="8" spans="1:27" ht="13.5">
      <c r="A8" s="22" t="s">
        <v>35</v>
      </c>
      <c r="B8" s="16"/>
      <c r="C8" s="17">
        <v>13964270</v>
      </c>
      <c r="D8" s="17"/>
      <c r="E8" s="18">
        <v>538160</v>
      </c>
      <c r="F8" s="19">
        <v>2286000</v>
      </c>
      <c r="G8" s="19">
        <v>189560</v>
      </c>
      <c r="H8" s="19">
        <v>394064</v>
      </c>
      <c r="I8" s="19">
        <v>2864104</v>
      </c>
      <c r="J8" s="19">
        <v>3447728</v>
      </c>
      <c r="K8" s="19">
        <v>84807</v>
      </c>
      <c r="L8" s="19">
        <v>433903</v>
      </c>
      <c r="M8" s="19">
        <v>195350</v>
      </c>
      <c r="N8" s="19">
        <v>714060</v>
      </c>
      <c r="O8" s="19">
        <v>231872</v>
      </c>
      <c r="P8" s="19">
        <v>318142</v>
      </c>
      <c r="Q8" s="19">
        <v>250501</v>
      </c>
      <c r="R8" s="19">
        <v>800515</v>
      </c>
      <c r="S8" s="19">
        <v>203236</v>
      </c>
      <c r="T8" s="19">
        <v>215509</v>
      </c>
      <c r="U8" s="19">
        <v>1990939</v>
      </c>
      <c r="V8" s="19">
        <v>2409684</v>
      </c>
      <c r="W8" s="19">
        <v>7371987</v>
      </c>
      <c r="X8" s="19">
        <v>2286000</v>
      </c>
      <c r="Y8" s="19">
        <v>5085987</v>
      </c>
      <c r="Z8" s="20">
        <v>222.48</v>
      </c>
      <c r="AA8" s="21">
        <v>2286000</v>
      </c>
    </row>
    <row r="9" spans="1:27" ht="13.5">
      <c r="A9" s="22" t="s">
        <v>36</v>
      </c>
      <c r="B9" s="16"/>
      <c r="C9" s="17">
        <v>281826664</v>
      </c>
      <c r="D9" s="17"/>
      <c r="E9" s="18">
        <v>381781000</v>
      </c>
      <c r="F9" s="19">
        <v>309079650</v>
      </c>
      <c r="G9" s="19">
        <v>107510000</v>
      </c>
      <c r="H9" s="19">
        <v>2767650</v>
      </c>
      <c r="I9" s="19">
        <v>2063000</v>
      </c>
      <c r="J9" s="19">
        <v>112340650</v>
      </c>
      <c r="K9" s="19"/>
      <c r="L9" s="19">
        <v>89450483</v>
      </c>
      <c r="M9" s="19">
        <v>985049</v>
      </c>
      <c r="N9" s="19">
        <v>90435532</v>
      </c>
      <c r="O9" s="19">
        <v>2674139</v>
      </c>
      <c r="P9" s="19">
        <v>9591811</v>
      </c>
      <c r="Q9" s="19">
        <v>76278847</v>
      </c>
      <c r="R9" s="19">
        <v>88544797</v>
      </c>
      <c r="S9" s="19">
        <v>2846617</v>
      </c>
      <c r="T9" s="19">
        <v>585921</v>
      </c>
      <c r="U9" s="19">
        <v>1341951</v>
      </c>
      <c r="V9" s="19">
        <v>4774489</v>
      </c>
      <c r="W9" s="19">
        <v>296095468</v>
      </c>
      <c r="X9" s="19">
        <v>309079650</v>
      </c>
      <c r="Y9" s="19">
        <v>-12984182</v>
      </c>
      <c r="Z9" s="20">
        <v>-4.2</v>
      </c>
      <c r="AA9" s="21">
        <v>309079650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3357126</v>
      </c>
      <c r="D11" s="17"/>
      <c r="E11" s="18">
        <v>3420000</v>
      </c>
      <c r="F11" s="19">
        <v>2653000</v>
      </c>
      <c r="G11" s="19">
        <v>68785</v>
      </c>
      <c r="H11" s="19">
        <v>176297</v>
      </c>
      <c r="I11" s="19">
        <v>277010</v>
      </c>
      <c r="J11" s="19">
        <v>522092</v>
      </c>
      <c r="K11" s="19">
        <v>365667</v>
      </c>
      <c r="L11" s="19">
        <v>93521</v>
      </c>
      <c r="M11" s="19">
        <v>69756</v>
      </c>
      <c r="N11" s="19">
        <v>528944</v>
      </c>
      <c r="O11" s="19">
        <v>212846</v>
      </c>
      <c r="P11" s="19">
        <v>326018</v>
      </c>
      <c r="Q11" s="19">
        <v>356738</v>
      </c>
      <c r="R11" s="19">
        <v>895602</v>
      </c>
      <c r="S11" s="19">
        <v>206307</v>
      </c>
      <c r="T11" s="19">
        <v>275872</v>
      </c>
      <c r="U11" s="19">
        <v>588804</v>
      </c>
      <c r="V11" s="19">
        <v>1070983</v>
      </c>
      <c r="W11" s="19">
        <v>3017621</v>
      </c>
      <c r="X11" s="19">
        <v>2653000</v>
      </c>
      <c r="Y11" s="19">
        <v>364621</v>
      </c>
      <c r="Z11" s="20">
        <v>13.74</v>
      </c>
      <c r="AA11" s="21">
        <v>2653000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-127832641</v>
      </c>
      <c r="D14" s="17"/>
      <c r="E14" s="18">
        <v>-172978270</v>
      </c>
      <c r="F14" s="19">
        <v>-156649380</v>
      </c>
      <c r="G14" s="19">
        <v>-35067775</v>
      </c>
      <c r="H14" s="19">
        <v>-19190009</v>
      </c>
      <c r="I14" s="19">
        <v>-12416580</v>
      </c>
      <c r="J14" s="19">
        <v>-66674364</v>
      </c>
      <c r="K14" s="19">
        <v>-12912181</v>
      </c>
      <c r="L14" s="19">
        <v>-14986612</v>
      </c>
      <c r="M14" s="19">
        <v>-24429054</v>
      </c>
      <c r="N14" s="19">
        <v>-52327847</v>
      </c>
      <c r="O14" s="19">
        <v>-10952196</v>
      </c>
      <c r="P14" s="19">
        <v>-7471678</v>
      </c>
      <c r="Q14" s="19">
        <v>-7103627</v>
      </c>
      <c r="R14" s="19">
        <v>-25527501</v>
      </c>
      <c r="S14" s="19">
        <v>-13132248</v>
      </c>
      <c r="T14" s="19">
        <v>-10988356</v>
      </c>
      <c r="U14" s="19">
        <v>-19782246</v>
      </c>
      <c r="V14" s="19">
        <v>-43902850</v>
      </c>
      <c r="W14" s="19">
        <v>-188432562</v>
      </c>
      <c r="X14" s="19">
        <v>-156649380</v>
      </c>
      <c r="Y14" s="19">
        <v>-31783182</v>
      </c>
      <c r="Z14" s="20">
        <v>20.29</v>
      </c>
      <c r="AA14" s="21">
        <v>-156649380</v>
      </c>
    </row>
    <row r="15" spans="1:27" ht="13.5">
      <c r="A15" s="22" t="s">
        <v>42</v>
      </c>
      <c r="B15" s="16"/>
      <c r="C15" s="17">
        <v>-6748420</v>
      </c>
      <c r="D15" s="17"/>
      <c r="E15" s="18">
        <v>-3551000</v>
      </c>
      <c r="F15" s="19">
        <v>-830200</v>
      </c>
      <c r="G15" s="19"/>
      <c r="H15" s="19"/>
      <c r="I15" s="19"/>
      <c r="J15" s="19"/>
      <c r="K15" s="19"/>
      <c r="L15" s="19">
        <v>-495136</v>
      </c>
      <c r="M15" s="19"/>
      <c r="N15" s="19">
        <v>-495136</v>
      </c>
      <c r="O15" s="19"/>
      <c r="P15" s="19"/>
      <c r="Q15" s="19"/>
      <c r="R15" s="19"/>
      <c r="S15" s="19"/>
      <c r="T15" s="19">
        <v>-330538</v>
      </c>
      <c r="U15" s="19">
        <v>-35502</v>
      </c>
      <c r="V15" s="19">
        <v>-366040</v>
      </c>
      <c r="W15" s="19">
        <v>-861176</v>
      </c>
      <c r="X15" s="19">
        <v>-830200</v>
      </c>
      <c r="Y15" s="19">
        <v>-30976</v>
      </c>
      <c r="Z15" s="20">
        <v>3.73</v>
      </c>
      <c r="AA15" s="21">
        <v>-830200</v>
      </c>
    </row>
    <row r="16" spans="1:27" ht="13.5">
      <c r="A16" s="22" t="s">
        <v>43</v>
      </c>
      <c r="B16" s="16"/>
      <c r="C16" s="17">
        <v>-185094608</v>
      </c>
      <c r="D16" s="17"/>
      <c r="E16" s="18">
        <v>-220576730</v>
      </c>
      <c r="F16" s="19">
        <v>-148714000</v>
      </c>
      <c r="G16" s="19">
        <v>-2238787</v>
      </c>
      <c r="H16" s="19">
        <v>-5948784</v>
      </c>
      <c r="I16" s="19">
        <v>-7482157</v>
      </c>
      <c r="J16" s="19">
        <v>-15669728</v>
      </c>
      <c r="K16" s="19">
        <v>-5089349</v>
      </c>
      <c r="L16" s="19">
        <v>-4078913</v>
      </c>
      <c r="M16" s="19">
        <v>-12684202</v>
      </c>
      <c r="N16" s="19">
        <v>-21852464</v>
      </c>
      <c r="O16" s="19">
        <v>-6349315</v>
      </c>
      <c r="P16" s="19">
        <v>-7868461</v>
      </c>
      <c r="Q16" s="19">
        <v>-5239713</v>
      </c>
      <c r="R16" s="19">
        <v>-19457489</v>
      </c>
      <c r="S16" s="19">
        <v>-9264099</v>
      </c>
      <c r="T16" s="19">
        <v>-11393139</v>
      </c>
      <c r="U16" s="19">
        <v>-14962072</v>
      </c>
      <c r="V16" s="19">
        <v>-35619310</v>
      </c>
      <c r="W16" s="19">
        <v>-92598991</v>
      </c>
      <c r="X16" s="19">
        <v>-148714000</v>
      </c>
      <c r="Y16" s="19">
        <v>56115009</v>
      </c>
      <c r="Z16" s="20">
        <v>-37.73</v>
      </c>
      <c r="AA16" s="21">
        <v>-148714000</v>
      </c>
    </row>
    <row r="17" spans="1:27" ht="13.5">
      <c r="A17" s="23" t="s">
        <v>44</v>
      </c>
      <c r="B17" s="24"/>
      <c r="C17" s="25">
        <f aca="true" t="shared" si="0" ref="C17:Y17">SUM(C6:C16)</f>
        <v>-20527609</v>
      </c>
      <c r="D17" s="25">
        <f>SUM(D6:D16)</f>
        <v>0</v>
      </c>
      <c r="E17" s="26">
        <f t="shared" si="0"/>
        <v>-9866840</v>
      </c>
      <c r="F17" s="27">
        <f t="shared" si="0"/>
        <v>9977270</v>
      </c>
      <c r="G17" s="27">
        <f t="shared" si="0"/>
        <v>70461783</v>
      </c>
      <c r="H17" s="27">
        <f t="shared" si="0"/>
        <v>-21800782</v>
      </c>
      <c r="I17" s="27">
        <f t="shared" si="0"/>
        <v>-14694623</v>
      </c>
      <c r="J17" s="27">
        <f t="shared" si="0"/>
        <v>33966378</v>
      </c>
      <c r="K17" s="27">
        <f t="shared" si="0"/>
        <v>-17551056</v>
      </c>
      <c r="L17" s="27">
        <f t="shared" si="0"/>
        <v>70417246</v>
      </c>
      <c r="M17" s="27">
        <f t="shared" si="0"/>
        <v>-35863101</v>
      </c>
      <c r="N17" s="27">
        <f t="shared" si="0"/>
        <v>17003089</v>
      </c>
      <c r="O17" s="27">
        <f t="shared" si="0"/>
        <v>-14104119</v>
      </c>
      <c r="P17" s="27">
        <f t="shared" si="0"/>
        <v>-4982538</v>
      </c>
      <c r="Q17" s="27">
        <f t="shared" si="0"/>
        <v>64675966</v>
      </c>
      <c r="R17" s="27">
        <f t="shared" si="0"/>
        <v>45589309</v>
      </c>
      <c r="S17" s="27">
        <f t="shared" si="0"/>
        <v>-19105362</v>
      </c>
      <c r="T17" s="27">
        <f t="shared" si="0"/>
        <v>-21622083</v>
      </c>
      <c r="U17" s="27">
        <f t="shared" si="0"/>
        <v>-30852687</v>
      </c>
      <c r="V17" s="27">
        <f t="shared" si="0"/>
        <v>-71580132</v>
      </c>
      <c r="W17" s="27">
        <f t="shared" si="0"/>
        <v>24978644</v>
      </c>
      <c r="X17" s="27">
        <f t="shared" si="0"/>
        <v>9977270</v>
      </c>
      <c r="Y17" s="27">
        <f t="shared" si="0"/>
        <v>15001374</v>
      </c>
      <c r="Z17" s="28">
        <f>+IF(X17&lt;&gt;0,+(Y17/X17)*100,0)</f>
        <v>150.35549804706096</v>
      </c>
      <c r="AA17" s="29">
        <f>SUM(AA6:AA16)</f>
        <v>9977270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-48000000</v>
      </c>
      <c r="H24" s="19">
        <v>16000000</v>
      </c>
      <c r="I24" s="19">
        <v>16000000</v>
      </c>
      <c r="J24" s="19">
        <v>-16000000</v>
      </c>
      <c r="K24" s="19">
        <v>16000000</v>
      </c>
      <c r="L24" s="19"/>
      <c r="M24" s="19">
        <v>-32000000</v>
      </c>
      <c r="N24" s="19">
        <v>-16000000</v>
      </c>
      <c r="O24" s="19">
        <v>12000000</v>
      </c>
      <c r="P24" s="19">
        <v>12000000</v>
      </c>
      <c r="Q24" s="19">
        <v>-20000000</v>
      </c>
      <c r="R24" s="19">
        <v>4000000</v>
      </c>
      <c r="S24" s="19"/>
      <c r="T24" s="19">
        <v>16000000</v>
      </c>
      <c r="U24" s="19">
        <v>16000000</v>
      </c>
      <c r="V24" s="19">
        <v>32000000</v>
      </c>
      <c r="W24" s="19">
        <v>4000000</v>
      </c>
      <c r="X24" s="19"/>
      <c r="Y24" s="19">
        <v>4000000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-18514226</v>
      </c>
      <c r="D26" s="17"/>
      <c r="E26" s="18">
        <v>-12000000</v>
      </c>
      <c r="F26" s="19">
        <v>-7350000</v>
      </c>
      <c r="G26" s="19"/>
      <c r="H26" s="19"/>
      <c r="I26" s="19">
        <v>-3486</v>
      </c>
      <c r="J26" s="19">
        <v>-3486</v>
      </c>
      <c r="K26" s="19">
        <v>-39134</v>
      </c>
      <c r="L26" s="19"/>
      <c r="M26" s="19">
        <v>-331953</v>
      </c>
      <c r="N26" s="19">
        <v>-371087</v>
      </c>
      <c r="O26" s="19">
        <v>-659000</v>
      </c>
      <c r="P26" s="19">
        <v>-115612</v>
      </c>
      <c r="Q26" s="19">
        <v>-228607</v>
      </c>
      <c r="R26" s="19">
        <v>-1003219</v>
      </c>
      <c r="S26" s="19">
        <v>-1042892</v>
      </c>
      <c r="T26" s="19">
        <v>-41875</v>
      </c>
      <c r="U26" s="19">
        <v>-1542473</v>
      </c>
      <c r="V26" s="19">
        <v>-2627240</v>
      </c>
      <c r="W26" s="19">
        <v>-4005032</v>
      </c>
      <c r="X26" s="19">
        <v>-7350000</v>
      </c>
      <c r="Y26" s="19">
        <v>3344968</v>
      </c>
      <c r="Z26" s="20">
        <v>-45.51</v>
      </c>
      <c r="AA26" s="21">
        <v>-7350000</v>
      </c>
    </row>
    <row r="27" spans="1:27" ht="13.5">
      <c r="A27" s="23" t="s">
        <v>51</v>
      </c>
      <c r="B27" s="24"/>
      <c r="C27" s="25">
        <f aca="true" t="shared" si="1" ref="C27:Y27">SUM(C21:C26)</f>
        <v>-18514228</v>
      </c>
      <c r="D27" s="25">
        <f>SUM(D21:D26)</f>
        <v>0</v>
      </c>
      <c r="E27" s="26">
        <f t="shared" si="1"/>
        <v>-12000000</v>
      </c>
      <c r="F27" s="27">
        <f t="shared" si="1"/>
        <v>-7350000</v>
      </c>
      <c r="G27" s="27">
        <f t="shared" si="1"/>
        <v>-48000000</v>
      </c>
      <c r="H27" s="27">
        <f t="shared" si="1"/>
        <v>16000000</v>
      </c>
      <c r="I27" s="27">
        <f t="shared" si="1"/>
        <v>15996514</v>
      </c>
      <c r="J27" s="27">
        <f t="shared" si="1"/>
        <v>-16003486</v>
      </c>
      <c r="K27" s="27">
        <f t="shared" si="1"/>
        <v>15960866</v>
      </c>
      <c r="L27" s="27">
        <f t="shared" si="1"/>
        <v>0</v>
      </c>
      <c r="M27" s="27">
        <f t="shared" si="1"/>
        <v>-32331953</v>
      </c>
      <c r="N27" s="27">
        <f t="shared" si="1"/>
        <v>-16371087</v>
      </c>
      <c r="O27" s="27">
        <f t="shared" si="1"/>
        <v>11341000</v>
      </c>
      <c r="P27" s="27">
        <f t="shared" si="1"/>
        <v>11884388</v>
      </c>
      <c r="Q27" s="27">
        <f t="shared" si="1"/>
        <v>-20228607</v>
      </c>
      <c r="R27" s="27">
        <f t="shared" si="1"/>
        <v>2996781</v>
      </c>
      <c r="S27" s="27">
        <f t="shared" si="1"/>
        <v>-1042892</v>
      </c>
      <c r="T27" s="27">
        <f t="shared" si="1"/>
        <v>15958125</v>
      </c>
      <c r="U27" s="27">
        <f t="shared" si="1"/>
        <v>14457527</v>
      </c>
      <c r="V27" s="27">
        <f t="shared" si="1"/>
        <v>29372760</v>
      </c>
      <c r="W27" s="27">
        <f t="shared" si="1"/>
        <v>-5032</v>
      </c>
      <c r="X27" s="27">
        <f t="shared" si="1"/>
        <v>-7350000</v>
      </c>
      <c r="Y27" s="27">
        <f t="shared" si="1"/>
        <v>7344968</v>
      </c>
      <c r="Z27" s="28">
        <f>+IF(X27&lt;&gt;0,+(Y27/X27)*100,0)</f>
        <v>-99.93153741496599</v>
      </c>
      <c r="AA27" s="29">
        <f>SUM(AA21:AA26)</f>
        <v>-7350000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-7245671</v>
      </c>
      <c r="D35" s="17"/>
      <c r="E35" s="18">
        <v>-8000000</v>
      </c>
      <c r="F35" s="19">
        <v>-7840000</v>
      </c>
      <c r="G35" s="19"/>
      <c r="H35" s="19"/>
      <c r="I35" s="19"/>
      <c r="J35" s="19"/>
      <c r="K35" s="19"/>
      <c r="L35" s="19">
        <v>-3839954</v>
      </c>
      <c r="M35" s="19"/>
      <c r="N35" s="19">
        <v>-3839954</v>
      </c>
      <c r="O35" s="19"/>
      <c r="P35" s="19"/>
      <c r="Q35" s="19"/>
      <c r="R35" s="19"/>
      <c r="S35" s="19"/>
      <c r="T35" s="19">
        <v>-4004552</v>
      </c>
      <c r="U35" s="19"/>
      <c r="V35" s="19">
        <v>-4004552</v>
      </c>
      <c r="W35" s="19">
        <v>-7844506</v>
      </c>
      <c r="X35" s="19">
        <v>-7840000</v>
      </c>
      <c r="Y35" s="19">
        <v>-4506</v>
      </c>
      <c r="Z35" s="20">
        <v>0.06</v>
      </c>
      <c r="AA35" s="21">
        <v>-7840000</v>
      </c>
    </row>
    <row r="36" spans="1:27" ht="13.5">
      <c r="A36" s="23" t="s">
        <v>57</v>
      </c>
      <c r="B36" s="24"/>
      <c r="C36" s="25">
        <f aca="true" t="shared" si="2" ref="C36:Y36">SUM(C31:C35)</f>
        <v>-7245671</v>
      </c>
      <c r="D36" s="25">
        <f>SUM(D31:D35)</f>
        <v>0</v>
      </c>
      <c r="E36" s="26">
        <f t="shared" si="2"/>
        <v>-8000000</v>
      </c>
      <c r="F36" s="27">
        <f t="shared" si="2"/>
        <v>-7840000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-3839954</v>
      </c>
      <c r="M36" s="27">
        <f t="shared" si="2"/>
        <v>0</v>
      </c>
      <c r="N36" s="27">
        <f t="shared" si="2"/>
        <v>-3839954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-4004552</v>
      </c>
      <c r="U36" s="27">
        <f t="shared" si="2"/>
        <v>0</v>
      </c>
      <c r="V36" s="27">
        <f t="shared" si="2"/>
        <v>-4004552</v>
      </c>
      <c r="W36" s="27">
        <f t="shared" si="2"/>
        <v>-7844506</v>
      </c>
      <c r="X36" s="27">
        <f t="shared" si="2"/>
        <v>-7840000</v>
      </c>
      <c r="Y36" s="27">
        <f t="shared" si="2"/>
        <v>-4506</v>
      </c>
      <c r="Z36" s="28">
        <f>+IF(X36&lt;&gt;0,+(Y36/X36)*100,0)</f>
        <v>0.05747448979591836</v>
      </c>
      <c r="AA36" s="29">
        <f>SUM(AA31:AA35)</f>
        <v>-7840000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-46287508</v>
      </c>
      <c r="D38" s="31">
        <f>+D17+D27+D36</f>
        <v>0</v>
      </c>
      <c r="E38" s="32">
        <f t="shared" si="3"/>
        <v>-29866840</v>
      </c>
      <c r="F38" s="33">
        <f t="shared" si="3"/>
        <v>-5212730</v>
      </c>
      <c r="G38" s="33">
        <f t="shared" si="3"/>
        <v>22461783</v>
      </c>
      <c r="H38" s="33">
        <f t="shared" si="3"/>
        <v>-5800782</v>
      </c>
      <c r="I38" s="33">
        <f t="shared" si="3"/>
        <v>1301891</v>
      </c>
      <c r="J38" s="33">
        <f t="shared" si="3"/>
        <v>17962892</v>
      </c>
      <c r="K38" s="33">
        <f t="shared" si="3"/>
        <v>-1590190</v>
      </c>
      <c r="L38" s="33">
        <f t="shared" si="3"/>
        <v>66577292</v>
      </c>
      <c r="M38" s="33">
        <f t="shared" si="3"/>
        <v>-68195054</v>
      </c>
      <c r="N38" s="33">
        <f t="shared" si="3"/>
        <v>-3207952</v>
      </c>
      <c r="O38" s="33">
        <f t="shared" si="3"/>
        <v>-2763119</v>
      </c>
      <c r="P38" s="33">
        <f t="shared" si="3"/>
        <v>6901850</v>
      </c>
      <c r="Q38" s="33">
        <f t="shared" si="3"/>
        <v>44447359</v>
      </c>
      <c r="R38" s="33">
        <f t="shared" si="3"/>
        <v>48586090</v>
      </c>
      <c r="S38" s="33">
        <f t="shared" si="3"/>
        <v>-20148254</v>
      </c>
      <c r="T38" s="33">
        <f t="shared" si="3"/>
        <v>-9668510</v>
      </c>
      <c r="U38" s="33">
        <f t="shared" si="3"/>
        <v>-16395160</v>
      </c>
      <c r="V38" s="33">
        <f t="shared" si="3"/>
        <v>-46211924</v>
      </c>
      <c r="W38" s="33">
        <f t="shared" si="3"/>
        <v>17129106</v>
      </c>
      <c r="X38" s="33">
        <f t="shared" si="3"/>
        <v>-5212730</v>
      </c>
      <c r="Y38" s="33">
        <f t="shared" si="3"/>
        <v>22341836</v>
      </c>
      <c r="Z38" s="34">
        <f>+IF(X38&lt;&gt;0,+(Y38/X38)*100,0)</f>
        <v>-428.60144300587217</v>
      </c>
      <c r="AA38" s="35">
        <f>+AA17+AA27+AA36</f>
        <v>-5212730</v>
      </c>
    </row>
    <row r="39" spans="1:27" ht="13.5">
      <c r="A39" s="22" t="s">
        <v>59</v>
      </c>
      <c r="B39" s="16"/>
      <c r="C39" s="31">
        <v>60170523</v>
      </c>
      <c r="D39" s="31"/>
      <c r="E39" s="32">
        <v>60172000</v>
      </c>
      <c r="F39" s="33">
        <v>13610838</v>
      </c>
      <c r="G39" s="33">
        <v>13610838</v>
      </c>
      <c r="H39" s="33">
        <v>36072621</v>
      </c>
      <c r="I39" s="33">
        <v>30271839</v>
      </c>
      <c r="J39" s="33">
        <v>13610838</v>
      </c>
      <c r="K39" s="33">
        <v>31573730</v>
      </c>
      <c r="L39" s="33">
        <v>29983540</v>
      </c>
      <c r="M39" s="33">
        <v>96560832</v>
      </c>
      <c r="N39" s="33">
        <v>31573730</v>
      </c>
      <c r="O39" s="33">
        <v>28365778</v>
      </c>
      <c r="P39" s="33">
        <v>25602659</v>
      </c>
      <c r="Q39" s="33">
        <v>32504509</v>
      </c>
      <c r="R39" s="33">
        <v>28365778</v>
      </c>
      <c r="S39" s="33">
        <v>76951868</v>
      </c>
      <c r="T39" s="33">
        <v>56803614</v>
      </c>
      <c r="U39" s="33">
        <v>47135104</v>
      </c>
      <c r="V39" s="33">
        <v>76951868</v>
      </c>
      <c r="W39" s="33">
        <v>13610838</v>
      </c>
      <c r="X39" s="33">
        <v>13610838</v>
      </c>
      <c r="Y39" s="33"/>
      <c r="Z39" s="34"/>
      <c r="AA39" s="35">
        <v>13610838</v>
      </c>
    </row>
    <row r="40" spans="1:27" ht="13.5">
      <c r="A40" s="41" t="s">
        <v>60</v>
      </c>
      <c r="B40" s="42"/>
      <c r="C40" s="43">
        <v>13883015</v>
      </c>
      <c r="D40" s="43"/>
      <c r="E40" s="44">
        <v>30305160</v>
      </c>
      <c r="F40" s="45">
        <v>8398108</v>
      </c>
      <c r="G40" s="45">
        <v>36072621</v>
      </c>
      <c r="H40" s="45">
        <v>30271839</v>
      </c>
      <c r="I40" s="45">
        <v>31573730</v>
      </c>
      <c r="J40" s="45">
        <v>31573730</v>
      </c>
      <c r="K40" s="45">
        <v>29983540</v>
      </c>
      <c r="L40" s="45">
        <v>96560832</v>
      </c>
      <c r="M40" s="45">
        <v>28365778</v>
      </c>
      <c r="N40" s="45">
        <v>28365778</v>
      </c>
      <c r="O40" s="45">
        <v>25602659</v>
      </c>
      <c r="P40" s="45">
        <v>32504509</v>
      </c>
      <c r="Q40" s="45">
        <v>76951868</v>
      </c>
      <c r="R40" s="45">
        <v>25602659</v>
      </c>
      <c r="S40" s="45">
        <v>56803614</v>
      </c>
      <c r="T40" s="45">
        <v>47135104</v>
      </c>
      <c r="U40" s="45">
        <v>30739944</v>
      </c>
      <c r="V40" s="45">
        <v>30739944</v>
      </c>
      <c r="W40" s="45">
        <v>30739944</v>
      </c>
      <c r="X40" s="45">
        <v>8398108</v>
      </c>
      <c r="Y40" s="45">
        <v>22341836</v>
      </c>
      <c r="Z40" s="46">
        <v>266.03</v>
      </c>
      <c r="AA40" s="47">
        <v>8398108</v>
      </c>
    </row>
    <row r="41" spans="1:27" ht="13.5">
      <c r="A41" s="48" t="s">
        <v>82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2015-08-05T07:34:54Z</dcterms:created>
  <dcterms:modified xsi:type="dcterms:W3CDTF">2015-08-05T07:35:34Z</dcterms:modified>
  <cp:category/>
  <cp:version/>
  <cp:contentType/>
  <cp:contentStatus/>
</cp:coreProperties>
</file>