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NC082" sheetId="2" r:id="rId2"/>
    <sheet name="NC084" sheetId="3" r:id="rId3"/>
    <sheet name="NC083" sheetId="4" r:id="rId4"/>
    <sheet name="NC092" sheetId="5" r:id="rId5"/>
    <sheet name="NC073" sheetId="6" r:id="rId6"/>
    <sheet name="DC9" sheetId="7" r:id="rId7"/>
    <sheet name="NC452" sheetId="8" r:id="rId8"/>
    <sheet name="NC453" sheetId="9" r:id="rId9"/>
    <sheet name="NC065" sheetId="10" r:id="rId10"/>
    <sheet name="NC451" sheetId="11" r:id="rId11"/>
    <sheet name="DC45" sheetId="12" r:id="rId12"/>
    <sheet name="NC064" sheetId="13" r:id="rId13"/>
    <sheet name="NC074" sheetId="14" r:id="rId14"/>
    <sheet name="NC066" sheetId="15" r:id="rId15"/>
    <sheet name="NC086" sheetId="16" r:id="rId16"/>
    <sheet name="NC067" sheetId="17" r:id="rId17"/>
    <sheet name="NC093" sheetId="18" r:id="rId18"/>
    <sheet name="NC081" sheetId="19" r:id="rId19"/>
    <sheet name="NC062" sheetId="20" r:id="rId20"/>
    <sheet name="DC6" sheetId="21" r:id="rId21"/>
    <sheet name="NC094" sheetId="22" r:id="rId22"/>
    <sheet name="DC7" sheetId="23" r:id="rId23"/>
    <sheet name="NC075" sheetId="24" r:id="rId24"/>
    <sheet name="NC061" sheetId="25" r:id="rId25"/>
    <sheet name="NC078" sheetId="26" r:id="rId26"/>
    <sheet name="NC077" sheetId="27" r:id="rId27"/>
    <sheet name="NC091" sheetId="28" r:id="rId28"/>
    <sheet name="NC076" sheetId="29" r:id="rId29"/>
    <sheet name="NC085" sheetId="30" r:id="rId30"/>
    <sheet name="NC071" sheetId="31" r:id="rId31"/>
    <sheet name="NC072" sheetId="32" r:id="rId32"/>
    <sheet name="DC8" sheetId="33" r:id="rId33"/>
  </sheets>
  <definedNames>
    <definedName name="_xlnm.Print_Area" localSheetId="11">'DC45'!$A$1:$AA$43</definedName>
    <definedName name="_xlnm.Print_Area" localSheetId="20">'DC6'!$A$1:$AA$43</definedName>
    <definedName name="_xlnm.Print_Area" localSheetId="22">'DC7'!$A$1:$AA$43</definedName>
    <definedName name="_xlnm.Print_Area" localSheetId="32">'DC8'!$A$1:$AA$43</definedName>
    <definedName name="_xlnm.Print_Area" localSheetId="6">'DC9'!$A$1:$AA$43</definedName>
    <definedName name="_xlnm.Print_Area" localSheetId="24">'NC061'!$A$1:$AA$43</definedName>
    <definedName name="_xlnm.Print_Area" localSheetId="19">'NC062'!$A$1:$AA$43</definedName>
    <definedName name="_xlnm.Print_Area" localSheetId="12">'NC064'!$A$1:$AA$43</definedName>
    <definedName name="_xlnm.Print_Area" localSheetId="9">'NC065'!$A$1:$AA$43</definedName>
    <definedName name="_xlnm.Print_Area" localSheetId="14">'NC066'!$A$1:$AA$43</definedName>
    <definedName name="_xlnm.Print_Area" localSheetId="16">'NC067'!$A$1:$AA$43</definedName>
    <definedName name="_xlnm.Print_Area" localSheetId="30">'NC071'!$A$1:$AA$43</definedName>
    <definedName name="_xlnm.Print_Area" localSheetId="31">'NC072'!$A$1:$AA$43</definedName>
    <definedName name="_xlnm.Print_Area" localSheetId="5">'NC073'!$A$1:$AA$43</definedName>
    <definedName name="_xlnm.Print_Area" localSheetId="13">'NC074'!$A$1:$AA$43</definedName>
    <definedName name="_xlnm.Print_Area" localSheetId="23">'NC075'!$A$1:$AA$43</definedName>
    <definedName name="_xlnm.Print_Area" localSheetId="28">'NC076'!$A$1:$AA$43</definedName>
    <definedName name="_xlnm.Print_Area" localSheetId="26">'NC077'!$A$1:$AA$43</definedName>
    <definedName name="_xlnm.Print_Area" localSheetId="25">'NC078'!$A$1:$AA$43</definedName>
    <definedName name="_xlnm.Print_Area" localSheetId="18">'NC081'!$A$1:$AA$43</definedName>
    <definedName name="_xlnm.Print_Area" localSheetId="1">'NC082'!$A$1:$AA$43</definedName>
    <definedName name="_xlnm.Print_Area" localSheetId="3">'NC083'!$A$1:$AA$43</definedName>
    <definedName name="_xlnm.Print_Area" localSheetId="2">'NC084'!$A$1:$AA$43</definedName>
    <definedName name="_xlnm.Print_Area" localSheetId="29">'NC085'!$A$1:$AA$43</definedName>
    <definedName name="_xlnm.Print_Area" localSheetId="15">'NC086'!$A$1:$AA$43</definedName>
    <definedName name="_xlnm.Print_Area" localSheetId="27">'NC091'!$A$1:$AA$43</definedName>
    <definedName name="_xlnm.Print_Area" localSheetId="4">'NC092'!$A$1:$AA$43</definedName>
    <definedName name="_xlnm.Print_Area" localSheetId="17">'NC093'!$A$1:$AA$43</definedName>
    <definedName name="_xlnm.Print_Area" localSheetId="21">'NC094'!$A$1:$AA$43</definedName>
    <definedName name="_xlnm.Print_Area" localSheetId="10">'NC451'!$A$1:$AA$43</definedName>
    <definedName name="_xlnm.Print_Area" localSheetId="7">'NC452'!$A$1:$AA$43</definedName>
    <definedName name="_xlnm.Print_Area" localSheetId="8">'NC453'!$A$1:$AA$43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<sst xmlns="http://schemas.openxmlformats.org/spreadsheetml/2006/main" count="2277" uniqueCount="96">
  <si>
    <t>Northern Cape: !Kai! Garib(NC082) - Table C7 Quarterly Budget Statement - Cash Flows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</si>
  <si>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</si>
  <si>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</si>
  <si>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</si>
  <si>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</si>
  <si>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</si>
  <si>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</si>
  <si>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</si>
  <si>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</si>
  <si>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</si>
  <si>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</si>
  <si>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</si>
  <si>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</si>
  <si>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</si>
  <si>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</si>
  <si>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</si>
  <si>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</si>
  <si>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</si>
  <si>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</si>
  <si>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</si>
  <si>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</si>
  <si>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</si>
  <si>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</si>
  <si>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</si>
  <si>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</si>
  <si>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</si>
  <si>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</si>
  <si>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</si>
  <si>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</si>
  <si>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</si>
  <si>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</si>
  <si>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</si>
  <si>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</si>
  <si>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</si>
  <si>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</si>
  <si>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</si>
  <si>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</si>
  <si>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</si>
  <si>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</si>
  <si>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</si>
  <si>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</si>
  <si>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</si>
  <si>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</si>
  <si>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</si>
  <si>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</si>
  <si>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</si>
  <si>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</si>
  <si>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</si>
  <si>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</si>
  <si>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</si>
  <si>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</si>
  <si>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</si>
  <si>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</si>
  <si>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</si>
  <si>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</si>
  <si>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</si>
  <si>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</si>
  <si>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</si>
  <si>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</si>
  <si>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</si>
  <si>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</si>
  <si>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!Kheis(NC084) - Table C7 Quarterly Budget Statement - Cash Flows for 4th Quarter ended 30 June 2015 (Figures Finalised as at 2015/07/31)</t>
  </si>
  <si>
    <t>Northern Cape: //Khara Hais(NC083) - Table C7 Quarterly Budget Statement - Cash Flows for 4th Quarter ended 30 June 2015 (Figures Finalised as at 2015/07/31)</t>
  </si>
  <si>
    <t>Northern Cape: Dikgatlong(NC092) - Table C7 Quarterly Budget Statement - Cash Flows for 4th Quarter ended 30 June 2015 (Figures Finalised as at 2015/07/31)</t>
  </si>
  <si>
    <t>Northern Cape: Emthanjeni(NC073) - Table C7 Quarterly Budget Statement - Cash Flows for 4th Quarter ended 30 June 2015 (Figures Finalised as at 2015/07/31)</t>
  </si>
  <si>
    <t>Northern Cape: Frances Baard(DC9) - Table C7 Quarterly Budget Statement - Cash Flows for 4th Quarter ended 30 June 2015 (Figures Finalised as at 2015/07/31)</t>
  </si>
  <si>
    <t>Northern Cape: Ga-Segonyana(NC452) - Table C7 Quarterly Budget Statement - Cash Flows for 4th Quarter ended 30 June 2015 (Figures Finalised as at 2015/07/31)</t>
  </si>
  <si>
    <t>Northern Cape: Gamagara(NC453) - Table C7 Quarterly Budget Statement - Cash Flows for 4th Quarter ended 30 June 2015 (Figures Finalised as at 2015/07/31)</t>
  </si>
  <si>
    <t>Northern Cape: Hantam(NC065) - Table C7 Quarterly Budget Statement - Cash Flows for 4th Quarter ended 30 June 2015 (Figures Finalised as at 2015/07/31)</t>
  </si>
  <si>
    <t>Northern Cape: Joe Morolong(NC451) - Table C7 Quarterly Budget Statement - Cash Flows for 4th Quarter ended 30 June 2015 (Figures Finalised as at 2015/07/31)</t>
  </si>
  <si>
    <t>Northern Cape: John Taolo Gaetsewe(DC45) - Table C7 Quarterly Budget Statement - Cash Flows for 4th Quarter ended 30 June 2015 (Figures Finalised as at 2015/07/31)</t>
  </si>
  <si>
    <t>Northern Cape: Kamiesberg(NC064) - Table C7 Quarterly Budget Statement - Cash Flows for 4th Quarter ended 30 June 2015 (Figures Finalised as at 2015/07/31)</t>
  </si>
  <si>
    <t>Northern Cape: Kareeberg(NC074) - Table C7 Quarterly Budget Statement - Cash Flows for 4th Quarter ended 30 June 2015 (Figures Finalised as at 2015/07/31)</t>
  </si>
  <si>
    <t>Northern Cape: Karoo Hoogland(NC066) - Table C7 Quarterly Budget Statement - Cash Flows for 4th Quarter ended 30 June 2015 (Figures Finalised as at 2015/07/31)</t>
  </si>
  <si>
    <t>Northern Cape: Kgatelopele(NC086) - Table C7 Quarterly Budget Statement - Cash Flows for 4th Quarter ended 30 June 2015 (Figures Finalised as at 2015/07/31)</t>
  </si>
  <si>
    <t>Northern Cape: Khai-Ma(NC067) - Table C7 Quarterly Budget Statement - Cash Flows for 4th Quarter ended 30 June 2015 (Figures Finalised as at 2015/07/31)</t>
  </si>
  <si>
    <t>Northern Cape: Magareng(NC093) - Table C7 Quarterly Budget Statement - Cash Flows for 4th Quarter ended 30 June 2015 (Figures Finalised as at 2015/07/31)</t>
  </si>
  <si>
    <t>Northern Cape: Mier(NC081) - Table C7 Quarterly Budget Statement - Cash Flows for 4th Quarter ended 30 June 2015 (Figures Finalised as at 2015/07/31)</t>
  </si>
  <si>
    <t>Northern Cape: Nama Khoi(NC062) - Table C7 Quarterly Budget Statement - Cash Flows for 4th Quarter ended 30 June 2015 (Figures Finalised as at 2015/07/31)</t>
  </si>
  <si>
    <t>Northern Cape: Namakwa(DC6) - Table C7 Quarterly Budget Statement - Cash Flows for 4th Quarter ended 30 June 2015 (Figures Finalised as at 2015/07/31)</t>
  </si>
  <si>
    <t>Northern Cape: Phokwane(NC094) - Table C7 Quarterly Budget Statement - Cash Flows for 4th Quarter ended 30 June 2015 (Figures Finalised as at 2015/07/31)</t>
  </si>
  <si>
    <t>Northern Cape: Pixley Ka Seme (Nc)(DC7) - Table C7 Quarterly Budget Statement - Cash Flows for 4th Quarter ended 30 June 2015 (Figures Finalised as at 2015/07/31)</t>
  </si>
  <si>
    <t>Northern Cape: Renosterberg(NC075) - Table C7 Quarterly Budget Statement - Cash Flows for 4th Quarter ended 30 June 2015 (Figures Finalised as at 2015/07/31)</t>
  </si>
  <si>
    <t>Northern Cape: Richtersveld(NC061) - Table C7 Quarterly Budget Statement - Cash Flows for 4th Quarter ended 30 June 2015 (Figures Finalised as at 2015/07/31)</t>
  </si>
  <si>
    <t>Northern Cape: Siyancuma(NC078) - Table C7 Quarterly Budget Statement - Cash Flows for 4th Quarter ended 30 June 2015 (Figures Finalised as at 2015/07/31)</t>
  </si>
  <si>
    <t>Northern Cape: Siyathemba(NC077) - Table C7 Quarterly Budget Statement - Cash Flows for 4th Quarter ended 30 June 2015 (Figures Finalised as at 2015/07/31)</t>
  </si>
  <si>
    <t>Northern Cape: Sol Plaatje(NC091) - Table C7 Quarterly Budget Statement - Cash Flows for 4th Quarter ended 30 June 2015 (Figures Finalised as at 2015/07/31)</t>
  </si>
  <si>
    <t>Northern Cape: Thembelihle(NC076) - Table C7 Quarterly Budget Statement - Cash Flows for 4th Quarter ended 30 June 2015 (Figures Finalised as at 2015/07/31)</t>
  </si>
  <si>
    <t>Northern Cape: Tsantsabane(NC085) - Table C7 Quarterly Budget Statement - Cash Flows for 4th Quarter ended 30 June 2015 (Figures Finalised as at 2015/07/31)</t>
  </si>
  <si>
    <t>Northern Cape: Ubuntu(NC071) - Table C7 Quarterly Budget Statement - Cash Flows for 4th Quarter ended 30 June 2015 (Figures Finalised as at 2015/07/31)</t>
  </si>
  <si>
    <t>Northern Cape: Umsobomvu(NC072) - Table C7 Quarterly Budget Statement - Cash Flows for 4th Quarter ended 30 June 2015 (Figures Finalised as at 2015/07/31)</t>
  </si>
  <si>
    <t>Northern Cape: Z F Mgcawu(DC8) - Table C7 Quarterly Budget Statement - Cash Flows for 4th Quarter ended 30 June 2015 (Figures Finalised as at 2015/07/31)</t>
  </si>
  <si>
    <t>Summary - Table C7 Quarterly Budget Statement - Cash Flows for 4th Quarter ended 30 June 2015 (Figures Finalised as at 2015/07/31)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</si>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</sst>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638392847</v>
      </c>
      <c r="D6" s="17"/>
      <c r="E6" s="18">
        <v>1014091175</v>
      </c>
      <c r="F6" s="19">
        <v>1093224076</v>
      </c>
      <c r="G6" s="19">
        <v>43231469</v>
      </c>
      <c r="H6" s="19">
        <v>55113541</v>
      </c>
      <c r="I6" s="19">
        <v>44408981</v>
      </c>
      <c r="J6" s="19">
        <v>142753991</v>
      </c>
      <c r="K6" s="19">
        <v>43770128</v>
      </c>
      <c r="L6" s="19">
        <v>97086305</v>
      </c>
      <c r="M6" s="19">
        <v>45017999</v>
      </c>
      <c r="N6" s="19">
        <v>185874432</v>
      </c>
      <c r="O6" s="19">
        <v>50448797</v>
      </c>
      <c r="P6" s="19">
        <v>36437558</v>
      </c>
      <c r="Q6" s="19">
        <v>59342534</v>
      </c>
      <c r="R6" s="19">
        <v>146228889</v>
      </c>
      <c r="S6" s="19">
        <v>34079874</v>
      </c>
      <c r="T6" s="19">
        <v>38953963</v>
      </c>
      <c r="U6" s="19">
        <v>16759765</v>
      </c>
      <c r="V6" s="19">
        <v>89793602</v>
      </c>
      <c r="W6" s="19">
        <v>564650914</v>
      </c>
      <c r="X6" s="19">
        <v>1093224076</v>
      </c>
      <c r="Y6" s="19">
        <v>-528573162</v>
      </c>
      <c r="Z6" s="20">
        <v>-48.35</v>
      </c>
      <c r="AA6" s="21">
        <v>1093224076</v>
      </c>
    </row>
    <row r="7" spans="1:27" ht="13.5">
      <c r="A7" s="22" t="s">
        <v>34</v>
      </c>
      <c r="B7" s="16"/>
      <c r="C7" s="17">
        <v>2044810709</v>
      </c>
      <c r="D7" s="17"/>
      <c r="E7" s="18">
        <v>2352768593</v>
      </c>
      <c r="F7" s="19">
        <v>1781682274</v>
      </c>
      <c r="G7" s="19">
        <v>137525369</v>
      </c>
      <c r="H7" s="19">
        <v>153853829</v>
      </c>
      <c r="I7" s="19">
        <v>164542063</v>
      </c>
      <c r="J7" s="19">
        <v>455921261</v>
      </c>
      <c r="K7" s="19">
        <v>161133838</v>
      </c>
      <c r="L7" s="19">
        <v>154459106</v>
      </c>
      <c r="M7" s="19">
        <v>153917847</v>
      </c>
      <c r="N7" s="19">
        <v>469510791</v>
      </c>
      <c r="O7" s="19">
        <v>167814733</v>
      </c>
      <c r="P7" s="19">
        <v>171535772</v>
      </c>
      <c r="Q7" s="19">
        <v>168944366</v>
      </c>
      <c r="R7" s="19">
        <v>508294871</v>
      </c>
      <c r="S7" s="19">
        <v>158270913</v>
      </c>
      <c r="T7" s="19">
        <v>168367034</v>
      </c>
      <c r="U7" s="19">
        <v>161397957</v>
      </c>
      <c r="V7" s="19">
        <v>488035904</v>
      </c>
      <c r="W7" s="19">
        <v>1921762827</v>
      </c>
      <c r="X7" s="19">
        <v>1781682274</v>
      </c>
      <c r="Y7" s="19">
        <v>140080553</v>
      </c>
      <c r="Z7" s="20">
        <v>7.86</v>
      </c>
      <c r="AA7" s="21">
        <v>1781682274</v>
      </c>
    </row>
    <row r="8" spans="1:27" ht="13.5">
      <c r="A8" s="22" t="s">
        <v>35</v>
      </c>
      <c r="B8" s="16"/>
      <c r="C8" s="17">
        <v>277799322</v>
      </c>
      <c r="D8" s="17"/>
      <c r="E8" s="18">
        <v>338154510</v>
      </c>
      <c r="F8" s="19">
        <v>495754807</v>
      </c>
      <c r="G8" s="19">
        <v>42243843</v>
      </c>
      <c r="H8" s="19">
        <v>70044859</v>
      </c>
      <c r="I8" s="19">
        <v>50605029</v>
      </c>
      <c r="J8" s="19">
        <v>162893731</v>
      </c>
      <c r="K8" s="19">
        <v>55131670</v>
      </c>
      <c r="L8" s="19">
        <v>69555718</v>
      </c>
      <c r="M8" s="19">
        <v>44997974</v>
      </c>
      <c r="N8" s="19">
        <v>169685362</v>
      </c>
      <c r="O8" s="19">
        <v>49865121</v>
      </c>
      <c r="P8" s="19">
        <v>48042531</v>
      </c>
      <c r="Q8" s="19">
        <v>50809373</v>
      </c>
      <c r="R8" s="19">
        <v>148717025</v>
      </c>
      <c r="S8" s="19">
        <v>39453896</v>
      </c>
      <c r="T8" s="19">
        <v>32747525</v>
      </c>
      <c r="U8" s="19">
        <v>69314846</v>
      </c>
      <c r="V8" s="19">
        <v>141516267</v>
      </c>
      <c r="W8" s="19">
        <v>622812385</v>
      </c>
      <c r="X8" s="19">
        <v>495754807</v>
      </c>
      <c r="Y8" s="19">
        <v>127057578</v>
      </c>
      <c r="Z8" s="20">
        <v>25.63</v>
      </c>
      <c r="AA8" s="21">
        <v>495754807</v>
      </c>
    </row>
    <row r="9" spans="1:27" ht="13.5">
      <c r="A9" s="22" t="s">
        <v>36</v>
      </c>
      <c r="B9" s="16"/>
      <c r="C9" s="17">
        <v>1393102552</v>
      </c>
      <c r="D9" s="17"/>
      <c r="E9" s="18">
        <v>1437073735</v>
      </c>
      <c r="F9" s="19">
        <v>1525773176</v>
      </c>
      <c r="G9" s="19">
        <v>504059986</v>
      </c>
      <c r="H9" s="19">
        <v>51546271</v>
      </c>
      <c r="I9" s="19">
        <v>15309794</v>
      </c>
      <c r="J9" s="19">
        <v>570916051</v>
      </c>
      <c r="K9" s="19">
        <v>23950513</v>
      </c>
      <c r="L9" s="19">
        <v>227047137</v>
      </c>
      <c r="M9" s="19">
        <v>160605268</v>
      </c>
      <c r="N9" s="19">
        <v>411602918</v>
      </c>
      <c r="O9" s="19">
        <v>18783944</v>
      </c>
      <c r="P9" s="19">
        <v>32657788</v>
      </c>
      <c r="Q9" s="19">
        <v>269012012</v>
      </c>
      <c r="R9" s="19">
        <v>320453744</v>
      </c>
      <c r="S9" s="19">
        <v>16864209</v>
      </c>
      <c r="T9" s="19">
        <v>63686086</v>
      </c>
      <c r="U9" s="19">
        <v>43225230</v>
      </c>
      <c r="V9" s="19">
        <v>123775525</v>
      </c>
      <c r="W9" s="19">
        <v>1426748238</v>
      </c>
      <c r="X9" s="19">
        <v>1525773176</v>
      </c>
      <c r="Y9" s="19">
        <v>-99024938</v>
      </c>
      <c r="Z9" s="20">
        <v>-6.49</v>
      </c>
      <c r="AA9" s="21">
        <v>1525773176</v>
      </c>
    </row>
    <row r="10" spans="1:27" ht="13.5">
      <c r="A10" s="22" t="s">
        <v>37</v>
      </c>
      <c r="B10" s="16"/>
      <c r="C10" s="17">
        <v>729130087</v>
      </c>
      <c r="D10" s="17"/>
      <c r="E10" s="18">
        <v>773335607</v>
      </c>
      <c r="F10" s="19">
        <v>855407540</v>
      </c>
      <c r="G10" s="19">
        <v>161272882</v>
      </c>
      <c r="H10" s="19">
        <v>70709033</v>
      </c>
      <c r="I10" s="19">
        <v>8680548</v>
      </c>
      <c r="J10" s="19">
        <v>240662463</v>
      </c>
      <c r="K10" s="19">
        <v>94463222</v>
      </c>
      <c r="L10" s="19">
        <v>107930733</v>
      </c>
      <c r="M10" s="19">
        <v>30177552</v>
      </c>
      <c r="N10" s="19">
        <v>232571507</v>
      </c>
      <c r="O10" s="19">
        <v>6832368</v>
      </c>
      <c r="P10" s="19">
        <v>28948864</v>
      </c>
      <c r="Q10" s="19">
        <v>152767488</v>
      </c>
      <c r="R10" s="19">
        <v>188548720</v>
      </c>
      <c r="S10" s="19">
        <v>16340325</v>
      </c>
      <c r="T10" s="19">
        <v>16195788</v>
      </c>
      <c r="U10" s="19">
        <v>11888717</v>
      </c>
      <c r="V10" s="19">
        <v>44424830</v>
      </c>
      <c r="W10" s="19">
        <v>706207520</v>
      </c>
      <c r="X10" s="19">
        <v>855407540</v>
      </c>
      <c r="Y10" s="19">
        <v>-149200020</v>
      </c>
      <c r="Z10" s="20">
        <v>-17.44</v>
      </c>
      <c r="AA10" s="21">
        <v>855407540</v>
      </c>
    </row>
    <row r="11" spans="1:27" ht="13.5">
      <c r="A11" s="22" t="s">
        <v>38</v>
      </c>
      <c r="B11" s="16"/>
      <c r="C11" s="17">
        <v>138825244</v>
      </c>
      <c r="D11" s="17"/>
      <c r="E11" s="18">
        <v>79660792</v>
      </c>
      <c r="F11" s="19">
        <v>158713318</v>
      </c>
      <c r="G11" s="19">
        <v>9856808</v>
      </c>
      <c r="H11" s="19">
        <v>10977254</v>
      </c>
      <c r="I11" s="19">
        <v>13769407</v>
      </c>
      <c r="J11" s="19">
        <v>34603469</v>
      </c>
      <c r="K11" s="19">
        <v>10987472</v>
      </c>
      <c r="L11" s="19">
        <v>10100264</v>
      </c>
      <c r="M11" s="19">
        <v>12005015</v>
      </c>
      <c r="N11" s="19">
        <v>33092751</v>
      </c>
      <c r="O11" s="19">
        <v>13163824</v>
      </c>
      <c r="P11" s="19">
        <v>12904102</v>
      </c>
      <c r="Q11" s="19">
        <v>11907898</v>
      </c>
      <c r="R11" s="19">
        <v>37975824</v>
      </c>
      <c r="S11" s="19">
        <v>13433346</v>
      </c>
      <c r="T11" s="19">
        <v>7070253</v>
      </c>
      <c r="U11" s="19">
        <v>25877136</v>
      </c>
      <c r="V11" s="19">
        <v>46380735</v>
      </c>
      <c r="W11" s="19">
        <v>152052779</v>
      </c>
      <c r="X11" s="19">
        <v>158713318</v>
      </c>
      <c r="Y11" s="19">
        <v>-6660539</v>
      </c>
      <c r="Z11" s="20">
        <v>-4.2</v>
      </c>
      <c r="AA11" s="21">
        <v>158713318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v>1478</v>
      </c>
      <c r="Q12" s="19">
        <v>1260</v>
      </c>
      <c r="R12" s="19">
        <v>2738</v>
      </c>
      <c r="S12" s="19"/>
      <c r="T12" s="19"/>
      <c r="U12" s="19"/>
      <c r="V12" s="19"/>
      <c r="W12" s="19">
        <v>2738</v>
      </c>
      <c r="X12" s="19"/>
      <c r="Y12" s="19">
        <v>2738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-4128887538</v>
      </c>
      <c r="D14" s="17"/>
      <c r="E14" s="18">
        <v>-4573649828</v>
      </c>
      <c r="F14" s="19">
        <v>-4570296970</v>
      </c>
      <c r="G14" s="19">
        <v>-634810379</v>
      </c>
      <c r="H14" s="19">
        <v>-453179957</v>
      </c>
      <c r="I14" s="19">
        <v>-286180184</v>
      </c>
      <c r="J14" s="19">
        <v>-1374170520</v>
      </c>
      <c r="K14" s="19">
        <v>-385114192</v>
      </c>
      <c r="L14" s="19">
        <v>-394339597</v>
      </c>
      <c r="M14" s="19">
        <v>-414806067</v>
      </c>
      <c r="N14" s="19">
        <v>-1194259856</v>
      </c>
      <c r="O14" s="19">
        <v>-293727111</v>
      </c>
      <c r="P14" s="19">
        <v>-427123519</v>
      </c>
      <c r="Q14" s="19">
        <v>-419516539</v>
      </c>
      <c r="R14" s="19">
        <v>-1140367169</v>
      </c>
      <c r="S14" s="19">
        <v>-349530369</v>
      </c>
      <c r="T14" s="19">
        <v>-331501241</v>
      </c>
      <c r="U14" s="19">
        <v>-338606569</v>
      </c>
      <c r="V14" s="19">
        <v>-1019638179</v>
      </c>
      <c r="W14" s="19">
        <v>-4728435724</v>
      </c>
      <c r="X14" s="19">
        <v>-4570296970</v>
      </c>
      <c r="Y14" s="19">
        <v>-158138754</v>
      </c>
      <c r="Z14" s="20">
        <v>3.46</v>
      </c>
      <c r="AA14" s="21">
        <v>-4570296970</v>
      </c>
    </row>
    <row r="15" spans="1:27" ht="13.5">
      <c r="A15" s="22" t="s">
        <v>42</v>
      </c>
      <c r="B15" s="16"/>
      <c r="C15" s="17">
        <v>-86774512</v>
      </c>
      <c r="D15" s="17"/>
      <c r="E15" s="18">
        <v>-71598722</v>
      </c>
      <c r="F15" s="19">
        <v>-82018553</v>
      </c>
      <c r="G15" s="19">
        <v>-744656</v>
      </c>
      <c r="H15" s="19">
        <v>-603980</v>
      </c>
      <c r="I15" s="19">
        <v>-893896</v>
      </c>
      <c r="J15" s="19">
        <v>-2242532</v>
      </c>
      <c r="K15" s="19">
        <v>-860140</v>
      </c>
      <c r="L15" s="19">
        <v>-2397317</v>
      </c>
      <c r="M15" s="19">
        <v>-20495952</v>
      </c>
      <c r="N15" s="19">
        <v>-23753409</v>
      </c>
      <c r="O15" s="19">
        <v>-3601141</v>
      </c>
      <c r="P15" s="19">
        <v>-3390660</v>
      </c>
      <c r="Q15" s="19">
        <v>-1466508</v>
      </c>
      <c r="R15" s="19">
        <v>-8458309</v>
      </c>
      <c r="S15" s="19">
        <v>-373629</v>
      </c>
      <c r="T15" s="19">
        <v>-714603</v>
      </c>
      <c r="U15" s="19">
        <v>-20970777</v>
      </c>
      <c r="V15" s="19">
        <v>-22059009</v>
      </c>
      <c r="W15" s="19">
        <v>-56513259</v>
      </c>
      <c r="X15" s="19">
        <v>-82018553</v>
      </c>
      <c r="Y15" s="19">
        <v>25505294</v>
      </c>
      <c r="Z15" s="20">
        <v>-31.1</v>
      </c>
      <c r="AA15" s="21">
        <v>-82018553</v>
      </c>
    </row>
    <row r="16" spans="1:27" ht="13.5">
      <c r="A16" s="22" t="s">
        <v>43</v>
      </c>
      <c r="B16" s="16"/>
      <c r="C16" s="17">
        <v>-145812858</v>
      </c>
      <c r="D16" s="17"/>
      <c r="E16" s="18">
        <v>-171501493</v>
      </c>
      <c r="F16" s="19">
        <v>-166753409</v>
      </c>
      <c r="G16" s="19">
        <v>-19104390</v>
      </c>
      <c r="H16" s="19">
        <v>-11407851</v>
      </c>
      <c r="I16" s="19">
        <v>-15097596</v>
      </c>
      <c r="J16" s="19">
        <v>-45609837</v>
      </c>
      <c r="K16" s="19">
        <v>-9344753</v>
      </c>
      <c r="L16" s="19">
        <v>-34145939</v>
      </c>
      <c r="M16" s="19">
        <v>-20386790</v>
      </c>
      <c r="N16" s="19">
        <v>-63877482</v>
      </c>
      <c r="O16" s="19">
        <v>-10739219</v>
      </c>
      <c r="P16" s="19">
        <v>4737629</v>
      </c>
      <c r="Q16" s="19">
        <v>-17626751</v>
      </c>
      <c r="R16" s="19">
        <v>-23628341</v>
      </c>
      <c r="S16" s="19">
        <v>-9943152</v>
      </c>
      <c r="T16" s="19">
        <v>-11886505</v>
      </c>
      <c r="U16" s="19">
        <v>-25199497</v>
      </c>
      <c r="V16" s="19">
        <v>-47029154</v>
      </c>
      <c r="W16" s="19">
        <v>-180144814</v>
      </c>
      <c r="X16" s="19">
        <v>-166753409</v>
      </c>
      <c r="Y16" s="19">
        <v>-13391405</v>
      </c>
      <c r="Z16" s="20">
        <v>8.03</v>
      </c>
      <c r="AA16" s="21">
        <v>-166753409</v>
      </c>
    </row>
    <row r="17" spans="1:27" ht="13.5">
      <c r="A17" s="23" t="s">
        <v>44</v>
      </c>
      <c r="B17" s="24"/>
      <c r="C17" s="25">
        <f aca="true" t="shared" si="0" ref="C17:Y17">SUM(C6:C16)</f>
        <v>860585853</v>
      </c>
      <c r="D17" s="25">
        <f>SUM(D6:D16)</f>
        <v>0</v>
      </c>
      <c r="E17" s="26">
        <f t="shared" si="0"/>
        <v>1178334369</v>
      </c>
      <c r="F17" s="27">
        <f t="shared" si="0"/>
        <v>1091486259</v>
      </c>
      <c r="G17" s="27">
        <f t="shared" si="0"/>
        <v>243530932</v>
      </c>
      <c r="H17" s="27">
        <f t="shared" si="0"/>
        <v>-52947001</v>
      </c>
      <c r="I17" s="27">
        <f t="shared" si="0"/>
        <v>-4855854</v>
      </c>
      <c r="J17" s="27">
        <f t="shared" si="0"/>
        <v>185728077</v>
      </c>
      <c r="K17" s="27">
        <f t="shared" si="0"/>
        <v>-5882242</v>
      </c>
      <c r="L17" s="27">
        <f t="shared" si="0"/>
        <v>235296410</v>
      </c>
      <c r="M17" s="27">
        <f t="shared" si="0"/>
        <v>-8967154</v>
      </c>
      <c r="N17" s="27">
        <f t="shared" si="0"/>
        <v>220447014</v>
      </c>
      <c r="O17" s="27">
        <f t="shared" si="0"/>
        <v>-1158684</v>
      </c>
      <c r="P17" s="27">
        <f t="shared" si="0"/>
        <v>-95248457</v>
      </c>
      <c r="Q17" s="27">
        <f t="shared" si="0"/>
        <v>274175133</v>
      </c>
      <c r="R17" s="27">
        <f t="shared" si="0"/>
        <v>177767992</v>
      </c>
      <c r="S17" s="27">
        <f t="shared" si="0"/>
        <v>-81404587</v>
      </c>
      <c r="T17" s="27">
        <f t="shared" si="0"/>
        <v>-17081700</v>
      </c>
      <c r="U17" s="27">
        <f t="shared" si="0"/>
        <v>-56313192</v>
      </c>
      <c r="V17" s="27">
        <f t="shared" si="0"/>
        <v>-154799479</v>
      </c>
      <c r="W17" s="27">
        <f t="shared" si="0"/>
        <v>429143604</v>
      </c>
      <c r="X17" s="27">
        <f t="shared" si="0"/>
        <v>1091486259</v>
      </c>
      <c r="Y17" s="27">
        <f t="shared" si="0"/>
        <v>-662342655</v>
      </c>
      <c r="Z17" s="28">
        <f>+IF(X17&lt;&gt;0,+(Y17/X17)*100,0)</f>
        <v>-60.68263796621923</v>
      </c>
      <c r="AA17" s="29">
        <f>SUM(AA6:AA16)</f>
        <v>1091486259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91825919</v>
      </c>
      <c r="D21" s="17"/>
      <c r="E21" s="18">
        <v>127497634</v>
      </c>
      <c r="F21" s="19">
        <v>107330906</v>
      </c>
      <c r="G21" s="36">
        <v>17553176</v>
      </c>
      <c r="H21" s="36">
        <v>22856</v>
      </c>
      <c r="I21" s="36">
        <v>1035182</v>
      </c>
      <c r="J21" s="19">
        <v>18611214</v>
      </c>
      <c r="K21" s="36">
        <v>12232072</v>
      </c>
      <c r="L21" s="36">
        <v>53432</v>
      </c>
      <c r="M21" s="19">
        <v>315670</v>
      </c>
      <c r="N21" s="36">
        <v>12601174</v>
      </c>
      <c r="O21" s="36">
        <v>85677</v>
      </c>
      <c r="P21" s="36">
        <v>-4678</v>
      </c>
      <c r="Q21" s="19">
        <v>383747</v>
      </c>
      <c r="R21" s="36">
        <v>464746</v>
      </c>
      <c r="S21" s="36">
        <v>3336250</v>
      </c>
      <c r="T21" s="19">
        <v>-1376018</v>
      </c>
      <c r="U21" s="36">
        <v>244860</v>
      </c>
      <c r="V21" s="36">
        <v>2205092</v>
      </c>
      <c r="W21" s="36">
        <v>33882226</v>
      </c>
      <c r="X21" s="19">
        <v>107330906</v>
      </c>
      <c r="Y21" s="36">
        <v>-73448680</v>
      </c>
      <c r="Z21" s="37">
        <v>-68.43</v>
      </c>
      <c r="AA21" s="38">
        <v>107330906</v>
      </c>
    </row>
    <row r="22" spans="1:27" ht="13.5">
      <c r="A22" s="22" t="s">
        <v>47</v>
      </c>
      <c r="B22" s="16"/>
      <c r="C22" s="17">
        <v>588396</v>
      </c>
      <c r="D22" s="17"/>
      <c r="E22" s="39">
        <v>55389045</v>
      </c>
      <c r="F22" s="36">
        <v>49968041</v>
      </c>
      <c r="G22" s="19">
        <v>771452</v>
      </c>
      <c r="H22" s="19">
        <v>964268</v>
      </c>
      <c r="I22" s="19">
        <v>1207194</v>
      </c>
      <c r="J22" s="19">
        <v>2942914</v>
      </c>
      <c r="K22" s="19">
        <v>1068899</v>
      </c>
      <c r="L22" s="19">
        <v>1037258</v>
      </c>
      <c r="M22" s="36">
        <v>432169</v>
      </c>
      <c r="N22" s="19">
        <v>2538326</v>
      </c>
      <c r="O22" s="19">
        <v>81324</v>
      </c>
      <c r="P22" s="19">
        <v>268486</v>
      </c>
      <c r="Q22" s="19">
        <v>126390</v>
      </c>
      <c r="R22" s="19">
        <v>476200</v>
      </c>
      <c r="S22" s="19">
        <v>118546</v>
      </c>
      <c r="T22" s="36">
        <v>2964884</v>
      </c>
      <c r="U22" s="19">
        <v>3324628</v>
      </c>
      <c r="V22" s="19">
        <v>6408058</v>
      </c>
      <c r="W22" s="19">
        <v>12365498</v>
      </c>
      <c r="X22" s="19">
        <v>49968041</v>
      </c>
      <c r="Y22" s="19">
        <v>-37602543</v>
      </c>
      <c r="Z22" s="20">
        <v>-75.25</v>
      </c>
      <c r="AA22" s="21">
        <v>49968041</v>
      </c>
    </row>
    <row r="23" spans="1:27" ht="13.5">
      <c r="A23" s="22" t="s">
        <v>48</v>
      </c>
      <c r="B23" s="16"/>
      <c r="C23" s="40">
        <v>463161</v>
      </c>
      <c r="D23" s="40"/>
      <c r="E23" s="18">
        <v>-13144736</v>
      </c>
      <c r="F23" s="19">
        <v>-13145236</v>
      </c>
      <c r="G23" s="36">
        <v>12858265</v>
      </c>
      <c r="H23" s="36">
        <v>7340596</v>
      </c>
      <c r="I23" s="36">
        <v>4690302</v>
      </c>
      <c r="J23" s="19">
        <v>24889163</v>
      </c>
      <c r="K23" s="36">
        <v>15043826</v>
      </c>
      <c r="L23" s="36">
        <v>14273940</v>
      </c>
      <c r="M23" s="19">
        <v>4947526</v>
      </c>
      <c r="N23" s="36">
        <v>34265292</v>
      </c>
      <c r="O23" s="36">
        <v>3661065</v>
      </c>
      <c r="P23" s="36">
        <v>1389879</v>
      </c>
      <c r="Q23" s="19">
        <v>4887558</v>
      </c>
      <c r="R23" s="36">
        <v>9938502</v>
      </c>
      <c r="S23" s="36">
        <v>4461070</v>
      </c>
      <c r="T23" s="19">
        <v>1059924</v>
      </c>
      <c r="U23" s="36">
        <v>415482</v>
      </c>
      <c r="V23" s="36">
        <v>5936476</v>
      </c>
      <c r="W23" s="36">
        <v>75029433</v>
      </c>
      <c r="X23" s="19">
        <v>-13145236</v>
      </c>
      <c r="Y23" s="36">
        <v>88174669</v>
      </c>
      <c r="Z23" s="37">
        <v>-670.77</v>
      </c>
      <c r="AA23" s="38">
        <v>-13145236</v>
      </c>
    </row>
    <row r="24" spans="1:27" ht="13.5">
      <c r="A24" s="22" t="s">
        <v>49</v>
      </c>
      <c r="B24" s="16"/>
      <c r="C24" s="17">
        <v>-601137</v>
      </c>
      <c r="D24" s="17"/>
      <c r="E24" s="18">
        <v>-10205000</v>
      </c>
      <c r="F24" s="19">
        <v>-9603113</v>
      </c>
      <c r="G24" s="19">
        <v>26905822</v>
      </c>
      <c r="H24" s="19">
        <v>48169513</v>
      </c>
      <c r="I24" s="19">
        <v>6545785</v>
      </c>
      <c r="J24" s="19">
        <v>81621120</v>
      </c>
      <c r="K24" s="19">
        <v>13444656</v>
      </c>
      <c r="L24" s="19">
        <v>45414020</v>
      </c>
      <c r="M24" s="19">
        <v>10929873</v>
      </c>
      <c r="N24" s="19">
        <v>69788549</v>
      </c>
      <c r="O24" s="19">
        <v>5838956</v>
      </c>
      <c r="P24" s="19">
        <v>4224261</v>
      </c>
      <c r="Q24" s="19">
        <v>9358746</v>
      </c>
      <c r="R24" s="19">
        <v>19421963</v>
      </c>
      <c r="S24" s="19">
        <v>4689882</v>
      </c>
      <c r="T24" s="19">
        <v>6326948</v>
      </c>
      <c r="U24" s="19">
        <v>4088281</v>
      </c>
      <c r="V24" s="19">
        <v>15105111</v>
      </c>
      <c r="W24" s="19">
        <v>185936743</v>
      </c>
      <c r="X24" s="19">
        <v>-9603113</v>
      </c>
      <c r="Y24" s="19">
        <v>195539856</v>
      </c>
      <c r="Z24" s="20">
        <v>-2036.21</v>
      </c>
      <c r="AA24" s="21">
        <v>-9603113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-1074319922</v>
      </c>
      <c r="D26" s="17"/>
      <c r="E26" s="18">
        <v>-1183076386</v>
      </c>
      <c r="F26" s="19">
        <v>-1115099034</v>
      </c>
      <c r="G26" s="19">
        <v>-47638567</v>
      </c>
      <c r="H26" s="19">
        <v>-74446269</v>
      </c>
      <c r="I26" s="19">
        <v>-66685188</v>
      </c>
      <c r="J26" s="19">
        <v>-188770024</v>
      </c>
      <c r="K26" s="19">
        <v>-97581321</v>
      </c>
      <c r="L26" s="19">
        <v>-83433944</v>
      </c>
      <c r="M26" s="19">
        <v>-97582962</v>
      </c>
      <c r="N26" s="19">
        <v>-278598227</v>
      </c>
      <c r="O26" s="19">
        <v>-21932324</v>
      </c>
      <c r="P26" s="19">
        <v>-56525874</v>
      </c>
      <c r="Q26" s="19">
        <v>-71832338</v>
      </c>
      <c r="R26" s="19">
        <v>-150290536</v>
      </c>
      <c r="S26" s="19">
        <v>-79090621</v>
      </c>
      <c r="T26" s="19">
        <v>-56659349</v>
      </c>
      <c r="U26" s="19">
        <v>-93404074</v>
      </c>
      <c r="V26" s="19">
        <v>-229154044</v>
      </c>
      <c r="W26" s="19">
        <v>-846812831</v>
      </c>
      <c r="X26" s="19">
        <v>-1115099034</v>
      </c>
      <c r="Y26" s="19">
        <v>268286203</v>
      </c>
      <c r="Z26" s="20">
        <v>-24.06</v>
      </c>
      <c r="AA26" s="21">
        <v>-1115099034</v>
      </c>
    </row>
    <row r="27" spans="1:27" ht="13.5">
      <c r="A27" s="23" t="s">
        <v>51</v>
      </c>
      <c r="B27" s="24"/>
      <c r="C27" s="25">
        <f aca="true" t="shared" si="1" ref="C27:Y27">SUM(C21:C26)</f>
        <v>-982043583</v>
      </c>
      <c r="D27" s="25">
        <f>SUM(D21:D26)</f>
        <v>0</v>
      </c>
      <c r="E27" s="26">
        <f t="shared" si="1"/>
        <v>-1023539443</v>
      </c>
      <c r="F27" s="27">
        <f t="shared" si="1"/>
        <v>-980548436</v>
      </c>
      <c r="G27" s="27">
        <f t="shared" si="1"/>
        <v>10450148</v>
      </c>
      <c r="H27" s="27">
        <f t="shared" si="1"/>
        <v>-17949036</v>
      </c>
      <c r="I27" s="27">
        <f t="shared" si="1"/>
        <v>-53206725</v>
      </c>
      <c r="J27" s="27">
        <f t="shared" si="1"/>
        <v>-60705613</v>
      </c>
      <c r="K27" s="27">
        <f t="shared" si="1"/>
        <v>-55791868</v>
      </c>
      <c r="L27" s="27">
        <f t="shared" si="1"/>
        <v>-22655294</v>
      </c>
      <c r="M27" s="27">
        <f t="shared" si="1"/>
        <v>-80957724</v>
      </c>
      <c r="N27" s="27">
        <f t="shared" si="1"/>
        <v>-159404886</v>
      </c>
      <c r="O27" s="27">
        <f t="shared" si="1"/>
        <v>-12265302</v>
      </c>
      <c r="P27" s="27">
        <f t="shared" si="1"/>
        <v>-50647926</v>
      </c>
      <c r="Q27" s="27">
        <f t="shared" si="1"/>
        <v>-57075897</v>
      </c>
      <c r="R27" s="27">
        <f t="shared" si="1"/>
        <v>-119989125</v>
      </c>
      <c r="S27" s="27">
        <f t="shared" si="1"/>
        <v>-66484873</v>
      </c>
      <c r="T27" s="27">
        <f t="shared" si="1"/>
        <v>-47683611</v>
      </c>
      <c r="U27" s="27">
        <f t="shared" si="1"/>
        <v>-85330823</v>
      </c>
      <c r="V27" s="27">
        <f t="shared" si="1"/>
        <v>-199499307</v>
      </c>
      <c r="W27" s="27">
        <f t="shared" si="1"/>
        <v>-539598931</v>
      </c>
      <c r="X27" s="27">
        <f t="shared" si="1"/>
        <v>-980548436</v>
      </c>
      <c r="Y27" s="27">
        <f t="shared" si="1"/>
        <v>440949505</v>
      </c>
      <c r="Z27" s="28">
        <f>+IF(X27&lt;&gt;0,+(Y27/X27)*100,0)</f>
        <v>-44.96968113057089</v>
      </c>
      <c r="AA27" s="29">
        <f>SUM(AA21:AA26)</f>
        <v>-980548436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441696</v>
      </c>
      <c r="D31" s="17"/>
      <c r="E31" s="18">
        <v>6000000</v>
      </c>
      <c r="F31" s="19">
        <v>4989996</v>
      </c>
      <c r="G31" s="19">
        <v>135</v>
      </c>
      <c r="H31" s="19"/>
      <c r="I31" s="19"/>
      <c r="J31" s="19">
        <v>135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135</v>
      </c>
      <c r="X31" s="19">
        <v>4989996</v>
      </c>
      <c r="Y31" s="19">
        <v>-4989861</v>
      </c>
      <c r="Z31" s="20">
        <v>-100</v>
      </c>
      <c r="AA31" s="21">
        <v>4989996</v>
      </c>
    </row>
    <row r="32" spans="1:27" ht="13.5">
      <c r="A32" s="22" t="s">
        <v>54</v>
      </c>
      <c r="B32" s="16"/>
      <c r="C32" s="17">
        <v>74245458</v>
      </c>
      <c r="D32" s="17"/>
      <c r="E32" s="18">
        <v>30103716</v>
      </c>
      <c r="F32" s="19">
        <v>19518924</v>
      </c>
      <c r="G32" s="19"/>
      <c r="H32" s="19"/>
      <c r="I32" s="19"/>
      <c r="J32" s="19"/>
      <c r="K32" s="19">
        <v>-711916</v>
      </c>
      <c r="L32" s="19"/>
      <c r="M32" s="19"/>
      <c r="N32" s="19">
        <v>-711916</v>
      </c>
      <c r="O32" s="19"/>
      <c r="P32" s="19"/>
      <c r="Q32" s="19"/>
      <c r="R32" s="19"/>
      <c r="S32" s="19"/>
      <c r="T32" s="19"/>
      <c r="U32" s="19">
        <v>-3693</v>
      </c>
      <c r="V32" s="19">
        <v>-3693</v>
      </c>
      <c r="W32" s="19">
        <v>-715609</v>
      </c>
      <c r="X32" s="19">
        <v>19518924</v>
      </c>
      <c r="Y32" s="19">
        <v>-20234533</v>
      </c>
      <c r="Z32" s="20">
        <v>-103.67</v>
      </c>
      <c r="AA32" s="21">
        <v>19518924</v>
      </c>
    </row>
    <row r="33" spans="1:27" ht="13.5">
      <c r="A33" s="22" t="s">
        <v>55</v>
      </c>
      <c r="B33" s="16"/>
      <c r="C33" s="17">
        <v>838140</v>
      </c>
      <c r="D33" s="17"/>
      <c r="E33" s="18">
        <v>5491678</v>
      </c>
      <c r="F33" s="19">
        <v>4996074</v>
      </c>
      <c r="G33" s="19">
        <v>756614</v>
      </c>
      <c r="H33" s="36">
        <v>392577</v>
      </c>
      <c r="I33" s="36">
        <v>272558</v>
      </c>
      <c r="J33" s="36">
        <v>1421749</v>
      </c>
      <c r="K33" s="19">
        <v>-1482298</v>
      </c>
      <c r="L33" s="19">
        <v>341952</v>
      </c>
      <c r="M33" s="19">
        <v>313421</v>
      </c>
      <c r="N33" s="19">
        <v>-826925</v>
      </c>
      <c r="O33" s="36">
        <v>120844</v>
      </c>
      <c r="P33" s="36">
        <v>255332</v>
      </c>
      <c r="Q33" s="36">
        <v>174323</v>
      </c>
      <c r="R33" s="19">
        <v>550499</v>
      </c>
      <c r="S33" s="19">
        <v>794806</v>
      </c>
      <c r="T33" s="19">
        <v>-110828</v>
      </c>
      <c r="U33" s="19">
        <v>-255295</v>
      </c>
      <c r="V33" s="36">
        <v>428683</v>
      </c>
      <c r="W33" s="36">
        <v>1574006</v>
      </c>
      <c r="X33" s="36">
        <v>4996074</v>
      </c>
      <c r="Y33" s="19">
        <v>-3422068</v>
      </c>
      <c r="Z33" s="20">
        <v>-68.5</v>
      </c>
      <c r="AA33" s="21">
        <v>4996074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-74550106</v>
      </c>
      <c r="D35" s="17"/>
      <c r="E35" s="18">
        <v>-53277954</v>
      </c>
      <c r="F35" s="19">
        <v>-62348741</v>
      </c>
      <c r="G35" s="19">
        <v>-2313170</v>
      </c>
      <c r="H35" s="19">
        <v>-1819028</v>
      </c>
      <c r="I35" s="19">
        <v>-2861999</v>
      </c>
      <c r="J35" s="19">
        <v>-6994197</v>
      </c>
      <c r="K35" s="19">
        <v>-2746996</v>
      </c>
      <c r="L35" s="19">
        <v>-1384668</v>
      </c>
      <c r="M35" s="19">
        <v>-14579215</v>
      </c>
      <c r="N35" s="19">
        <v>-18710879</v>
      </c>
      <c r="O35" s="19">
        <v>-1595461</v>
      </c>
      <c r="P35" s="19">
        <v>-1833246</v>
      </c>
      <c r="Q35" s="19">
        <v>-4024028</v>
      </c>
      <c r="R35" s="19">
        <v>-7452735</v>
      </c>
      <c r="S35" s="19">
        <v>-2772245</v>
      </c>
      <c r="T35" s="19">
        <v>-2214830</v>
      </c>
      <c r="U35" s="19">
        <v>-10170139</v>
      </c>
      <c r="V35" s="19">
        <v>-15157214</v>
      </c>
      <c r="W35" s="19">
        <v>-48315025</v>
      </c>
      <c r="X35" s="19">
        <v>-62348741</v>
      </c>
      <c r="Y35" s="19">
        <v>14033716</v>
      </c>
      <c r="Z35" s="20">
        <v>-22.51</v>
      </c>
      <c r="AA35" s="21">
        <v>-62348741</v>
      </c>
    </row>
    <row r="36" spans="1:27" ht="13.5">
      <c r="A36" s="23" t="s">
        <v>57</v>
      </c>
      <c r="B36" s="24"/>
      <c r="C36" s="25">
        <f aca="true" t="shared" si="2" ref="C36:Y36">SUM(C31:C35)</f>
        <v>975188</v>
      </c>
      <c r="D36" s="25">
        <f>SUM(D31:D35)</f>
        <v>0</v>
      </c>
      <c r="E36" s="26">
        <f t="shared" si="2"/>
        <v>-11682560</v>
      </c>
      <c r="F36" s="27">
        <f t="shared" si="2"/>
        <v>-32843747</v>
      </c>
      <c r="G36" s="27">
        <f t="shared" si="2"/>
        <v>-1556421</v>
      </c>
      <c r="H36" s="27">
        <f t="shared" si="2"/>
        <v>-1426451</v>
      </c>
      <c r="I36" s="27">
        <f t="shared" si="2"/>
        <v>-2589441</v>
      </c>
      <c r="J36" s="27">
        <f t="shared" si="2"/>
        <v>-5572313</v>
      </c>
      <c r="K36" s="27">
        <f t="shared" si="2"/>
        <v>-4941210</v>
      </c>
      <c r="L36" s="27">
        <f t="shared" si="2"/>
        <v>-1042716</v>
      </c>
      <c r="M36" s="27">
        <f t="shared" si="2"/>
        <v>-14265794</v>
      </c>
      <c r="N36" s="27">
        <f t="shared" si="2"/>
        <v>-20249720</v>
      </c>
      <c r="O36" s="27">
        <f t="shared" si="2"/>
        <v>-1474617</v>
      </c>
      <c r="P36" s="27">
        <f t="shared" si="2"/>
        <v>-1577914</v>
      </c>
      <c r="Q36" s="27">
        <f t="shared" si="2"/>
        <v>-3849705</v>
      </c>
      <c r="R36" s="27">
        <f t="shared" si="2"/>
        <v>-6902236</v>
      </c>
      <c r="S36" s="27">
        <f t="shared" si="2"/>
        <v>-1977439</v>
      </c>
      <c r="T36" s="27">
        <f t="shared" si="2"/>
        <v>-2325658</v>
      </c>
      <c r="U36" s="27">
        <f t="shared" si="2"/>
        <v>-10429127</v>
      </c>
      <c r="V36" s="27">
        <f t="shared" si="2"/>
        <v>-14732224</v>
      </c>
      <c r="W36" s="27">
        <f t="shared" si="2"/>
        <v>-47456493</v>
      </c>
      <c r="X36" s="27">
        <f t="shared" si="2"/>
        <v>-32843747</v>
      </c>
      <c r="Y36" s="27">
        <f t="shared" si="2"/>
        <v>-14612746</v>
      </c>
      <c r="Z36" s="28">
        <f>+IF(X36&lt;&gt;0,+(Y36/X36)*100,0)</f>
        <v>44.49171405442869</v>
      </c>
      <c r="AA36" s="29">
        <f>SUM(AA31:AA35)</f>
        <v>-32843747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-120482542</v>
      </c>
      <c r="D38" s="31">
        <f>+D17+D27+D36</f>
        <v>0</v>
      </c>
      <c r="E38" s="32">
        <f t="shared" si="3"/>
        <v>143112366</v>
      </c>
      <c r="F38" s="33">
        <f t="shared" si="3"/>
        <v>78094076</v>
      </c>
      <c r="G38" s="33">
        <f t="shared" si="3"/>
        <v>252424659</v>
      </c>
      <c r="H38" s="33">
        <f t="shared" si="3"/>
        <v>-72322488</v>
      </c>
      <c r="I38" s="33">
        <f t="shared" si="3"/>
        <v>-60652020</v>
      </c>
      <c r="J38" s="33">
        <f t="shared" si="3"/>
        <v>119450151</v>
      </c>
      <c r="K38" s="33">
        <f t="shared" si="3"/>
        <v>-66615320</v>
      </c>
      <c r="L38" s="33">
        <f t="shared" si="3"/>
        <v>211598400</v>
      </c>
      <c r="M38" s="33">
        <f t="shared" si="3"/>
        <v>-104190672</v>
      </c>
      <c r="N38" s="33">
        <f t="shared" si="3"/>
        <v>40792408</v>
      </c>
      <c r="O38" s="33">
        <f t="shared" si="3"/>
        <v>-14898603</v>
      </c>
      <c r="P38" s="33">
        <f t="shared" si="3"/>
        <v>-147474297</v>
      </c>
      <c r="Q38" s="33">
        <f t="shared" si="3"/>
        <v>213249531</v>
      </c>
      <c r="R38" s="33">
        <f t="shared" si="3"/>
        <v>50876631</v>
      </c>
      <c r="S38" s="33">
        <f t="shared" si="3"/>
        <v>-149866899</v>
      </c>
      <c r="T38" s="33">
        <f t="shared" si="3"/>
        <v>-67090969</v>
      </c>
      <c r="U38" s="33">
        <f t="shared" si="3"/>
        <v>-152073142</v>
      </c>
      <c r="V38" s="33">
        <f t="shared" si="3"/>
        <v>-369031010</v>
      </c>
      <c r="W38" s="33">
        <f t="shared" si="3"/>
        <v>-157911820</v>
      </c>
      <c r="X38" s="33">
        <f t="shared" si="3"/>
        <v>78094076</v>
      </c>
      <c r="Y38" s="33">
        <f t="shared" si="3"/>
        <v>-236005896</v>
      </c>
      <c r="Z38" s="34">
        <f>+IF(X38&lt;&gt;0,+(Y38/X38)*100,0)</f>
        <v>-302.2071686974054</v>
      </c>
      <c r="AA38" s="35">
        <f>+AA17+AA27+AA36</f>
        <v>78094076</v>
      </c>
    </row>
    <row r="39" spans="1:27" ht="13.5">
      <c r="A39" s="22" t="s">
        <v>59</v>
      </c>
      <c r="B39" s="16"/>
      <c r="C39" s="31">
        <v>715336098</v>
      </c>
      <c r="D39" s="31"/>
      <c r="E39" s="32">
        <v>588158364</v>
      </c>
      <c r="F39" s="33">
        <v>545687284</v>
      </c>
      <c r="G39" s="33">
        <v>534414645</v>
      </c>
      <c r="H39" s="33">
        <v>786839304</v>
      </c>
      <c r="I39" s="33">
        <v>714516816</v>
      </c>
      <c r="J39" s="33">
        <v>534414645</v>
      </c>
      <c r="K39" s="33">
        <v>653864796</v>
      </c>
      <c r="L39" s="33">
        <v>587249476</v>
      </c>
      <c r="M39" s="33">
        <v>798847876</v>
      </c>
      <c r="N39" s="33">
        <v>653864796</v>
      </c>
      <c r="O39" s="33">
        <v>694657204</v>
      </c>
      <c r="P39" s="33">
        <v>679758601</v>
      </c>
      <c r="Q39" s="33">
        <v>532284304</v>
      </c>
      <c r="R39" s="33">
        <v>694657204</v>
      </c>
      <c r="S39" s="33">
        <v>745533835</v>
      </c>
      <c r="T39" s="33">
        <v>589215784</v>
      </c>
      <c r="U39" s="33">
        <v>559730729</v>
      </c>
      <c r="V39" s="33">
        <v>745533835</v>
      </c>
      <c r="W39" s="33">
        <v>534414645</v>
      </c>
      <c r="X39" s="33">
        <v>545687284</v>
      </c>
      <c r="Y39" s="33">
        <v>-11272639</v>
      </c>
      <c r="Z39" s="34">
        <v>-2.07</v>
      </c>
      <c r="AA39" s="35">
        <v>545687284</v>
      </c>
    </row>
    <row r="40" spans="1:27" ht="13.5">
      <c r="A40" s="41" t="s">
        <v>60</v>
      </c>
      <c r="B40" s="42"/>
      <c r="C40" s="43">
        <v>594853555</v>
      </c>
      <c r="D40" s="43"/>
      <c r="E40" s="44">
        <v>731270722</v>
      </c>
      <c r="F40" s="45">
        <v>623781359</v>
      </c>
      <c r="G40" s="45">
        <v>786839304</v>
      </c>
      <c r="H40" s="45">
        <v>714516816</v>
      </c>
      <c r="I40" s="45">
        <v>653864796</v>
      </c>
      <c r="J40" s="45">
        <v>653864796</v>
      </c>
      <c r="K40" s="45">
        <v>587249476</v>
      </c>
      <c r="L40" s="45">
        <v>798847876</v>
      </c>
      <c r="M40" s="45">
        <v>694657204</v>
      </c>
      <c r="N40" s="45">
        <v>694657204</v>
      </c>
      <c r="O40" s="45">
        <v>679758601</v>
      </c>
      <c r="P40" s="45">
        <v>532284304</v>
      </c>
      <c r="Q40" s="45">
        <v>745533835</v>
      </c>
      <c r="R40" s="45">
        <v>679758601</v>
      </c>
      <c r="S40" s="45">
        <v>595666936</v>
      </c>
      <c r="T40" s="45">
        <v>522124815</v>
      </c>
      <c r="U40" s="45">
        <v>407657587</v>
      </c>
      <c r="V40" s="45">
        <v>376502825</v>
      </c>
      <c r="W40" s="45">
        <v>376502825</v>
      </c>
      <c r="X40" s="45">
        <v>623781359</v>
      </c>
      <c r="Y40" s="45">
        <v>-247278534</v>
      </c>
      <c r="Z40" s="46">
        <v>-39.64</v>
      </c>
      <c r="AA40" s="47">
        <v>623781359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4326784</v>
      </c>
      <c r="D6" s="17"/>
      <c r="E6" s="18">
        <v>5322147</v>
      </c>
      <c r="F6" s="19">
        <v>5279506</v>
      </c>
      <c r="G6" s="19">
        <v>364556</v>
      </c>
      <c r="H6" s="19">
        <v>473562</v>
      </c>
      <c r="I6" s="19">
        <v>649418</v>
      </c>
      <c r="J6" s="19">
        <v>1487536</v>
      </c>
      <c r="K6" s="19">
        <v>815125</v>
      </c>
      <c r="L6" s="19">
        <v>349313</v>
      </c>
      <c r="M6" s="19">
        <v>326902</v>
      </c>
      <c r="N6" s="19">
        <v>1491340</v>
      </c>
      <c r="O6" s="19">
        <v>341370</v>
      </c>
      <c r="P6" s="19">
        <v>324184</v>
      </c>
      <c r="Q6" s="19">
        <v>362807</v>
      </c>
      <c r="R6" s="19">
        <v>1028361</v>
      </c>
      <c r="S6" s="19">
        <v>218986</v>
      </c>
      <c r="T6" s="19">
        <v>326376</v>
      </c>
      <c r="U6" s="19">
        <v>254552</v>
      </c>
      <c r="V6" s="19">
        <v>799914</v>
      </c>
      <c r="W6" s="19">
        <v>4807151</v>
      </c>
      <c r="X6" s="19">
        <v>5279506</v>
      </c>
      <c r="Y6" s="19">
        <v>-472355</v>
      </c>
      <c r="Z6" s="20">
        <v>-8.95</v>
      </c>
      <c r="AA6" s="21">
        <v>5279506</v>
      </c>
    </row>
    <row r="7" spans="1:27" ht="13.5">
      <c r="A7" s="22" t="s">
        <v>34</v>
      </c>
      <c r="B7" s="16"/>
      <c r="C7" s="17">
        <v>25841000</v>
      </c>
      <c r="D7" s="17"/>
      <c r="E7" s="18">
        <v>32372334</v>
      </c>
      <c r="F7" s="19">
        <v>33005678</v>
      </c>
      <c r="G7" s="19">
        <v>2147716</v>
      </c>
      <c r="H7" s="19">
        <v>2176297</v>
      </c>
      <c r="I7" s="19">
        <v>2978709</v>
      </c>
      <c r="J7" s="19">
        <v>7302722</v>
      </c>
      <c r="K7" s="19">
        <v>2348946</v>
      </c>
      <c r="L7" s="19">
        <v>2192364</v>
      </c>
      <c r="M7" s="19">
        <v>2165247</v>
      </c>
      <c r="N7" s="19">
        <v>6706557</v>
      </c>
      <c r="O7" s="19">
        <v>2195818</v>
      </c>
      <c r="P7" s="19">
        <v>2351067</v>
      </c>
      <c r="Q7" s="19">
        <v>2768992</v>
      </c>
      <c r="R7" s="19">
        <v>7315877</v>
      </c>
      <c r="S7" s="19">
        <v>1738551</v>
      </c>
      <c r="T7" s="19">
        <v>2156294</v>
      </c>
      <c r="U7" s="19">
        <v>2387371</v>
      </c>
      <c r="V7" s="19">
        <v>6282216</v>
      </c>
      <c r="W7" s="19">
        <v>27607372</v>
      </c>
      <c r="X7" s="19">
        <v>33005678</v>
      </c>
      <c r="Y7" s="19">
        <v>-5398306</v>
      </c>
      <c r="Z7" s="20">
        <v>-16.36</v>
      </c>
      <c r="AA7" s="21">
        <v>33005678</v>
      </c>
    </row>
    <row r="8" spans="1:27" ht="13.5">
      <c r="A8" s="22" t="s">
        <v>35</v>
      </c>
      <c r="B8" s="16"/>
      <c r="C8" s="17">
        <v>7650394</v>
      </c>
      <c r="D8" s="17"/>
      <c r="E8" s="18">
        <v>2528270</v>
      </c>
      <c r="F8" s="19">
        <v>3872270</v>
      </c>
      <c r="G8" s="19">
        <v>15558</v>
      </c>
      <c r="H8" s="19">
        <v>122340</v>
      </c>
      <c r="I8" s="19">
        <v>146805</v>
      </c>
      <c r="J8" s="19">
        <v>284703</v>
      </c>
      <c r="K8" s="19">
        <v>125031</v>
      </c>
      <c r="L8" s="19">
        <v>159130</v>
      </c>
      <c r="M8" s="19">
        <v>125670</v>
      </c>
      <c r="N8" s="19">
        <v>409831</v>
      </c>
      <c r="O8" s="19">
        <v>82563</v>
      </c>
      <c r="P8" s="19">
        <v>121865</v>
      </c>
      <c r="Q8" s="19">
        <v>158134</v>
      </c>
      <c r="R8" s="19">
        <v>362562</v>
      </c>
      <c r="S8" s="19">
        <v>254087</v>
      </c>
      <c r="T8" s="19">
        <v>14990</v>
      </c>
      <c r="U8" s="19">
        <v>265273</v>
      </c>
      <c r="V8" s="19">
        <v>534350</v>
      </c>
      <c r="W8" s="19">
        <v>1591446</v>
      </c>
      <c r="X8" s="19">
        <v>3872270</v>
      </c>
      <c r="Y8" s="19">
        <v>-2280824</v>
      </c>
      <c r="Z8" s="20">
        <v>-58.9</v>
      </c>
      <c r="AA8" s="21">
        <v>3872270</v>
      </c>
    </row>
    <row r="9" spans="1:27" ht="13.5">
      <c r="A9" s="22" t="s">
        <v>36</v>
      </c>
      <c r="B9" s="16"/>
      <c r="C9" s="17">
        <v>28383573</v>
      </c>
      <c r="D9" s="17"/>
      <c r="E9" s="18">
        <v>25542000</v>
      </c>
      <c r="F9" s="19">
        <v>25542000</v>
      </c>
      <c r="G9" s="19">
        <v>9941000</v>
      </c>
      <c r="H9" s="19">
        <v>1457000</v>
      </c>
      <c r="I9" s="19"/>
      <c r="J9" s="19">
        <v>11398000</v>
      </c>
      <c r="K9" s="19">
        <v>1467000</v>
      </c>
      <c r="L9" s="19">
        <v>7248000</v>
      </c>
      <c r="M9" s="19"/>
      <c r="N9" s="19">
        <v>8715000</v>
      </c>
      <c r="O9" s="19"/>
      <c r="P9" s="19">
        <v>392000</v>
      </c>
      <c r="Q9" s="19">
        <v>5570000</v>
      </c>
      <c r="R9" s="19">
        <v>5962000</v>
      </c>
      <c r="S9" s="19"/>
      <c r="T9" s="19"/>
      <c r="U9" s="19"/>
      <c r="V9" s="19"/>
      <c r="W9" s="19">
        <v>26075000</v>
      </c>
      <c r="X9" s="19">
        <v>25542000</v>
      </c>
      <c r="Y9" s="19">
        <v>533000</v>
      </c>
      <c r="Z9" s="20">
        <v>2.09</v>
      </c>
      <c r="AA9" s="21">
        <v>25542000</v>
      </c>
    </row>
    <row r="10" spans="1:27" ht="13.5">
      <c r="A10" s="22" t="s">
        <v>37</v>
      </c>
      <c r="B10" s="16"/>
      <c r="C10" s="17">
        <v>25167484</v>
      </c>
      <c r="D10" s="17"/>
      <c r="E10" s="18">
        <v>17753000</v>
      </c>
      <c r="F10" s="19">
        <v>21553000</v>
      </c>
      <c r="G10" s="19"/>
      <c r="H10" s="19">
        <v>8694000</v>
      </c>
      <c r="I10" s="19"/>
      <c r="J10" s="19">
        <v>8694000</v>
      </c>
      <c r="K10" s="19"/>
      <c r="L10" s="19">
        <v>1259000</v>
      </c>
      <c r="M10" s="19"/>
      <c r="N10" s="19">
        <v>1259000</v>
      </c>
      <c r="O10" s="19"/>
      <c r="P10" s="19"/>
      <c r="Q10" s="19"/>
      <c r="R10" s="19"/>
      <c r="S10" s="19"/>
      <c r="T10" s="19"/>
      <c r="U10" s="19"/>
      <c r="V10" s="19"/>
      <c r="W10" s="19">
        <v>9953000</v>
      </c>
      <c r="X10" s="19">
        <v>21553000</v>
      </c>
      <c r="Y10" s="19">
        <v>-11600000</v>
      </c>
      <c r="Z10" s="20">
        <v>-53.82</v>
      </c>
      <c r="AA10" s="21">
        <v>21553000</v>
      </c>
    </row>
    <row r="11" spans="1:27" ht="13.5">
      <c r="A11" s="22" t="s">
        <v>38</v>
      </c>
      <c r="B11" s="16"/>
      <c r="C11" s="17">
        <v>439818</v>
      </c>
      <c r="D11" s="17"/>
      <c r="E11" s="18">
        <v>1146400</v>
      </c>
      <c r="F11" s="19">
        <v>1146400</v>
      </c>
      <c r="G11" s="19">
        <v>48672</v>
      </c>
      <c r="H11" s="19">
        <v>139800</v>
      </c>
      <c r="I11" s="19">
        <v>137726</v>
      </c>
      <c r="J11" s="19">
        <v>326198</v>
      </c>
      <c r="K11" s="19">
        <v>104188</v>
      </c>
      <c r="L11" s="19">
        <v>73533</v>
      </c>
      <c r="M11" s="19">
        <v>87089</v>
      </c>
      <c r="N11" s="19">
        <v>264810</v>
      </c>
      <c r="O11" s="19">
        <v>71575</v>
      </c>
      <c r="P11" s="19">
        <v>83315</v>
      </c>
      <c r="Q11" s="19">
        <v>52753</v>
      </c>
      <c r="R11" s="19">
        <v>207643</v>
      </c>
      <c r="S11" s="19">
        <v>66494</v>
      </c>
      <c r="T11" s="19">
        <v>46120</v>
      </c>
      <c r="U11" s="19">
        <v>127727</v>
      </c>
      <c r="V11" s="19">
        <v>240341</v>
      </c>
      <c r="W11" s="19">
        <v>1038992</v>
      </c>
      <c r="X11" s="19">
        <v>1146400</v>
      </c>
      <c r="Y11" s="19">
        <v>-107408</v>
      </c>
      <c r="Z11" s="20">
        <v>-9.37</v>
      </c>
      <c r="AA11" s="21">
        <v>1146400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-63071693</v>
      </c>
      <c r="D14" s="17"/>
      <c r="E14" s="18">
        <v>-65577396</v>
      </c>
      <c r="F14" s="19">
        <v>-68018216</v>
      </c>
      <c r="G14" s="19">
        <v>-12356056</v>
      </c>
      <c r="H14" s="19">
        <v>-13755700</v>
      </c>
      <c r="I14" s="19">
        <v>3019902</v>
      </c>
      <c r="J14" s="19">
        <v>-23091854</v>
      </c>
      <c r="K14" s="19">
        <v>-2507087</v>
      </c>
      <c r="L14" s="19">
        <v>-18230603</v>
      </c>
      <c r="M14" s="19">
        <v>2700208</v>
      </c>
      <c r="N14" s="19">
        <v>-18037482</v>
      </c>
      <c r="O14" s="19">
        <v>5277446</v>
      </c>
      <c r="P14" s="19">
        <v>-3051856</v>
      </c>
      <c r="Q14" s="19">
        <v>-3922192</v>
      </c>
      <c r="R14" s="19">
        <v>-1696602</v>
      </c>
      <c r="S14" s="19">
        <v>-5981209</v>
      </c>
      <c r="T14" s="19">
        <v>-1989028</v>
      </c>
      <c r="U14" s="19">
        <v>-1558286</v>
      </c>
      <c r="V14" s="19">
        <v>-9528523</v>
      </c>
      <c r="W14" s="19">
        <v>-52354461</v>
      </c>
      <c r="X14" s="19">
        <v>-68018216</v>
      </c>
      <c r="Y14" s="19">
        <v>15663755</v>
      </c>
      <c r="Z14" s="20">
        <v>-23.03</v>
      </c>
      <c r="AA14" s="21">
        <v>-68018216</v>
      </c>
    </row>
    <row r="15" spans="1:27" ht="13.5">
      <c r="A15" s="22" t="s">
        <v>42</v>
      </c>
      <c r="B15" s="16"/>
      <c r="C15" s="17">
        <v>-98337</v>
      </c>
      <c r="D15" s="17"/>
      <c r="E15" s="18">
        <v>-177916</v>
      </c>
      <c r="F15" s="19">
        <v>-81141</v>
      </c>
      <c r="G15" s="19">
        <v>-8614</v>
      </c>
      <c r="H15" s="19">
        <v>-4701</v>
      </c>
      <c r="I15" s="19">
        <v>-8296</v>
      </c>
      <c r="J15" s="19">
        <v>-21611</v>
      </c>
      <c r="K15" s="19">
        <v>-10948</v>
      </c>
      <c r="L15" s="19">
        <v>-7225</v>
      </c>
      <c r="M15" s="19">
        <v>-4172</v>
      </c>
      <c r="N15" s="19">
        <v>-22345</v>
      </c>
      <c r="O15" s="19">
        <v>-9482</v>
      </c>
      <c r="P15" s="19">
        <v>-6719</v>
      </c>
      <c r="Q15" s="19">
        <v>-5991</v>
      </c>
      <c r="R15" s="19">
        <v>-22192</v>
      </c>
      <c r="S15" s="19">
        <v>-5225</v>
      </c>
      <c r="T15" s="19">
        <v>-5697</v>
      </c>
      <c r="U15" s="19">
        <v>-3219</v>
      </c>
      <c r="V15" s="19">
        <v>-14141</v>
      </c>
      <c r="W15" s="19">
        <v>-80289</v>
      </c>
      <c r="X15" s="19">
        <v>-81141</v>
      </c>
      <c r="Y15" s="19">
        <v>852</v>
      </c>
      <c r="Z15" s="20">
        <v>-1.05</v>
      </c>
      <c r="AA15" s="21">
        <v>-81141</v>
      </c>
    </row>
    <row r="16" spans="1:27" ht="13.5">
      <c r="A16" s="22" t="s">
        <v>43</v>
      </c>
      <c r="B16" s="16"/>
      <c r="C16" s="17">
        <v>-246388</v>
      </c>
      <c r="D16" s="17"/>
      <c r="E16" s="18"/>
      <c r="F16" s="19"/>
      <c r="G16" s="19">
        <v>-164969</v>
      </c>
      <c r="H16" s="19"/>
      <c r="I16" s="19"/>
      <c r="J16" s="19">
        <v>-164969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-164969</v>
      </c>
      <c r="X16" s="19"/>
      <c r="Y16" s="19">
        <v>-164969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28392635</v>
      </c>
      <c r="D17" s="25">
        <f>SUM(D6:D16)</f>
        <v>0</v>
      </c>
      <c r="E17" s="26">
        <f t="shared" si="0"/>
        <v>18908839</v>
      </c>
      <c r="F17" s="27">
        <f t="shared" si="0"/>
        <v>22299497</v>
      </c>
      <c r="G17" s="27">
        <f t="shared" si="0"/>
        <v>-12137</v>
      </c>
      <c r="H17" s="27">
        <f t="shared" si="0"/>
        <v>-697402</v>
      </c>
      <c r="I17" s="27">
        <f t="shared" si="0"/>
        <v>6924264</v>
      </c>
      <c r="J17" s="27">
        <f t="shared" si="0"/>
        <v>6214725</v>
      </c>
      <c r="K17" s="27">
        <f t="shared" si="0"/>
        <v>2342255</v>
      </c>
      <c r="L17" s="27">
        <f t="shared" si="0"/>
        <v>-6956488</v>
      </c>
      <c r="M17" s="27">
        <f t="shared" si="0"/>
        <v>5400944</v>
      </c>
      <c r="N17" s="27">
        <f t="shared" si="0"/>
        <v>786711</v>
      </c>
      <c r="O17" s="27">
        <f t="shared" si="0"/>
        <v>7959290</v>
      </c>
      <c r="P17" s="27">
        <f t="shared" si="0"/>
        <v>213856</v>
      </c>
      <c r="Q17" s="27">
        <f t="shared" si="0"/>
        <v>4984503</v>
      </c>
      <c r="R17" s="27">
        <f t="shared" si="0"/>
        <v>13157649</v>
      </c>
      <c r="S17" s="27">
        <f t="shared" si="0"/>
        <v>-3708316</v>
      </c>
      <c r="T17" s="27">
        <f t="shared" si="0"/>
        <v>549055</v>
      </c>
      <c r="U17" s="27">
        <f t="shared" si="0"/>
        <v>1473418</v>
      </c>
      <c r="V17" s="27">
        <f t="shared" si="0"/>
        <v>-1685843</v>
      </c>
      <c r="W17" s="27">
        <f t="shared" si="0"/>
        <v>18473242</v>
      </c>
      <c r="X17" s="27">
        <f t="shared" si="0"/>
        <v>22299497</v>
      </c>
      <c r="Y17" s="27">
        <f t="shared" si="0"/>
        <v>-3826255</v>
      </c>
      <c r="Z17" s="28">
        <f>+IF(X17&lt;&gt;0,+(Y17/X17)*100,0)</f>
        <v>-17.158481198028817</v>
      </c>
      <c r="AA17" s="29">
        <f>SUM(AA6:AA16)</f>
        <v>22299497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-292013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121000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-25381594</v>
      </c>
      <c r="D26" s="17"/>
      <c r="E26" s="18">
        <v>-19368000</v>
      </c>
      <c r="F26" s="19">
        <v>-23338176</v>
      </c>
      <c r="G26" s="19"/>
      <c r="H26" s="19">
        <v>-4298034</v>
      </c>
      <c r="I26" s="19">
        <v>-1804227</v>
      </c>
      <c r="J26" s="19">
        <v>-6102261</v>
      </c>
      <c r="K26" s="19">
        <v>-2407909</v>
      </c>
      <c r="L26" s="19">
        <v>-3654656</v>
      </c>
      <c r="M26" s="19">
        <v>-1232531</v>
      </c>
      <c r="N26" s="19">
        <v>-7295096</v>
      </c>
      <c r="O26" s="19">
        <v>-1018710</v>
      </c>
      <c r="P26" s="19">
        <v>-370246</v>
      </c>
      <c r="Q26" s="19">
        <v>-476525</v>
      </c>
      <c r="R26" s="19">
        <v>-1865481</v>
      </c>
      <c r="S26" s="19">
        <v>-1348469</v>
      </c>
      <c r="T26" s="19">
        <v>-337545</v>
      </c>
      <c r="U26" s="19">
        <v>-157018</v>
      </c>
      <c r="V26" s="19">
        <v>-1843032</v>
      </c>
      <c r="W26" s="19">
        <v>-17105870</v>
      </c>
      <c r="X26" s="19">
        <v>-23338176</v>
      </c>
      <c r="Y26" s="19">
        <v>6232306</v>
      </c>
      <c r="Z26" s="20">
        <v>-26.7</v>
      </c>
      <c r="AA26" s="21">
        <v>-23338176</v>
      </c>
    </row>
    <row r="27" spans="1:27" ht="13.5">
      <c r="A27" s="23" t="s">
        <v>51</v>
      </c>
      <c r="B27" s="24"/>
      <c r="C27" s="25">
        <f aca="true" t="shared" si="1" ref="C27:Y27">SUM(C21:C26)</f>
        <v>-25552607</v>
      </c>
      <c r="D27" s="25">
        <f>SUM(D21:D26)</f>
        <v>0</v>
      </c>
      <c r="E27" s="26">
        <f t="shared" si="1"/>
        <v>-19368000</v>
      </c>
      <c r="F27" s="27">
        <f t="shared" si="1"/>
        <v>-23338176</v>
      </c>
      <c r="G27" s="27">
        <f t="shared" si="1"/>
        <v>0</v>
      </c>
      <c r="H27" s="27">
        <f t="shared" si="1"/>
        <v>-4298034</v>
      </c>
      <c r="I27" s="27">
        <f t="shared" si="1"/>
        <v>-1804227</v>
      </c>
      <c r="J27" s="27">
        <f t="shared" si="1"/>
        <v>-6102261</v>
      </c>
      <c r="K27" s="27">
        <f t="shared" si="1"/>
        <v>-2407909</v>
      </c>
      <c r="L27" s="27">
        <f t="shared" si="1"/>
        <v>-3654656</v>
      </c>
      <c r="M27" s="27">
        <f t="shared" si="1"/>
        <v>-1232531</v>
      </c>
      <c r="N27" s="27">
        <f t="shared" si="1"/>
        <v>-7295096</v>
      </c>
      <c r="O27" s="27">
        <f t="shared" si="1"/>
        <v>-1018710</v>
      </c>
      <c r="P27" s="27">
        <f t="shared" si="1"/>
        <v>-370246</v>
      </c>
      <c r="Q27" s="27">
        <f t="shared" si="1"/>
        <v>-476525</v>
      </c>
      <c r="R27" s="27">
        <f t="shared" si="1"/>
        <v>-1865481</v>
      </c>
      <c r="S27" s="27">
        <f t="shared" si="1"/>
        <v>-1348469</v>
      </c>
      <c r="T27" s="27">
        <f t="shared" si="1"/>
        <v>-337545</v>
      </c>
      <c r="U27" s="27">
        <f t="shared" si="1"/>
        <v>-157018</v>
      </c>
      <c r="V27" s="27">
        <f t="shared" si="1"/>
        <v>-1843032</v>
      </c>
      <c r="W27" s="27">
        <f t="shared" si="1"/>
        <v>-17105870</v>
      </c>
      <c r="X27" s="27">
        <f t="shared" si="1"/>
        <v>-23338176</v>
      </c>
      <c r="Y27" s="27">
        <f t="shared" si="1"/>
        <v>6232306</v>
      </c>
      <c r="Z27" s="28">
        <f>+IF(X27&lt;&gt;0,+(Y27/X27)*100,0)</f>
        <v>-26.704340562004504</v>
      </c>
      <c r="AA27" s="29">
        <f>SUM(AA21:AA26)</f>
        <v>-23338176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1500000</v>
      </c>
      <c r="F32" s="19">
        <v>1500000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1500000</v>
      </c>
      <c r="Y32" s="19">
        <v>-1500000</v>
      </c>
      <c r="Z32" s="20">
        <v>-100</v>
      </c>
      <c r="AA32" s="21">
        <v>1500000</v>
      </c>
    </row>
    <row r="33" spans="1:27" ht="13.5">
      <c r="A33" s="22" t="s">
        <v>55</v>
      </c>
      <c r="B33" s="16"/>
      <c r="C33" s="17">
        <v>81232</v>
      </c>
      <c r="D33" s="17"/>
      <c r="E33" s="18">
        <v>20000</v>
      </c>
      <c r="F33" s="19">
        <v>20000</v>
      </c>
      <c r="G33" s="19">
        <v>4490</v>
      </c>
      <c r="H33" s="36">
        <v>2409</v>
      </c>
      <c r="I33" s="36">
        <v>7090</v>
      </c>
      <c r="J33" s="36">
        <v>13989</v>
      </c>
      <c r="K33" s="19">
        <v>2260</v>
      </c>
      <c r="L33" s="19">
        <v>5594</v>
      </c>
      <c r="M33" s="19">
        <v>3140</v>
      </c>
      <c r="N33" s="19">
        <v>10994</v>
      </c>
      <c r="O33" s="36">
        <v>4800</v>
      </c>
      <c r="P33" s="36">
        <v>8040</v>
      </c>
      <c r="Q33" s="36">
        <v>7938</v>
      </c>
      <c r="R33" s="19">
        <v>20778</v>
      </c>
      <c r="S33" s="19">
        <v>-100</v>
      </c>
      <c r="T33" s="19">
        <v>2895</v>
      </c>
      <c r="U33" s="19">
        <v>340</v>
      </c>
      <c r="V33" s="36">
        <v>3135</v>
      </c>
      <c r="W33" s="36">
        <v>48896</v>
      </c>
      <c r="X33" s="36">
        <v>20000</v>
      </c>
      <c r="Y33" s="19">
        <v>28896</v>
      </c>
      <c r="Z33" s="20">
        <v>144.48</v>
      </c>
      <c r="AA33" s="21">
        <v>20000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-291040</v>
      </c>
      <c r="D35" s="17"/>
      <c r="E35" s="18">
        <v>-961210</v>
      </c>
      <c r="F35" s="19">
        <v>-961210</v>
      </c>
      <c r="G35" s="19">
        <v>-56612</v>
      </c>
      <c r="H35" s="19">
        <v>-11611</v>
      </c>
      <c r="I35" s="19">
        <v>-56930</v>
      </c>
      <c r="J35" s="19">
        <v>-125153</v>
      </c>
      <c r="K35" s="19">
        <v>-103190</v>
      </c>
      <c r="L35" s="19">
        <v>-58001</v>
      </c>
      <c r="M35" s="19">
        <v>-12141</v>
      </c>
      <c r="N35" s="19">
        <v>-173332</v>
      </c>
      <c r="O35" s="19">
        <v>-104656</v>
      </c>
      <c r="P35" s="19">
        <v>-58507</v>
      </c>
      <c r="Q35" s="19">
        <v>-59234</v>
      </c>
      <c r="R35" s="19">
        <v>-222397</v>
      </c>
      <c r="S35" s="19">
        <v>-60000</v>
      </c>
      <c r="T35" s="19">
        <v>-59528</v>
      </c>
      <c r="U35" s="19">
        <v>-62007</v>
      </c>
      <c r="V35" s="19">
        <v>-181535</v>
      </c>
      <c r="W35" s="19">
        <v>-702417</v>
      </c>
      <c r="X35" s="19">
        <v>-961210</v>
      </c>
      <c r="Y35" s="19">
        <v>258793</v>
      </c>
      <c r="Z35" s="20">
        <v>-26.92</v>
      </c>
      <c r="AA35" s="21">
        <v>-961210</v>
      </c>
    </row>
    <row r="36" spans="1:27" ht="13.5">
      <c r="A36" s="23" t="s">
        <v>57</v>
      </c>
      <c r="B36" s="24"/>
      <c r="C36" s="25">
        <f aca="true" t="shared" si="2" ref="C36:Y36">SUM(C31:C35)</f>
        <v>-209808</v>
      </c>
      <c r="D36" s="25">
        <f>SUM(D31:D35)</f>
        <v>0</v>
      </c>
      <c r="E36" s="26">
        <f t="shared" si="2"/>
        <v>558790</v>
      </c>
      <c r="F36" s="27">
        <f t="shared" si="2"/>
        <v>558790</v>
      </c>
      <c r="G36" s="27">
        <f t="shared" si="2"/>
        <v>-52122</v>
      </c>
      <c r="H36" s="27">
        <f t="shared" si="2"/>
        <v>-9202</v>
      </c>
      <c r="I36" s="27">
        <f t="shared" si="2"/>
        <v>-49840</v>
      </c>
      <c r="J36" s="27">
        <f t="shared" si="2"/>
        <v>-111164</v>
      </c>
      <c r="K36" s="27">
        <f t="shared" si="2"/>
        <v>-100930</v>
      </c>
      <c r="L36" s="27">
        <f t="shared" si="2"/>
        <v>-52407</v>
      </c>
      <c r="M36" s="27">
        <f t="shared" si="2"/>
        <v>-9001</v>
      </c>
      <c r="N36" s="27">
        <f t="shared" si="2"/>
        <v>-162338</v>
      </c>
      <c r="O36" s="27">
        <f t="shared" si="2"/>
        <v>-99856</v>
      </c>
      <c r="P36" s="27">
        <f t="shared" si="2"/>
        <v>-50467</v>
      </c>
      <c r="Q36" s="27">
        <f t="shared" si="2"/>
        <v>-51296</v>
      </c>
      <c r="R36" s="27">
        <f t="shared" si="2"/>
        <v>-201619</v>
      </c>
      <c r="S36" s="27">
        <f t="shared" si="2"/>
        <v>-60100</v>
      </c>
      <c r="T36" s="27">
        <f t="shared" si="2"/>
        <v>-56633</v>
      </c>
      <c r="U36" s="27">
        <f t="shared" si="2"/>
        <v>-61667</v>
      </c>
      <c r="V36" s="27">
        <f t="shared" si="2"/>
        <v>-178400</v>
      </c>
      <c r="W36" s="27">
        <f t="shared" si="2"/>
        <v>-653521</v>
      </c>
      <c r="X36" s="27">
        <f t="shared" si="2"/>
        <v>558790</v>
      </c>
      <c r="Y36" s="27">
        <f t="shared" si="2"/>
        <v>-1212311</v>
      </c>
      <c r="Z36" s="28">
        <f>+IF(X36&lt;&gt;0,+(Y36/X36)*100,0)</f>
        <v>-216.95288033071458</v>
      </c>
      <c r="AA36" s="29">
        <f>SUM(AA31:AA35)</f>
        <v>558790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2630220</v>
      </c>
      <c r="D38" s="31">
        <f>+D17+D27+D36</f>
        <v>0</v>
      </c>
      <c r="E38" s="32">
        <f t="shared" si="3"/>
        <v>99629</v>
      </c>
      <c r="F38" s="33">
        <f t="shared" si="3"/>
        <v>-479889</v>
      </c>
      <c r="G38" s="33">
        <f t="shared" si="3"/>
        <v>-64259</v>
      </c>
      <c r="H38" s="33">
        <f t="shared" si="3"/>
        <v>-5004638</v>
      </c>
      <c r="I38" s="33">
        <f t="shared" si="3"/>
        <v>5070197</v>
      </c>
      <c r="J38" s="33">
        <f t="shared" si="3"/>
        <v>1300</v>
      </c>
      <c r="K38" s="33">
        <f t="shared" si="3"/>
        <v>-166584</v>
      </c>
      <c r="L38" s="33">
        <f t="shared" si="3"/>
        <v>-10663551</v>
      </c>
      <c r="M38" s="33">
        <f t="shared" si="3"/>
        <v>4159412</v>
      </c>
      <c r="N38" s="33">
        <f t="shared" si="3"/>
        <v>-6670723</v>
      </c>
      <c r="O38" s="33">
        <f t="shared" si="3"/>
        <v>6840724</v>
      </c>
      <c r="P38" s="33">
        <f t="shared" si="3"/>
        <v>-206857</v>
      </c>
      <c r="Q38" s="33">
        <f t="shared" si="3"/>
        <v>4456682</v>
      </c>
      <c r="R38" s="33">
        <f t="shared" si="3"/>
        <v>11090549</v>
      </c>
      <c r="S38" s="33">
        <f t="shared" si="3"/>
        <v>-5116885</v>
      </c>
      <c r="T38" s="33">
        <f t="shared" si="3"/>
        <v>154877</v>
      </c>
      <c r="U38" s="33">
        <f t="shared" si="3"/>
        <v>1254733</v>
      </c>
      <c r="V38" s="33">
        <f t="shared" si="3"/>
        <v>-3707275</v>
      </c>
      <c r="W38" s="33">
        <f t="shared" si="3"/>
        <v>713851</v>
      </c>
      <c r="X38" s="33">
        <f t="shared" si="3"/>
        <v>-479889</v>
      </c>
      <c r="Y38" s="33">
        <f t="shared" si="3"/>
        <v>1193740</v>
      </c>
      <c r="Z38" s="34">
        <f>+IF(X38&lt;&gt;0,+(Y38/X38)*100,0)</f>
        <v>-248.75335754726615</v>
      </c>
      <c r="AA38" s="35">
        <f>+AA17+AA27+AA36</f>
        <v>-479889</v>
      </c>
    </row>
    <row r="39" spans="1:27" ht="13.5">
      <c r="A39" s="22" t="s">
        <v>59</v>
      </c>
      <c r="B39" s="16"/>
      <c r="C39" s="31">
        <v>-4989282</v>
      </c>
      <c r="D39" s="31"/>
      <c r="E39" s="32">
        <v>-716542</v>
      </c>
      <c r="F39" s="33">
        <v>486811</v>
      </c>
      <c r="G39" s="33">
        <v>486811</v>
      </c>
      <c r="H39" s="33">
        <v>422552</v>
      </c>
      <c r="I39" s="33">
        <v>-4582086</v>
      </c>
      <c r="J39" s="33">
        <v>486811</v>
      </c>
      <c r="K39" s="33">
        <v>488111</v>
      </c>
      <c r="L39" s="33">
        <v>321527</v>
      </c>
      <c r="M39" s="33">
        <v>-10342024</v>
      </c>
      <c r="N39" s="33">
        <v>488111</v>
      </c>
      <c r="O39" s="33">
        <v>-6182612</v>
      </c>
      <c r="P39" s="33">
        <v>658112</v>
      </c>
      <c r="Q39" s="33">
        <v>451255</v>
      </c>
      <c r="R39" s="33">
        <v>-6182612</v>
      </c>
      <c r="S39" s="33">
        <v>4907937</v>
      </c>
      <c r="T39" s="33">
        <v>-208948</v>
      </c>
      <c r="U39" s="33">
        <v>-54071</v>
      </c>
      <c r="V39" s="33">
        <v>4907937</v>
      </c>
      <c r="W39" s="33">
        <v>486811</v>
      </c>
      <c r="X39" s="33">
        <v>486811</v>
      </c>
      <c r="Y39" s="33"/>
      <c r="Z39" s="34"/>
      <c r="AA39" s="35">
        <v>486811</v>
      </c>
    </row>
    <row r="40" spans="1:27" ht="13.5">
      <c r="A40" s="41" t="s">
        <v>60</v>
      </c>
      <c r="B40" s="42"/>
      <c r="C40" s="43">
        <v>-2359062</v>
      </c>
      <c r="D40" s="43"/>
      <c r="E40" s="44">
        <v>-616913</v>
      </c>
      <c r="F40" s="45">
        <v>6922</v>
      </c>
      <c r="G40" s="45">
        <v>422552</v>
      </c>
      <c r="H40" s="45">
        <v>-4582086</v>
      </c>
      <c r="I40" s="45">
        <v>488111</v>
      </c>
      <c r="J40" s="45">
        <v>488111</v>
      </c>
      <c r="K40" s="45">
        <v>321527</v>
      </c>
      <c r="L40" s="45">
        <v>-10342024</v>
      </c>
      <c r="M40" s="45">
        <v>-6182612</v>
      </c>
      <c r="N40" s="45">
        <v>-6182612</v>
      </c>
      <c r="O40" s="45">
        <v>658112</v>
      </c>
      <c r="P40" s="45">
        <v>451255</v>
      </c>
      <c r="Q40" s="45">
        <v>4907937</v>
      </c>
      <c r="R40" s="45">
        <v>658112</v>
      </c>
      <c r="S40" s="45">
        <v>-208948</v>
      </c>
      <c r="T40" s="45">
        <v>-54071</v>
      </c>
      <c r="U40" s="45">
        <v>1200662</v>
      </c>
      <c r="V40" s="45">
        <v>1200662</v>
      </c>
      <c r="W40" s="45">
        <v>1200662</v>
      </c>
      <c r="X40" s="45">
        <v>6922</v>
      </c>
      <c r="Y40" s="45">
        <v>1193740</v>
      </c>
      <c r="Z40" s="46">
        <v>17245.59</v>
      </c>
      <c r="AA40" s="47">
        <v>6922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3370642</v>
      </c>
      <c r="D6" s="17"/>
      <c r="E6" s="18">
        <v>9168476</v>
      </c>
      <c r="F6" s="19">
        <v>4727329</v>
      </c>
      <c r="G6" s="19">
        <v>135961</v>
      </c>
      <c r="H6" s="19">
        <v>133988</v>
      </c>
      <c r="I6" s="19">
        <v>133906</v>
      </c>
      <c r="J6" s="19">
        <v>403855</v>
      </c>
      <c r="K6" s="19">
        <v>149694</v>
      </c>
      <c r="L6" s="19">
        <v>42720</v>
      </c>
      <c r="M6" s="19">
        <v>38235</v>
      </c>
      <c r="N6" s="19">
        <v>230649</v>
      </c>
      <c r="O6" s="19">
        <v>7080</v>
      </c>
      <c r="P6" s="19">
        <v>21014</v>
      </c>
      <c r="Q6" s="19">
        <v>141722</v>
      </c>
      <c r="R6" s="19">
        <v>169816</v>
      </c>
      <c r="S6" s="19">
        <v>153224</v>
      </c>
      <c r="T6" s="19">
        <v>150880</v>
      </c>
      <c r="U6" s="19">
        <v>144009</v>
      </c>
      <c r="V6" s="19">
        <v>448113</v>
      </c>
      <c r="W6" s="19">
        <v>1252433</v>
      </c>
      <c r="X6" s="19">
        <v>4727329</v>
      </c>
      <c r="Y6" s="19">
        <v>-3474896</v>
      </c>
      <c r="Z6" s="20">
        <v>-73.51</v>
      </c>
      <c r="AA6" s="21">
        <v>4727329</v>
      </c>
    </row>
    <row r="7" spans="1:27" ht="13.5">
      <c r="A7" s="22" t="s">
        <v>34</v>
      </c>
      <c r="B7" s="16"/>
      <c r="C7" s="17">
        <v>45458470</v>
      </c>
      <c r="D7" s="17"/>
      <c r="E7" s="18">
        <v>15288274</v>
      </c>
      <c r="F7" s="19">
        <v>13822957</v>
      </c>
      <c r="G7" s="19">
        <v>539431</v>
      </c>
      <c r="H7" s="19">
        <v>1435472</v>
      </c>
      <c r="I7" s="19">
        <v>1484175</v>
      </c>
      <c r="J7" s="19">
        <v>3459078</v>
      </c>
      <c r="K7" s="19">
        <v>1380566</v>
      </c>
      <c r="L7" s="19">
        <v>300793</v>
      </c>
      <c r="M7" s="19">
        <v>679807</v>
      </c>
      <c r="N7" s="19">
        <v>2361166</v>
      </c>
      <c r="O7" s="19">
        <v>1964100</v>
      </c>
      <c r="P7" s="19">
        <v>370025</v>
      </c>
      <c r="Q7" s="19">
        <v>648219</v>
      </c>
      <c r="R7" s="19">
        <v>2982344</v>
      </c>
      <c r="S7" s="19">
        <v>404705</v>
      </c>
      <c r="T7" s="19">
        <v>370185</v>
      </c>
      <c r="U7" s="19">
        <v>1109910</v>
      </c>
      <c r="V7" s="19">
        <v>1884800</v>
      </c>
      <c r="W7" s="19">
        <v>10687388</v>
      </c>
      <c r="X7" s="19">
        <v>13822957</v>
      </c>
      <c r="Y7" s="19">
        <v>-3135569</v>
      </c>
      <c r="Z7" s="20">
        <v>-22.68</v>
      </c>
      <c r="AA7" s="21">
        <v>13822957</v>
      </c>
    </row>
    <row r="8" spans="1:27" ht="13.5">
      <c r="A8" s="22" t="s">
        <v>35</v>
      </c>
      <c r="B8" s="16"/>
      <c r="C8" s="17">
        <v>3354751</v>
      </c>
      <c r="D8" s="17"/>
      <c r="E8" s="18">
        <v>645959</v>
      </c>
      <c r="F8" s="19">
        <v>13100074</v>
      </c>
      <c r="G8" s="19">
        <v>16318</v>
      </c>
      <c r="H8" s="19">
        <v>21526</v>
      </c>
      <c r="I8" s="19">
        <v>12234915</v>
      </c>
      <c r="J8" s="19">
        <v>12272759</v>
      </c>
      <c r="K8" s="19">
        <v>108858</v>
      </c>
      <c r="L8" s="19">
        <v>90409</v>
      </c>
      <c r="M8" s="19">
        <v>377212</v>
      </c>
      <c r="N8" s="19">
        <v>576479</v>
      </c>
      <c r="O8" s="19">
        <v>138546</v>
      </c>
      <c r="P8" s="19">
        <v>7528410</v>
      </c>
      <c r="Q8" s="19">
        <v>62646</v>
      </c>
      <c r="R8" s="19">
        <v>7729602</v>
      </c>
      <c r="S8" s="19">
        <v>85645</v>
      </c>
      <c r="T8" s="19">
        <v>37990</v>
      </c>
      <c r="U8" s="19">
        <v>1112713</v>
      </c>
      <c r="V8" s="19">
        <v>1236348</v>
      </c>
      <c r="W8" s="19">
        <v>21815188</v>
      </c>
      <c r="X8" s="19">
        <v>13100074</v>
      </c>
      <c r="Y8" s="19">
        <v>8715114</v>
      </c>
      <c r="Z8" s="20">
        <v>66.53</v>
      </c>
      <c r="AA8" s="21">
        <v>13100074</v>
      </c>
    </row>
    <row r="9" spans="1:27" ht="13.5">
      <c r="A9" s="22" t="s">
        <v>36</v>
      </c>
      <c r="B9" s="16"/>
      <c r="C9" s="17">
        <v>74257000</v>
      </c>
      <c r="D9" s="17"/>
      <c r="E9" s="18">
        <v>111579900</v>
      </c>
      <c r="F9" s="19">
        <v>110781272</v>
      </c>
      <c r="G9" s="19">
        <v>41517978</v>
      </c>
      <c r="H9" s="19">
        <v>2549792</v>
      </c>
      <c r="I9" s="19">
        <v>377152</v>
      </c>
      <c r="J9" s="19">
        <v>44444922</v>
      </c>
      <c r="K9" s="19">
        <v>5000000</v>
      </c>
      <c r="L9" s="19">
        <v>32130735</v>
      </c>
      <c r="M9" s="19">
        <v>725506</v>
      </c>
      <c r="N9" s="19">
        <v>37856241</v>
      </c>
      <c r="O9" s="19">
        <v>58568</v>
      </c>
      <c r="P9" s="19">
        <v>586309</v>
      </c>
      <c r="Q9" s="19">
        <v>32968509</v>
      </c>
      <c r="R9" s="19">
        <v>33613386</v>
      </c>
      <c r="S9" s="19"/>
      <c r="T9" s="19">
        <v>2658908</v>
      </c>
      <c r="U9" s="19">
        <v>2398449</v>
      </c>
      <c r="V9" s="19">
        <v>5057357</v>
      </c>
      <c r="W9" s="19">
        <v>120971906</v>
      </c>
      <c r="X9" s="19">
        <v>110781272</v>
      </c>
      <c r="Y9" s="19">
        <v>10190634</v>
      </c>
      <c r="Z9" s="20">
        <v>9.2</v>
      </c>
      <c r="AA9" s="21">
        <v>110781272</v>
      </c>
    </row>
    <row r="10" spans="1:27" ht="13.5">
      <c r="A10" s="22" t="s">
        <v>37</v>
      </c>
      <c r="B10" s="16"/>
      <c r="C10" s="17">
        <v>127487305</v>
      </c>
      <c r="D10" s="17"/>
      <c r="E10" s="18">
        <v>104205100</v>
      </c>
      <c r="F10" s="19">
        <v>119249132</v>
      </c>
      <c r="G10" s="19">
        <v>32606783</v>
      </c>
      <c r="H10" s="19">
        <v>3527242</v>
      </c>
      <c r="I10" s="19">
        <v>221296</v>
      </c>
      <c r="J10" s="19">
        <v>36355321</v>
      </c>
      <c r="K10" s="19">
        <v>27696158</v>
      </c>
      <c r="L10" s="19">
        <v>22939856</v>
      </c>
      <c r="M10" s="19">
        <v>3984897</v>
      </c>
      <c r="N10" s="19">
        <v>54620911</v>
      </c>
      <c r="O10" s="19"/>
      <c r="P10" s="19">
        <v>1148370</v>
      </c>
      <c r="Q10" s="19">
        <v>29307082</v>
      </c>
      <c r="R10" s="19">
        <v>30455452</v>
      </c>
      <c r="S10" s="19"/>
      <c r="T10" s="19"/>
      <c r="U10" s="19"/>
      <c r="V10" s="19"/>
      <c r="W10" s="19">
        <v>121431684</v>
      </c>
      <c r="X10" s="19">
        <v>119249132</v>
      </c>
      <c r="Y10" s="19">
        <v>2182552</v>
      </c>
      <c r="Z10" s="20">
        <v>1.83</v>
      </c>
      <c r="AA10" s="21">
        <v>119249132</v>
      </c>
    </row>
    <row r="11" spans="1:27" ht="13.5">
      <c r="A11" s="22" t="s">
        <v>38</v>
      </c>
      <c r="B11" s="16"/>
      <c r="C11" s="17">
        <v>259686</v>
      </c>
      <c r="D11" s="17"/>
      <c r="E11" s="18">
        <v>40000</v>
      </c>
      <c r="F11" s="19">
        <v>269099</v>
      </c>
      <c r="G11" s="19">
        <v>1388</v>
      </c>
      <c r="H11" s="19">
        <v>8736</v>
      </c>
      <c r="I11" s="19">
        <v>17669</v>
      </c>
      <c r="J11" s="19">
        <v>27793</v>
      </c>
      <c r="K11" s="19">
        <v>3986</v>
      </c>
      <c r="L11" s="19">
        <v>8582</v>
      </c>
      <c r="M11" s="19">
        <v>16224</v>
      </c>
      <c r="N11" s="19">
        <v>28792</v>
      </c>
      <c r="O11" s="19">
        <v>251529</v>
      </c>
      <c r="P11" s="19">
        <v>20161</v>
      </c>
      <c r="Q11" s="19">
        <v>32663</v>
      </c>
      <c r="R11" s="19">
        <v>304353</v>
      </c>
      <c r="S11" s="19">
        <v>26916</v>
      </c>
      <c r="T11" s="19">
        <v>11423</v>
      </c>
      <c r="U11" s="19">
        <v>14741</v>
      </c>
      <c r="V11" s="19">
        <v>53080</v>
      </c>
      <c r="W11" s="19">
        <v>414018</v>
      </c>
      <c r="X11" s="19">
        <v>269099</v>
      </c>
      <c r="Y11" s="19">
        <v>144919</v>
      </c>
      <c r="Z11" s="20">
        <v>53.85</v>
      </c>
      <c r="AA11" s="21">
        <v>269099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-104312746</v>
      </c>
      <c r="D14" s="17"/>
      <c r="E14" s="18">
        <v>-103935432</v>
      </c>
      <c r="F14" s="19">
        <v>-108935433</v>
      </c>
      <c r="G14" s="19">
        <v>-40949116</v>
      </c>
      <c r="H14" s="19">
        <v>-11689988</v>
      </c>
      <c r="I14" s="19">
        <v>-1733763</v>
      </c>
      <c r="J14" s="19">
        <v>-54372867</v>
      </c>
      <c r="K14" s="19">
        <v>-15028013</v>
      </c>
      <c r="L14" s="19">
        <v>-10438910</v>
      </c>
      <c r="M14" s="19">
        <v>-5056145</v>
      </c>
      <c r="N14" s="19">
        <v>-30523068</v>
      </c>
      <c r="O14" s="19">
        <v>-1410432</v>
      </c>
      <c r="P14" s="19">
        <v>-6717813</v>
      </c>
      <c r="Q14" s="19">
        <v>-12432325</v>
      </c>
      <c r="R14" s="19">
        <v>-20560570</v>
      </c>
      <c r="S14" s="19">
        <v>-7905605</v>
      </c>
      <c r="T14" s="19">
        <v>-9870404</v>
      </c>
      <c r="U14" s="19">
        <v>-3375302</v>
      </c>
      <c r="V14" s="19">
        <v>-21151311</v>
      </c>
      <c r="W14" s="19">
        <v>-126607816</v>
      </c>
      <c r="X14" s="19">
        <v>-108935433</v>
      </c>
      <c r="Y14" s="19">
        <v>-17672383</v>
      </c>
      <c r="Z14" s="20">
        <v>16.22</v>
      </c>
      <c r="AA14" s="21">
        <v>-108935433</v>
      </c>
    </row>
    <row r="15" spans="1:27" ht="13.5">
      <c r="A15" s="22" t="s">
        <v>42</v>
      </c>
      <c r="B15" s="16"/>
      <c r="C15" s="17">
        <v>-232093</v>
      </c>
      <c r="D15" s="17"/>
      <c r="E15" s="18">
        <v>-100000</v>
      </c>
      <c r="F15" s="19">
        <v>-115000</v>
      </c>
      <c r="G15" s="19">
        <v>-16765</v>
      </c>
      <c r="H15" s="19">
        <v>-9672</v>
      </c>
      <c r="I15" s="19">
        <v>-11588</v>
      </c>
      <c r="J15" s="19">
        <v>-38025</v>
      </c>
      <c r="K15" s="19">
        <v>-11126</v>
      </c>
      <c r="L15" s="19">
        <v>-11385</v>
      </c>
      <c r="M15" s="19">
        <v>-14272</v>
      </c>
      <c r="N15" s="19">
        <v>-36783</v>
      </c>
      <c r="O15" s="19">
        <v>-11040</v>
      </c>
      <c r="P15" s="19">
        <v>-9296</v>
      </c>
      <c r="Q15" s="19">
        <v>-11408</v>
      </c>
      <c r="R15" s="19">
        <v>-31744</v>
      </c>
      <c r="S15" s="19">
        <v>-10665</v>
      </c>
      <c r="T15" s="19">
        <v>-17925</v>
      </c>
      <c r="U15" s="19">
        <v>-10820</v>
      </c>
      <c r="V15" s="19">
        <v>-39410</v>
      </c>
      <c r="W15" s="19">
        <v>-145962</v>
      </c>
      <c r="X15" s="19">
        <v>-115000</v>
      </c>
      <c r="Y15" s="19">
        <v>-30962</v>
      </c>
      <c r="Z15" s="20">
        <v>26.92</v>
      </c>
      <c r="AA15" s="21">
        <v>-115000</v>
      </c>
    </row>
    <row r="16" spans="1:27" ht="13.5">
      <c r="A16" s="22" t="s">
        <v>43</v>
      </c>
      <c r="B16" s="16"/>
      <c r="C16" s="17"/>
      <c r="D16" s="17"/>
      <c r="E16" s="18"/>
      <c r="F16" s="19">
        <v>-2020970</v>
      </c>
      <c r="G16" s="19">
        <v>-256461</v>
      </c>
      <c r="H16" s="19"/>
      <c r="I16" s="19">
        <v>-335695</v>
      </c>
      <c r="J16" s="19">
        <v>-592156</v>
      </c>
      <c r="K16" s="19">
        <v>-275664</v>
      </c>
      <c r="L16" s="19">
        <v>-541150</v>
      </c>
      <c r="M16" s="19"/>
      <c r="N16" s="19">
        <v>-816814</v>
      </c>
      <c r="O16" s="19"/>
      <c r="P16" s="19"/>
      <c r="Q16" s="19">
        <v>-551319</v>
      </c>
      <c r="R16" s="19">
        <v>-551319</v>
      </c>
      <c r="S16" s="19">
        <v>-270035</v>
      </c>
      <c r="T16" s="19">
        <v>-272992</v>
      </c>
      <c r="U16" s="19">
        <v>-557706</v>
      </c>
      <c r="V16" s="19">
        <v>-1100733</v>
      </c>
      <c r="W16" s="19">
        <v>-3061022</v>
      </c>
      <c r="X16" s="19">
        <v>-2020970</v>
      </c>
      <c r="Y16" s="19">
        <v>-1040052</v>
      </c>
      <c r="Z16" s="20">
        <v>51.46</v>
      </c>
      <c r="AA16" s="21">
        <v>-2020970</v>
      </c>
    </row>
    <row r="17" spans="1:27" ht="13.5">
      <c r="A17" s="23" t="s">
        <v>44</v>
      </c>
      <c r="B17" s="24"/>
      <c r="C17" s="25">
        <f aca="true" t="shared" si="0" ref="C17:Y17">SUM(C6:C16)</f>
        <v>149643015</v>
      </c>
      <c r="D17" s="25">
        <f>SUM(D6:D16)</f>
        <v>0</v>
      </c>
      <c r="E17" s="26">
        <f t="shared" si="0"/>
        <v>136892277</v>
      </c>
      <c r="F17" s="27">
        <f t="shared" si="0"/>
        <v>150878460</v>
      </c>
      <c r="G17" s="27">
        <f t="shared" si="0"/>
        <v>33595517</v>
      </c>
      <c r="H17" s="27">
        <f t="shared" si="0"/>
        <v>-4022904</v>
      </c>
      <c r="I17" s="27">
        <f t="shared" si="0"/>
        <v>12388067</v>
      </c>
      <c r="J17" s="27">
        <f t="shared" si="0"/>
        <v>41960680</v>
      </c>
      <c r="K17" s="27">
        <f t="shared" si="0"/>
        <v>19024459</v>
      </c>
      <c r="L17" s="27">
        <f t="shared" si="0"/>
        <v>44521650</v>
      </c>
      <c r="M17" s="27">
        <f t="shared" si="0"/>
        <v>751464</v>
      </c>
      <c r="N17" s="27">
        <f t="shared" si="0"/>
        <v>64297573</v>
      </c>
      <c r="O17" s="27">
        <f t="shared" si="0"/>
        <v>998351</v>
      </c>
      <c r="P17" s="27">
        <f t="shared" si="0"/>
        <v>2947180</v>
      </c>
      <c r="Q17" s="27">
        <f t="shared" si="0"/>
        <v>50165789</v>
      </c>
      <c r="R17" s="27">
        <f t="shared" si="0"/>
        <v>54111320</v>
      </c>
      <c r="S17" s="27">
        <f t="shared" si="0"/>
        <v>-7515815</v>
      </c>
      <c r="T17" s="27">
        <f t="shared" si="0"/>
        <v>-6931935</v>
      </c>
      <c r="U17" s="27">
        <f t="shared" si="0"/>
        <v>835994</v>
      </c>
      <c r="V17" s="27">
        <f t="shared" si="0"/>
        <v>-13611756</v>
      </c>
      <c r="W17" s="27">
        <f t="shared" si="0"/>
        <v>146757817</v>
      </c>
      <c r="X17" s="27">
        <f t="shared" si="0"/>
        <v>150878460</v>
      </c>
      <c r="Y17" s="27">
        <f t="shared" si="0"/>
        <v>-4120643</v>
      </c>
      <c r="Z17" s="28">
        <f>+IF(X17&lt;&gt;0,+(Y17/X17)*100,0)</f>
        <v>-2.7311009139409297</v>
      </c>
      <c r="AA17" s="29">
        <f>SUM(AA6:AA16)</f>
        <v>150878460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-131145961</v>
      </c>
      <c r="D26" s="17"/>
      <c r="E26" s="18">
        <v>-133073314</v>
      </c>
      <c r="F26" s="19">
        <v>-138844640</v>
      </c>
      <c r="G26" s="19">
        <v>-16586499</v>
      </c>
      <c r="H26" s="19">
        <v>-13906247</v>
      </c>
      <c r="I26" s="19">
        <v>-8338524</v>
      </c>
      <c r="J26" s="19">
        <v>-38831270</v>
      </c>
      <c r="K26" s="19">
        <v>-23068396</v>
      </c>
      <c r="L26" s="19">
        <v>-7996408</v>
      </c>
      <c r="M26" s="19">
        <v>-16422277</v>
      </c>
      <c r="N26" s="19">
        <v>-47487081</v>
      </c>
      <c r="O26" s="19">
        <v>-1483709</v>
      </c>
      <c r="P26" s="19">
        <v>-8431727</v>
      </c>
      <c r="Q26" s="19">
        <v>-17055406</v>
      </c>
      <c r="R26" s="19">
        <v>-26970842</v>
      </c>
      <c r="S26" s="19">
        <v>-7962364</v>
      </c>
      <c r="T26" s="19">
        <v>-19810344</v>
      </c>
      <c r="U26" s="19">
        <v>-5995460</v>
      </c>
      <c r="V26" s="19">
        <v>-33768168</v>
      </c>
      <c r="W26" s="19">
        <v>-147057361</v>
      </c>
      <c r="X26" s="19">
        <v>-138844640</v>
      </c>
      <c r="Y26" s="19">
        <v>-8212721</v>
      </c>
      <c r="Z26" s="20">
        <v>5.92</v>
      </c>
      <c r="AA26" s="21">
        <v>-138844640</v>
      </c>
    </row>
    <row r="27" spans="1:27" ht="13.5">
      <c r="A27" s="23" t="s">
        <v>51</v>
      </c>
      <c r="B27" s="24"/>
      <c r="C27" s="25">
        <f aca="true" t="shared" si="1" ref="C27:Y27">SUM(C21:C26)</f>
        <v>-131145961</v>
      </c>
      <c r="D27" s="25">
        <f>SUM(D21:D26)</f>
        <v>0</v>
      </c>
      <c r="E27" s="26">
        <f t="shared" si="1"/>
        <v>-133073314</v>
      </c>
      <c r="F27" s="27">
        <f t="shared" si="1"/>
        <v>-138844640</v>
      </c>
      <c r="G27" s="27">
        <f t="shared" si="1"/>
        <v>-16586499</v>
      </c>
      <c r="H27" s="27">
        <f t="shared" si="1"/>
        <v>-13906247</v>
      </c>
      <c r="I27" s="27">
        <f t="shared" si="1"/>
        <v>-8338524</v>
      </c>
      <c r="J27" s="27">
        <f t="shared" si="1"/>
        <v>-38831270</v>
      </c>
      <c r="K27" s="27">
        <f t="shared" si="1"/>
        <v>-23068396</v>
      </c>
      <c r="L27" s="27">
        <f t="shared" si="1"/>
        <v>-7996408</v>
      </c>
      <c r="M27" s="27">
        <f t="shared" si="1"/>
        <v>-16422277</v>
      </c>
      <c r="N27" s="27">
        <f t="shared" si="1"/>
        <v>-47487081</v>
      </c>
      <c r="O27" s="27">
        <f t="shared" si="1"/>
        <v>-1483709</v>
      </c>
      <c r="P27" s="27">
        <f t="shared" si="1"/>
        <v>-8431727</v>
      </c>
      <c r="Q27" s="27">
        <f t="shared" si="1"/>
        <v>-17055406</v>
      </c>
      <c r="R27" s="27">
        <f t="shared" si="1"/>
        <v>-26970842</v>
      </c>
      <c r="S27" s="27">
        <f t="shared" si="1"/>
        <v>-7962364</v>
      </c>
      <c r="T27" s="27">
        <f t="shared" si="1"/>
        <v>-19810344</v>
      </c>
      <c r="U27" s="27">
        <f t="shared" si="1"/>
        <v>-5995460</v>
      </c>
      <c r="V27" s="27">
        <f t="shared" si="1"/>
        <v>-33768168</v>
      </c>
      <c r="W27" s="27">
        <f t="shared" si="1"/>
        <v>-147057361</v>
      </c>
      <c r="X27" s="27">
        <f t="shared" si="1"/>
        <v>-138844640</v>
      </c>
      <c r="Y27" s="27">
        <f t="shared" si="1"/>
        <v>-8212721</v>
      </c>
      <c r="Z27" s="28">
        <f>+IF(X27&lt;&gt;0,+(Y27/X27)*100,0)</f>
        <v>5.915043605572387</v>
      </c>
      <c r="AA27" s="29">
        <f>SUM(AA21:AA26)</f>
        <v>-138844640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-1225180</v>
      </c>
      <c r="D35" s="17"/>
      <c r="E35" s="18">
        <v>-784402</v>
      </c>
      <c r="F35" s="19">
        <v>-784402</v>
      </c>
      <c r="G35" s="19"/>
      <c r="H35" s="19"/>
      <c r="I35" s="19"/>
      <c r="J35" s="19"/>
      <c r="K35" s="19"/>
      <c r="L35" s="19"/>
      <c r="M35" s="19">
        <v>-392307</v>
      </c>
      <c r="N35" s="19">
        <v>-392307</v>
      </c>
      <c r="O35" s="19"/>
      <c r="P35" s="19"/>
      <c r="Q35" s="19"/>
      <c r="R35" s="19"/>
      <c r="S35" s="19"/>
      <c r="T35" s="19"/>
      <c r="U35" s="19">
        <v>-392200</v>
      </c>
      <c r="V35" s="19">
        <v>-392200</v>
      </c>
      <c r="W35" s="19">
        <v>-784507</v>
      </c>
      <c r="X35" s="19">
        <v>-784402</v>
      </c>
      <c r="Y35" s="19">
        <v>-105</v>
      </c>
      <c r="Z35" s="20">
        <v>0.01</v>
      </c>
      <c r="AA35" s="21">
        <v>-784402</v>
      </c>
    </row>
    <row r="36" spans="1:27" ht="13.5">
      <c r="A36" s="23" t="s">
        <v>57</v>
      </c>
      <c r="B36" s="24"/>
      <c r="C36" s="25">
        <f aca="true" t="shared" si="2" ref="C36:Y36">SUM(C31:C35)</f>
        <v>-1225180</v>
      </c>
      <c r="D36" s="25">
        <f>SUM(D31:D35)</f>
        <v>0</v>
      </c>
      <c r="E36" s="26">
        <f t="shared" si="2"/>
        <v>-784402</v>
      </c>
      <c r="F36" s="27">
        <f t="shared" si="2"/>
        <v>-784402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-392307</v>
      </c>
      <c r="N36" s="27">
        <f t="shared" si="2"/>
        <v>-392307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-392200</v>
      </c>
      <c r="V36" s="27">
        <f t="shared" si="2"/>
        <v>-392200</v>
      </c>
      <c r="W36" s="27">
        <f t="shared" si="2"/>
        <v>-784507</v>
      </c>
      <c r="X36" s="27">
        <f t="shared" si="2"/>
        <v>-784402</v>
      </c>
      <c r="Y36" s="27">
        <f t="shared" si="2"/>
        <v>-105</v>
      </c>
      <c r="Z36" s="28">
        <f>+IF(X36&lt;&gt;0,+(Y36/X36)*100,0)</f>
        <v>0.013385993406442106</v>
      </c>
      <c r="AA36" s="29">
        <f>SUM(AA31:AA35)</f>
        <v>-784402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17271874</v>
      </c>
      <c r="D38" s="31">
        <f>+D17+D27+D36</f>
        <v>0</v>
      </c>
      <c r="E38" s="32">
        <f t="shared" si="3"/>
        <v>3034561</v>
      </c>
      <c r="F38" s="33">
        <f t="shared" si="3"/>
        <v>11249418</v>
      </c>
      <c r="G38" s="33">
        <f t="shared" si="3"/>
        <v>17009018</v>
      </c>
      <c r="H38" s="33">
        <f t="shared" si="3"/>
        <v>-17929151</v>
      </c>
      <c r="I38" s="33">
        <f t="shared" si="3"/>
        <v>4049543</v>
      </c>
      <c r="J38" s="33">
        <f t="shared" si="3"/>
        <v>3129410</v>
      </c>
      <c r="K38" s="33">
        <f t="shared" si="3"/>
        <v>-4043937</v>
      </c>
      <c r="L38" s="33">
        <f t="shared" si="3"/>
        <v>36525242</v>
      </c>
      <c r="M38" s="33">
        <f t="shared" si="3"/>
        <v>-16063120</v>
      </c>
      <c r="N38" s="33">
        <f t="shared" si="3"/>
        <v>16418185</v>
      </c>
      <c r="O38" s="33">
        <f t="shared" si="3"/>
        <v>-485358</v>
      </c>
      <c r="P38" s="33">
        <f t="shared" si="3"/>
        <v>-5484547</v>
      </c>
      <c r="Q38" s="33">
        <f t="shared" si="3"/>
        <v>33110383</v>
      </c>
      <c r="R38" s="33">
        <f t="shared" si="3"/>
        <v>27140478</v>
      </c>
      <c r="S38" s="33">
        <f t="shared" si="3"/>
        <v>-15478179</v>
      </c>
      <c r="T38" s="33">
        <f t="shared" si="3"/>
        <v>-26742279</v>
      </c>
      <c r="U38" s="33">
        <f t="shared" si="3"/>
        <v>-5551666</v>
      </c>
      <c r="V38" s="33">
        <f t="shared" si="3"/>
        <v>-47772124</v>
      </c>
      <c r="W38" s="33">
        <f t="shared" si="3"/>
        <v>-1084051</v>
      </c>
      <c r="X38" s="33">
        <f t="shared" si="3"/>
        <v>11249418</v>
      </c>
      <c r="Y38" s="33">
        <f t="shared" si="3"/>
        <v>-12333469</v>
      </c>
      <c r="Z38" s="34">
        <f>+IF(X38&lt;&gt;0,+(Y38/X38)*100,0)</f>
        <v>-109.63650741753929</v>
      </c>
      <c r="AA38" s="35">
        <f>+AA17+AA27+AA36</f>
        <v>11249418</v>
      </c>
    </row>
    <row r="39" spans="1:27" ht="13.5">
      <c r="A39" s="22" t="s">
        <v>59</v>
      </c>
      <c r="B39" s="16"/>
      <c r="C39" s="31">
        <v>-2568453</v>
      </c>
      <c r="D39" s="31"/>
      <c r="E39" s="32">
        <v>3013000</v>
      </c>
      <c r="F39" s="33">
        <v>3099211</v>
      </c>
      <c r="G39" s="33">
        <v>3098047</v>
      </c>
      <c r="H39" s="33">
        <v>20107065</v>
      </c>
      <c r="I39" s="33">
        <v>2177914</v>
      </c>
      <c r="J39" s="33">
        <v>3098047</v>
      </c>
      <c r="K39" s="33">
        <v>6227457</v>
      </c>
      <c r="L39" s="33">
        <v>2183520</v>
      </c>
      <c r="M39" s="33">
        <v>38708762</v>
      </c>
      <c r="N39" s="33">
        <v>6227457</v>
      </c>
      <c r="O39" s="33">
        <v>22645642</v>
      </c>
      <c r="P39" s="33">
        <v>22160284</v>
      </c>
      <c r="Q39" s="33">
        <v>16675737</v>
      </c>
      <c r="R39" s="33">
        <v>22645642</v>
      </c>
      <c r="S39" s="33">
        <v>49786120</v>
      </c>
      <c r="T39" s="33">
        <v>34307941</v>
      </c>
      <c r="U39" s="33">
        <v>7565662</v>
      </c>
      <c r="V39" s="33">
        <v>49786120</v>
      </c>
      <c r="W39" s="33">
        <v>3098047</v>
      </c>
      <c r="X39" s="33">
        <v>3099211</v>
      </c>
      <c r="Y39" s="33">
        <v>-1164</v>
      </c>
      <c r="Z39" s="34">
        <v>-0.04</v>
      </c>
      <c r="AA39" s="35">
        <v>3099211</v>
      </c>
    </row>
    <row r="40" spans="1:27" ht="13.5">
      <c r="A40" s="41" t="s">
        <v>60</v>
      </c>
      <c r="B40" s="42"/>
      <c r="C40" s="43">
        <v>14703421</v>
      </c>
      <c r="D40" s="43"/>
      <c r="E40" s="44">
        <v>6047561</v>
      </c>
      <c r="F40" s="45">
        <v>14348629</v>
      </c>
      <c r="G40" s="45">
        <v>20107065</v>
      </c>
      <c r="H40" s="45">
        <v>2177914</v>
      </c>
      <c r="I40" s="45">
        <v>6227457</v>
      </c>
      <c r="J40" s="45">
        <v>6227457</v>
      </c>
      <c r="K40" s="45">
        <v>2183520</v>
      </c>
      <c r="L40" s="45">
        <v>38708762</v>
      </c>
      <c r="M40" s="45">
        <v>22645642</v>
      </c>
      <c r="N40" s="45">
        <v>22645642</v>
      </c>
      <c r="O40" s="45">
        <v>22160284</v>
      </c>
      <c r="P40" s="45">
        <v>16675737</v>
      </c>
      <c r="Q40" s="45">
        <v>49786120</v>
      </c>
      <c r="R40" s="45">
        <v>22160284</v>
      </c>
      <c r="S40" s="45">
        <v>34307941</v>
      </c>
      <c r="T40" s="45">
        <v>7565662</v>
      </c>
      <c r="U40" s="45">
        <v>2013996</v>
      </c>
      <c r="V40" s="45">
        <v>2013996</v>
      </c>
      <c r="W40" s="45">
        <v>2013996</v>
      </c>
      <c r="X40" s="45">
        <v>14348629</v>
      </c>
      <c r="Y40" s="45">
        <v>-12334633</v>
      </c>
      <c r="Z40" s="46">
        <v>-85.96</v>
      </c>
      <c r="AA40" s="47">
        <v>14348629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9806000</v>
      </c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>
        <v>13050000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/>
      <c r="F8" s="19">
        <v>34223004</v>
      </c>
      <c r="G8" s="19">
        <v>1941689</v>
      </c>
      <c r="H8" s="19">
        <v>4717736</v>
      </c>
      <c r="I8" s="19">
        <v>154971</v>
      </c>
      <c r="J8" s="19">
        <v>6814396</v>
      </c>
      <c r="K8" s="19">
        <v>110291</v>
      </c>
      <c r="L8" s="19">
        <v>981475</v>
      </c>
      <c r="M8" s="19">
        <v>52887</v>
      </c>
      <c r="N8" s="19">
        <v>1144653</v>
      </c>
      <c r="O8" s="19">
        <v>39305</v>
      </c>
      <c r="P8" s="19">
        <v>27398</v>
      </c>
      <c r="Q8" s="19">
        <v>64307</v>
      </c>
      <c r="R8" s="19">
        <v>131010</v>
      </c>
      <c r="S8" s="19">
        <v>51853</v>
      </c>
      <c r="T8" s="19">
        <v>28899</v>
      </c>
      <c r="U8" s="19">
        <v>2848334</v>
      </c>
      <c r="V8" s="19">
        <v>2929086</v>
      </c>
      <c r="W8" s="19">
        <v>11019145</v>
      </c>
      <c r="X8" s="19">
        <v>34223004</v>
      </c>
      <c r="Y8" s="19">
        <v>-23203859</v>
      </c>
      <c r="Z8" s="20">
        <v>-67.8</v>
      </c>
      <c r="AA8" s="21">
        <v>34223004</v>
      </c>
    </row>
    <row r="9" spans="1:27" ht="13.5">
      <c r="A9" s="22" t="s">
        <v>36</v>
      </c>
      <c r="B9" s="16"/>
      <c r="C9" s="17">
        <v>66704000</v>
      </c>
      <c r="D9" s="17"/>
      <c r="E9" s="18">
        <v>73236000</v>
      </c>
      <c r="F9" s="19">
        <v>71419000</v>
      </c>
      <c r="G9" s="19">
        <v>25595618</v>
      </c>
      <c r="H9" s="19"/>
      <c r="I9" s="19">
        <v>3501493</v>
      </c>
      <c r="J9" s="19">
        <v>29097111</v>
      </c>
      <c r="K9" s="19">
        <v>150008</v>
      </c>
      <c r="L9" s="19">
        <v>20405658</v>
      </c>
      <c r="M9" s="19">
        <v>133954</v>
      </c>
      <c r="N9" s="19">
        <v>20689620</v>
      </c>
      <c r="O9" s="19">
        <v>1699756</v>
      </c>
      <c r="P9" s="19"/>
      <c r="Q9" s="19">
        <v>19006876</v>
      </c>
      <c r="R9" s="19">
        <v>20706632</v>
      </c>
      <c r="S9" s="19"/>
      <c r="T9" s="19"/>
      <c r="U9" s="19">
        <v>5815750</v>
      </c>
      <c r="V9" s="19">
        <v>5815750</v>
      </c>
      <c r="W9" s="19">
        <v>76309113</v>
      </c>
      <c r="X9" s="19">
        <v>71419000</v>
      </c>
      <c r="Y9" s="19">
        <v>4890113</v>
      </c>
      <c r="Z9" s="20">
        <v>6.85</v>
      </c>
      <c r="AA9" s="21">
        <v>71419000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/>
      <c r="D11" s="17"/>
      <c r="E11" s="18"/>
      <c r="F11" s="19">
        <v>2757000</v>
      </c>
      <c r="G11" s="19">
        <v>52763</v>
      </c>
      <c r="H11" s="19">
        <v>52138</v>
      </c>
      <c r="I11" s="19">
        <v>52252</v>
      </c>
      <c r="J11" s="19">
        <v>157153</v>
      </c>
      <c r="K11" s="19">
        <v>40881</v>
      </c>
      <c r="L11" s="19">
        <v>48134</v>
      </c>
      <c r="M11" s="19">
        <v>40675</v>
      </c>
      <c r="N11" s="19">
        <v>129690</v>
      </c>
      <c r="O11" s="19">
        <v>47611</v>
      </c>
      <c r="P11" s="19">
        <v>59330</v>
      </c>
      <c r="Q11" s="19">
        <v>79190</v>
      </c>
      <c r="R11" s="19">
        <v>186131</v>
      </c>
      <c r="S11" s="19">
        <v>62348</v>
      </c>
      <c r="T11" s="19">
        <v>-5934</v>
      </c>
      <c r="U11" s="19">
        <v>229750</v>
      </c>
      <c r="V11" s="19">
        <v>286164</v>
      </c>
      <c r="W11" s="19">
        <v>759138</v>
      </c>
      <c r="X11" s="19">
        <v>2757000</v>
      </c>
      <c r="Y11" s="19">
        <v>-1997862</v>
      </c>
      <c r="Z11" s="20">
        <v>-72.47</v>
      </c>
      <c r="AA11" s="21">
        <v>2757000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-74281000</v>
      </c>
      <c r="D14" s="17"/>
      <c r="E14" s="18">
        <v>-89874996</v>
      </c>
      <c r="F14" s="19">
        <v>-89429000</v>
      </c>
      <c r="G14" s="19">
        <v>-26577582</v>
      </c>
      <c r="H14" s="19">
        <v>-8455544</v>
      </c>
      <c r="I14" s="19">
        <v>-3575279</v>
      </c>
      <c r="J14" s="19">
        <v>-38608405</v>
      </c>
      <c r="K14" s="19">
        <v>2539261</v>
      </c>
      <c r="L14" s="19">
        <v>3834552</v>
      </c>
      <c r="M14" s="19">
        <v>-10355961</v>
      </c>
      <c r="N14" s="19">
        <v>-3982148</v>
      </c>
      <c r="O14" s="19">
        <v>-10447592</v>
      </c>
      <c r="P14" s="19">
        <v>-7407773</v>
      </c>
      <c r="Q14" s="19">
        <v>-16003240</v>
      </c>
      <c r="R14" s="19">
        <v>-33858605</v>
      </c>
      <c r="S14" s="19">
        <v>-808813</v>
      </c>
      <c r="T14" s="19">
        <v>2096685</v>
      </c>
      <c r="U14" s="19">
        <v>-7489587</v>
      </c>
      <c r="V14" s="19">
        <v>-6201715</v>
      </c>
      <c r="W14" s="19">
        <v>-82650873</v>
      </c>
      <c r="X14" s="19">
        <v>-89429000</v>
      </c>
      <c r="Y14" s="19">
        <v>6778127</v>
      </c>
      <c r="Z14" s="20">
        <v>-7.58</v>
      </c>
      <c r="AA14" s="21">
        <v>-89429000</v>
      </c>
    </row>
    <row r="15" spans="1:27" ht="13.5">
      <c r="A15" s="22" t="s">
        <v>42</v>
      </c>
      <c r="B15" s="16"/>
      <c r="C15" s="17">
        <v>-1945000</v>
      </c>
      <c r="D15" s="17"/>
      <c r="E15" s="18">
        <v>-264000</v>
      </c>
      <c r="F15" s="19">
        <v>-264000</v>
      </c>
      <c r="G15" s="19"/>
      <c r="H15" s="19"/>
      <c r="I15" s="19"/>
      <c r="J15" s="19"/>
      <c r="K15" s="19"/>
      <c r="L15" s="19"/>
      <c r="M15" s="19"/>
      <c r="N15" s="19"/>
      <c r="O15" s="19"/>
      <c r="P15" s="19">
        <v>-197561</v>
      </c>
      <c r="Q15" s="19">
        <v>-197561</v>
      </c>
      <c r="R15" s="19">
        <v>-395122</v>
      </c>
      <c r="S15" s="19"/>
      <c r="T15" s="19"/>
      <c r="U15" s="19">
        <v>-132000</v>
      </c>
      <c r="V15" s="19">
        <v>-132000</v>
      </c>
      <c r="W15" s="19">
        <v>-527122</v>
      </c>
      <c r="X15" s="19">
        <v>-264000</v>
      </c>
      <c r="Y15" s="19">
        <v>-263122</v>
      </c>
      <c r="Z15" s="20">
        <v>99.67</v>
      </c>
      <c r="AA15" s="21">
        <v>-264000</v>
      </c>
    </row>
    <row r="16" spans="1:27" ht="13.5">
      <c r="A16" s="22" t="s">
        <v>43</v>
      </c>
      <c r="B16" s="16"/>
      <c r="C16" s="17"/>
      <c r="D16" s="17"/>
      <c r="E16" s="18">
        <v>-10002000</v>
      </c>
      <c r="F16" s="19">
        <v>-9787000</v>
      </c>
      <c r="G16" s="19">
        <v>-65058</v>
      </c>
      <c r="H16" s="19">
        <v>-58667</v>
      </c>
      <c r="I16" s="19">
        <v>-976089</v>
      </c>
      <c r="J16" s="19">
        <v>-1099814</v>
      </c>
      <c r="K16" s="19">
        <v>-760819</v>
      </c>
      <c r="L16" s="19">
        <v>-472333</v>
      </c>
      <c r="M16" s="19">
        <v>-1011330</v>
      </c>
      <c r="N16" s="19">
        <v>-2244482</v>
      </c>
      <c r="O16" s="19">
        <v>-479681</v>
      </c>
      <c r="P16" s="19">
        <v>-720301</v>
      </c>
      <c r="Q16" s="19">
        <v>-981547</v>
      </c>
      <c r="R16" s="19">
        <v>-2181529</v>
      </c>
      <c r="S16" s="19">
        <v>-698247</v>
      </c>
      <c r="T16" s="19">
        <v>-1355871</v>
      </c>
      <c r="U16" s="19">
        <v>-833500</v>
      </c>
      <c r="V16" s="19">
        <v>-2887618</v>
      </c>
      <c r="W16" s="19">
        <v>-8413443</v>
      </c>
      <c r="X16" s="19">
        <v>-9787000</v>
      </c>
      <c r="Y16" s="19">
        <v>1373557</v>
      </c>
      <c r="Z16" s="20">
        <v>-14.03</v>
      </c>
      <c r="AA16" s="21">
        <v>-9787000</v>
      </c>
    </row>
    <row r="17" spans="1:27" ht="13.5">
      <c r="A17" s="23" t="s">
        <v>44</v>
      </c>
      <c r="B17" s="24"/>
      <c r="C17" s="25">
        <f aca="true" t="shared" si="0" ref="C17:Y17">SUM(C6:C16)</f>
        <v>284000</v>
      </c>
      <c r="D17" s="25">
        <f>SUM(D6:D16)</f>
        <v>0</v>
      </c>
      <c r="E17" s="26">
        <f t="shared" si="0"/>
        <v>-13854996</v>
      </c>
      <c r="F17" s="27">
        <f t="shared" si="0"/>
        <v>8919004</v>
      </c>
      <c r="G17" s="27">
        <f t="shared" si="0"/>
        <v>947430</v>
      </c>
      <c r="H17" s="27">
        <f t="shared" si="0"/>
        <v>-3744337</v>
      </c>
      <c r="I17" s="27">
        <f t="shared" si="0"/>
        <v>-842652</v>
      </c>
      <c r="J17" s="27">
        <f t="shared" si="0"/>
        <v>-3639559</v>
      </c>
      <c r="K17" s="27">
        <f t="shared" si="0"/>
        <v>2079622</v>
      </c>
      <c r="L17" s="27">
        <f t="shared" si="0"/>
        <v>24797486</v>
      </c>
      <c r="M17" s="27">
        <f t="shared" si="0"/>
        <v>-11139775</v>
      </c>
      <c r="N17" s="27">
        <f t="shared" si="0"/>
        <v>15737333</v>
      </c>
      <c r="O17" s="27">
        <f t="shared" si="0"/>
        <v>-9140601</v>
      </c>
      <c r="P17" s="27">
        <f t="shared" si="0"/>
        <v>-8238907</v>
      </c>
      <c r="Q17" s="27">
        <f t="shared" si="0"/>
        <v>1968025</v>
      </c>
      <c r="R17" s="27">
        <f t="shared" si="0"/>
        <v>-15411483</v>
      </c>
      <c r="S17" s="27">
        <f t="shared" si="0"/>
        <v>-1392859</v>
      </c>
      <c r="T17" s="27">
        <f t="shared" si="0"/>
        <v>763779</v>
      </c>
      <c r="U17" s="27">
        <f t="shared" si="0"/>
        <v>438747</v>
      </c>
      <c r="V17" s="27">
        <f t="shared" si="0"/>
        <v>-190333</v>
      </c>
      <c r="W17" s="27">
        <f t="shared" si="0"/>
        <v>-3504042</v>
      </c>
      <c r="X17" s="27">
        <f t="shared" si="0"/>
        <v>8919004</v>
      </c>
      <c r="Y17" s="27">
        <f t="shared" si="0"/>
        <v>-12423046</v>
      </c>
      <c r="Z17" s="28">
        <f>+IF(X17&lt;&gt;0,+(Y17/X17)*100,0)</f>
        <v>-139.28736885867525</v>
      </c>
      <c r="AA17" s="29">
        <f>SUM(AA6:AA16)</f>
        <v>8919004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259000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-3170000</v>
      </c>
      <c r="D26" s="17"/>
      <c r="E26" s="18">
        <v>-6583993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-2911000</v>
      </c>
      <c r="D27" s="25">
        <f>SUM(D21:D26)</f>
        <v>0</v>
      </c>
      <c r="E27" s="26">
        <f t="shared" si="1"/>
        <v>-6583993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-371000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-264000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-371000</v>
      </c>
      <c r="D36" s="25">
        <f>SUM(D31:D35)</f>
        <v>0</v>
      </c>
      <c r="E36" s="26">
        <f t="shared" si="2"/>
        <v>-264000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-2998000</v>
      </c>
      <c r="D38" s="31">
        <f>+D17+D27+D36</f>
        <v>0</v>
      </c>
      <c r="E38" s="32">
        <f t="shared" si="3"/>
        <v>-20702989</v>
      </c>
      <c r="F38" s="33">
        <f t="shared" si="3"/>
        <v>8919004</v>
      </c>
      <c r="G38" s="33">
        <f t="shared" si="3"/>
        <v>947430</v>
      </c>
      <c r="H38" s="33">
        <f t="shared" si="3"/>
        <v>-3744337</v>
      </c>
      <c r="I38" s="33">
        <f t="shared" si="3"/>
        <v>-842652</v>
      </c>
      <c r="J38" s="33">
        <f t="shared" si="3"/>
        <v>-3639559</v>
      </c>
      <c r="K38" s="33">
        <f t="shared" si="3"/>
        <v>2079622</v>
      </c>
      <c r="L38" s="33">
        <f t="shared" si="3"/>
        <v>24797486</v>
      </c>
      <c r="M38" s="33">
        <f t="shared" si="3"/>
        <v>-11139775</v>
      </c>
      <c r="N38" s="33">
        <f t="shared" si="3"/>
        <v>15737333</v>
      </c>
      <c r="O38" s="33">
        <f t="shared" si="3"/>
        <v>-9140601</v>
      </c>
      <c r="P38" s="33">
        <f t="shared" si="3"/>
        <v>-8238907</v>
      </c>
      <c r="Q38" s="33">
        <f t="shared" si="3"/>
        <v>1968025</v>
      </c>
      <c r="R38" s="33">
        <f t="shared" si="3"/>
        <v>-15411483</v>
      </c>
      <c r="S38" s="33">
        <f t="shared" si="3"/>
        <v>-1392859</v>
      </c>
      <c r="T38" s="33">
        <f t="shared" si="3"/>
        <v>763779</v>
      </c>
      <c r="U38" s="33">
        <f t="shared" si="3"/>
        <v>438747</v>
      </c>
      <c r="V38" s="33">
        <f t="shared" si="3"/>
        <v>-190333</v>
      </c>
      <c r="W38" s="33">
        <f t="shared" si="3"/>
        <v>-3504042</v>
      </c>
      <c r="X38" s="33">
        <f t="shared" si="3"/>
        <v>8919004</v>
      </c>
      <c r="Y38" s="33">
        <f t="shared" si="3"/>
        <v>-12423046</v>
      </c>
      <c r="Z38" s="34">
        <f>+IF(X38&lt;&gt;0,+(Y38/X38)*100,0)</f>
        <v>-139.28736885867525</v>
      </c>
      <c r="AA38" s="35">
        <f>+AA17+AA27+AA36</f>
        <v>8919004</v>
      </c>
    </row>
    <row r="39" spans="1:27" ht="13.5">
      <c r="A39" s="22" t="s">
        <v>59</v>
      </c>
      <c r="B39" s="16"/>
      <c r="C39" s="31">
        <v>37659000</v>
      </c>
      <c r="D39" s="31"/>
      <c r="E39" s="32">
        <v>-16565000</v>
      </c>
      <c r="F39" s="33"/>
      <c r="G39" s="33">
        <v>3576584</v>
      </c>
      <c r="H39" s="33">
        <v>4524014</v>
      </c>
      <c r="I39" s="33">
        <v>779677</v>
      </c>
      <c r="J39" s="33">
        <v>3576584</v>
      </c>
      <c r="K39" s="33">
        <v>-62975</v>
      </c>
      <c r="L39" s="33">
        <v>2016647</v>
      </c>
      <c r="M39" s="33">
        <v>26814133</v>
      </c>
      <c r="N39" s="33">
        <v>-62975</v>
      </c>
      <c r="O39" s="33">
        <v>15674358</v>
      </c>
      <c r="P39" s="33">
        <v>6533757</v>
      </c>
      <c r="Q39" s="33">
        <v>-1705150</v>
      </c>
      <c r="R39" s="33">
        <v>15674358</v>
      </c>
      <c r="S39" s="33">
        <v>262875</v>
      </c>
      <c r="T39" s="33">
        <v>-1129984</v>
      </c>
      <c r="U39" s="33">
        <v>-366205</v>
      </c>
      <c r="V39" s="33">
        <v>262875</v>
      </c>
      <c r="W39" s="33">
        <v>3576584</v>
      </c>
      <c r="X39" s="33"/>
      <c r="Y39" s="33">
        <v>3576584</v>
      </c>
      <c r="Z39" s="34"/>
      <c r="AA39" s="35"/>
    </row>
    <row r="40" spans="1:27" ht="13.5">
      <c r="A40" s="41" t="s">
        <v>60</v>
      </c>
      <c r="B40" s="42"/>
      <c r="C40" s="43">
        <v>34661000</v>
      </c>
      <c r="D40" s="43"/>
      <c r="E40" s="44">
        <v>-37267989</v>
      </c>
      <c r="F40" s="45">
        <v>8919004</v>
      </c>
      <c r="G40" s="45">
        <v>4524014</v>
      </c>
      <c r="H40" s="45">
        <v>779677</v>
      </c>
      <c r="I40" s="45">
        <v>-62975</v>
      </c>
      <c r="J40" s="45">
        <v>-62975</v>
      </c>
      <c r="K40" s="45">
        <v>2016647</v>
      </c>
      <c r="L40" s="45">
        <v>26814133</v>
      </c>
      <c r="M40" s="45">
        <v>15674358</v>
      </c>
      <c r="N40" s="45">
        <v>15674358</v>
      </c>
      <c r="O40" s="45">
        <v>6533757</v>
      </c>
      <c r="P40" s="45">
        <v>-1705150</v>
      </c>
      <c r="Q40" s="45">
        <v>262875</v>
      </c>
      <c r="R40" s="45">
        <v>6533757</v>
      </c>
      <c r="S40" s="45">
        <v>-1129984</v>
      </c>
      <c r="T40" s="45">
        <v>-366205</v>
      </c>
      <c r="U40" s="45">
        <v>72542</v>
      </c>
      <c r="V40" s="45">
        <v>72542</v>
      </c>
      <c r="W40" s="45">
        <v>72542</v>
      </c>
      <c r="X40" s="45">
        <v>8919004</v>
      </c>
      <c r="Y40" s="45">
        <v>-8846462</v>
      </c>
      <c r="Z40" s="46">
        <v>-99.19</v>
      </c>
      <c r="AA40" s="47">
        <v>8919004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1910187</v>
      </c>
      <c r="D6" s="17"/>
      <c r="E6" s="18">
        <v>4259000</v>
      </c>
      <c r="F6" s="19">
        <v>4259000</v>
      </c>
      <c r="G6" s="19">
        <v>127245</v>
      </c>
      <c r="H6" s="19">
        <v>35173</v>
      </c>
      <c r="I6" s="19">
        <v>44515</v>
      </c>
      <c r="J6" s="19">
        <v>206933</v>
      </c>
      <c r="K6" s="19">
        <v>46467</v>
      </c>
      <c r="L6" s="19">
        <v>1088724</v>
      </c>
      <c r="M6" s="19">
        <v>282488</v>
      </c>
      <c r="N6" s="19">
        <v>1417679</v>
      </c>
      <c r="O6" s="19">
        <v>162309</v>
      </c>
      <c r="P6" s="19">
        <v>123214</v>
      </c>
      <c r="Q6" s="19">
        <v>126728</v>
      </c>
      <c r="R6" s="19">
        <v>412251</v>
      </c>
      <c r="S6" s="19">
        <v>93826</v>
      </c>
      <c r="T6" s="19">
        <v>161906</v>
      </c>
      <c r="U6" s="19">
        <v>118709</v>
      </c>
      <c r="V6" s="19">
        <v>374441</v>
      </c>
      <c r="W6" s="19">
        <v>2411304</v>
      </c>
      <c r="X6" s="19">
        <v>4259000</v>
      </c>
      <c r="Y6" s="19">
        <v>-1847696</v>
      </c>
      <c r="Z6" s="20">
        <v>-43.38</v>
      </c>
      <c r="AA6" s="21">
        <v>4259000</v>
      </c>
    </row>
    <row r="7" spans="1:27" ht="13.5">
      <c r="A7" s="22" t="s">
        <v>34</v>
      </c>
      <c r="B7" s="16"/>
      <c r="C7" s="17">
        <v>6276377</v>
      </c>
      <c r="D7" s="17"/>
      <c r="E7" s="18">
        <v>16200000</v>
      </c>
      <c r="F7" s="19">
        <v>16200000</v>
      </c>
      <c r="G7" s="19">
        <v>658871</v>
      </c>
      <c r="H7" s="19">
        <v>613929</v>
      </c>
      <c r="I7" s="19">
        <v>513632</v>
      </c>
      <c r="J7" s="19">
        <v>1786432</v>
      </c>
      <c r="K7" s="19">
        <v>799670</v>
      </c>
      <c r="L7" s="19">
        <v>657773</v>
      </c>
      <c r="M7" s="19">
        <v>633515</v>
      </c>
      <c r="N7" s="19">
        <v>2090958</v>
      </c>
      <c r="O7" s="19">
        <v>667083</v>
      </c>
      <c r="P7" s="19">
        <v>561637</v>
      </c>
      <c r="Q7" s="19">
        <v>708257</v>
      </c>
      <c r="R7" s="19">
        <v>1936977</v>
      </c>
      <c r="S7" s="19">
        <v>691006</v>
      </c>
      <c r="T7" s="19">
        <v>877444</v>
      </c>
      <c r="U7" s="19">
        <v>783410</v>
      </c>
      <c r="V7" s="19">
        <v>2351860</v>
      </c>
      <c r="W7" s="19">
        <v>8166227</v>
      </c>
      <c r="X7" s="19">
        <v>16200000</v>
      </c>
      <c r="Y7" s="19">
        <v>-8033773</v>
      </c>
      <c r="Z7" s="20">
        <v>-49.59</v>
      </c>
      <c r="AA7" s="21">
        <v>16200000</v>
      </c>
    </row>
    <row r="8" spans="1:27" ht="13.5">
      <c r="A8" s="22" t="s">
        <v>35</v>
      </c>
      <c r="B8" s="16"/>
      <c r="C8" s="17">
        <v>2217581</v>
      </c>
      <c r="D8" s="17"/>
      <c r="E8" s="18">
        <v>3351000</v>
      </c>
      <c r="F8" s="19">
        <v>3351000</v>
      </c>
      <c r="G8" s="19">
        <v>1027954</v>
      </c>
      <c r="H8" s="19">
        <v>764300</v>
      </c>
      <c r="I8" s="19">
        <v>1153388</v>
      </c>
      <c r="J8" s="19">
        <v>2945642</v>
      </c>
      <c r="K8" s="19">
        <v>2904295</v>
      </c>
      <c r="L8" s="19">
        <v>1961545</v>
      </c>
      <c r="M8" s="19">
        <v>3412248</v>
      </c>
      <c r="N8" s="19">
        <v>8278088</v>
      </c>
      <c r="O8" s="19">
        <v>159574</v>
      </c>
      <c r="P8" s="19">
        <v>2374766</v>
      </c>
      <c r="Q8" s="19">
        <v>200332</v>
      </c>
      <c r="R8" s="19">
        <v>2734672</v>
      </c>
      <c r="S8" s="19">
        <v>2071540</v>
      </c>
      <c r="T8" s="19">
        <v>705435</v>
      </c>
      <c r="U8" s="19">
        <v>1773372</v>
      </c>
      <c r="V8" s="19">
        <v>4550347</v>
      </c>
      <c r="W8" s="19">
        <v>18508749</v>
      </c>
      <c r="X8" s="19">
        <v>3351000</v>
      </c>
      <c r="Y8" s="19">
        <v>15157749</v>
      </c>
      <c r="Z8" s="20">
        <v>452.34</v>
      </c>
      <c r="AA8" s="21">
        <v>3351000</v>
      </c>
    </row>
    <row r="9" spans="1:27" ht="13.5">
      <c r="A9" s="22" t="s">
        <v>36</v>
      </c>
      <c r="B9" s="16"/>
      <c r="C9" s="17">
        <v>13109363</v>
      </c>
      <c r="D9" s="17"/>
      <c r="E9" s="18">
        <v>16540000</v>
      </c>
      <c r="F9" s="19">
        <v>16540000</v>
      </c>
      <c r="G9" s="19">
        <v>7899000</v>
      </c>
      <c r="H9" s="19">
        <v>1385190</v>
      </c>
      <c r="I9" s="19"/>
      <c r="J9" s="19">
        <v>9284190</v>
      </c>
      <c r="K9" s="19"/>
      <c r="L9" s="19">
        <v>300000</v>
      </c>
      <c r="M9" s="19"/>
      <c r="N9" s="19">
        <v>300000</v>
      </c>
      <c r="O9" s="19">
        <v>5051000</v>
      </c>
      <c r="P9" s="19">
        <v>953000</v>
      </c>
      <c r="Q9" s="19">
        <v>1659656</v>
      </c>
      <c r="R9" s="19">
        <v>7663656</v>
      </c>
      <c r="S9" s="19"/>
      <c r="T9" s="19">
        <v>2361000</v>
      </c>
      <c r="U9" s="19"/>
      <c r="V9" s="19">
        <v>2361000</v>
      </c>
      <c r="W9" s="19">
        <v>19608846</v>
      </c>
      <c r="X9" s="19">
        <v>16540000</v>
      </c>
      <c r="Y9" s="19">
        <v>3068846</v>
      </c>
      <c r="Z9" s="20">
        <v>18.55</v>
      </c>
      <c r="AA9" s="21">
        <v>16540000</v>
      </c>
    </row>
    <row r="10" spans="1:27" ht="13.5">
      <c r="A10" s="22" t="s">
        <v>37</v>
      </c>
      <c r="B10" s="16"/>
      <c r="C10" s="17">
        <v>7595000</v>
      </c>
      <c r="D10" s="17"/>
      <c r="E10" s="18">
        <v>11685000</v>
      </c>
      <c r="F10" s="19">
        <v>11685000</v>
      </c>
      <c r="G10" s="19">
        <v>3800000</v>
      </c>
      <c r="H10" s="19"/>
      <c r="I10" s="19"/>
      <c r="J10" s="19">
        <v>3800000</v>
      </c>
      <c r="K10" s="19"/>
      <c r="L10" s="19">
        <v>3850000</v>
      </c>
      <c r="M10" s="19"/>
      <c r="N10" s="19">
        <v>3850000</v>
      </c>
      <c r="O10" s="19"/>
      <c r="P10" s="19"/>
      <c r="Q10" s="19">
        <v>1479000</v>
      </c>
      <c r="R10" s="19">
        <v>1479000</v>
      </c>
      <c r="S10" s="19"/>
      <c r="T10" s="19"/>
      <c r="U10" s="19"/>
      <c r="V10" s="19"/>
      <c r="W10" s="19">
        <v>9129000</v>
      </c>
      <c r="X10" s="19">
        <v>11685000</v>
      </c>
      <c r="Y10" s="19">
        <v>-2556000</v>
      </c>
      <c r="Z10" s="20">
        <v>-21.87</v>
      </c>
      <c r="AA10" s="21">
        <v>11685000</v>
      </c>
    </row>
    <row r="11" spans="1:27" ht="13.5">
      <c r="A11" s="22" t="s">
        <v>38</v>
      </c>
      <c r="B11" s="16"/>
      <c r="C11" s="17">
        <v>73864</v>
      </c>
      <c r="D11" s="17"/>
      <c r="E11" s="18">
        <v>88000</v>
      </c>
      <c r="F11" s="19">
        <v>88000</v>
      </c>
      <c r="G11" s="19">
        <v>27</v>
      </c>
      <c r="H11" s="19">
        <v>74</v>
      </c>
      <c r="I11" s="19"/>
      <c r="J11" s="19">
        <v>101</v>
      </c>
      <c r="K11" s="19">
        <v>30</v>
      </c>
      <c r="L11" s="19"/>
      <c r="M11" s="19">
        <v>442</v>
      </c>
      <c r="N11" s="19">
        <v>472</v>
      </c>
      <c r="O11" s="19">
        <v>112</v>
      </c>
      <c r="P11" s="19">
        <v>110</v>
      </c>
      <c r="Q11" s="19">
        <v>88</v>
      </c>
      <c r="R11" s="19">
        <v>310</v>
      </c>
      <c r="S11" s="19">
        <v>151</v>
      </c>
      <c r="T11" s="19">
        <v>140545</v>
      </c>
      <c r="U11" s="19">
        <v>97</v>
      </c>
      <c r="V11" s="19">
        <v>140793</v>
      </c>
      <c r="W11" s="19">
        <v>141676</v>
      </c>
      <c r="X11" s="19">
        <v>88000</v>
      </c>
      <c r="Y11" s="19">
        <v>53676</v>
      </c>
      <c r="Z11" s="20">
        <v>61</v>
      </c>
      <c r="AA11" s="21">
        <v>88000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-23267301</v>
      </c>
      <c r="D14" s="17"/>
      <c r="E14" s="18">
        <v>-34034000</v>
      </c>
      <c r="F14" s="19">
        <v>-34034000</v>
      </c>
      <c r="G14" s="19">
        <v>-18833246</v>
      </c>
      <c r="H14" s="19">
        <v>-3902131</v>
      </c>
      <c r="I14" s="19">
        <v>-2956239</v>
      </c>
      <c r="J14" s="19">
        <v>-25691616</v>
      </c>
      <c r="K14" s="19">
        <v>-3049157</v>
      </c>
      <c r="L14" s="19">
        <v>-6766879</v>
      </c>
      <c r="M14" s="19">
        <v>-3905214</v>
      </c>
      <c r="N14" s="19">
        <v>-13721250</v>
      </c>
      <c r="O14" s="19">
        <v>-3260949</v>
      </c>
      <c r="P14" s="19">
        <v>-5393339</v>
      </c>
      <c r="Q14" s="19">
        <v>-3546565</v>
      </c>
      <c r="R14" s="19">
        <v>-12200853</v>
      </c>
      <c r="S14" s="19">
        <v>-4581159</v>
      </c>
      <c r="T14" s="19">
        <v>-4131369</v>
      </c>
      <c r="U14" s="19">
        <v>-3534420</v>
      </c>
      <c r="V14" s="19">
        <v>-12246948</v>
      </c>
      <c r="W14" s="19">
        <v>-63860667</v>
      </c>
      <c r="X14" s="19">
        <v>-34034000</v>
      </c>
      <c r="Y14" s="19">
        <v>-29826667</v>
      </c>
      <c r="Z14" s="20">
        <v>87.64</v>
      </c>
      <c r="AA14" s="21">
        <v>-34034000</v>
      </c>
    </row>
    <row r="15" spans="1:27" ht="13.5">
      <c r="A15" s="22" t="s">
        <v>42</v>
      </c>
      <c r="B15" s="16"/>
      <c r="C15" s="17">
        <v>-90527</v>
      </c>
      <c r="D15" s="17"/>
      <c r="E15" s="18">
        <v>-130000</v>
      </c>
      <c r="F15" s="19">
        <v>-130000</v>
      </c>
      <c r="G15" s="19">
        <v>-7029</v>
      </c>
      <c r="H15" s="19">
        <v>-8230</v>
      </c>
      <c r="I15" s="19">
        <v>-6862</v>
      </c>
      <c r="J15" s="19">
        <v>-22121</v>
      </c>
      <c r="K15" s="19">
        <v>-7519</v>
      </c>
      <c r="L15" s="19">
        <v>-5787</v>
      </c>
      <c r="M15" s="19">
        <v>-5422</v>
      </c>
      <c r="N15" s="19">
        <v>-18728</v>
      </c>
      <c r="O15" s="19">
        <v>-6141</v>
      </c>
      <c r="P15" s="19">
        <v>-6257</v>
      </c>
      <c r="Q15" s="19">
        <v>-6205</v>
      </c>
      <c r="R15" s="19">
        <v>-18603</v>
      </c>
      <c r="S15" s="19">
        <v>-6186</v>
      </c>
      <c r="T15" s="19">
        <v>-5827</v>
      </c>
      <c r="U15" s="19">
        <v>-5123</v>
      </c>
      <c r="V15" s="19">
        <v>-17136</v>
      </c>
      <c r="W15" s="19">
        <v>-76588</v>
      </c>
      <c r="X15" s="19">
        <v>-130000</v>
      </c>
      <c r="Y15" s="19">
        <v>53412</v>
      </c>
      <c r="Z15" s="20">
        <v>-41.09</v>
      </c>
      <c r="AA15" s="21">
        <v>-130000</v>
      </c>
    </row>
    <row r="16" spans="1:27" ht="13.5">
      <c r="A16" s="22" t="s">
        <v>43</v>
      </c>
      <c r="B16" s="16"/>
      <c r="C16" s="17">
        <v>-2458209</v>
      </c>
      <c r="D16" s="17"/>
      <c r="E16" s="18"/>
      <c r="F16" s="19"/>
      <c r="G16" s="19">
        <v>-916063</v>
      </c>
      <c r="H16" s="19">
        <v>-880936</v>
      </c>
      <c r="I16" s="19">
        <v>-884884</v>
      </c>
      <c r="J16" s="19">
        <v>-2681883</v>
      </c>
      <c r="K16" s="19">
        <v>-640884</v>
      </c>
      <c r="L16" s="19">
        <v>-1026145</v>
      </c>
      <c r="M16" s="19">
        <v>-486197</v>
      </c>
      <c r="N16" s="19">
        <v>-2153226</v>
      </c>
      <c r="O16" s="19">
        <v>-218800</v>
      </c>
      <c r="P16" s="19">
        <v>-716096</v>
      </c>
      <c r="Q16" s="19">
        <v>-498131</v>
      </c>
      <c r="R16" s="19">
        <v>-1433027</v>
      </c>
      <c r="S16" s="19">
        <v>-971143</v>
      </c>
      <c r="T16" s="19">
        <v>-589609</v>
      </c>
      <c r="U16" s="19">
        <v>-1242316</v>
      </c>
      <c r="V16" s="19">
        <v>-2803068</v>
      </c>
      <c r="W16" s="19">
        <v>-9071204</v>
      </c>
      <c r="X16" s="19"/>
      <c r="Y16" s="19">
        <v>-9071204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5366335</v>
      </c>
      <c r="D17" s="25">
        <f>SUM(D6:D16)</f>
        <v>0</v>
      </c>
      <c r="E17" s="26">
        <f t="shared" si="0"/>
        <v>17959000</v>
      </c>
      <c r="F17" s="27">
        <f t="shared" si="0"/>
        <v>17959000</v>
      </c>
      <c r="G17" s="27">
        <f t="shared" si="0"/>
        <v>-6243241</v>
      </c>
      <c r="H17" s="27">
        <f t="shared" si="0"/>
        <v>-1992631</v>
      </c>
      <c r="I17" s="27">
        <f t="shared" si="0"/>
        <v>-2136450</v>
      </c>
      <c r="J17" s="27">
        <f t="shared" si="0"/>
        <v>-10372322</v>
      </c>
      <c r="K17" s="27">
        <f t="shared" si="0"/>
        <v>52902</v>
      </c>
      <c r="L17" s="27">
        <f t="shared" si="0"/>
        <v>59231</v>
      </c>
      <c r="M17" s="27">
        <f t="shared" si="0"/>
        <v>-68140</v>
      </c>
      <c r="N17" s="27">
        <f t="shared" si="0"/>
        <v>43993</v>
      </c>
      <c r="O17" s="27">
        <f t="shared" si="0"/>
        <v>2554188</v>
      </c>
      <c r="P17" s="27">
        <f t="shared" si="0"/>
        <v>-2102965</v>
      </c>
      <c r="Q17" s="27">
        <f t="shared" si="0"/>
        <v>123160</v>
      </c>
      <c r="R17" s="27">
        <f t="shared" si="0"/>
        <v>574383</v>
      </c>
      <c r="S17" s="27">
        <f t="shared" si="0"/>
        <v>-2701965</v>
      </c>
      <c r="T17" s="27">
        <f t="shared" si="0"/>
        <v>-480475</v>
      </c>
      <c r="U17" s="27">
        <f t="shared" si="0"/>
        <v>-2106271</v>
      </c>
      <c r="V17" s="27">
        <f t="shared" si="0"/>
        <v>-5288711</v>
      </c>
      <c r="W17" s="27">
        <f t="shared" si="0"/>
        <v>-15042657</v>
      </c>
      <c r="X17" s="27">
        <f t="shared" si="0"/>
        <v>17959000</v>
      </c>
      <c r="Y17" s="27">
        <f t="shared" si="0"/>
        <v>-33001657</v>
      </c>
      <c r="Z17" s="28">
        <f>+IF(X17&lt;&gt;0,+(Y17/X17)*100,0)</f>
        <v>-183.76110585221895</v>
      </c>
      <c r="AA17" s="29">
        <f>SUM(AA6:AA16)</f>
        <v>17959000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17955</v>
      </c>
      <c r="D21" s="17"/>
      <c r="E21" s="18">
        <v>119000</v>
      </c>
      <c r="F21" s="19">
        <v>119000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119000</v>
      </c>
      <c r="Y21" s="36">
        <v>-119000</v>
      </c>
      <c r="Z21" s="37">
        <v>-100</v>
      </c>
      <c r="AA21" s="38">
        <v>119000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>
        <v>6091172</v>
      </c>
      <c r="H23" s="36">
        <v>2117489</v>
      </c>
      <c r="I23" s="36">
        <v>2140822</v>
      </c>
      <c r="J23" s="19">
        <v>10349483</v>
      </c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>
        <v>10349483</v>
      </c>
      <c r="X23" s="19"/>
      <c r="Y23" s="36">
        <v>10349483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-1100744</v>
      </c>
      <c r="D26" s="17"/>
      <c r="E26" s="18">
        <v>-18486000</v>
      </c>
      <c r="F26" s="19">
        <v>-18486000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-18486000</v>
      </c>
      <c r="Y26" s="19">
        <v>18486000</v>
      </c>
      <c r="Z26" s="20">
        <v>-100</v>
      </c>
      <c r="AA26" s="21">
        <v>-18486000</v>
      </c>
    </row>
    <row r="27" spans="1:27" ht="13.5">
      <c r="A27" s="23" t="s">
        <v>51</v>
      </c>
      <c r="B27" s="24"/>
      <c r="C27" s="25">
        <f aca="true" t="shared" si="1" ref="C27:Y27">SUM(C21:C26)</f>
        <v>-1082789</v>
      </c>
      <c r="D27" s="25">
        <f>SUM(D21:D26)</f>
        <v>0</v>
      </c>
      <c r="E27" s="26">
        <f t="shared" si="1"/>
        <v>-18367000</v>
      </c>
      <c r="F27" s="27">
        <f t="shared" si="1"/>
        <v>-18367000</v>
      </c>
      <c r="G27" s="27">
        <f t="shared" si="1"/>
        <v>6091172</v>
      </c>
      <c r="H27" s="27">
        <f t="shared" si="1"/>
        <v>2117489</v>
      </c>
      <c r="I27" s="27">
        <f t="shared" si="1"/>
        <v>2140822</v>
      </c>
      <c r="J27" s="27">
        <f t="shared" si="1"/>
        <v>10349483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10349483</v>
      </c>
      <c r="X27" s="27">
        <f t="shared" si="1"/>
        <v>-18367000</v>
      </c>
      <c r="Y27" s="27">
        <f t="shared" si="1"/>
        <v>28716483</v>
      </c>
      <c r="Z27" s="28">
        <f>+IF(X27&lt;&gt;0,+(Y27/X27)*100,0)</f>
        <v>-156.3482495780476</v>
      </c>
      <c r="AA27" s="29">
        <f>SUM(AA21:AA26)</f>
        <v>-18367000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33000</v>
      </c>
      <c r="F32" s="19">
        <v>33000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33000</v>
      </c>
      <c r="Y32" s="19">
        <v>-33000</v>
      </c>
      <c r="Z32" s="20">
        <v>-100</v>
      </c>
      <c r="AA32" s="21">
        <v>33000</v>
      </c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-161347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-161347</v>
      </c>
      <c r="D36" s="25">
        <f>SUM(D31:D35)</f>
        <v>0</v>
      </c>
      <c r="E36" s="26">
        <f t="shared" si="2"/>
        <v>33000</v>
      </c>
      <c r="F36" s="27">
        <f t="shared" si="2"/>
        <v>33000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33000</v>
      </c>
      <c r="Y36" s="27">
        <f t="shared" si="2"/>
        <v>-33000</v>
      </c>
      <c r="Z36" s="28">
        <f>+IF(X36&lt;&gt;0,+(Y36/X36)*100,0)</f>
        <v>-100</v>
      </c>
      <c r="AA36" s="29">
        <f>SUM(AA31:AA35)</f>
        <v>33000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4122199</v>
      </c>
      <c r="D38" s="31">
        <f>+D17+D27+D36</f>
        <v>0</v>
      </c>
      <c r="E38" s="32">
        <f t="shared" si="3"/>
        <v>-375000</v>
      </c>
      <c r="F38" s="33">
        <f t="shared" si="3"/>
        <v>-375000</v>
      </c>
      <c r="G38" s="33">
        <f t="shared" si="3"/>
        <v>-152069</v>
      </c>
      <c r="H38" s="33">
        <f t="shared" si="3"/>
        <v>124858</v>
      </c>
      <c r="I38" s="33">
        <f t="shared" si="3"/>
        <v>4372</v>
      </c>
      <c r="J38" s="33">
        <f t="shared" si="3"/>
        <v>-22839</v>
      </c>
      <c r="K38" s="33">
        <f t="shared" si="3"/>
        <v>52902</v>
      </c>
      <c r="L38" s="33">
        <f t="shared" si="3"/>
        <v>59231</v>
      </c>
      <c r="M38" s="33">
        <f t="shared" si="3"/>
        <v>-68140</v>
      </c>
      <c r="N38" s="33">
        <f t="shared" si="3"/>
        <v>43993</v>
      </c>
      <c r="O38" s="33">
        <f t="shared" si="3"/>
        <v>2554188</v>
      </c>
      <c r="P38" s="33">
        <f t="shared" si="3"/>
        <v>-2102965</v>
      </c>
      <c r="Q38" s="33">
        <f t="shared" si="3"/>
        <v>123160</v>
      </c>
      <c r="R38" s="33">
        <f t="shared" si="3"/>
        <v>574383</v>
      </c>
      <c r="S38" s="33">
        <f t="shared" si="3"/>
        <v>-2701965</v>
      </c>
      <c r="T38" s="33">
        <f t="shared" si="3"/>
        <v>-480475</v>
      </c>
      <c r="U38" s="33">
        <f t="shared" si="3"/>
        <v>-2106271</v>
      </c>
      <c r="V38" s="33">
        <f t="shared" si="3"/>
        <v>-5288711</v>
      </c>
      <c r="W38" s="33">
        <f t="shared" si="3"/>
        <v>-4693174</v>
      </c>
      <c r="X38" s="33">
        <f t="shared" si="3"/>
        <v>-375000</v>
      </c>
      <c r="Y38" s="33">
        <f t="shared" si="3"/>
        <v>-4318174</v>
      </c>
      <c r="Z38" s="34">
        <f>+IF(X38&lt;&gt;0,+(Y38/X38)*100,0)</f>
        <v>1151.5130666666666</v>
      </c>
      <c r="AA38" s="35">
        <f>+AA17+AA27+AA36</f>
        <v>-375000</v>
      </c>
    </row>
    <row r="39" spans="1:27" ht="13.5">
      <c r="A39" s="22" t="s">
        <v>59</v>
      </c>
      <c r="B39" s="16"/>
      <c r="C39" s="31">
        <v>-3360663</v>
      </c>
      <c r="D39" s="31"/>
      <c r="E39" s="32">
        <v>2951000</v>
      </c>
      <c r="F39" s="33">
        <v>2951000</v>
      </c>
      <c r="G39" s="33">
        <v>46326</v>
      </c>
      <c r="H39" s="33">
        <v>-105743</v>
      </c>
      <c r="I39" s="33">
        <v>19115</v>
      </c>
      <c r="J39" s="33">
        <v>46326</v>
      </c>
      <c r="K39" s="33">
        <v>23487</v>
      </c>
      <c r="L39" s="33">
        <v>76389</v>
      </c>
      <c r="M39" s="33">
        <v>135620</v>
      </c>
      <c r="N39" s="33">
        <v>23487</v>
      </c>
      <c r="O39" s="33">
        <v>67480</v>
      </c>
      <c r="P39" s="33">
        <v>2621668</v>
      </c>
      <c r="Q39" s="33">
        <v>518703</v>
      </c>
      <c r="R39" s="33">
        <v>67480</v>
      </c>
      <c r="S39" s="33">
        <v>641863</v>
      </c>
      <c r="T39" s="33">
        <v>-2060102</v>
      </c>
      <c r="U39" s="33">
        <v>-2540577</v>
      </c>
      <c r="V39" s="33">
        <v>641863</v>
      </c>
      <c r="W39" s="33">
        <v>46326</v>
      </c>
      <c r="X39" s="33">
        <v>2951000</v>
      </c>
      <c r="Y39" s="33">
        <v>-2904674</v>
      </c>
      <c r="Z39" s="34">
        <v>-98.43</v>
      </c>
      <c r="AA39" s="35">
        <v>2951000</v>
      </c>
    </row>
    <row r="40" spans="1:27" ht="13.5">
      <c r="A40" s="41" t="s">
        <v>60</v>
      </c>
      <c r="B40" s="42"/>
      <c r="C40" s="43">
        <v>761536</v>
      </c>
      <c r="D40" s="43"/>
      <c r="E40" s="44">
        <v>2576000</v>
      </c>
      <c r="F40" s="45">
        <v>2576000</v>
      </c>
      <c r="G40" s="45">
        <v>-105743</v>
      </c>
      <c r="H40" s="45">
        <v>19115</v>
      </c>
      <c r="I40" s="45">
        <v>23487</v>
      </c>
      <c r="J40" s="45">
        <v>23487</v>
      </c>
      <c r="K40" s="45">
        <v>76389</v>
      </c>
      <c r="L40" s="45">
        <v>135620</v>
      </c>
      <c r="M40" s="45">
        <v>67480</v>
      </c>
      <c r="N40" s="45">
        <v>67480</v>
      </c>
      <c r="O40" s="45">
        <v>2621668</v>
      </c>
      <c r="P40" s="45">
        <v>518703</v>
      </c>
      <c r="Q40" s="45">
        <v>641863</v>
      </c>
      <c r="R40" s="45">
        <v>2621668</v>
      </c>
      <c r="S40" s="45">
        <v>-2060102</v>
      </c>
      <c r="T40" s="45">
        <v>-2540577</v>
      </c>
      <c r="U40" s="45">
        <v>-4646848</v>
      </c>
      <c r="V40" s="45">
        <v>-4646848</v>
      </c>
      <c r="W40" s="45">
        <v>-4646848</v>
      </c>
      <c r="X40" s="45">
        <v>2576000</v>
      </c>
      <c r="Y40" s="45">
        <v>-7222848</v>
      </c>
      <c r="Z40" s="46">
        <v>-280.39</v>
      </c>
      <c r="AA40" s="47">
        <v>2576000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3533430</v>
      </c>
      <c r="D6" s="17"/>
      <c r="E6" s="18">
        <v>3023166</v>
      </c>
      <c r="F6" s="19">
        <v>3023166</v>
      </c>
      <c r="G6" s="19">
        <v>94580</v>
      </c>
      <c r="H6" s="19">
        <v>729402</v>
      </c>
      <c r="I6" s="19">
        <v>1002935</v>
      </c>
      <c r="J6" s="19">
        <v>1826917</v>
      </c>
      <c r="K6" s="19">
        <v>597811</v>
      </c>
      <c r="L6" s="19">
        <v>283703</v>
      </c>
      <c r="M6" s="19">
        <v>548670</v>
      </c>
      <c r="N6" s="19">
        <v>1430184</v>
      </c>
      <c r="O6" s="19">
        <v>195967</v>
      </c>
      <c r="P6" s="19">
        <v>224141</v>
      </c>
      <c r="Q6" s="19">
        <v>300325</v>
      </c>
      <c r="R6" s="19">
        <v>720433</v>
      </c>
      <c r="S6" s="19">
        <v>117923</v>
      </c>
      <c r="T6" s="19">
        <v>231686</v>
      </c>
      <c r="U6" s="19"/>
      <c r="V6" s="19">
        <v>349609</v>
      </c>
      <c r="W6" s="19">
        <v>4327143</v>
      </c>
      <c r="X6" s="19">
        <v>3023166</v>
      </c>
      <c r="Y6" s="19">
        <v>1303977</v>
      </c>
      <c r="Z6" s="20">
        <v>43.13</v>
      </c>
      <c r="AA6" s="21">
        <v>3023166</v>
      </c>
    </row>
    <row r="7" spans="1:27" ht="13.5">
      <c r="A7" s="22" t="s">
        <v>34</v>
      </c>
      <c r="B7" s="16"/>
      <c r="C7" s="17">
        <v>10402373</v>
      </c>
      <c r="D7" s="17"/>
      <c r="E7" s="18">
        <v>17117150</v>
      </c>
      <c r="F7" s="19">
        <v>17117150</v>
      </c>
      <c r="G7" s="19">
        <v>796222</v>
      </c>
      <c r="H7" s="19">
        <v>795393</v>
      </c>
      <c r="I7" s="19">
        <v>792739</v>
      </c>
      <c r="J7" s="19">
        <v>2384354</v>
      </c>
      <c r="K7" s="19">
        <v>813113</v>
      </c>
      <c r="L7" s="19">
        <v>1064434</v>
      </c>
      <c r="M7" s="19">
        <v>858310</v>
      </c>
      <c r="N7" s="19">
        <v>2735857</v>
      </c>
      <c r="O7" s="19">
        <v>731529</v>
      </c>
      <c r="P7" s="19">
        <v>951492</v>
      </c>
      <c r="Q7" s="19">
        <v>978949</v>
      </c>
      <c r="R7" s="19">
        <v>2661970</v>
      </c>
      <c r="S7" s="19">
        <v>720372</v>
      </c>
      <c r="T7" s="19">
        <v>828054</v>
      </c>
      <c r="U7" s="19"/>
      <c r="V7" s="19">
        <v>1548426</v>
      </c>
      <c r="W7" s="19">
        <v>9330607</v>
      </c>
      <c r="X7" s="19">
        <v>17117150</v>
      </c>
      <c r="Y7" s="19">
        <v>-7786543</v>
      </c>
      <c r="Z7" s="20">
        <v>-45.49</v>
      </c>
      <c r="AA7" s="21">
        <v>17117150</v>
      </c>
    </row>
    <row r="8" spans="1:27" ht="13.5">
      <c r="A8" s="22" t="s">
        <v>35</v>
      </c>
      <c r="B8" s="16"/>
      <c r="C8" s="17">
        <v>7785499</v>
      </c>
      <c r="D8" s="17"/>
      <c r="E8" s="18">
        <v>7709884</v>
      </c>
      <c r="F8" s="19">
        <v>7709884</v>
      </c>
      <c r="G8" s="19">
        <v>83067</v>
      </c>
      <c r="H8" s="19">
        <v>342928</v>
      </c>
      <c r="I8" s="19">
        <v>173576</v>
      </c>
      <c r="J8" s="19">
        <v>599571</v>
      </c>
      <c r="K8" s="19">
        <v>56484</v>
      </c>
      <c r="L8" s="19">
        <v>152390</v>
      </c>
      <c r="M8" s="19">
        <v>62118</v>
      </c>
      <c r="N8" s="19">
        <v>270992</v>
      </c>
      <c r="O8" s="19">
        <v>55112</v>
      </c>
      <c r="P8" s="19">
        <v>27630</v>
      </c>
      <c r="Q8" s="19">
        <v>75095</v>
      </c>
      <c r="R8" s="19">
        <v>157837</v>
      </c>
      <c r="S8" s="19">
        <v>80462</v>
      </c>
      <c r="T8" s="19">
        <v>66546</v>
      </c>
      <c r="U8" s="19"/>
      <c r="V8" s="19">
        <v>147008</v>
      </c>
      <c r="W8" s="19">
        <v>1175408</v>
      </c>
      <c r="X8" s="19">
        <v>7709884</v>
      </c>
      <c r="Y8" s="19">
        <v>-6534476</v>
      </c>
      <c r="Z8" s="20">
        <v>-84.75</v>
      </c>
      <c r="AA8" s="21">
        <v>7709884</v>
      </c>
    </row>
    <row r="9" spans="1:27" ht="13.5">
      <c r="A9" s="22" t="s">
        <v>36</v>
      </c>
      <c r="B9" s="16"/>
      <c r="C9" s="17">
        <v>19480547</v>
      </c>
      <c r="D9" s="17"/>
      <c r="E9" s="18">
        <v>20489000</v>
      </c>
      <c r="F9" s="19">
        <v>20489000</v>
      </c>
      <c r="G9" s="19">
        <v>5976000</v>
      </c>
      <c r="H9" s="19"/>
      <c r="I9" s="19"/>
      <c r="J9" s="19">
        <v>5976000</v>
      </c>
      <c r="K9" s="19"/>
      <c r="L9" s="19"/>
      <c r="M9" s="19">
        <v>5031000</v>
      </c>
      <c r="N9" s="19">
        <v>5031000</v>
      </c>
      <c r="O9" s="19"/>
      <c r="P9" s="19"/>
      <c r="Q9" s="19">
        <v>4089000</v>
      </c>
      <c r="R9" s="19">
        <v>4089000</v>
      </c>
      <c r="S9" s="19"/>
      <c r="T9" s="19"/>
      <c r="U9" s="19"/>
      <c r="V9" s="19"/>
      <c r="W9" s="19">
        <v>15096000</v>
      </c>
      <c r="X9" s="19">
        <v>20489000</v>
      </c>
      <c r="Y9" s="19">
        <v>-5393000</v>
      </c>
      <c r="Z9" s="20">
        <v>-26.32</v>
      </c>
      <c r="AA9" s="21">
        <v>20489000</v>
      </c>
    </row>
    <row r="10" spans="1:27" ht="13.5">
      <c r="A10" s="22" t="s">
        <v>37</v>
      </c>
      <c r="B10" s="16"/>
      <c r="C10" s="17">
        <v>7357500</v>
      </c>
      <c r="D10" s="17"/>
      <c r="E10" s="18">
        <v>19848000</v>
      </c>
      <c r="F10" s="19">
        <v>19848000</v>
      </c>
      <c r="G10" s="19">
        <v>3848000</v>
      </c>
      <c r="H10" s="19"/>
      <c r="I10" s="19"/>
      <c r="J10" s="19">
        <v>3848000</v>
      </c>
      <c r="K10" s="19"/>
      <c r="L10" s="19">
        <v>4000000</v>
      </c>
      <c r="M10" s="19"/>
      <c r="N10" s="19">
        <v>4000000</v>
      </c>
      <c r="O10" s="19"/>
      <c r="P10" s="19"/>
      <c r="Q10" s="19"/>
      <c r="R10" s="19"/>
      <c r="S10" s="19"/>
      <c r="T10" s="19"/>
      <c r="U10" s="19"/>
      <c r="V10" s="19"/>
      <c r="W10" s="19">
        <v>7848000</v>
      </c>
      <c r="X10" s="19">
        <v>19848000</v>
      </c>
      <c r="Y10" s="19">
        <v>-12000000</v>
      </c>
      <c r="Z10" s="20">
        <v>-60.46</v>
      </c>
      <c r="AA10" s="21">
        <v>19848000</v>
      </c>
    </row>
    <row r="11" spans="1:27" ht="13.5">
      <c r="A11" s="22" t="s">
        <v>38</v>
      </c>
      <c r="B11" s="16"/>
      <c r="C11" s="17">
        <v>1302148</v>
      </c>
      <c r="D11" s="17"/>
      <c r="E11" s="18">
        <v>1170600</v>
      </c>
      <c r="F11" s="19">
        <v>1170600</v>
      </c>
      <c r="G11" s="19">
        <v>17328</v>
      </c>
      <c r="H11" s="19">
        <v>65626</v>
      </c>
      <c r="I11" s="19">
        <v>173744</v>
      </c>
      <c r="J11" s="19">
        <v>256698</v>
      </c>
      <c r="K11" s="19">
        <v>124369</v>
      </c>
      <c r="L11" s="19">
        <v>86558</v>
      </c>
      <c r="M11" s="19">
        <v>172595</v>
      </c>
      <c r="N11" s="19">
        <v>383522</v>
      </c>
      <c r="O11" s="19">
        <v>132495</v>
      </c>
      <c r="P11" s="19">
        <v>62963</v>
      </c>
      <c r="Q11" s="19">
        <v>63523</v>
      </c>
      <c r="R11" s="19">
        <v>258981</v>
      </c>
      <c r="S11" s="19">
        <v>252590</v>
      </c>
      <c r="T11" s="19">
        <v>65332</v>
      </c>
      <c r="U11" s="19"/>
      <c r="V11" s="19">
        <v>317922</v>
      </c>
      <c r="W11" s="19">
        <v>1217123</v>
      </c>
      <c r="X11" s="19">
        <v>1170600</v>
      </c>
      <c r="Y11" s="19">
        <v>46523</v>
      </c>
      <c r="Z11" s="20">
        <v>3.97</v>
      </c>
      <c r="AA11" s="21">
        <v>1170600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-34488407</v>
      </c>
      <c r="D14" s="17"/>
      <c r="E14" s="18">
        <v>-38935023</v>
      </c>
      <c r="F14" s="19">
        <v>-38935023</v>
      </c>
      <c r="G14" s="19">
        <v>-13605666</v>
      </c>
      <c r="H14" s="19">
        <v>-8437215</v>
      </c>
      <c r="I14" s="19">
        <v>-1788140</v>
      </c>
      <c r="J14" s="19">
        <v>-23831021</v>
      </c>
      <c r="K14" s="19">
        <v>-4574181</v>
      </c>
      <c r="L14" s="19">
        <v>-13800853</v>
      </c>
      <c r="M14" s="19">
        <v>-2177388</v>
      </c>
      <c r="N14" s="19">
        <v>-20552422</v>
      </c>
      <c r="O14" s="19">
        <v>-3326146</v>
      </c>
      <c r="P14" s="19">
        <v>-3918191</v>
      </c>
      <c r="Q14" s="19">
        <v>-5476564</v>
      </c>
      <c r="R14" s="19">
        <v>-12720901</v>
      </c>
      <c r="S14" s="19">
        <v>-4384061</v>
      </c>
      <c r="T14" s="19">
        <v>-3526523</v>
      </c>
      <c r="U14" s="19"/>
      <c r="V14" s="19">
        <v>-7910584</v>
      </c>
      <c r="W14" s="19">
        <v>-65014928</v>
      </c>
      <c r="X14" s="19">
        <v>-38935023</v>
      </c>
      <c r="Y14" s="19">
        <v>-26079905</v>
      </c>
      <c r="Z14" s="20">
        <v>66.98</v>
      </c>
      <c r="AA14" s="21">
        <v>-38935023</v>
      </c>
    </row>
    <row r="15" spans="1:27" ht="13.5">
      <c r="A15" s="22" t="s">
        <v>42</v>
      </c>
      <c r="B15" s="16"/>
      <c r="C15" s="17">
        <v>-811725</v>
      </c>
      <c r="D15" s="17"/>
      <c r="E15" s="18">
        <v>-531013</v>
      </c>
      <c r="F15" s="19">
        <v>-531013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-531013</v>
      </c>
      <c r="Y15" s="19">
        <v>531013</v>
      </c>
      <c r="Z15" s="20">
        <v>-100</v>
      </c>
      <c r="AA15" s="21">
        <v>-531013</v>
      </c>
    </row>
    <row r="16" spans="1:27" ht="13.5">
      <c r="A16" s="22" t="s">
        <v>43</v>
      </c>
      <c r="B16" s="16"/>
      <c r="C16" s="17">
        <v>-7536185</v>
      </c>
      <c r="D16" s="17"/>
      <c r="E16" s="18">
        <v>-8302311</v>
      </c>
      <c r="F16" s="19">
        <v>-8302311</v>
      </c>
      <c r="G16" s="19">
        <v>-3711438</v>
      </c>
      <c r="H16" s="19"/>
      <c r="I16" s="19"/>
      <c r="J16" s="19">
        <v>-3711438</v>
      </c>
      <c r="K16" s="19"/>
      <c r="L16" s="19"/>
      <c r="M16" s="19">
        <v>-2766438</v>
      </c>
      <c r="N16" s="19">
        <v>-2766438</v>
      </c>
      <c r="O16" s="19"/>
      <c r="P16" s="19">
        <v>-251078</v>
      </c>
      <c r="Q16" s="19">
        <v>-1824435</v>
      </c>
      <c r="R16" s="19">
        <v>-2075513</v>
      </c>
      <c r="S16" s="19"/>
      <c r="T16" s="19"/>
      <c r="U16" s="19"/>
      <c r="V16" s="19"/>
      <c r="W16" s="19">
        <v>-8553389</v>
      </c>
      <c r="X16" s="19">
        <v>-8302311</v>
      </c>
      <c r="Y16" s="19">
        <v>-251078</v>
      </c>
      <c r="Z16" s="20">
        <v>3.02</v>
      </c>
      <c r="AA16" s="21">
        <v>-8302311</v>
      </c>
    </row>
    <row r="17" spans="1:27" ht="13.5">
      <c r="A17" s="23" t="s">
        <v>44</v>
      </c>
      <c r="B17" s="24"/>
      <c r="C17" s="25">
        <f aca="true" t="shared" si="0" ref="C17:Y17">SUM(C6:C16)</f>
        <v>7025180</v>
      </c>
      <c r="D17" s="25">
        <f>SUM(D6:D16)</f>
        <v>0</v>
      </c>
      <c r="E17" s="26">
        <f t="shared" si="0"/>
        <v>21589453</v>
      </c>
      <c r="F17" s="27">
        <f t="shared" si="0"/>
        <v>21589453</v>
      </c>
      <c r="G17" s="27">
        <f t="shared" si="0"/>
        <v>-6501907</v>
      </c>
      <c r="H17" s="27">
        <f t="shared" si="0"/>
        <v>-6503866</v>
      </c>
      <c r="I17" s="27">
        <f t="shared" si="0"/>
        <v>354854</v>
      </c>
      <c r="J17" s="27">
        <f t="shared" si="0"/>
        <v>-12650919</v>
      </c>
      <c r="K17" s="27">
        <f t="shared" si="0"/>
        <v>-2982404</v>
      </c>
      <c r="L17" s="27">
        <f t="shared" si="0"/>
        <v>-8213768</v>
      </c>
      <c r="M17" s="27">
        <f t="shared" si="0"/>
        <v>1728867</v>
      </c>
      <c r="N17" s="27">
        <f t="shared" si="0"/>
        <v>-9467305</v>
      </c>
      <c r="O17" s="27">
        <f t="shared" si="0"/>
        <v>-2211043</v>
      </c>
      <c r="P17" s="27">
        <f t="shared" si="0"/>
        <v>-2903043</v>
      </c>
      <c r="Q17" s="27">
        <f t="shared" si="0"/>
        <v>-1794107</v>
      </c>
      <c r="R17" s="27">
        <f t="shared" si="0"/>
        <v>-6908193</v>
      </c>
      <c r="S17" s="27">
        <f t="shared" si="0"/>
        <v>-3212714</v>
      </c>
      <c r="T17" s="27">
        <f t="shared" si="0"/>
        <v>-2334905</v>
      </c>
      <c r="U17" s="27">
        <f t="shared" si="0"/>
        <v>0</v>
      </c>
      <c r="V17" s="27">
        <f t="shared" si="0"/>
        <v>-5547619</v>
      </c>
      <c r="W17" s="27">
        <f t="shared" si="0"/>
        <v>-34574036</v>
      </c>
      <c r="X17" s="27">
        <f t="shared" si="0"/>
        <v>21589453</v>
      </c>
      <c r="Y17" s="27">
        <f t="shared" si="0"/>
        <v>-56163489</v>
      </c>
      <c r="Z17" s="28">
        <f>+IF(X17&lt;&gt;0,+(Y17/X17)*100,0)</f>
        <v>-260.14317731903634</v>
      </c>
      <c r="AA17" s="29">
        <f>SUM(AA6:AA16)</f>
        <v>21589453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26435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9413</v>
      </c>
      <c r="D22" s="17"/>
      <c r="E22" s="39">
        <v>9045</v>
      </c>
      <c r="F22" s="36">
        <v>9045</v>
      </c>
      <c r="G22" s="19">
        <v>802</v>
      </c>
      <c r="H22" s="19">
        <v>804</v>
      </c>
      <c r="I22" s="19">
        <v>807</v>
      </c>
      <c r="J22" s="19">
        <v>2413</v>
      </c>
      <c r="K22" s="19"/>
      <c r="L22" s="19">
        <v>1622</v>
      </c>
      <c r="M22" s="36">
        <v>815</v>
      </c>
      <c r="N22" s="19">
        <v>2437</v>
      </c>
      <c r="O22" s="19">
        <v>818</v>
      </c>
      <c r="P22" s="19">
        <v>820</v>
      </c>
      <c r="Q22" s="19">
        <v>823</v>
      </c>
      <c r="R22" s="19">
        <v>2461</v>
      </c>
      <c r="S22" s="19">
        <v>826</v>
      </c>
      <c r="T22" s="36">
        <v>829</v>
      </c>
      <c r="U22" s="19"/>
      <c r="V22" s="19">
        <v>1655</v>
      </c>
      <c r="W22" s="19">
        <v>8966</v>
      </c>
      <c r="X22" s="19">
        <v>9045</v>
      </c>
      <c r="Y22" s="19">
        <v>-79</v>
      </c>
      <c r="Z22" s="20">
        <v>-0.87</v>
      </c>
      <c r="AA22" s="21">
        <v>9045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6715802</v>
      </c>
      <c r="H24" s="19">
        <v>6502293</v>
      </c>
      <c r="I24" s="19">
        <v>3359474</v>
      </c>
      <c r="J24" s="19">
        <v>16577569</v>
      </c>
      <c r="K24" s="19">
        <v>2146447</v>
      </c>
      <c r="L24" s="19">
        <v>4097350</v>
      </c>
      <c r="M24" s="19">
        <v>3652771</v>
      </c>
      <c r="N24" s="19">
        <v>9896568</v>
      </c>
      <c r="O24" s="19">
        <v>1902128</v>
      </c>
      <c r="P24" s="19">
        <v>2683734</v>
      </c>
      <c r="Q24" s="19">
        <v>2808247</v>
      </c>
      <c r="R24" s="19">
        <v>7394109</v>
      </c>
      <c r="S24" s="19">
        <v>2818021</v>
      </c>
      <c r="T24" s="19">
        <v>2584115</v>
      </c>
      <c r="U24" s="19"/>
      <c r="V24" s="19">
        <v>5402136</v>
      </c>
      <c r="W24" s="19">
        <v>39270382</v>
      </c>
      <c r="X24" s="19"/>
      <c r="Y24" s="19">
        <v>39270382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-7661161</v>
      </c>
      <c r="D26" s="17"/>
      <c r="E26" s="18">
        <v>-19848000</v>
      </c>
      <c r="F26" s="19">
        <v>-19848000</v>
      </c>
      <c r="G26" s="19">
        <v>-1155</v>
      </c>
      <c r="H26" s="19">
        <v>-1190</v>
      </c>
      <c r="I26" s="19">
        <v>-3300695</v>
      </c>
      <c r="J26" s="19">
        <v>-3303040</v>
      </c>
      <c r="K26" s="19"/>
      <c r="L26" s="19"/>
      <c r="M26" s="19">
        <v>-692791</v>
      </c>
      <c r="N26" s="19">
        <v>-692791</v>
      </c>
      <c r="O26" s="19">
        <v>-8584</v>
      </c>
      <c r="P26" s="19">
        <v>-21596</v>
      </c>
      <c r="Q26" s="19">
        <v>-261415</v>
      </c>
      <c r="R26" s="19">
        <v>-291595</v>
      </c>
      <c r="S26" s="19">
        <v>-1083</v>
      </c>
      <c r="T26" s="19">
        <v>-677</v>
      </c>
      <c r="U26" s="19"/>
      <c r="V26" s="19">
        <v>-1760</v>
      </c>
      <c r="W26" s="19">
        <v>-4289186</v>
      </c>
      <c r="X26" s="19">
        <v>-19848000</v>
      </c>
      <c r="Y26" s="19">
        <v>15558814</v>
      </c>
      <c r="Z26" s="20">
        <v>-78.39</v>
      </c>
      <c r="AA26" s="21">
        <v>-19848000</v>
      </c>
    </row>
    <row r="27" spans="1:27" ht="13.5">
      <c r="A27" s="23" t="s">
        <v>51</v>
      </c>
      <c r="B27" s="24"/>
      <c r="C27" s="25">
        <f aca="true" t="shared" si="1" ref="C27:Y27">SUM(C21:C26)</f>
        <v>-7625313</v>
      </c>
      <c r="D27" s="25">
        <f>SUM(D21:D26)</f>
        <v>0</v>
      </c>
      <c r="E27" s="26">
        <f t="shared" si="1"/>
        <v>-19838955</v>
      </c>
      <c r="F27" s="27">
        <f t="shared" si="1"/>
        <v>-19838955</v>
      </c>
      <c r="G27" s="27">
        <f t="shared" si="1"/>
        <v>6715449</v>
      </c>
      <c r="H27" s="27">
        <f t="shared" si="1"/>
        <v>6501907</v>
      </c>
      <c r="I27" s="27">
        <f t="shared" si="1"/>
        <v>59586</v>
      </c>
      <c r="J27" s="27">
        <f t="shared" si="1"/>
        <v>13276942</v>
      </c>
      <c r="K27" s="27">
        <f t="shared" si="1"/>
        <v>2146447</v>
      </c>
      <c r="L27" s="27">
        <f t="shared" si="1"/>
        <v>4098972</v>
      </c>
      <c r="M27" s="27">
        <f t="shared" si="1"/>
        <v>2960795</v>
      </c>
      <c r="N27" s="27">
        <f t="shared" si="1"/>
        <v>9206214</v>
      </c>
      <c r="O27" s="27">
        <f t="shared" si="1"/>
        <v>1894362</v>
      </c>
      <c r="P27" s="27">
        <f t="shared" si="1"/>
        <v>2662958</v>
      </c>
      <c r="Q27" s="27">
        <f t="shared" si="1"/>
        <v>2547655</v>
      </c>
      <c r="R27" s="27">
        <f t="shared" si="1"/>
        <v>7104975</v>
      </c>
      <c r="S27" s="27">
        <f t="shared" si="1"/>
        <v>2817764</v>
      </c>
      <c r="T27" s="27">
        <f t="shared" si="1"/>
        <v>2584267</v>
      </c>
      <c r="U27" s="27">
        <f t="shared" si="1"/>
        <v>0</v>
      </c>
      <c r="V27" s="27">
        <f t="shared" si="1"/>
        <v>5402031</v>
      </c>
      <c r="W27" s="27">
        <f t="shared" si="1"/>
        <v>34990162</v>
      </c>
      <c r="X27" s="27">
        <f t="shared" si="1"/>
        <v>-19838955</v>
      </c>
      <c r="Y27" s="27">
        <f t="shared" si="1"/>
        <v>54829117</v>
      </c>
      <c r="Z27" s="28">
        <f>+IF(X27&lt;&gt;0,+(Y27/X27)*100,0)</f>
        <v>-276.37099333104993</v>
      </c>
      <c r="AA27" s="29">
        <f>SUM(AA21:AA26)</f>
        <v>-19838955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8650</v>
      </c>
      <c r="D33" s="17"/>
      <c r="E33" s="18">
        <v>29000</v>
      </c>
      <c r="F33" s="19">
        <v>29000</v>
      </c>
      <c r="G33" s="19">
        <v>1000</v>
      </c>
      <c r="H33" s="36">
        <v>3000</v>
      </c>
      <c r="I33" s="36">
        <v>4000</v>
      </c>
      <c r="J33" s="36">
        <v>8000</v>
      </c>
      <c r="K33" s="19">
        <v>2000</v>
      </c>
      <c r="L33" s="19">
        <v>7000</v>
      </c>
      <c r="M33" s="19"/>
      <c r="N33" s="19">
        <v>9000</v>
      </c>
      <c r="O33" s="36">
        <v>2000</v>
      </c>
      <c r="P33" s="36">
        <v>1000</v>
      </c>
      <c r="Q33" s="36"/>
      <c r="R33" s="19">
        <v>3000</v>
      </c>
      <c r="S33" s="19">
        <v>3000</v>
      </c>
      <c r="T33" s="19">
        <v>8000</v>
      </c>
      <c r="U33" s="19"/>
      <c r="V33" s="36">
        <v>11000</v>
      </c>
      <c r="W33" s="36">
        <v>31000</v>
      </c>
      <c r="X33" s="36">
        <v>29000</v>
      </c>
      <c r="Y33" s="19">
        <v>2000</v>
      </c>
      <c r="Z33" s="20">
        <v>6.9</v>
      </c>
      <c r="AA33" s="21">
        <v>29000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8650</v>
      </c>
      <c r="D36" s="25">
        <f>SUM(D31:D35)</f>
        <v>0</v>
      </c>
      <c r="E36" s="26">
        <f t="shared" si="2"/>
        <v>29000</v>
      </c>
      <c r="F36" s="27">
        <f t="shared" si="2"/>
        <v>29000</v>
      </c>
      <c r="G36" s="27">
        <f t="shared" si="2"/>
        <v>1000</v>
      </c>
      <c r="H36" s="27">
        <f t="shared" si="2"/>
        <v>3000</v>
      </c>
      <c r="I36" s="27">
        <f t="shared" si="2"/>
        <v>4000</v>
      </c>
      <c r="J36" s="27">
        <f t="shared" si="2"/>
        <v>8000</v>
      </c>
      <c r="K36" s="27">
        <f t="shared" si="2"/>
        <v>2000</v>
      </c>
      <c r="L36" s="27">
        <f t="shared" si="2"/>
        <v>7000</v>
      </c>
      <c r="M36" s="27">
        <f t="shared" si="2"/>
        <v>0</v>
      </c>
      <c r="N36" s="27">
        <f t="shared" si="2"/>
        <v>9000</v>
      </c>
      <c r="O36" s="27">
        <f t="shared" si="2"/>
        <v>2000</v>
      </c>
      <c r="P36" s="27">
        <f t="shared" si="2"/>
        <v>1000</v>
      </c>
      <c r="Q36" s="27">
        <f t="shared" si="2"/>
        <v>0</v>
      </c>
      <c r="R36" s="27">
        <f t="shared" si="2"/>
        <v>3000</v>
      </c>
      <c r="S36" s="27">
        <f t="shared" si="2"/>
        <v>3000</v>
      </c>
      <c r="T36" s="27">
        <f t="shared" si="2"/>
        <v>8000</v>
      </c>
      <c r="U36" s="27">
        <f t="shared" si="2"/>
        <v>0</v>
      </c>
      <c r="V36" s="27">
        <f t="shared" si="2"/>
        <v>11000</v>
      </c>
      <c r="W36" s="27">
        <f t="shared" si="2"/>
        <v>31000</v>
      </c>
      <c r="X36" s="27">
        <f t="shared" si="2"/>
        <v>29000</v>
      </c>
      <c r="Y36" s="27">
        <f t="shared" si="2"/>
        <v>2000</v>
      </c>
      <c r="Z36" s="28">
        <f>+IF(X36&lt;&gt;0,+(Y36/X36)*100,0)</f>
        <v>6.896551724137931</v>
      </c>
      <c r="AA36" s="29">
        <f>SUM(AA31:AA35)</f>
        <v>29000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-591483</v>
      </c>
      <c r="D38" s="31">
        <f>+D17+D27+D36</f>
        <v>0</v>
      </c>
      <c r="E38" s="32">
        <f t="shared" si="3"/>
        <v>1779498</v>
      </c>
      <c r="F38" s="33">
        <f t="shared" si="3"/>
        <v>1779498</v>
      </c>
      <c r="G38" s="33">
        <f t="shared" si="3"/>
        <v>214542</v>
      </c>
      <c r="H38" s="33">
        <f t="shared" si="3"/>
        <v>1041</v>
      </c>
      <c r="I38" s="33">
        <f t="shared" si="3"/>
        <v>418440</v>
      </c>
      <c r="J38" s="33">
        <f t="shared" si="3"/>
        <v>634023</v>
      </c>
      <c r="K38" s="33">
        <f t="shared" si="3"/>
        <v>-833957</v>
      </c>
      <c r="L38" s="33">
        <f t="shared" si="3"/>
        <v>-4107796</v>
      </c>
      <c r="M38" s="33">
        <f t="shared" si="3"/>
        <v>4689662</v>
      </c>
      <c r="N38" s="33">
        <f t="shared" si="3"/>
        <v>-252091</v>
      </c>
      <c r="O38" s="33">
        <f t="shared" si="3"/>
        <v>-314681</v>
      </c>
      <c r="P38" s="33">
        <f t="shared" si="3"/>
        <v>-239085</v>
      </c>
      <c r="Q38" s="33">
        <f t="shared" si="3"/>
        <v>753548</v>
      </c>
      <c r="R38" s="33">
        <f t="shared" si="3"/>
        <v>199782</v>
      </c>
      <c r="S38" s="33">
        <f t="shared" si="3"/>
        <v>-391950</v>
      </c>
      <c r="T38" s="33">
        <f t="shared" si="3"/>
        <v>257362</v>
      </c>
      <c r="U38" s="33">
        <f t="shared" si="3"/>
        <v>0</v>
      </c>
      <c r="V38" s="33">
        <f t="shared" si="3"/>
        <v>-134588</v>
      </c>
      <c r="W38" s="33">
        <f t="shared" si="3"/>
        <v>447126</v>
      </c>
      <c r="X38" s="33">
        <f t="shared" si="3"/>
        <v>1779498</v>
      </c>
      <c r="Y38" s="33">
        <f t="shared" si="3"/>
        <v>-1332372</v>
      </c>
      <c r="Z38" s="34">
        <f>+IF(X38&lt;&gt;0,+(Y38/X38)*100,0)</f>
        <v>-74.87347555321782</v>
      </c>
      <c r="AA38" s="35">
        <f>+AA17+AA27+AA36</f>
        <v>1779498</v>
      </c>
    </row>
    <row r="39" spans="1:27" ht="13.5">
      <c r="A39" s="22" t="s">
        <v>59</v>
      </c>
      <c r="B39" s="16"/>
      <c r="C39" s="31">
        <v>23203491</v>
      </c>
      <c r="D39" s="31"/>
      <c r="E39" s="32">
        <v>21089392</v>
      </c>
      <c r="F39" s="33">
        <v>21089392</v>
      </c>
      <c r="G39" s="33">
        <v>21089392</v>
      </c>
      <c r="H39" s="33">
        <v>21303934</v>
      </c>
      <c r="I39" s="33">
        <v>21304975</v>
      </c>
      <c r="J39" s="33">
        <v>21089392</v>
      </c>
      <c r="K39" s="33">
        <v>21723415</v>
      </c>
      <c r="L39" s="33">
        <v>20889458</v>
      </c>
      <c r="M39" s="33">
        <v>16781662</v>
      </c>
      <c r="N39" s="33">
        <v>21723415</v>
      </c>
      <c r="O39" s="33">
        <v>21471324</v>
      </c>
      <c r="P39" s="33">
        <v>21156643</v>
      </c>
      <c r="Q39" s="33">
        <v>20917558</v>
      </c>
      <c r="R39" s="33">
        <v>21471324</v>
      </c>
      <c r="S39" s="33">
        <v>21671106</v>
      </c>
      <c r="T39" s="33">
        <v>21279156</v>
      </c>
      <c r="U39" s="33"/>
      <c r="V39" s="33">
        <v>21671106</v>
      </c>
      <c r="W39" s="33">
        <v>21089392</v>
      </c>
      <c r="X39" s="33">
        <v>21089392</v>
      </c>
      <c r="Y39" s="33"/>
      <c r="Z39" s="34"/>
      <c r="AA39" s="35">
        <v>21089392</v>
      </c>
    </row>
    <row r="40" spans="1:27" ht="13.5">
      <c r="A40" s="41" t="s">
        <v>60</v>
      </c>
      <c r="B40" s="42"/>
      <c r="C40" s="43">
        <v>22612008</v>
      </c>
      <c r="D40" s="43"/>
      <c r="E40" s="44">
        <v>22868890</v>
      </c>
      <c r="F40" s="45">
        <v>22868890</v>
      </c>
      <c r="G40" s="45">
        <v>21303934</v>
      </c>
      <c r="H40" s="45">
        <v>21304975</v>
      </c>
      <c r="I40" s="45">
        <v>21723415</v>
      </c>
      <c r="J40" s="45">
        <v>21723415</v>
      </c>
      <c r="K40" s="45">
        <v>20889458</v>
      </c>
      <c r="L40" s="45">
        <v>16781662</v>
      </c>
      <c r="M40" s="45">
        <v>21471324</v>
      </c>
      <c r="N40" s="45">
        <v>21471324</v>
      </c>
      <c r="O40" s="45">
        <v>21156643</v>
      </c>
      <c r="P40" s="45">
        <v>20917558</v>
      </c>
      <c r="Q40" s="45">
        <v>21671106</v>
      </c>
      <c r="R40" s="45">
        <v>21156643</v>
      </c>
      <c r="S40" s="45">
        <v>21279156</v>
      </c>
      <c r="T40" s="45">
        <v>21536518</v>
      </c>
      <c r="U40" s="45"/>
      <c r="V40" s="45">
        <v>21536518</v>
      </c>
      <c r="W40" s="45">
        <v>21536518</v>
      </c>
      <c r="X40" s="45">
        <v>22868890</v>
      </c>
      <c r="Y40" s="45">
        <v>-1332372</v>
      </c>
      <c r="Z40" s="46">
        <v>-5.83</v>
      </c>
      <c r="AA40" s="47">
        <v>22868890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4761579</v>
      </c>
      <c r="D6" s="17"/>
      <c r="E6" s="18">
        <v>4108787</v>
      </c>
      <c r="F6" s="19">
        <v>4108787</v>
      </c>
      <c r="G6" s="19">
        <v>149108</v>
      </c>
      <c r="H6" s="19">
        <v>496692</v>
      </c>
      <c r="I6" s="19">
        <v>594150</v>
      </c>
      <c r="J6" s="19">
        <v>1239950</v>
      </c>
      <c r="K6" s="19">
        <v>589796</v>
      </c>
      <c r="L6" s="19">
        <v>323893</v>
      </c>
      <c r="M6" s="19">
        <v>458617</v>
      </c>
      <c r="N6" s="19">
        <v>1372306</v>
      </c>
      <c r="O6" s="19">
        <v>291391</v>
      </c>
      <c r="P6" s="19">
        <v>246213</v>
      </c>
      <c r="Q6" s="19">
        <v>499748</v>
      </c>
      <c r="R6" s="19">
        <v>1037352</v>
      </c>
      <c r="S6" s="19">
        <v>247012</v>
      </c>
      <c r="T6" s="19">
        <v>239711</v>
      </c>
      <c r="U6" s="19">
        <v>266229</v>
      </c>
      <c r="V6" s="19">
        <v>752952</v>
      </c>
      <c r="W6" s="19">
        <v>4402560</v>
      </c>
      <c r="X6" s="19">
        <v>4108787</v>
      </c>
      <c r="Y6" s="19">
        <v>293773</v>
      </c>
      <c r="Z6" s="20">
        <v>7.15</v>
      </c>
      <c r="AA6" s="21">
        <v>4108787</v>
      </c>
    </row>
    <row r="7" spans="1:27" ht="13.5">
      <c r="A7" s="22" t="s">
        <v>34</v>
      </c>
      <c r="B7" s="16"/>
      <c r="C7" s="17">
        <v>12112031</v>
      </c>
      <c r="D7" s="17"/>
      <c r="E7" s="18">
        <v>13047955</v>
      </c>
      <c r="F7" s="19">
        <v>13047955</v>
      </c>
      <c r="G7" s="19">
        <v>860486</v>
      </c>
      <c r="H7" s="19">
        <v>1033735</v>
      </c>
      <c r="I7" s="19">
        <v>1157332</v>
      </c>
      <c r="J7" s="19">
        <v>3051553</v>
      </c>
      <c r="K7" s="19">
        <v>1016990</v>
      </c>
      <c r="L7" s="19">
        <v>1030728</v>
      </c>
      <c r="M7" s="19">
        <v>992189</v>
      </c>
      <c r="N7" s="19">
        <v>3039907</v>
      </c>
      <c r="O7" s="19">
        <v>1295807</v>
      </c>
      <c r="P7" s="19">
        <v>1192234</v>
      </c>
      <c r="Q7" s="19">
        <v>1209552</v>
      </c>
      <c r="R7" s="19">
        <v>3697593</v>
      </c>
      <c r="S7" s="19">
        <v>1183782</v>
      </c>
      <c r="T7" s="19">
        <v>1336092</v>
      </c>
      <c r="U7" s="19">
        <v>1504554</v>
      </c>
      <c r="V7" s="19">
        <v>4024428</v>
      </c>
      <c r="W7" s="19">
        <v>13813481</v>
      </c>
      <c r="X7" s="19">
        <v>13047955</v>
      </c>
      <c r="Y7" s="19">
        <v>765526</v>
      </c>
      <c r="Z7" s="20">
        <v>5.87</v>
      </c>
      <c r="AA7" s="21">
        <v>13047955</v>
      </c>
    </row>
    <row r="8" spans="1:27" ht="13.5">
      <c r="A8" s="22" t="s">
        <v>35</v>
      </c>
      <c r="B8" s="16"/>
      <c r="C8" s="17">
        <v>1581643</v>
      </c>
      <c r="D8" s="17"/>
      <c r="E8" s="18">
        <v>13478256</v>
      </c>
      <c r="F8" s="19">
        <v>13478256</v>
      </c>
      <c r="G8" s="19">
        <v>113574</v>
      </c>
      <c r="H8" s="19">
        <v>138509</v>
      </c>
      <c r="I8" s="19">
        <v>428715</v>
      </c>
      <c r="J8" s="19">
        <v>680798</v>
      </c>
      <c r="K8" s="19">
        <v>535589</v>
      </c>
      <c r="L8" s="19">
        <v>1049484</v>
      </c>
      <c r="M8" s="19">
        <v>477323</v>
      </c>
      <c r="N8" s="19">
        <v>2062396</v>
      </c>
      <c r="O8" s="19">
        <v>441937</v>
      </c>
      <c r="P8" s="19">
        <v>299415</v>
      </c>
      <c r="Q8" s="19">
        <v>161291</v>
      </c>
      <c r="R8" s="19">
        <v>902643</v>
      </c>
      <c r="S8" s="19">
        <v>732838</v>
      </c>
      <c r="T8" s="19">
        <v>66208</v>
      </c>
      <c r="U8" s="19">
        <v>96269</v>
      </c>
      <c r="V8" s="19">
        <v>895315</v>
      </c>
      <c r="W8" s="19">
        <v>4541152</v>
      </c>
      <c r="X8" s="19">
        <v>13478256</v>
      </c>
      <c r="Y8" s="19">
        <v>-8937104</v>
      </c>
      <c r="Z8" s="20">
        <v>-66.31</v>
      </c>
      <c r="AA8" s="21">
        <v>13478256</v>
      </c>
    </row>
    <row r="9" spans="1:27" ht="13.5">
      <c r="A9" s="22" t="s">
        <v>36</v>
      </c>
      <c r="B9" s="16"/>
      <c r="C9" s="17">
        <v>17872328</v>
      </c>
      <c r="D9" s="17"/>
      <c r="E9" s="18">
        <v>17403000</v>
      </c>
      <c r="F9" s="19">
        <v>17403000</v>
      </c>
      <c r="G9" s="19">
        <v>7606000</v>
      </c>
      <c r="H9" s="19">
        <v>1341031</v>
      </c>
      <c r="I9" s="19"/>
      <c r="J9" s="19">
        <v>8947031</v>
      </c>
      <c r="K9" s="19">
        <v>546500</v>
      </c>
      <c r="L9" s="19">
        <v>5282636</v>
      </c>
      <c r="M9" s="19"/>
      <c r="N9" s="19">
        <v>5829136</v>
      </c>
      <c r="O9" s="19"/>
      <c r="P9" s="19">
        <v>898500</v>
      </c>
      <c r="Q9" s="19">
        <v>3973000</v>
      </c>
      <c r="R9" s="19">
        <v>4871500</v>
      </c>
      <c r="S9" s="19">
        <v>502444</v>
      </c>
      <c r="T9" s="19"/>
      <c r="U9" s="19">
        <v>3642900</v>
      </c>
      <c r="V9" s="19">
        <v>4145344</v>
      </c>
      <c r="W9" s="19">
        <v>23793011</v>
      </c>
      <c r="X9" s="19">
        <v>17403000</v>
      </c>
      <c r="Y9" s="19">
        <v>6390011</v>
      </c>
      <c r="Z9" s="20">
        <v>36.72</v>
      </c>
      <c r="AA9" s="21">
        <v>17403000</v>
      </c>
    </row>
    <row r="10" spans="1:27" ht="13.5">
      <c r="A10" s="22" t="s">
        <v>37</v>
      </c>
      <c r="B10" s="16"/>
      <c r="C10" s="17">
        <v>12058652</v>
      </c>
      <c r="D10" s="17"/>
      <c r="E10" s="18">
        <v>10490000</v>
      </c>
      <c r="F10" s="19">
        <v>10490000</v>
      </c>
      <c r="G10" s="19">
        <v>7579000</v>
      </c>
      <c r="H10" s="19"/>
      <c r="I10" s="19"/>
      <c r="J10" s="19">
        <v>7579000</v>
      </c>
      <c r="K10" s="19"/>
      <c r="L10" s="19"/>
      <c r="M10" s="19">
        <v>1311000</v>
      </c>
      <c r="N10" s="19">
        <v>1311000</v>
      </c>
      <c r="O10" s="19"/>
      <c r="P10" s="19"/>
      <c r="Q10" s="19">
        <v>1131722</v>
      </c>
      <c r="R10" s="19">
        <v>1131722</v>
      </c>
      <c r="S10" s="19"/>
      <c r="T10" s="19"/>
      <c r="U10" s="19"/>
      <c r="V10" s="19"/>
      <c r="W10" s="19">
        <v>10021722</v>
      </c>
      <c r="X10" s="19">
        <v>10490000</v>
      </c>
      <c r="Y10" s="19">
        <v>-468278</v>
      </c>
      <c r="Z10" s="20">
        <v>-4.46</v>
      </c>
      <c r="AA10" s="21">
        <v>10490000</v>
      </c>
    </row>
    <row r="11" spans="1:27" ht="13.5">
      <c r="A11" s="22" t="s">
        <v>38</v>
      </c>
      <c r="B11" s="16"/>
      <c r="C11" s="17">
        <v>146147</v>
      </c>
      <c r="D11" s="17"/>
      <c r="E11" s="18"/>
      <c r="F11" s="19"/>
      <c r="G11" s="19">
        <v>43372</v>
      </c>
      <c r="H11" s="19"/>
      <c r="I11" s="19">
        <v>29180</v>
      </c>
      <c r="J11" s="19">
        <v>72552</v>
      </c>
      <c r="K11" s="19">
        <v>3522</v>
      </c>
      <c r="L11" s="19">
        <v>7</v>
      </c>
      <c r="M11" s="19">
        <v>10784</v>
      </c>
      <c r="N11" s="19">
        <v>14313</v>
      </c>
      <c r="O11" s="19">
        <v>13686</v>
      </c>
      <c r="P11" s="19">
        <v>13758</v>
      </c>
      <c r="Q11" s="19">
        <v>12184</v>
      </c>
      <c r="R11" s="19">
        <v>39628</v>
      </c>
      <c r="S11" s="19">
        <v>15012</v>
      </c>
      <c r="T11" s="19">
        <v>13302</v>
      </c>
      <c r="U11" s="19">
        <v>12380</v>
      </c>
      <c r="V11" s="19">
        <v>40694</v>
      </c>
      <c r="W11" s="19">
        <v>167187</v>
      </c>
      <c r="X11" s="19"/>
      <c r="Y11" s="19">
        <v>167187</v>
      </c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-29890951</v>
      </c>
      <c r="D14" s="17"/>
      <c r="E14" s="18">
        <v>-75180998</v>
      </c>
      <c r="F14" s="19">
        <v>-75180998</v>
      </c>
      <c r="G14" s="19">
        <v>-4232938</v>
      </c>
      <c r="H14" s="19">
        <v>-12654033</v>
      </c>
      <c r="I14" s="19">
        <v>-2092967</v>
      </c>
      <c r="J14" s="19">
        <v>-18979938</v>
      </c>
      <c r="K14" s="19">
        <v>456059</v>
      </c>
      <c r="L14" s="19">
        <v>-2077937</v>
      </c>
      <c r="M14" s="19">
        <v>-5831198</v>
      </c>
      <c r="N14" s="19">
        <v>-7453076</v>
      </c>
      <c r="O14" s="19">
        <v>-2772884</v>
      </c>
      <c r="P14" s="19">
        <v>-1354414</v>
      </c>
      <c r="Q14" s="19">
        <v>-2028272</v>
      </c>
      <c r="R14" s="19">
        <v>-6155570</v>
      </c>
      <c r="S14" s="19">
        <v>-3052576</v>
      </c>
      <c r="T14" s="19">
        <v>-3145997</v>
      </c>
      <c r="U14" s="19">
        <v>-5038570</v>
      </c>
      <c r="V14" s="19">
        <v>-11237143</v>
      </c>
      <c r="W14" s="19">
        <v>-43825727</v>
      </c>
      <c r="X14" s="19">
        <v>-75180998</v>
      </c>
      <c r="Y14" s="19">
        <v>31355271</v>
      </c>
      <c r="Z14" s="20">
        <v>-41.71</v>
      </c>
      <c r="AA14" s="21">
        <v>-75180998</v>
      </c>
    </row>
    <row r="15" spans="1:27" ht="13.5">
      <c r="A15" s="22" t="s">
        <v>42</v>
      </c>
      <c r="B15" s="16"/>
      <c r="C15" s="17">
        <v>-506604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-6226868</v>
      </c>
      <c r="D16" s="17"/>
      <c r="E16" s="18"/>
      <c r="F16" s="19"/>
      <c r="G16" s="19">
        <v>-28000</v>
      </c>
      <c r="H16" s="19"/>
      <c r="I16" s="19"/>
      <c r="J16" s="19">
        <v>-28000</v>
      </c>
      <c r="K16" s="19"/>
      <c r="L16" s="19"/>
      <c r="M16" s="19">
        <v>-1184</v>
      </c>
      <c r="N16" s="19">
        <v>-1184</v>
      </c>
      <c r="O16" s="19"/>
      <c r="P16" s="19">
        <v>-1916280</v>
      </c>
      <c r="Q16" s="19">
        <v>-241355</v>
      </c>
      <c r="R16" s="19">
        <v>-2157635</v>
      </c>
      <c r="S16" s="19">
        <v>-440741</v>
      </c>
      <c r="T16" s="19"/>
      <c r="U16" s="19"/>
      <c r="V16" s="19">
        <v>-440741</v>
      </c>
      <c r="W16" s="19">
        <v>-2627560</v>
      </c>
      <c r="X16" s="19"/>
      <c r="Y16" s="19">
        <v>-2627560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11907957</v>
      </c>
      <c r="D17" s="25">
        <f>SUM(D6:D16)</f>
        <v>0</v>
      </c>
      <c r="E17" s="26">
        <f t="shared" si="0"/>
        <v>-16653000</v>
      </c>
      <c r="F17" s="27">
        <f t="shared" si="0"/>
        <v>-16653000</v>
      </c>
      <c r="G17" s="27">
        <f t="shared" si="0"/>
        <v>12090602</v>
      </c>
      <c r="H17" s="27">
        <f t="shared" si="0"/>
        <v>-9644066</v>
      </c>
      <c r="I17" s="27">
        <f t="shared" si="0"/>
        <v>116410</v>
      </c>
      <c r="J17" s="27">
        <f t="shared" si="0"/>
        <v>2562946</v>
      </c>
      <c r="K17" s="27">
        <f t="shared" si="0"/>
        <v>3148456</v>
      </c>
      <c r="L17" s="27">
        <f t="shared" si="0"/>
        <v>5608811</v>
      </c>
      <c r="M17" s="27">
        <f t="shared" si="0"/>
        <v>-2582469</v>
      </c>
      <c r="N17" s="27">
        <f t="shared" si="0"/>
        <v>6174798</v>
      </c>
      <c r="O17" s="27">
        <f t="shared" si="0"/>
        <v>-730063</v>
      </c>
      <c r="P17" s="27">
        <f t="shared" si="0"/>
        <v>-620574</v>
      </c>
      <c r="Q17" s="27">
        <f t="shared" si="0"/>
        <v>4717870</v>
      </c>
      <c r="R17" s="27">
        <f t="shared" si="0"/>
        <v>3367233</v>
      </c>
      <c r="S17" s="27">
        <f t="shared" si="0"/>
        <v>-812229</v>
      </c>
      <c r="T17" s="27">
        <f t="shared" si="0"/>
        <v>-1490684</v>
      </c>
      <c r="U17" s="27">
        <f t="shared" si="0"/>
        <v>483762</v>
      </c>
      <c r="V17" s="27">
        <f t="shared" si="0"/>
        <v>-1819151</v>
      </c>
      <c r="W17" s="27">
        <f t="shared" si="0"/>
        <v>10285826</v>
      </c>
      <c r="X17" s="27">
        <f t="shared" si="0"/>
        <v>-16653000</v>
      </c>
      <c r="Y17" s="27">
        <f t="shared" si="0"/>
        <v>26938826</v>
      </c>
      <c r="Z17" s="28">
        <f>+IF(X17&lt;&gt;0,+(Y17/X17)*100,0)</f>
        <v>-161.765603795112</v>
      </c>
      <c r="AA17" s="29">
        <f>SUM(AA6:AA16)</f>
        <v>-16653000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941398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-10278809</v>
      </c>
      <c r="D26" s="17"/>
      <c r="E26" s="18"/>
      <c r="F26" s="19"/>
      <c r="G26" s="19"/>
      <c r="H26" s="19">
        <v>-599316</v>
      </c>
      <c r="I26" s="19">
        <v>-1877022</v>
      </c>
      <c r="J26" s="19">
        <v>-2476338</v>
      </c>
      <c r="K26" s="19">
        <v>-3629848</v>
      </c>
      <c r="L26" s="19">
        <v>-1477214</v>
      </c>
      <c r="M26" s="19">
        <v>-279861</v>
      </c>
      <c r="N26" s="19">
        <v>-5386923</v>
      </c>
      <c r="O26" s="19"/>
      <c r="P26" s="19"/>
      <c r="Q26" s="19">
        <v>-992739</v>
      </c>
      <c r="R26" s="19">
        <v>-992739</v>
      </c>
      <c r="S26" s="19">
        <v>-502444</v>
      </c>
      <c r="T26" s="19">
        <v>-363853</v>
      </c>
      <c r="U26" s="19">
        <v>-699913</v>
      </c>
      <c r="V26" s="19">
        <v>-1566210</v>
      </c>
      <c r="W26" s="19">
        <v>-10422210</v>
      </c>
      <c r="X26" s="19"/>
      <c r="Y26" s="19">
        <v>-10422210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-9337411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-599316</v>
      </c>
      <c r="I27" s="27">
        <f t="shared" si="1"/>
        <v>-1877022</v>
      </c>
      <c r="J27" s="27">
        <f t="shared" si="1"/>
        <v>-2476338</v>
      </c>
      <c r="K27" s="27">
        <f t="shared" si="1"/>
        <v>-3629848</v>
      </c>
      <c r="L27" s="27">
        <f t="shared" si="1"/>
        <v>-1477214</v>
      </c>
      <c r="M27" s="27">
        <f t="shared" si="1"/>
        <v>-279861</v>
      </c>
      <c r="N27" s="27">
        <f t="shared" si="1"/>
        <v>-5386923</v>
      </c>
      <c r="O27" s="27">
        <f t="shared" si="1"/>
        <v>0</v>
      </c>
      <c r="P27" s="27">
        <f t="shared" si="1"/>
        <v>0</v>
      </c>
      <c r="Q27" s="27">
        <f t="shared" si="1"/>
        <v>-992739</v>
      </c>
      <c r="R27" s="27">
        <f t="shared" si="1"/>
        <v>-992739</v>
      </c>
      <c r="S27" s="27">
        <f t="shared" si="1"/>
        <v>-502444</v>
      </c>
      <c r="T27" s="27">
        <f t="shared" si="1"/>
        <v>-363853</v>
      </c>
      <c r="U27" s="27">
        <f t="shared" si="1"/>
        <v>-699913</v>
      </c>
      <c r="V27" s="27">
        <f t="shared" si="1"/>
        <v>-1566210</v>
      </c>
      <c r="W27" s="27">
        <f t="shared" si="1"/>
        <v>-10422210</v>
      </c>
      <c r="X27" s="27">
        <f t="shared" si="1"/>
        <v>0</v>
      </c>
      <c r="Y27" s="27">
        <f t="shared" si="1"/>
        <v>-10422210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-14375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-83226</v>
      </c>
      <c r="D35" s="17"/>
      <c r="E35" s="18"/>
      <c r="F35" s="19"/>
      <c r="G35" s="19">
        <v>-11855</v>
      </c>
      <c r="H35" s="19">
        <v>-11799</v>
      </c>
      <c r="I35" s="19"/>
      <c r="J35" s="19">
        <v>-23654</v>
      </c>
      <c r="K35" s="19">
        <v>-23066</v>
      </c>
      <c r="L35" s="19">
        <v>-11253</v>
      </c>
      <c r="M35" s="19">
        <v>-11572</v>
      </c>
      <c r="N35" s="19">
        <v>-45891</v>
      </c>
      <c r="O35" s="19">
        <v>-11512</v>
      </c>
      <c r="P35" s="19"/>
      <c r="Q35" s="19">
        <v>-21770</v>
      </c>
      <c r="R35" s="19">
        <v>-33282</v>
      </c>
      <c r="S35" s="19">
        <v>-65125</v>
      </c>
      <c r="T35" s="19">
        <v>-47278</v>
      </c>
      <c r="U35" s="19">
        <v>-46914</v>
      </c>
      <c r="V35" s="19">
        <v>-159317</v>
      </c>
      <c r="W35" s="19">
        <v>-262144</v>
      </c>
      <c r="X35" s="19"/>
      <c r="Y35" s="19">
        <v>-262144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-97601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-11855</v>
      </c>
      <c r="H36" s="27">
        <f t="shared" si="2"/>
        <v>-11799</v>
      </c>
      <c r="I36" s="27">
        <f t="shared" si="2"/>
        <v>0</v>
      </c>
      <c r="J36" s="27">
        <f t="shared" si="2"/>
        <v>-23654</v>
      </c>
      <c r="K36" s="27">
        <f t="shared" si="2"/>
        <v>-23066</v>
      </c>
      <c r="L36" s="27">
        <f t="shared" si="2"/>
        <v>-11253</v>
      </c>
      <c r="M36" s="27">
        <f t="shared" si="2"/>
        <v>-11572</v>
      </c>
      <c r="N36" s="27">
        <f t="shared" si="2"/>
        <v>-45891</v>
      </c>
      <c r="O36" s="27">
        <f t="shared" si="2"/>
        <v>-11512</v>
      </c>
      <c r="P36" s="27">
        <f t="shared" si="2"/>
        <v>0</v>
      </c>
      <c r="Q36" s="27">
        <f t="shared" si="2"/>
        <v>-21770</v>
      </c>
      <c r="R36" s="27">
        <f t="shared" si="2"/>
        <v>-33282</v>
      </c>
      <c r="S36" s="27">
        <f t="shared" si="2"/>
        <v>-65125</v>
      </c>
      <c r="T36" s="27">
        <f t="shared" si="2"/>
        <v>-47278</v>
      </c>
      <c r="U36" s="27">
        <f t="shared" si="2"/>
        <v>-46914</v>
      </c>
      <c r="V36" s="27">
        <f t="shared" si="2"/>
        <v>-159317</v>
      </c>
      <c r="W36" s="27">
        <f t="shared" si="2"/>
        <v>-262144</v>
      </c>
      <c r="X36" s="27">
        <f t="shared" si="2"/>
        <v>0</v>
      </c>
      <c r="Y36" s="27">
        <f t="shared" si="2"/>
        <v>-262144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2472945</v>
      </c>
      <c r="D38" s="31">
        <f>+D17+D27+D36</f>
        <v>0</v>
      </c>
      <c r="E38" s="32">
        <f t="shared" si="3"/>
        <v>-16653000</v>
      </c>
      <c r="F38" s="33">
        <f t="shared" si="3"/>
        <v>-16653000</v>
      </c>
      <c r="G38" s="33">
        <f t="shared" si="3"/>
        <v>12078747</v>
      </c>
      <c r="H38" s="33">
        <f t="shared" si="3"/>
        <v>-10255181</v>
      </c>
      <c r="I38" s="33">
        <f t="shared" si="3"/>
        <v>-1760612</v>
      </c>
      <c r="J38" s="33">
        <f t="shared" si="3"/>
        <v>62954</v>
      </c>
      <c r="K38" s="33">
        <f t="shared" si="3"/>
        <v>-504458</v>
      </c>
      <c r="L38" s="33">
        <f t="shared" si="3"/>
        <v>4120344</v>
      </c>
      <c r="M38" s="33">
        <f t="shared" si="3"/>
        <v>-2873902</v>
      </c>
      <c r="N38" s="33">
        <f t="shared" si="3"/>
        <v>741984</v>
      </c>
      <c r="O38" s="33">
        <f t="shared" si="3"/>
        <v>-741575</v>
      </c>
      <c r="P38" s="33">
        <f t="shared" si="3"/>
        <v>-620574</v>
      </c>
      <c r="Q38" s="33">
        <f t="shared" si="3"/>
        <v>3703361</v>
      </c>
      <c r="R38" s="33">
        <f t="shared" si="3"/>
        <v>2341212</v>
      </c>
      <c r="S38" s="33">
        <f t="shared" si="3"/>
        <v>-1379798</v>
      </c>
      <c r="T38" s="33">
        <f t="shared" si="3"/>
        <v>-1901815</v>
      </c>
      <c r="U38" s="33">
        <f t="shared" si="3"/>
        <v>-263065</v>
      </c>
      <c r="V38" s="33">
        <f t="shared" si="3"/>
        <v>-3544678</v>
      </c>
      <c r="W38" s="33">
        <f t="shared" si="3"/>
        <v>-398528</v>
      </c>
      <c r="X38" s="33">
        <f t="shared" si="3"/>
        <v>-16653000</v>
      </c>
      <c r="Y38" s="33">
        <f t="shared" si="3"/>
        <v>16254472</v>
      </c>
      <c r="Z38" s="34">
        <f>+IF(X38&lt;&gt;0,+(Y38/X38)*100,0)</f>
        <v>-97.60686963309914</v>
      </c>
      <c r="AA38" s="35">
        <f>+AA17+AA27+AA36</f>
        <v>-16653000</v>
      </c>
    </row>
    <row r="39" spans="1:27" ht="13.5">
      <c r="A39" s="22" t="s">
        <v>59</v>
      </c>
      <c r="B39" s="16"/>
      <c r="C39" s="31">
        <v>658238</v>
      </c>
      <c r="D39" s="31"/>
      <c r="E39" s="32"/>
      <c r="F39" s="33"/>
      <c r="G39" s="33">
        <v>2717067</v>
      </c>
      <c r="H39" s="33">
        <v>14795814</v>
      </c>
      <c r="I39" s="33">
        <v>4540633</v>
      </c>
      <c r="J39" s="33">
        <v>2717067</v>
      </c>
      <c r="K39" s="33">
        <v>2780021</v>
      </c>
      <c r="L39" s="33">
        <v>2275563</v>
      </c>
      <c r="M39" s="33">
        <v>6395907</v>
      </c>
      <c r="N39" s="33">
        <v>2780021</v>
      </c>
      <c r="O39" s="33">
        <v>3522005</v>
      </c>
      <c r="P39" s="33">
        <v>2780430</v>
      </c>
      <c r="Q39" s="33">
        <v>2159856</v>
      </c>
      <c r="R39" s="33">
        <v>3522005</v>
      </c>
      <c r="S39" s="33">
        <v>5863217</v>
      </c>
      <c r="T39" s="33">
        <v>4483419</v>
      </c>
      <c r="U39" s="33">
        <v>2581604</v>
      </c>
      <c r="V39" s="33">
        <v>5863217</v>
      </c>
      <c r="W39" s="33">
        <v>2717067</v>
      </c>
      <c r="X39" s="33"/>
      <c r="Y39" s="33">
        <v>2717067</v>
      </c>
      <c r="Z39" s="34"/>
      <c r="AA39" s="35"/>
    </row>
    <row r="40" spans="1:27" ht="13.5">
      <c r="A40" s="41" t="s">
        <v>60</v>
      </c>
      <c r="B40" s="42"/>
      <c r="C40" s="43">
        <v>3131183</v>
      </c>
      <c r="D40" s="43"/>
      <c r="E40" s="44">
        <v>-16653000</v>
      </c>
      <c r="F40" s="45">
        <v>-16653000</v>
      </c>
      <c r="G40" s="45">
        <v>14795814</v>
      </c>
      <c r="H40" s="45">
        <v>4540633</v>
      </c>
      <c r="I40" s="45">
        <v>2780021</v>
      </c>
      <c r="J40" s="45">
        <v>2780021</v>
      </c>
      <c r="K40" s="45">
        <v>2275563</v>
      </c>
      <c r="L40" s="45">
        <v>6395907</v>
      </c>
      <c r="M40" s="45">
        <v>3522005</v>
      </c>
      <c r="N40" s="45">
        <v>3522005</v>
      </c>
      <c r="O40" s="45">
        <v>2780430</v>
      </c>
      <c r="P40" s="45">
        <v>2159856</v>
      </c>
      <c r="Q40" s="45">
        <v>5863217</v>
      </c>
      <c r="R40" s="45">
        <v>2780430</v>
      </c>
      <c r="S40" s="45">
        <v>4483419</v>
      </c>
      <c r="T40" s="45">
        <v>2581604</v>
      </c>
      <c r="U40" s="45">
        <v>2318539</v>
      </c>
      <c r="V40" s="45">
        <v>2318539</v>
      </c>
      <c r="W40" s="45">
        <v>2318539</v>
      </c>
      <c r="X40" s="45">
        <v>-16653000</v>
      </c>
      <c r="Y40" s="45">
        <v>18971539</v>
      </c>
      <c r="Z40" s="46">
        <v>-113.92</v>
      </c>
      <c r="AA40" s="47">
        <v>-16653000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1049174</v>
      </c>
      <c r="D6" s="17"/>
      <c r="E6" s="18">
        <v>4350917</v>
      </c>
      <c r="F6" s="19">
        <v>4350917</v>
      </c>
      <c r="G6" s="19">
        <v>494368</v>
      </c>
      <c r="H6" s="19">
        <v>421568</v>
      </c>
      <c r="I6" s="19">
        <v>401438</v>
      </c>
      <c r="J6" s="19">
        <v>1317374</v>
      </c>
      <c r="K6" s="19">
        <v>605732</v>
      </c>
      <c r="L6" s="19">
        <v>498804</v>
      </c>
      <c r="M6" s="19">
        <v>563267</v>
      </c>
      <c r="N6" s="19">
        <v>1667803</v>
      </c>
      <c r="O6" s="19">
        <v>421047</v>
      </c>
      <c r="P6" s="19">
        <v>393534</v>
      </c>
      <c r="Q6" s="19">
        <v>771909</v>
      </c>
      <c r="R6" s="19">
        <v>1586490</v>
      </c>
      <c r="S6" s="19">
        <v>390756</v>
      </c>
      <c r="T6" s="19">
        <v>507188</v>
      </c>
      <c r="U6" s="19">
        <v>732734</v>
      </c>
      <c r="V6" s="19">
        <v>1630678</v>
      </c>
      <c r="W6" s="19">
        <v>6202345</v>
      </c>
      <c r="X6" s="19">
        <v>4350917</v>
      </c>
      <c r="Y6" s="19">
        <v>1851428</v>
      </c>
      <c r="Z6" s="20">
        <v>42.55</v>
      </c>
      <c r="AA6" s="21">
        <v>4350917</v>
      </c>
    </row>
    <row r="7" spans="1:27" ht="13.5">
      <c r="A7" s="22" t="s">
        <v>34</v>
      </c>
      <c r="B7" s="16"/>
      <c r="C7" s="17">
        <v>22437121</v>
      </c>
      <c r="D7" s="17"/>
      <c r="E7" s="18">
        <v>23719571</v>
      </c>
      <c r="F7" s="19">
        <v>23719571</v>
      </c>
      <c r="G7" s="19">
        <v>1909639</v>
      </c>
      <c r="H7" s="19">
        <v>1843901</v>
      </c>
      <c r="I7" s="19">
        <v>1503220</v>
      </c>
      <c r="J7" s="19">
        <v>5256760</v>
      </c>
      <c r="K7" s="19">
        <v>980664</v>
      </c>
      <c r="L7" s="19">
        <v>913354</v>
      </c>
      <c r="M7" s="19">
        <v>3241394</v>
      </c>
      <c r="N7" s="19">
        <v>5135412</v>
      </c>
      <c r="O7" s="19">
        <v>3185747</v>
      </c>
      <c r="P7" s="19">
        <v>2805951</v>
      </c>
      <c r="Q7" s="19">
        <v>2632810</v>
      </c>
      <c r="R7" s="19">
        <v>8624508</v>
      </c>
      <c r="S7" s="19">
        <v>2953671</v>
      </c>
      <c r="T7" s="19">
        <v>3157113</v>
      </c>
      <c r="U7" s="19">
        <v>3387526</v>
      </c>
      <c r="V7" s="19">
        <v>9498310</v>
      </c>
      <c r="W7" s="19">
        <v>28514990</v>
      </c>
      <c r="X7" s="19">
        <v>23719571</v>
      </c>
      <c r="Y7" s="19">
        <v>4795419</v>
      </c>
      <c r="Z7" s="20">
        <v>20.22</v>
      </c>
      <c r="AA7" s="21">
        <v>23719571</v>
      </c>
    </row>
    <row r="8" spans="1:27" ht="13.5">
      <c r="A8" s="22" t="s">
        <v>35</v>
      </c>
      <c r="B8" s="16"/>
      <c r="C8" s="17">
        <v>3801859</v>
      </c>
      <c r="D8" s="17"/>
      <c r="E8" s="18">
        <v>15078511</v>
      </c>
      <c r="F8" s="19">
        <v>15078511</v>
      </c>
      <c r="G8" s="19">
        <v>2819427</v>
      </c>
      <c r="H8" s="19">
        <v>465719</v>
      </c>
      <c r="I8" s="19">
        <v>57481</v>
      </c>
      <c r="J8" s="19">
        <v>3342627</v>
      </c>
      <c r="K8" s="19">
        <v>14287</v>
      </c>
      <c r="L8" s="19">
        <v>5213267</v>
      </c>
      <c r="M8" s="19">
        <v>68344</v>
      </c>
      <c r="N8" s="19">
        <v>5295898</v>
      </c>
      <c r="O8" s="19">
        <v>-272561</v>
      </c>
      <c r="P8" s="19">
        <v>-327814</v>
      </c>
      <c r="Q8" s="19">
        <v>35360</v>
      </c>
      <c r="R8" s="19">
        <v>-565015</v>
      </c>
      <c r="S8" s="19">
        <v>188985</v>
      </c>
      <c r="T8" s="19">
        <v>-279168</v>
      </c>
      <c r="U8" s="19">
        <v>-949013</v>
      </c>
      <c r="V8" s="19">
        <v>-1039196</v>
      </c>
      <c r="W8" s="19">
        <v>7034314</v>
      </c>
      <c r="X8" s="19">
        <v>15078511</v>
      </c>
      <c r="Y8" s="19">
        <v>-8044197</v>
      </c>
      <c r="Z8" s="20">
        <v>-53.35</v>
      </c>
      <c r="AA8" s="21">
        <v>15078511</v>
      </c>
    </row>
    <row r="9" spans="1:27" ht="13.5">
      <c r="A9" s="22" t="s">
        <v>36</v>
      </c>
      <c r="B9" s="16"/>
      <c r="C9" s="17">
        <v>17874882</v>
      </c>
      <c r="D9" s="17"/>
      <c r="E9" s="18">
        <v>20828000</v>
      </c>
      <c r="F9" s="19">
        <v>20828000</v>
      </c>
      <c r="G9" s="19">
        <v>8170000</v>
      </c>
      <c r="H9" s="19">
        <v>1405057</v>
      </c>
      <c r="I9" s="19">
        <v>3023699</v>
      </c>
      <c r="J9" s="19">
        <v>12598756</v>
      </c>
      <c r="K9" s="19">
        <v>1187500</v>
      </c>
      <c r="L9" s="19">
        <v>-75377</v>
      </c>
      <c r="M9" s="19"/>
      <c r="N9" s="19">
        <v>1112123</v>
      </c>
      <c r="O9" s="19"/>
      <c r="P9" s="19">
        <v>287500</v>
      </c>
      <c r="Q9" s="19">
        <v>4359000</v>
      </c>
      <c r="R9" s="19">
        <v>4646500</v>
      </c>
      <c r="S9" s="19"/>
      <c r="T9" s="19"/>
      <c r="U9" s="19"/>
      <c r="V9" s="19"/>
      <c r="W9" s="19">
        <v>18357379</v>
      </c>
      <c r="X9" s="19">
        <v>20828000</v>
      </c>
      <c r="Y9" s="19">
        <v>-2470621</v>
      </c>
      <c r="Z9" s="20">
        <v>-11.86</v>
      </c>
      <c r="AA9" s="21">
        <v>20828000</v>
      </c>
    </row>
    <row r="10" spans="1:27" ht="13.5">
      <c r="A10" s="22" t="s">
        <v>37</v>
      </c>
      <c r="B10" s="16"/>
      <c r="C10" s="17">
        <v>10098239</v>
      </c>
      <c r="D10" s="17"/>
      <c r="E10" s="18">
        <v>7843000</v>
      </c>
      <c r="F10" s="19">
        <v>7843000</v>
      </c>
      <c r="G10" s="19">
        <v>5500000</v>
      </c>
      <c r="H10" s="19"/>
      <c r="I10" s="19"/>
      <c r="J10" s="19">
        <v>5500000</v>
      </c>
      <c r="K10" s="19"/>
      <c r="L10" s="19">
        <v>300000</v>
      </c>
      <c r="M10" s="19"/>
      <c r="N10" s="19">
        <v>300000</v>
      </c>
      <c r="O10" s="19"/>
      <c r="P10" s="19"/>
      <c r="Q10" s="19">
        <v>300000</v>
      </c>
      <c r="R10" s="19">
        <v>300000</v>
      </c>
      <c r="S10" s="19"/>
      <c r="T10" s="19"/>
      <c r="U10" s="19"/>
      <c r="V10" s="19"/>
      <c r="W10" s="19">
        <v>6100000</v>
      </c>
      <c r="X10" s="19">
        <v>7843000</v>
      </c>
      <c r="Y10" s="19">
        <v>-1743000</v>
      </c>
      <c r="Z10" s="20">
        <v>-22.22</v>
      </c>
      <c r="AA10" s="21">
        <v>7843000</v>
      </c>
    </row>
    <row r="11" spans="1:27" ht="13.5">
      <c r="A11" s="22" t="s">
        <v>38</v>
      </c>
      <c r="B11" s="16"/>
      <c r="C11" s="17">
        <v>1135531</v>
      </c>
      <c r="D11" s="17"/>
      <c r="E11" s="18">
        <v>27000</v>
      </c>
      <c r="F11" s="19">
        <v>27000</v>
      </c>
      <c r="G11" s="19">
        <v>13781</v>
      </c>
      <c r="H11" s="19">
        <v>7408</v>
      </c>
      <c r="I11" s="19"/>
      <c r="J11" s="19">
        <v>21189</v>
      </c>
      <c r="K11" s="19">
        <v>6087</v>
      </c>
      <c r="L11" s="19">
        <v>5351</v>
      </c>
      <c r="M11" s="19"/>
      <c r="N11" s="19">
        <v>11438</v>
      </c>
      <c r="O11" s="19">
        <v>7482</v>
      </c>
      <c r="P11" s="19">
        <v>2483</v>
      </c>
      <c r="Q11" s="19"/>
      <c r="R11" s="19">
        <v>9965</v>
      </c>
      <c r="S11" s="19">
        <v>6030</v>
      </c>
      <c r="T11" s="19">
        <v>8317</v>
      </c>
      <c r="U11" s="19">
        <v>3052</v>
      </c>
      <c r="V11" s="19">
        <v>17399</v>
      </c>
      <c r="W11" s="19">
        <v>59991</v>
      </c>
      <c r="X11" s="19">
        <v>27000</v>
      </c>
      <c r="Y11" s="19">
        <v>32991</v>
      </c>
      <c r="Z11" s="20">
        <v>122.19</v>
      </c>
      <c r="AA11" s="21">
        <v>27000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-52628713</v>
      </c>
      <c r="D14" s="17"/>
      <c r="E14" s="18">
        <v>-50580000</v>
      </c>
      <c r="F14" s="19">
        <v>-50580000</v>
      </c>
      <c r="G14" s="19">
        <v>-14553924</v>
      </c>
      <c r="H14" s="19">
        <v>-2858793</v>
      </c>
      <c r="I14" s="19">
        <v>-5110318</v>
      </c>
      <c r="J14" s="19">
        <v>-22523035</v>
      </c>
      <c r="K14" s="19">
        <v>-3879283</v>
      </c>
      <c r="L14" s="19">
        <v>-5395639</v>
      </c>
      <c r="M14" s="19">
        <v>-4806871</v>
      </c>
      <c r="N14" s="19">
        <v>-14081793</v>
      </c>
      <c r="O14" s="19">
        <v>-2776856</v>
      </c>
      <c r="P14" s="19">
        <v>-2669917</v>
      </c>
      <c r="Q14" s="19">
        <v>-5884955</v>
      </c>
      <c r="R14" s="19">
        <v>-11331728</v>
      </c>
      <c r="S14" s="19">
        <v>-2136711</v>
      </c>
      <c r="T14" s="19">
        <v>-2708894</v>
      </c>
      <c r="U14" s="19">
        <v>-4217303</v>
      </c>
      <c r="V14" s="19">
        <v>-9062908</v>
      </c>
      <c r="W14" s="19">
        <v>-56999464</v>
      </c>
      <c r="X14" s="19">
        <v>-50580000</v>
      </c>
      <c r="Y14" s="19">
        <v>-6419464</v>
      </c>
      <c r="Z14" s="20">
        <v>12.69</v>
      </c>
      <c r="AA14" s="21">
        <v>-50580000</v>
      </c>
    </row>
    <row r="15" spans="1:27" ht="13.5">
      <c r="A15" s="22" t="s">
        <v>42</v>
      </c>
      <c r="B15" s="16"/>
      <c r="C15" s="17">
        <v>-286481</v>
      </c>
      <c r="D15" s="17"/>
      <c r="E15" s="18">
        <v>-584000</v>
      </c>
      <c r="F15" s="19">
        <v>-584000</v>
      </c>
      <c r="G15" s="19">
        <v>-107852</v>
      </c>
      <c r="H15" s="19">
        <v>-12482</v>
      </c>
      <c r="I15" s="19"/>
      <c r="J15" s="19">
        <v>-120334</v>
      </c>
      <c r="K15" s="19"/>
      <c r="L15" s="19">
        <v>-11669</v>
      </c>
      <c r="M15" s="19">
        <v>-21889</v>
      </c>
      <c r="N15" s="19">
        <v>-33558</v>
      </c>
      <c r="O15" s="19"/>
      <c r="P15" s="19">
        <v>-10437</v>
      </c>
      <c r="Q15" s="19">
        <v>-18800</v>
      </c>
      <c r="R15" s="19">
        <v>-29237</v>
      </c>
      <c r="S15" s="19">
        <v>-8891</v>
      </c>
      <c r="T15" s="19"/>
      <c r="U15" s="19">
        <v>-8871</v>
      </c>
      <c r="V15" s="19">
        <v>-17762</v>
      </c>
      <c r="W15" s="19">
        <v>-200891</v>
      </c>
      <c r="X15" s="19">
        <v>-584000</v>
      </c>
      <c r="Y15" s="19">
        <v>383109</v>
      </c>
      <c r="Z15" s="20">
        <v>-65.6</v>
      </c>
      <c r="AA15" s="21">
        <v>-584000</v>
      </c>
    </row>
    <row r="16" spans="1:27" ht="13.5">
      <c r="A16" s="22" t="s">
        <v>43</v>
      </c>
      <c r="B16" s="16"/>
      <c r="C16" s="17"/>
      <c r="D16" s="17"/>
      <c r="E16" s="18">
        <v>-7311000</v>
      </c>
      <c r="F16" s="19">
        <v>-7311000</v>
      </c>
      <c r="G16" s="19"/>
      <c r="H16" s="19">
        <v>-949191</v>
      </c>
      <c r="I16" s="19">
        <v>-2666948</v>
      </c>
      <c r="J16" s="19">
        <v>-3616139</v>
      </c>
      <c r="K16" s="19">
        <v>-520542</v>
      </c>
      <c r="L16" s="19">
        <v>-1516237</v>
      </c>
      <c r="M16" s="19">
        <v>-1564274</v>
      </c>
      <c r="N16" s="19">
        <v>-3601053</v>
      </c>
      <c r="O16" s="19">
        <v>-145042</v>
      </c>
      <c r="P16" s="19">
        <v>-158905</v>
      </c>
      <c r="Q16" s="19">
        <v>-615914</v>
      </c>
      <c r="R16" s="19">
        <v>-919861</v>
      </c>
      <c r="S16" s="19">
        <v>-121666</v>
      </c>
      <c r="T16" s="19">
        <v>-231393</v>
      </c>
      <c r="U16" s="19">
        <v>-211552</v>
      </c>
      <c r="V16" s="19">
        <v>-564611</v>
      </c>
      <c r="W16" s="19">
        <v>-8701664</v>
      </c>
      <c r="X16" s="19">
        <v>-7311000</v>
      </c>
      <c r="Y16" s="19">
        <v>-1390664</v>
      </c>
      <c r="Z16" s="20">
        <v>19.02</v>
      </c>
      <c r="AA16" s="21">
        <v>-7311000</v>
      </c>
    </row>
    <row r="17" spans="1:27" ht="13.5">
      <c r="A17" s="23" t="s">
        <v>44</v>
      </c>
      <c r="B17" s="24"/>
      <c r="C17" s="25">
        <f aca="true" t="shared" si="0" ref="C17:Y17">SUM(C6:C16)</f>
        <v>3481612</v>
      </c>
      <c r="D17" s="25">
        <f>SUM(D6:D16)</f>
        <v>0</v>
      </c>
      <c r="E17" s="26">
        <f t="shared" si="0"/>
        <v>13371999</v>
      </c>
      <c r="F17" s="27">
        <f t="shared" si="0"/>
        <v>13371999</v>
      </c>
      <c r="G17" s="27">
        <f t="shared" si="0"/>
        <v>4245439</v>
      </c>
      <c r="H17" s="27">
        <f t="shared" si="0"/>
        <v>323187</v>
      </c>
      <c r="I17" s="27">
        <f t="shared" si="0"/>
        <v>-2791428</v>
      </c>
      <c r="J17" s="27">
        <f t="shared" si="0"/>
        <v>1777198</v>
      </c>
      <c r="K17" s="27">
        <f t="shared" si="0"/>
        <v>-1605555</v>
      </c>
      <c r="L17" s="27">
        <f t="shared" si="0"/>
        <v>-68146</v>
      </c>
      <c r="M17" s="27">
        <f t="shared" si="0"/>
        <v>-2520029</v>
      </c>
      <c r="N17" s="27">
        <f t="shared" si="0"/>
        <v>-4193730</v>
      </c>
      <c r="O17" s="27">
        <f t="shared" si="0"/>
        <v>419817</v>
      </c>
      <c r="P17" s="27">
        <f t="shared" si="0"/>
        <v>322395</v>
      </c>
      <c r="Q17" s="27">
        <f t="shared" si="0"/>
        <v>1579410</v>
      </c>
      <c r="R17" s="27">
        <f t="shared" si="0"/>
        <v>2321622</v>
      </c>
      <c r="S17" s="27">
        <f t="shared" si="0"/>
        <v>1272174</v>
      </c>
      <c r="T17" s="27">
        <f t="shared" si="0"/>
        <v>453163</v>
      </c>
      <c r="U17" s="27">
        <f t="shared" si="0"/>
        <v>-1263427</v>
      </c>
      <c r="V17" s="27">
        <f t="shared" si="0"/>
        <v>461910</v>
      </c>
      <c r="W17" s="27">
        <f t="shared" si="0"/>
        <v>367000</v>
      </c>
      <c r="X17" s="27">
        <f t="shared" si="0"/>
        <v>13371999</v>
      </c>
      <c r="Y17" s="27">
        <f t="shared" si="0"/>
        <v>-13004999</v>
      </c>
      <c r="Z17" s="28">
        <f>+IF(X17&lt;&gt;0,+(Y17/X17)*100,0)</f>
        <v>-97.25545896316625</v>
      </c>
      <c r="AA17" s="29">
        <f>SUM(AA6:AA16)</f>
        <v>13371999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>
        <v>100</v>
      </c>
      <c r="V21" s="36">
        <v>100</v>
      </c>
      <c r="W21" s="36">
        <v>100</v>
      </c>
      <c r="X21" s="19"/>
      <c r="Y21" s="36">
        <v>100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-10969140</v>
      </c>
      <c r="D26" s="17"/>
      <c r="E26" s="18">
        <v>-7624000</v>
      </c>
      <c r="F26" s="19">
        <v>-7624000</v>
      </c>
      <c r="G26" s="19">
        <v>-2036130</v>
      </c>
      <c r="H26" s="19"/>
      <c r="I26" s="19"/>
      <c r="J26" s="19">
        <v>-2036130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-2036130</v>
      </c>
      <c r="X26" s="19">
        <v>-7624000</v>
      </c>
      <c r="Y26" s="19">
        <v>5587870</v>
      </c>
      <c r="Z26" s="20">
        <v>-73.29</v>
      </c>
      <c r="AA26" s="21">
        <v>-7624000</v>
      </c>
    </row>
    <row r="27" spans="1:27" ht="13.5">
      <c r="A27" s="23" t="s">
        <v>51</v>
      </c>
      <c r="B27" s="24"/>
      <c r="C27" s="25">
        <f aca="true" t="shared" si="1" ref="C27:Y27">SUM(C21:C26)</f>
        <v>-10969140</v>
      </c>
      <c r="D27" s="25">
        <f>SUM(D21:D26)</f>
        <v>0</v>
      </c>
      <c r="E27" s="26">
        <f t="shared" si="1"/>
        <v>-7624000</v>
      </c>
      <c r="F27" s="27">
        <f t="shared" si="1"/>
        <v>-7624000</v>
      </c>
      <c r="G27" s="27">
        <f t="shared" si="1"/>
        <v>-2036130</v>
      </c>
      <c r="H27" s="27">
        <f t="shared" si="1"/>
        <v>0</v>
      </c>
      <c r="I27" s="27">
        <f t="shared" si="1"/>
        <v>0</v>
      </c>
      <c r="J27" s="27">
        <f t="shared" si="1"/>
        <v>-2036130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100</v>
      </c>
      <c r="V27" s="27">
        <f t="shared" si="1"/>
        <v>100</v>
      </c>
      <c r="W27" s="27">
        <f t="shared" si="1"/>
        <v>-2036030</v>
      </c>
      <c r="X27" s="27">
        <f t="shared" si="1"/>
        <v>-7624000</v>
      </c>
      <c r="Y27" s="27">
        <f t="shared" si="1"/>
        <v>5587970</v>
      </c>
      <c r="Z27" s="28">
        <f>+IF(X27&lt;&gt;0,+(Y27/X27)*100,0)</f>
        <v>-73.2944648478489</v>
      </c>
      <c r="AA27" s="29">
        <f>SUM(AA21:AA26)</f>
        <v>-7624000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1162</v>
      </c>
      <c r="H33" s="36"/>
      <c r="I33" s="36">
        <v>1392</v>
      </c>
      <c r="J33" s="36">
        <v>2554</v>
      </c>
      <c r="K33" s="19">
        <v>2621</v>
      </c>
      <c r="L33" s="19"/>
      <c r="M33" s="19">
        <v>1392</v>
      </c>
      <c r="N33" s="19">
        <v>4013</v>
      </c>
      <c r="O33" s="36">
        <v>14140</v>
      </c>
      <c r="P33" s="36">
        <v>5643</v>
      </c>
      <c r="Q33" s="36">
        <v>1392</v>
      </c>
      <c r="R33" s="19">
        <v>21175</v>
      </c>
      <c r="S33" s="19"/>
      <c r="T33" s="19"/>
      <c r="U33" s="19"/>
      <c r="V33" s="36"/>
      <c r="W33" s="36">
        <v>27742</v>
      </c>
      <c r="X33" s="36"/>
      <c r="Y33" s="19">
        <v>27742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-1081006</v>
      </c>
      <c r="D35" s="17"/>
      <c r="E35" s="18">
        <v>-1284000</v>
      </c>
      <c r="F35" s="19">
        <v>-1284000</v>
      </c>
      <c r="G35" s="19"/>
      <c r="H35" s="19">
        <v>-95349</v>
      </c>
      <c r="I35" s="19"/>
      <c r="J35" s="19">
        <v>-95349</v>
      </c>
      <c r="K35" s="19">
        <v>-107831</v>
      </c>
      <c r="L35" s="19">
        <v>-96162</v>
      </c>
      <c r="M35" s="19">
        <v>-194397</v>
      </c>
      <c r="N35" s="19">
        <v>-398390</v>
      </c>
      <c r="O35" s="19"/>
      <c r="P35" s="19">
        <v>-97394</v>
      </c>
      <c r="Q35" s="19">
        <v>-196945</v>
      </c>
      <c r="R35" s="19">
        <v>-294339</v>
      </c>
      <c r="S35" s="19">
        <v>-98940</v>
      </c>
      <c r="T35" s="19"/>
      <c r="U35" s="19">
        <v>-99064</v>
      </c>
      <c r="V35" s="19">
        <v>-198004</v>
      </c>
      <c r="W35" s="19">
        <v>-986082</v>
      </c>
      <c r="X35" s="19">
        <v>-1284000</v>
      </c>
      <c r="Y35" s="19">
        <v>297918</v>
      </c>
      <c r="Z35" s="20">
        <v>-23.2</v>
      </c>
      <c r="AA35" s="21">
        <v>-1284000</v>
      </c>
    </row>
    <row r="36" spans="1:27" ht="13.5">
      <c r="A36" s="23" t="s">
        <v>57</v>
      </c>
      <c r="B36" s="24"/>
      <c r="C36" s="25">
        <f aca="true" t="shared" si="2" ref="C36:Y36">SUM(C31:C35)</f>
        <v>-1081006</v>
      </c>
      <c r="D36" s="25">
        <f>SUM(D31:D35)</f>
        <v>0</v>
      </c>
      <c r="E36" s="26">
        <f t="shared" si="2"/>
        <v>-1284000</v>
      </c>
      <c r="F36" s="27">
        <f t="shared" si="2"/>
        <v>-1284000</v>
      </c>
      <c r="G36" s="27">
        <f t="shared" si="2"/>
        <v>1162</v>
      </c>
      <c r="H36" s="27">
        <f t="shared" si="2"/>
        <v>-95349</v>
      </c>
      <c r="I36" s="27">
        <f t="shared" si="2"/>
        <v>1392</v>
      </c>
      <c r="J36" s="27">
        <f t="shared" si="2"/>
        <v>-92795</v>
      </c>
      <c r="K36" s="27">
        <f t="shared" si="2"/>
        <v>-105210</v>
      </c>
      <c r="L36" s="27">
        <f t="shared" si="2"/>
        <v>-96162</v>
      </c>
      <c r="M36" s="27">
        <f t="shared" si="2"/>
        <v>-193005</v>
      </c>
      <c r="N36" s="27">
        <f t="shared" si="2"/>
        <v>-394377</v>
      </c>
      <c r="O36" s="27">
        <f t="shared" si="2"/>
        <v>14140</v>
      </c>
      <c r="P36" s="27">
        <f t="shared" si="2"/>
        <v>-91751</v>
      </c>
      <c r="Q36" s="27">
        <f t="shared" si="2"/>
        <v>-195553</v>
      </c>
      <c r="R36" s="27">
        <f t="shared" si="2"/>
        <v>-273164</v>
      </c>
      <c r="S36" s="27">
        <f t="shared" si="2"/>
        <v>-98940</v>
      </c>
      <c r="T36" s="27">
        <f t="shared" si="2"/>
        <v>0</v>
      </c>
      <c r="U36" s="27">
        <f t="shared" si="2"/>
        <v>-99064</v>
      </c>
      <c r="V36" s="27">
        <f t="shared" si="2"/>
        <v>-198004</v>
      </c>
      <c r="W36" s="27">
        <f t="shared" si="2"/>
        <v>-958340</v>
      </c>
      <c r="X36" s="27">
        <f t="shared" si="2"/>
        <v>-1284000</v>
      </c>
      <c r="Y36" s="27">
        <f t="shared" si="2"/>
        <v>325660</v>
      </c>
      <c r="Z36" s="28">
        <f>+IF(X36&lt;&gt;0,+(Y36/X36)*100,0)</f>
        <v>-25.36292834890966</v>
      </c>
      <c r="AA36" s="29">
        <f>SUM(AA31:AA35)</f>
        <v>-1284000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-8568534</v>
      </c>
      <c r="D38" s="31">
        <f>+D17+D27+D36</f>
        <v>0</v>
      </c>
      <c r="E38" s="32">
        <f t="shared" si="3"/>
        <v>4463999</v>
      </c>
      <c r="F38" s="33">
        <f t="shared" si="3"/>
        <v>4463999</v>
      </c>
      <c r="G38" s="33">
        <f t="shared" si="3"/>
        <v>2210471</v>
      </c>
      <c r="H38" s="33">
        <f t="shared" si="3"/>
        <v>227838</v>
      </c>
      <c r="I38" s="33">
        <f t="shared" si="3"/>
        <v>-2790036</v>
      </c>
      <c r="J38" s="33">
        <f t="shared" si="3"/>
        <v>-351727</v>
      </c>
      <c r="K38" s="33">
        <f t="shared" si="3"/>
        <v>-1710765</v>
      </c>
      <c r="L38" s="33">
        <f t="shared" si="3"/>
        <v>-164308</v>
      </c>
      <c r="M38" s="33">
        <f t="shared" si="3"/>
        <v>-2713034</v>
      </c>
      <c r="N38" s="33">
        <f t="shared" si="3"/>
        <v>-4588107</v>
      </c>
      <c r="O38" s="33">
        <f t="shared" si="3"/>
        <v>433957</v>
      </c>
      <c r="P38" s="33">
        <f t="shared" si="3"/>
        <v>230644</v>
      </c>
      <c r="Q38" s="33">
        <f t="shared" si="3"/>
        <v>1383857</v>
      </c>
      <c r="R38" s="33">
        <f t="shared" si="3"/>
        <v>2048458</v>
      </c>
      <c r="S38" s="33">
        <f t="shared" si="3"/>
        <v>1173234</v>
      </c>
      <c r="T38" s="33">
        <f t="shared" si="3"/>
        <v>453163</v>
      </c>
      <c r="U38" s="33">
        <f t="shared" si="3"/>
        <v>-1362391</v>
      </c>
      <c r="V38" s="33">
        <f t="shared" si="3"/>
        <v>264006</v>
      </c>
      <c r="W38" s="33">
        <f t="shared" si="3"/>
        <v>-2627370</v>
      </c>
      <c r="X38" s="33">
        <f t="shared" si="3"/>
        <v>4463999</v>
      </c>
      <c r="Y38" s="33">
        <f t="shared" si="3"/>
        <v>-7091369</v>
      </c>
      <c r="Z38" s="34">
        <f>+IF(X38&lt;&gt;0,+(Y38/X38)*100,0)</f>
        <v>-158.85686802349196</v>
      </c>
      <c r="AA38" s="35">
        <f>+AA17+AA27+AA36</f>
        <v>4463999</v>
      </c>
    </row>
    <row r="39" spans="1:27" ht="13.5">
      <c r="A39" s="22" t="s">
        <v>59</v>
      </c>
      <c r="B39" s="16"/>
      <c r="C39" s="31">
        <v>9695807</v>
      </c>
      <c r="D39" s="31"/>
      <c r="E39" s="32"/>
      <c r="F39" s="33"/>
      <c r="G39" s="33"/>
      <c r="H39" s="33">
        <v>2210471</v>
      </c>
      <c r="I39" s="33">
        <v>2438309</v>
      </c>
      <c r="J39" s="33"/>
      <c r="K39" s="33">
        <v>-351727</v>
      </c>
      <c r="L39" s="33">
        <v>-2062492</v>
      </c>
      <c r="M39" s="33">
        <v>-2226800</v>
      </c>
      <c r="N39" s="33">
        <v>-351727</v>
      </c>
      <c r="O39" s="33">
        <v>-4939834</v>
      </c>
      <c r="P39" s="33">
        <v>-4505877</v>
      </c>
      <c r="Q39" s="33">
        <v>-4275233</v>
      </c>
      <c r="R39" s="33">
        <v>-4939834</v>
      </c>
      <c r="S39" s="33">
        <v>-2891376</v>
      </c>
      <c r="T39" s="33">
        <v>-1718142</v>
      </c>
      <c r="U39" s="33">
        <v>-1264979</v>
      </c>
      <c r="V39" s="33">
        <v>-2891376</v>
      </c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1127272</v>
      </c>
      <c r="D40" s="43"/>
      <c r="E40" s="44">
        <v>4463999</v>
      </c>
      <c r="F40" s="45">
        <v>4463999</v>
      </c>
      <c r="G40" s="45">
        <v>2210471</v>
      </c>
      <c r="H40" s="45">
        <v>2438309</v>
      </c>
      <c r="I40" s="45">
        <v>-351727</v>
      </c>
      <c r="J40" s="45">
        <v>-351727</v>
      </c>
      <c r="K40" s="45">
        <v>-2062492</v>
      </c>
      <c r="L40" s="45">
        <v>-2226800</v>
      </c>
      <c r="M40" s="45">
        <v>-4939834</v>
      </c>
      <c r="N40" s="45">
        <v>-4939834</v>
      </c>
      <c r="O40" s="45">
        <v>-4505877</v>
      </c>
      <c r="P40" s="45">
        <v>-4275233</v>
      </c>
      <c r="Q40" s="45">
        <v>-2891376</v>
      </c>
      <c r="R40" s="45">
        <v>-4505877</v>
      </c>
      <c r="S40" s="45">
        <v>-1718142</v>
      </c>
      <c r="T40" s="45">
        <v>-1264979</v>
      </c>
      <c r="U40" s="45">
        <v>-2627370</v>
      </c>
      <c r="V40" s="45">
        <v>-2627370</v>
      </c>
      <c r="W40" s="45">
        <v>-2627370</v>
      </c>
      <c r="X40" s="45">
        <v>4463999</v>
      </c>
      <c r="Y40" s="45">
        <v>-7091369</v>
      </c>
      <c r="Z40" s="46">
        <v>-158.86</v>
      </c>
      <c r="AA40" s="47">
        <v>4463999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2086804</v>
      </c>
      <c r="D6" s="17"/>
      <c r="E6" s="18">
        <v>2722783</v>
      </c>
      <c r="F6" s="19">
        <v>2383493</v>
      </c>
      <c r="G6" s="19">
        <v>60914</v>
      </c>
      <c r="H6" s="19">
        <v>252972</v>
      </c>
      <c r="I6" s="19">
        <v>194396</v>
      </c>
      <c r="J6" s="19">
        <v>508282</v>
      </c>
      <c r="K6" s="19">
        <v>1259268</v>
      </c>
      <c r="L6" s="19">
        <v>69859</v>
      </c>
      <c r="M6" s="19">
        <v>66478</v>
      </c>
      <c r="N6" s="19">
        <v>1395605</v>
      </c>
      <c r="O6" s="19"/>
      <c r="P6" s="19">
        <v>66076</v>
      </c>
      <c r="Q6" s="19">
        <v>111512</v>
      </c>
      <c r="R6" s="19">
        <v>177588</v>
      </c>
      <c r="S6" s="19">
        <v>63724</v>
      </c>
      <c r="T6" s="19">
        <v>59381</v>
      </c>
      <c r="U6" s="19">
        <v>84169</v>
      </c>
      <c r="V6" s="19">
        <v>207274</v>
      </c>
      <c r="W6" s="19">
        <v>2288749</v>
      </c>
      <c r="X6" s="19">
        <v>2383493</v>
      </c>
      <c r="Y6" s="19">
        <v>-94744</v>
      </c>
      <c r="Z6" s="20">
        <v>-3.98</v>
      </c>
      <c r="AA6" s="21">
        <v>2383493</v>
      </c>
    </row>
    <row r="7" spans="1:27" ht="13.5">
      <c r="A7" s="22" t="s">
        <v>34</v>
      </c>
      <c r="B7" s="16"/>
      <c r="C7" s="17">
        <v>8761613</v>
      </c>
      <c r="D7" s="17"/>
      <c r="E7" s="18">
        <v>12583948</v>
      </c>
      <c r="F7" s="19">
        <v>11839723</v>
      </c>
      <c r="G7" s="19">
        <v>865761</v>
      </c>
      <c r="H7" s="19">
        <v>760811</v>
      </c>
      <c r="I7" s="19">
        <v>883479</v>
      </c>
      <c r="J7" s="19">
        <v>2510051</v>
      </c>
      <c r="K7" s="19">
        <v>964103</v>
      </c>
      <c r="L7" s="19">
        <v>748952</v>
      </c>
      <c r="M7" s="19">
        <v>525754</v>
      </c>
      <c r="N7" s="19">
        <v>2238809</v>
      </c>
      <c r="O7" s="19">
        <v>934572</v>
      </c>
      <c r="P7" s="19">
        <v>812678</v>
      </c>
      <c r="Q7" s="19">
        <v>804464</v>
      </c>
      <c r="R7" s="19">
        <v>2551714</v>
      </c>
      <c r="S7" s="19">
        <v>1170752</v>
      </c>
      <c r="T7" s="19">
        <v>635054</v>
      </c>
      <c r="U7" s="19">
        <v>757696</v>
      </c>
      <c r="V7" s="19">
        <v>2563502</v>
      </c>
      <c r="W7" s="19">
        <v>9864076</v>
      </c>
      <c r="X7" s="19">
        <v>11839723</v>
      </c>
      <c r="Y7" s="19">
        <v>-1975647</v>
      </c>
      <c r="Z7" s="20">
        <v>-16.69</v>
      </c>
      <c r="AA7" s="21">
        <v>11839723</v>
      </c>
    </row>
    <row r="8" spans="1:27" ht="13.5">
      <c r="A8" s="22" t="s">
        <v>35</v>
      </c>
      <c r="B8" s="16"/>
      <c r="C8" s="17">
        <v>1646667</v>
      </c>
      <c r="D8" s="17"/>
      <c r="E8" s="18">
        <v>4705032</v>
      </c>
      <c r="F8" s="19">
        <v>7620782</v>
      </c>
      <c r="G8" s="19">
        <v>186898</v>
      </c>
      <c r="H8" s="19">
        <v>583167</v>
      </c>
      <c r="I8" s="19">
        <v>2109273</v>
      </c>
      <c r="J8" s="19">
        <v>2879338</v>
      </c>
      <c r="K8" s="19">
        <v>1678867</v>
      </c>
      <c r="L8" s="19">
        <v>2869555</v>
      </c>
      <c r="M8" s="19">
        <v>1571612</v>
      </c>
      <c r="N8" s="19">
        <v>6120034</v>
      </c>
      <c r="O8" s="19">
        <v>2117524</v>
      </c>
      <c r="P8" s="19">
        <v>3125578</v>
      </c>
      <c r="Q8" s="19">
        <v>1061427</v>
      </c>
      <c r="R8" s="19">
        <v>6304529</v>
      </c>
      <c r="S8" s="19">
        <v>771641</v>
      </c>
      <c r="T8" s="19">
        <v>982907</v>
      </c>
      <c r="U8" s="19">
        <v>1289134</v>
      </c>
      <c r="V8" s="19">
        <v>3043682</v>
      </c>
      <c r="W8" s="19">
        <v>18347583</v>
      </c>
      <c r="X8" s="19">
        <v>7620782</v>
      </c>
      <c r="Y8" s="19">
        <v>10726801</v>
      </c>
      <c r="Z8" s="20">
        <v>140.76</v>
      </c>
      <c r="AA8" s="21">
        <v>7620782</v>
      </c>
    </row>
    <row r="9" spans="1:27" ht="13.5">
      <c r="A9" s="22" t="s">
        <v>36</v>
      </c>
      <c r="B9" s="16"/>
      <c r="C9" s="17">
        <v>37715755</v>
      </c>
      <c r="D9" s="17"/>
      <c r="E9" s="18">
        <v>17482000</v>
      </c>
      <c r="F9" s="19">
        <v>18855460</v>
      </c>
      <c r="G9" s="19">
        <v>7271000</v>
      </c>
      <c r="H9" s="19"/>
      <c r="I9" s="19">
        <v>934000</v>
      </c>
      <c r="J9" s="19">
        <v>8205000</v>
      </c>
      <c r="K9" s="19"/>
      <c r="L9" s="19">
        <v>7639</v>
      </c>
      <c r="M9" s="19">
        <v>1000000</v>
      </c>
      <c r="N9" s="19">
        <v>1007639</v>
      </c>
      <c r="O9" s="19"/>
      <c r="P9" s="19">
        <v>5621000</v>
      </c>
      <c r="Q9" s="19">
        <v>747000</v>
      </c>
      <c r="R9" s="19">
        <v>6368000</v>
      </c>
      <c r="S9" s="19">
        <v>2182</v>
      </c>
      <c r="T9" s="19">
        <v>2789000</v>
      </c>
      <c r="U9" s="19">
        <v>706972</v>
      </c>
      <c r="V9" s="19">
        <v>3498154</v>
      </c>
      <c r="W9" s="19">
        <v>19078793</v>
      </c>
      <c r="X9" s="19">
        <v>18855460</v>
      </c>
      <c r="Y9" s="19">
        <v>223333</v>
      </c>
      <c r="Z9" s="20">
        <v>1.18</v>
      </c>
      <c r="AA9" s="21">
        <v>18855460</v>
      </c>
    </row>
    <row r="10" spans="1:27" ht="13.5">
      <c r="A10" s="22" t="s">
        <v>37</v>
      </c>
      <c r="B10" s="16"/>
      <c r="C10" s="17"/>
      <c r="D10" s="17"/>
      <c r="E10" s="18">
        <v>16354440</v>
      </c>
      <c r="F10" s="19">
        <v>16038838</v>
      </c>
      <c r="G10" s="19">
        <v>690000</v>
      </c>
      <c r="H10" s="19">
        <v>1472249</v>
      </c>
      <c r="I10" s="19">
        <v>1234578</v>
      </c>
      <c r="J10" s="19">
        <v>3396827</v>
      </c>
      <c r="K10" s="19">
        <v>3196788</v>
      </c>
      <c r="L10" s="19">
        <v>2250000</v>
      </c>
      <c r="M10" s="19">
        <v>680160</v>
      </c>
      <c r="N10" s="19">
        <v>6126948</v>
      </c>
      <c r="O10" s="19"/>
      <c r="P10" s="19"/>
      <c r="Q10" s="19">
        <v>5436000</v>
      </c>
      <c r="R10" s="19">
        <v>5436000</v>
      </c>
      <c r="S10" s="19">
        <v>596100</v>
      </c>
      <c r="T10" s="19"/>
      <c r="U10" s="19"/>
      <c r="V10" s="19">
        <v>596100</v>
      </c>
      <c r="W10" s="19">
        <v>15555875</v>
      </c>
      <c r="X10" s="19">
        <v>16038838</v>
      </c>
      <c r="Y10" s="19">
        <v>-482963</v>
      </c>
      <c r="Z10" s="20">
        <v>-3.01</v>
      </c>
      <c r="AA10" s="21">
        <v>16038838</v>
      </c>
    </row>
    <row r="11" spans="1:27" ht="13.5">
      <c r="A11" s="22" t="s">
        <v>38</v>
      </c>
      <c r="B11" s="16"/>
      <c r="C11" s="17">
        <v>366699</v>
      </c>
      <c r="D11" s="17"/>
      <c r="E11" s="18">
        <v>200000</v>
      </c>
      <c r="F11" s="19">
        <v>200000</v>
      </c>
      <c r="G11" s="19">
        <v>30826</v>
      </c>
      <c r="H11" s="19">
        <v>6275</v>
      </c>
      <c r="I11" s="19">
        <v>69362</v>
      </c>
      <c r="J11" s="19">
        <v>106463</v>
      </c>
      <c r="K11" s="19">
        <v>30460</v>
      </c>
      <c r="L11" s="19">
        <v>8476</v>
      </c>
      <c r="M11" s="19">
        <v>48833</v>
      </c>
      <c r="N11" s="19">
        <v>87769</v>
      </c>
      <c r="O11" s="19">
        <v>21957</v>
      </c>
      <c r="P11" s="19">
        <v>21776</v>
      </c>
      <c r="Q11" s="19">
        <v>21095</v>
      </c>
      <c r="R11" s="19">
        <v>64828</v>
      </c>
      <c r="S11" s="19">
        <v>24247</v>
      </c>
      <c r="T11" s="19">
        <v>3292</v>
      </c>
      <c r="U11" s="19">
        <v>29650</v>
      </c>
      <c r="V11" s="19">
        <v>57189</v>
      </c>
      <c r="W11" s="19">
        <v>316249</v>
      </c>
      <c r="X11" s="19">
        <v>200000</v>
      </c>
      <c r="Y11" s="19">
        <v>116249</v>
      </c>
      <c r="Z11" s="20">
        <v>58.12</v>
      </c>
      <c r="AA11" s="21">
        <v>200000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-38168955</v>
      </c>
      <c r="D14" s="17"/>
      <c r="E14" s="18">
        <v>-34192598</v>
      </c>
      <c r="F14" s="19">
        <v>-36817169</v>
      </c>
      <c r="G14" s="19">
        <v>-6615181</v>
      </c>
      <c r="H14" s="19">
        <v>-3641110</v>
      </c>
      <c r="I14" s="19">
        <v>-4351539</v>
      </c>
      <c r="J14" s="19">
        <v>-14607830</v>
      </c>
      <c r="K14" s="19">
        <v>-4595892</v>
      </c>
      <c r="L14" s="19">
        <v>-4579851</v>
      </c>
      <c r="M14" s="19">
        <v>-4239137</v>
      </c>
      <c r="N14" s="19">
        <v>-13414880</v>
      </c>
      <c r="O14" s="19">
        <v>-3742117</v>
      </c>
      <c r="P14" s="19">
        <v>-7710626</v>
      </c>
      <c r="Q14" s="19">
        <v>-3113359</v>
      </c>
      <c r="R14" s="19">
        <v>-14566102</v>
      </c>
      <c r="S14" s="19">
        <v>-4381440</v>
      </c>
      <c r="T14" s="19">
        <v>-4617319</v>
      </c>
      <c r="U14" s="19">
        <v>-3183531</v>
      </c>
      <c r="V14" s="19">
        <v>-12182290</v>
      </c>
      <c r="W14" s="19">
        <v>-54771102</v>
      </c>
      <c r="X14" s="19">
        <v>-36817169</v>
      </c>
      <c r="Y14" s="19">
        <v>-17953933</v>
      </c>
      <c r="Z14" s="20">
        <v>48.77</v>
      </c>
      <c r="AA14" s="21">
        <v>-36817169</v>
      </c>
    </row>
    <row r="15" spans="1:27" ht="13.5">
      <c r="A15" s="22" t="s">
        <v>42</v>
      </c>
      <c r="B15" s="16"/>
      <c r="C15" s="17">
        <v>-266461</v>
      </c>
      <c r="D15" s="17"/>
      <c r="E15" s="18">
        <v>-226000</v>
      </c>
      <c r="F15" s="19">
        <v>-76008</v>
      </c>
      <c r="G15" s="19"/>
      <c r="H15" s="19"/>
      <c r="I15" s="19"/>
      <c r="J15" s="19"/>
      <c r="K15" s="19"/>
      <c r="L15" s="19"/>
      <c r="M15" s="19"/>
      <c r="N15" s="19"/>
      <c r="O15" s="19"/>
      <c r="P15" s="19">
        <v>-72899</v>
      </c>
      <c r="Q15" s="19"/>
      <c r="R15" s="19">
        <v>-72899</v>
      </c>
      <c r="S15" s="19">
        <v>-666</v>
      </c>
      <c r="T15" s="19">
        <v>-75373</v>
      </c>
      <c r="U15" s="19">
        <v>-201</v>
      </c>
      <c r="V15" s="19">
        <v>-76240</v>
      </c>
      <c r="W15" s="19">
        <v>-149139</v>
      </c>
      <c r="X15" s="19">
        <v>-76008</v>
      </c>
      <c r="Y15" s="19">
        <v>-73131</v>
      </c>
      <c r="Z15" s="20">
        <v>96.21</v>
      </c>
      <c r="AA15" s="21">
        <v>-76008</v>
      </c>
    </row>
    <row r="16" spans="1:27" ht="13.5">
      <c r="A16" s="22" t="s">
        <v>43</v>
      </c>
      <c r="B16" s="16"/>
      <c r="C16" s="17">
        <v>-358450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11783672</v>
      </c>
      <c r="D17" s="25">
        <f>SUM(D6:D16)</f>
        <v>0</v>
      </c>
      <c r="E17" s="26">
        <f t="shared" si="0"/>
        <v>19629605</v>
      </c>
      <c r="F17" s="27">
        <f t="shared" si="0"/>
        <v>20045119</v>
      </c>
      <c r="G17" s="27">
        <f t="shared" si="0"/>
        <v>2490218</v>
      </c>
      <c r="H17" s="27">
        <f t="shared" si="0"/>
        <v>-565636</v>
      </c>
      <c r="I17" s="27">
        <f t="shared" si="0"/>
        <v>1073549</v>
      </c>
      <c r="J17" s="27">
        <f t="shared" si="0"/>
        <v>2998131</v>
      </c>
      <c r="K17" s="27">
        <f t="shared" si="0"/>
        <v>2533594</v>
      </c>
      <c r="L17" s="27">
        <f t="shared" si="0"/>
        <v>1374630</v>
      </c>
      <c r="M17" s="27">
        <f t="shared" si="0"/>
        <v>-346300</v>
      </c>
      <c r="N17" s="27">
        <f t="shared" si="0"/>
        <v>3561924</v>
      </c>
      <c r="O17" s="27">
        <f t="shared" si="0"/>
        <v>-668064</v>
      </c>
      <c r="P17" s="27">
        <f t="shared" si="0"/>
        <v>1863583</v>
      </c>
      <c r="Q17" s="27">
        <f t="shared" si="0"/>
        <v>5068139</v>
      </c>
      <c r="R17" s="27">
        <f t="shared" si="0"/>
        <v>6263658</v>
      </c>
      <c r="S17" s="27">
        <f t="shared" si="0"/>
        <v>-1753460</v>
      </c>
      <c r="T17" s="27">
        <f t="shared" si="0"/>
        <v>-223058</v>
      </c>
      <c r="U17" s="27">
        <f t="shared" si="0"/>
        <v>-316111</v>
      </c>
      <c r="V17" s="27">
        <f t="shared" si="0"/>
        <v>-2292629</v>
      </c>
      <c r="W17" s="27">
        <f t="shared" si="0"/>
        <v>10531084</v>
      </c>
      <c r="X17" s="27">
        <f t="shared" si="0"/>
        <v>20045119</v>
      </c>
      <c r="Y17" s="27">
        <f t="shared" si="0"/>
        <v>-9514035</v>
      </c>
      <c r="Z17" s="28">
        <f>+IF(X17&lt;&gt;0,+(Y17/X17)*100,0)</f>
        <v>-47.46310061816046</v>
      </c>
      <c r="AA17" s="29">
        <f>SUM(AA6:AA16)</f>
        <v>20045119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1237047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-11598267</v>
      </c>
      <c r="D26" s="17"/>
      <c r="E26" s="18">
        <v>-19987440</v>
      </c>
      <c r="F26" s="19">
        <v>-20402980</v>
      </c>
      <c r="G26" s="19"/>
      <c r="H26" s="19">
        <v>-4243576</v>
      </c>
      <c r="I26" s="19">
        <v>-1699465</v>
      </c>
      <c r="J26" s="19">
        <v>-5943041</v>
      </c>
      <c r="K26" s="19">
        <v>-1513938</v>
      </c>
      <c r="L26" s="19">
        <v>-1731252</v>
      </c>
      <c r="M26" s="19">
        <v>-2059750</v>
      </c>
      <c r="N26" s="19">
        <v>-5304940</v>
      </c>
      <c r="O26" s="19"/>
      <c r="P26" s="19">
        <v>-1670211</v>
      </c>
      <c r="Q26" s="19">
        <v>-641228</v>
      </c>
      <c r="R26" s="19">
        <v>-2311439</v>
      </c>
      <c r="S26" s="19">
        <v>-1583757</v>
      </c>
      <c r="T26" s="19">
        <v>-1412086</v>
      </c>
      <c r="U26" s="19">
        <v>-1019619</v>
      </c>
      <c r="V26" s="19">
        <v>-4015462</v>
      </c>
      <c r="W26" s="19">
        <v>-17574882</v>
      </c>
      <c r="X26" s="19">
        <v>-20402980</v>
      </c>
      <c r="Y26" s="19">
        <v>2828098</v>
      </c>
      <c r="Z26" s="20">
        <v>-13.86</v>
      </c>
      <c r="AA26" s="21">
        <v>-20402980</v>
      </c>
    </row>
    <row r="27" spans="1:27" ht="13.5">
      <c r="A27" s="23" t="s">
        <v>51</v>
      </c>
      <c r="B27" s="24"/>
      <c r="C27" s="25">
        <f aca="true" t="shared" si="1" ref="C27:Y27">SUM(C21:C26)</f>
        <v>-10361220</v>
      </c>
      <c r="D27" s="25">
        <f>SUM(D21:D26)</f>
        <v>0</v>
      </c>
      <c r="E27" s="26">
        <f t="shared" si="1"/>
        <v>-19987440</v>
      </c>
      <c r="F27" s="27">
        <f t="shared" si="1"/>
        <v>-20402980</v>
      </c>
      <c r="G27" s="27">
        <f t="shared" si="1"/>
        <v>0</v>
      </c>
      <c r="H27" s="27">
        <f t="shared" si="1"/>
        <v>-4243576</v>
      </c>
      <c r="I27" s="27">
        <f t="shared" si="1"/>
        <v>-1699465</v>
      </c>
      <c r="J27" s="27">
        <f t="shared" si="1"/>
        <v>-5943041</v>
      </c>
      <c r="K27" s="27">
        <f t="shared" si="1"/>
        <v>-1513938</v>
      </c>
      <c r="L27" s="27">
        <f t="shared" si="1"/>
        <v>-1731252</v>
      </c>
      <c r="M27" s="27">
        <f t="shared" si="1"/>
        <v>-2059750</v>
      </c>
      <c r="N27" s="27">
        <f t="shared" si="1"/>
        <v>-5304940</v>
      </c>
      <c r="O27" s="27">
        <f t="shared" si="1"/>
        <v>0</v>
      </c>
      <c r="P27" s="27">
        <f t="shared" si="1"/>
        <v>-1670211</v>
      </c>
      <c r="Q27" s="27">
        <f t="shared" si="1"/>
        <v>-641228</v>
      </c>
      <c r="R27" s="27">
        <f t="shared" si="1"/>
        <v>-2311439</v>
      </c>
      <c r="S27" s="27">
        <f t="shared" si="1"/>
        <v>-1583757</v>
      </c>
      <c r="T27" s="27">
        <f t="shared" si="1"/>
        <v>-1412086</v>
      </c>
      <c r="U27" s="27">
        <f t="shared" si="1"/>
        <v>-1019619</v>
      </c>
      <c r="V27" s="27">
        <f t="shared" si="1"/>
        <v>-4015462</v>
      </c>
      <c r="W27" s="27">
        <f t="shared" si="1"/>
        <v>-17574882</v>
      </c>
      <c r="X27" s="27">
        <f t="shared" si="1"/>
        <v>-20402980</v>
      </c>
      <c r="Y27" s="27">
        <f t="shared" si="1"/>
        <v>2828098</v>
      </c>
      <c r="Z27" s="28">
        <f>+IF(X27&lt;&gt;0,+(Y27/X27)*100,0)</f>
        <v>-13.861200667745594</v>
      </c>
      <c r="AA27" s="29">
        <f>SUM(AA21:AA26)</f>
        <v>-20402980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14525</v>
      </c>
      <c r="D33" s="17"/>
      <c r="E33" s="18">
        <v>4373</v>
      </c>
      <c r="F33" s="19">
        <v>4373</v>
      </c>
      <c r="G33" s="19"/>
      <c r="H33" s="36"/>
      <c r="I33" s="36">
        <v>1113</v>
      </c>
      <c r="J33" s="36">
        <v>1113</v>
      </c>
      <c r="K33" s="19">
        <v>900</v>
      </c>
      <c r="L33" s="19">
        <v>707</v>
      </c>
      <c r="M33" s="19">
        <v>850</v>
      </c>
      <c r="N33" s="19">
        <v>2457</v>
      </c>
      <c r="O33" s="36">
        <v>1200</v>
      </c>
      <c r="P33" s="36">
        <v>2200</v>
      </c>
      <c r="Q33" s="36">
        <v>1300</v>
      </c>
      <c r="R33" s="19">
        <v>4700</v>
      </c>
      <c r="S33" s="19">
        <v>301</v>
      </c>
      <c r="T33" s="19"/>
      <c r="U33" s="19">
        <v>800</v>
      </c>
      <c r="V33" s="36">
        <v>1101</v>
      </c>
      <c r="W33" s="36">
        <v>9371</v>
      </c>
      <c r="X33" s="36">
        <v>4373</v>
      </c>
      <c r="Y33" s="19">
        <v>4998</v>
      </c>
      <c r="Z33" s="20">
        <v>114.29</v>
      </c>
      <c r="AA33" s="21">
        <v>4373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-21051</v>
      </c>
      <c r="D35" s="17"/>
      <c r="E35" s="18">
        <v>-234431</v>
      </c>
      <c r="F35" s="19">
        <v>-234430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-234430</v>
      </c>
      <c r="Y35" s="19">
        <v>234430</v>
      </c>
      <c r="Z35" s="20">
        <v>-100</v>
      </c>
      <c r="AA35" s="21">
        <v>-234430</v>
      </c>
    </row>
    <row r="36" spans="1:27" ht="13.5">
      <c r="A36" s="23" t="s">
        <v>57</v>
      </c>
      <c r="B36" s="24"/>
      <c r="C36" s="25">
        <f aca="true" t="shared" si="2" ref="C36:Y36">SUM(C31:C35)</f>
        <v>-6526</v>
      </c>
      <c r="D36" s="25">
        <f>SUM(D31:D35)</f>
        <v>0</v>
      </c>
      <c r="E36" s="26">
        <f t="shared" si="2"/>
        <v>-230058</v>
      </c>
      <c r="F36" s="27">
        <f t="shared" si="2"/>
        <v>-230057</v>
      </c>
      <c r="G36" s="27">
        <f t="shared" si="2"/>
        <v>0</v>
      </c>
      <c r="H36" s="27">
        <f t="shared" si="2"/>
        <v>0</v>
      </c>
      <c r="I36" s="27">
        <f t="shared" si="2"/>
        <v>1113</v>
      </c>
      <c r="J36" s="27">
        <f t="shared" si="2"/>
        <v>1113</v>
      </c>
      <c r="K36" s="27">
        <f t="shared" si="2"/>
        <v>900</v>
      </c>
      <c r="L36" s="27">
        <f t="shared" si="2"/>
        <v>707</v>
      </c>
      <c r="M36" s="27">
        <f t="shared" si="2"/>
        <v>850</v>
      </c>
      <c r="N36" s="27">
        <f t="shared" si="2"/>
        <v>2457</v>
      </c>
      <c r="O36" s="27">
        <f t="shared" si="2"/>
        <v>1200</v>
      </c>
      <c r="P36" s="27">
        <f t="shared" si="2"/>
        <v>2200</v>
      </c>
      <c r="Q36" s="27">
        <f t="shared" si="2"/>
        <v>1300</v>
      </c>
      <c r="R36" s="27">
        <f t="shared" si="2"/>
        <v>4700</v>
      </c>
      <c r="S36" s="27">
        <f t="shared" si="2"/>
        <v>301</v>
      </c>
      <c r="T36" s="27">
        <f t="shared" si="2"/>
        <v>0</v>
      </c>
      <c r="U36" s="27">
        <f t="shared" si="2"/>
        <v>800</v>
      </c>
      <c r="V36" s="27">
        <f t="shared" si="2"/>
        <v>1101</v>
      </c>
      <c r="W36" s="27">
        <f t="shared" si="2"/>
        <v>9371</v>
      </c>
      <c r="X36" s="27">
        <f t="shared" si="2"/>
        <v>-230057</v>
      </c>
      <c r="Y36" s="27">
        <f t="shared" si="2"/>
        <v>239428</v>
      </c>
      <c r="Z36" s="28">
        <f>+IF(X36&lt;&gt;0,+(Y36/X36)*100,0)</f>
        <v>-104.07333834658368</v>
      </c>
      <c r="AA36" s="29">
        <f>SUM(AA31:AA35)</f>
        <v>-230057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1415926</v>
      </c>
      <c r="D38" s="31">
        <f>+D17+D27+D36</f>
        <v>0</v>
      </c>
      <c r="E38" s="32">
        <f t="shared" si="3"/>
        <v>-587893</v>
      </c>
      <c r="F38" s="33">
        <f t="shared" si="3"/>
        <v>-587918</v>
      </c>
      <c r="G38" s="33">
        <f t="shared" si="3"/>
        <v>2490218</v>
      </c>
      <c r="H38" s="33">
        <f t="shared" si="3"/>
        <v>-4809212</v>
      </c>
      <c r="I38" s="33">
        <f t="shared" si="3"/>
        <v>-624803</v>
      </c>
      <c r="J38" s="33">
        <f t="shared" si="3"/>
        <v>-2943797</v>
      </c>
      <c r="K38" s="33">
        <f t="shared" si="3"/>
        <v>1020556</v>
      </c>
      <c r="L38" s="33">
        <f t="shared" si="3"/>
        <v>-355915</v>
      </c>
      <c r="M38" s="33">
        <f t="shared" si="3"/>
        <v>-2405200</v>
      </c>
      <c r="N38" s="33">
        <f t="shared" si="3"/>
        <v>-1740559</v>
      </c>
      <c r="O38" s="33">
        <f t="shared" si="3"/>
        <v>-666864</v>
      </c>
      <c r="P38" s="33">
        <f t="shared" si="3"/>
        <v>195572</v>
      </c>
      <c r="Q38" s="33">
        <f t="shared" si="3"/>
        <v>4428211</v>
      </c>
      <c r="R38" s="33">
        <f t="shared" si="3"/>
        <v>3956919</v>
      </c>
      <c r="S38" s="33">
        <f t="shared" si="3"/>
        <v>-3336916</v>
      </c>
      <c r="T38" s="33">
        <f t="shared" si="3"/>
        <v>-1635144</v>
      </c>
      <c r="U38" s="33">
        <f t="shared" si="3"/>
        <v>-1334930</v>
      </c>
      <c r="V38" s="33">
        <f t="shared" si="3"/>
        <v>-6306990</v>
      </c>
      <c r="W38" s="33">
        <f t="shared" si="3"/>
        <v>-7034427</v>
      </c>
      <c r="X38" s="33">
        <f t="shared" si="3"/>
        <v>-587918</v>
      </c>
      <c r="Y38" s="33">
        <f t="shared" si="3"/>
        <v>-6446509</v>
      </c>
      <c r="Z38" s="34">
        <f>+IF(X38&lt;&gt;0,+(Y38/X38)*100,0)</f>
        <v>1096.4979810109573</v>
      </c>
      <c r="AA38" s="35">
        <f>+AA17+AA27+AA36</f>
        <v>-587918</v>
      </c>
    </row>
    <row r="39" spans="1:27" ht="13.5">
      <c r="A39" s="22" t="s">
        <v>59</v>
      </c>
      <c r="B39" s="16"/>
      <c r="C39" s="31">
        <v>6404287</v>
      </c>
      <c r="D39" s="31"/>
      <c r="E39" s="32">
        <v>2887283</v>
      </c>
      <c r="F39" s="33">
        <v>2359653</v>
      </c>
      <c r="G39" s="33">
        <v>7797356</v>
      </c>
      <c r="H39" s="33">
        <v>10287574</v>
      </c>
      <c r="I39" s="33">
        <v>5478362</v>
      </c>
      <c r="J39" s="33">
        <v>7797356</v>
      </c>
      <c r="K39" s="33">
        <v>4853559</v>
      </c>
      <c r="L39" s="33">
        <v>5874115</v>
      </c>
      <c r="M39" s="33">
        <v>5518200</v>
      </c>
      <c r="N39" s="33">
        <v>4853559</v>
      </c>
      <c r="O39" s="33">
        <v>3113000</v>
      </c>
      <c r="P39" s="33">
        <v>2446136</v>
      </c>
      <c r="Q39" s="33">
        <v>2641708</v>
      </c>
      <c r="R39" s="33">
        <v>3113000</v>
      </c>
      <c r="S39" s="33">
        <v>7069919</v>
      </c>
      <c r="T39" s="33">
        <v>3733003</v>
      </c>
      <c r="U39" s="33">
        <v>2097859</v>
      </c>
      <c r="V39" s="33">
        <v>7069919</v>
      </c>
      <c r="W39" s="33">
        <v>7797356</v>
      </c>
      <c r="X39" s="33">
        <v>2359653</v>
      </c>
      <c r="Y39" s="33">
        <v>5437703</v>
      </c>
      <c r="Z39" s="34">
        <v>230.45</v>
      </c>
      <c r="AA39" s="35">
        <v>2359653</v>
      </c>
    </row>
    <row r="40" spans="1:27" ht="13.5">
      <c r="A40" s="41" t="s">
        <v>60</v>
      </c>
      <c r="B40" s="42"/>
      <c r="C40" s="43">
        <v>7820213</v>
      </c>
      <c r="D40" s="43"/>
      <c r="E40" s="44">
        <v>2299390</v>
      </c>
      <c r="F40" s="45">
        <v>1771735</v>
      </c>
      <c r="G40" s="45">
        <v>10287574</v>
      </c>
      <c r="H40" s="45">
        <v>5478362</v>
      </c>
      <c r="I40" s="45">
        <v>4853559</v>
      </c>
      <c r="J40" s="45">
        <v>4853559</v>
      </c>
      <c r="K40" s="45">
        <v>5874115</v>
      </c>
      <c r="L40" s="45">
        <v>5518200</v>
      </c>
      <c r="M40" s="45">
        <v>3113000</v>
      </c>
      <c r="N40" s="45">
        <v>3113000</v>
      </c>
      <c r="O40" s="45">
        <v>2446136</v>
      </c>
      <c r="P40" s="45">
        <v>2641708</v>
      </c>
      <c r="Q40" s="45">
        <v>7069919</v>
      </c>
      <c r="R40" s="45">
        <v>2446136</v>
      </c>
      <c r="S40" s="45">
        <v>3733003</v>
      </c>
      <c r="T40" s="45">
        <v>2097859</v>
      </c>
      <c r="U40" s="45">
        <v>762929</v>
      </c>
      <c r="V40" s="45">
        <v>762929</v>
      </c>
      <c r="W40" s="45">
        <v>762929</v>
      </c>
      <c r="X40" s="45">
        <v>1771735</v>
      </c>
      <c r="Y40" s="45">
        <v>-1008806</v>
      </c>
      <c r="Z40" s="46">
        <v>-56.94</v>
      </c>
      <c r="AA40" s="47">
        <v>1771735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2583453</v>
      </c>
      <c r="D6" s="17"/>
      <c r="E6" s="18">
        <v>5897556</v>
      </c>
      <c r="F6" s="19">
        <v>4673169</v>
      </c>
      <c r="G6" s="19">
        <v>168267</v>
      </c>
      <c r="H6" s="19">
        <v>293666</v>
      </c>
      <c r="I6" s="19">
        <v>224379</v>
      </c>
      <c r="J6" s="19">
        <v>686312</v>
      </c>
      <c r="K6" s="19">
        <v>641294</v>
      </c>
      <c r="L6" s="19">
        <v>175809</v>
      </c>
      <c r="M6" s="19">
        <v>186538</v>
      </c>
      <c r="N6" s="19">
        <v>1003641</v>
      </c>
      <c r="O6" s="19">
        <v>214011</v>
      </c>
      <c r="P6" s="19">
        <v>133407</v>
      </c>
      <c r="Q6" s="19">
        <v>115903</v>
      </c>
      <c r="R6" s="19">
        <v>463321</v>
      </c>
      <c r="S6" s="19"/>
      <c r="T6" s="19">
        <v>303255</v>
      </c>
      <c r="U6" s="19">
        <v>151347</v>
      </c>
      <c r="V6" s="19">
        <v>454602</v>
      </c>
      <c r="W6" s="19">
        <v>2607876</v>
      </c>
      <c r="X6" s="19">
        <v>4673169</v>
      </c>
      <c r="Y6" s="19">
        <v>-2065293</v>
      </c>
      <c r="Z6" s="20">
        <v>-44.19</v>
      </c>
      <c r="AA6" s="21">
        <v>4673169</v>
      </c>
    </row>
    <row r="7" spans="1:27" ht="13.5">
      <c r="A7" s="22" t="s">
        <v>34</v>
      </c>
      <c r="B7" s="16"/>
      <c r="C7" s="17">
        <v>9738605</v>
      </c>
      <c r="D7" s="17"/>
      <c r="E7" s="18">
        <v>19413360</v>
      </c>
      <c r="F7" s="19">
        <v>20114086</v>
      </c>
      <c r="G7" s="19">
        <v>999499</v>
      </c>
      <c r="H7" s="19">
        <v>2246005</v>
      </c>
      <c r="I7" s="19">
        <v>1919941</v>
      </c>
      <c r="J7" s="19">
        <v>5165445</v>
      </c>
      <c r="K7" s="19">
        <v>1119496</v>
      </c>
      <c r="L7" s="19">
        <v>1134191</v>
      </c>
      <c r="M7" s="19">
        <v>1550955</v>
      </c>
      <c r="N7" s="19">
        <v>3804642</v>
      </c>
      <c r="O7" s="19">
        <v>1429194</v>
      </c>
      <c r="P7" s="19">
        <v>1022631</v>
      </c>
      <c r="Q7" s="19">
        <v>661122</v>
      </c>
      <c r="R7" s="19">
        <v>3112947</v>
      </c>
      <c r="S7" s="19"/>
      <c r="T7" s="19">
        <v>1916335</v>
      </c>
      <c r="U7" s="19">
        <v>854583</v>
      </c>
      <c r="V7" s="19">
        <v>2770918</v>
      </c>
      <c r="W7" s="19">
        <v>14853952</v>
      </c>
      <c r="X7" s="19">
        <v>20114086</v>
      </c>
      <c r="Y7" s="19">
        <v>-5260134</v>
      </c>
      <c r="Z7" s="20">
        <v>-26.15</v>
      </c>
      <c r="AA7" s="21">
        <v>20114086</v>
      </c>
    </row>
    <row r="8" spans="1:27" ht="13.5">
      <c r="A8" s="22" t="s">
        <v>35</v>
      </c>
      <c r="B8" s="16"/>
      <c r="C8" s="17">
        <v>1828752</v>
      </c>
      <c r="D8" s="17"/>
      <c r="E8" s="18">
        <v>1322568</v>
      </c>
      <c r="F8" s="19">
        <v>3748453</v>
      </c>
      <c r="G8" s="19">
        <v>183291</v>
      </c>
      <c r="H8" s="19">
        <v>444597</v>
      </c>
      <c r="I8" s="19">
        <v>346388</v>
      </c>
      <c r="J8" s="19">
        <v>974276</v>
      </c>
      <c r="K8" s="19">
        <v>209853</v>
      </c>
      <c r="L8" s="19">
        <v>167248</v>
      </c>
      <c r="M8" s="19">
        <v>206729</v>
      </c>
      <c r="N8" s="19">
        <v>583830</v>
      </c>
      <c r="O8" s="19">
        <v>160953</v>
      </c>
      <c r="P8" s="19">
        <v>194585</v>
      </c>
      <c r="Q8" s="19">
        <v>262619</v>
      </c>
      <c r="R8" s="19">
        <v>618157</v>
      </c>
      <c r="S8" s="19"/>
      <c r="T8" s="19">
        <v>79585</v>
      </c>
      <c r="U8" s="19">
        <v>2223021</v>
      </c>
      <c r="V8" s="19">
        <v>2302606</v>
      </c>
      <c r="W8" s="19">
        <v>4478869</v>
      </c>
      <c r="X8" s="19">
        <v>3748453</v>
      </c>
      <c r="Y8" s="19">
        <v>730416</v>
      </c>
      <c r="Z8" s="20">
        <v>19.49</v>
      </c>
      <c r="AA8" s="21">
        <v>3748453</v>
      </c>
    </row>
    <row r="9" spans="1:27" ht="13.5">
      <c r="A9" s="22" t="s">
        <v>36</v>
      </c>
      <c r="B9" s="16"/>
      <c r="C9" s="17">
        <v>35294215</v>
      </c>
      <c r="D9" s="17"/>
      <c r="E9" s="18">
        <v>39351044</v>
      </c>
      <c r="F9" s="19">
        <v>30328692</v>
      </c>
      <c r="G9" s="19"/>
      <c r="H9" s="19">
        <v>14573970</v>
      </c>
      <c r="I9" s="19">
        <v>1473000</v>
      </c>
      <c r="J9" s="19">
        <v>16046970</v>
      </c>
      <c r="K9" s="19"/>
      <c r="L9" s="19">
        <v>528085</v>
      </c>
      <c r="M9" s="19">
        <v>6119250</v>
      </c>
      <c r="N9" s="19">
        <v>6647335</v>
      </c>
      <c r="O9" s="19"/>
      <c r="P9" s="19"/>
      <c r="Q9" s="19"/>
      <c r="R9" s="19"/>
      <c r="S9" s="19"/>
      <c r="T9" s="19"/>
      <c r="U9" s="19"/>
      <c r="V9" s="19"/>
      <c r="W9" s="19">
        <v>22694305</v>
      </c>
      <c r="X9" s="19">
        <v>30328692</v>
      </c>
      <c r="Y9" s="19">
        <v>-7634387</v>
      </c>
      <c r="Z9" s="20">
        <v>-25.17</v>
      </c>
      <c r="AA9" s="21">
        <v>30328692</v>
      </c>
    </row>
    <row r="10" spans="1:27" ht="13.5">
      <c r="A10" s="22" t="s">
        <v>37</v>
      </c>
      <c r="B10" s="16"/>
      <c r="C10" s="17">
        <v>21715354</v>
      </c>
      <c r="D10" s="17"/>
      <c r="E10" s="18">
        <v>22287000</v>
      </c>
      <c r="F10" s="19">
        <v>21487000</v>
      </c>
      <c r="G10" s="19"/>
      <c r="H10" s="19">
        <v>3236000</v>
      </c>
      <c r="I10" s="19"/>
      <c r="J10" s="19">
        <v>3236000</v>
      </c>
      <c r="K10" s="19"/>
      <c r="L10" s="19">
        <v>5851829</v>
      </c>
      <c r="M10" s="19">
        <v>1416738</v>
      </c>
      <c r="N10" s="19">
        <v>7268567</v>
      </c>
      <c r="O10" s="19"/>
      <c r="P10" s="19"/>
      <c r="Q10" s="19"/>
      <c r="R10" s="19"/>
      <c r="S10" s="19"/>
      <c r="T10" s="19"/>
      <c r="U10" s="19"/>
      <c r="V10" s="19"/>
      <c r="W10" s="19">
        <v>10504567</v>
      </c>
      <c r="X10" s="19">
        <v>21487000</v>
      </c>
      <c r="Y10" s="19">
        <v>-10982433</v>
      </c>
      <c r="Z10" s="20">
        <v>-51.11</v>
      </c>
      <c r="AA10" s="21">
        <v>21487000</v>
      </c>
    </row>
    <row r="11" spans="1:27" ht="13.5">
      <c r="A11" s="22" t="s">
        <v>38</v>
      </c>
      <c r="B11" s="16"/>
      <c r="C11" s="17">
        <v>5439527</v>
      </c>
      <c r="D11" s="17"/>
      <c r="E11" s="18">
        <v>7493996</v>
      </c>
      <c r="F11" s="19">
        <v>5958304</v>
      </c>
      <c r="G11" s="19">
        <v>15238</v>
      </c>
      <c r="H11" s="19">
        <v>114223</v>
      </c>
      <c r="I11" s="19">
        <v>190657</v>
      </c>
      <c r="J11" s="19">
        <v>320118</v>
      </c>
      <c r="K11" s="19">
        <v>12900</v>
      </c>
      <c r="L11" s="19">
        <v>17667</v>
      </c>
      <c r="M11" s="19">
        <v>22543</v>
      </c>
      <c r="N11" s="19">
        <v>53110</v>
      </c>
      <c r="O11" s="19">
        <v>22989</v>
      </c>
      <c r="P11" s="19">
        <v>16136</v>
      </c>
      <c r="Q11" s="19">
        <v>14253</v>
      </c>
      <c r="R11" s="19">
        <v>53378</v>
      </c>
      <c r="S11" s="19"/>
      <c r="T11" s="19">
        <v>39689</v>
      </c>
      <c r="U11" s="19">
        <v>29138</v>
      </c>
      <c r="V11" s="19">
        <v>68827</v>
      </c>
      <c r="W11" s="19">
        <v>495433</v>
      </c>
      <c r="X11" s="19">
        <v>5958304</v>
      </c>
      <c r="Y11" s="19">
        <v>-5462871</v>
      </c>
      <c r="Z11" s="20">
        <v>-91.68</v>
      </c>
      <c r="AA11" s="21">
        <v>5958304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-63801591</v>
      </c>
      <c r="D14" s="17"/>
      <c r="E14" s="18">
        <v>-77127572</v>
      </c>
      <c r="F14" s="19">
        <v>-68656325</v>
      </c>
      <c r="G14" s="19">
        <v>-4067801</v>
      </c>
      <c r="H14" s="19">
        <v>-4978145</v>
      </c>
      <c r="I14" s="19">
        <v>-2698197</v>
      </c>
      <c r="J14" s="19">
        <v>-11744143</v>
      </c>
      <c r="K14" s="19">
        <v>-5496005</v>
      </c>
      <c r="L14" s="19">
        <v>-5243820</v>
      </c>
      <c r="M14" s="19">
        <v>-3634016</v>
      </c>
      <c r="N14" s="19">
        <v>-14373841</v>
      </c>
      <c r="O14" s="19">
        <v>-3149000</v>
      </c>
      <c r="P14" s="19">
        <v>-3187505</v>
      </c>
      <c r="Q14" s="19">
        <v>-2836134</v>
      </c>
      <c r="R14" s="19">
        <v>-9172639</v>
      </c>
      <c r="S14" s="19"/>
      <c r="T14" s="19">
        <v>-6695780</v>
      </c>
      <c r="U14" s="19">
        <v>-4069346</v>
      </c>
      <c r="V14" s="19">
        <v>-10765126</v>
      </c>
      <c r="W14" s="19">
        <v>-46055749</v>
      </c>
      <c r="X14" s="19">
        <v>-68656325</v>
      </c>
      <c r="Y14" s="19">
        <v>22600576</v>
      </c>
      <c r="Z14" s="20">
        <v>-32.92</v>
      </c>
      <c r="AA14" s="21">
        <v>-68656325</v>
      </c>
    </row>
    <row r="15" spans="1:27" ht="13.5">
      <c r="A15" s="22" t="s">
        <v>42</v>
      </c>
      <c r="B15" s="16"/>
      <c r="C15" s="17">
        <v>-992194</v>
      </c>
      <c r="D15" s="17"/>
      <c r="E15" s="18">
        <v>-99996</v>
      </c>
      <c r="F15" s="19">
        <v>-100002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-100002</v>
      </c>
      <c r="Y15" s="19">
        <v>100002</v>
      </c>
      <c r="Z15" s="20">
        <v>-100</v>
      </c>
      <c r="AA15" s="21">
        <v>-100002</v>
      </c>
    </row>
    <row r="16" spans="1:27" ht="13.5">
      <c r="A16" s="22" t="s">
        <v>43</v>
      </c>
      <c r="B16" s="16"/>
      <c r="C16" s="17"/>
      <c r="D16" s="17"/>
      <c r="E16" s="18">
        <v>-6963000</v>
      </c>
      <c r="F16" s="19">
        <v>-6963002</v>
      </c>
      <c r="G16" s="19">
        <v>-2572</v>
      </c>
      <c r="H16" s="19">
        <v>-100492</v>
      </c>
      <c r="I16" s="19">
        <v>-141034</v>
      </c>
      <c r="J16" s="19">
        <v>-244098</v>
      </c>
      <c r="K16" s="19">
        <v>-599604</v>
      </c>
      <c r="L16" s="19">
        <v>-501945</v>
      </c>
      <c r="M16" s="19">
        <v>-958757</v>
      </c>
      <c r="N16" s="19">
        <v>-2060306</v>
      </c>
      <c r="O16" s="19">
        <v>-42445</v>
      </c>
      <c r="P16" s="19">
        <v>-12208</v>
      </c>
      <c r="Q16" s="19">
        <v>-162635</v>
      </c>
      <c r="R16" s="19">
        <v>-217288</v>
      </c>
      <c r="S16" s="19"/>
      <c r="T16" s="19">
        <v>-465634</v>
      </c>
      <c r="U16" s="19">
        <v>-302424</v>
      </c>
      <c r="V16" s="19">
        <v>-768058</v>
      </c>
      <c r="W16" s="19">
        <v>-3289750</v>
      </c>
      <c r="X16" s="19">
        <v>-6963002</v>
      </c>
      <c r="Y16" s="19">
        <v>3673252</v>
      </c>
      <c r="Z16" s="20">
        <v>-52.75</v>
      </c>
      <c r="AA16" s="21">
        <v>-6963002</v>
      </c>
    </row>
    <row r="17" spans="1:27" ht="13.5">
      <c r="A17" s="23" t="s">
        <v>44</v>
      </c>
      <c r="B17" s="24"/>
      <c r="C17" s="25">
        <f aca="true" t="shared" si="0" ref="C17:Y17">SUM(C6:C16)</f>
        <v>11806121</v>
      </c>
      <c r="D17" s="25">
        <f>SUM(D6:D16)</f>
        <v>0</v>
      </c>
      <c r="E17" s="26">
        <f t="shared" si="0"/>
        <v>11574956</v>
      </c>
      <c r="F17" s="27">
        <f t="shared" si="0"/>
        <v>10590375</v>
      </c>
      <c r="G17" s="27">
        <f t="shared" si="0"/>
        <v>-2704078</v>
      </c>
      <c r="H17" s="27">
        <f t="shared" si="0"/>
        <v>15829824</v>
      </c>
      <c r="I17" s="27">
        <f t="shared" si="0"/>
        <v>1315134</v>
      </c>
      <c r="J17" s="27">
        <f t="shared" si="0"/>
        <v>14440880</v>
      </c>
      <c r="K17" s="27">
        <f t="shared" si="0"/>
        <v>-4112066</v>
      </c>
      <c r="L17" s="27">
        <f t="shared" si="0"/>
        <v>2129064</v>
      </c>
      <c r="M17" s="27">
        <f t="shared" si="0"/>
        <v>4909980</v>
      </c>
      <c r="N17" s="27">
        <f t="shared" si="0"/>
        <v>2926978</v>
      </c>
      <c r="O17" s="27">
        <f t="shared" si="0"/>
        <v>-1364298</v>
      </c>
      <c r="P17" s="27">
        <f t="shared" si="0"/>
        <v>-1832954</v>
      </c>
      <c r="Q17" s="27">
        <f t="shared" si="0"/>
        <v>-1944872</v>
      </c>
      <c r="R17" s="27">
        <f t="shared" si="0"/>
        <v>-5142124</v>
      </c>
      <c r="S17" s="27">
        <f t="shared" si="0"/>
        <v>0</v>
      </c>
      <c r="T17" s="27">
        <f t="shared" si="0"/>
        <v>-4822550</v>
      </c>
      <c r="U17" s="27">
        <f t="shared" si="0"/>
        <v>-1113681</v>
      </c>
      <c r="V17" s="27">
        <f t="shared" si="0"/>
        <v>-5936231</v>
      </c>
      <c r="W17" s="27">
        <f t="shared" si="0"/>
        <v>6289503</v>
      </c>
      <c r="X17" s="27">
        <f t="shared" si="0"/>
        <v>10590375</v>
      </c>
      <c r="Y17" s="27">
        <f t="shared" si="0"/>
        <v>-4300872</v>
      </c>
      <c r="Z17" s="28">
        <f>+IF(X17&lt;&gt;0,+(Y17/X17)*100,0)</f>
        <v>-40.61113983215891</v>
      </c>
      <c r="AA17" s="29">
        <f>SUM(AA6:AA16)</f>
        <v>10590375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1987630</v>
      </c>
      <c r="F21" s="19">
        <v>200000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200000</v>
      </c>
      <c r="Y21" s="36">
        <v>-200000</v>
      </c>
      <c r="Z21" s="37">
        <v>-100</v>
      </c>
      <c r="AA21" s="38">
        <v>200000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-10919026</v>
      </c>
      <c r="D26" s="17"/>
      <c r="E26" s="18">
        <v>-22287000</v>
      </c>
      <c r="F26" s="19">
        <v>-21487000</v>
      </c>
      <c r="G26" s="19">
        <v>-2553431</v>
      </c>
      <c r="H26" s="19">
        <v>-965180</v>
      </c>
      <c r="I26" s="19">
        <v>-1085809</v>
      </c>
      <c r="J26" s="19">
        <v>-4604420</v>
      </c>
      <c r="K26" s="19">
        <v>-2180866</v>
      </c>
      <c r="L26" s="19">
        <v>-737635</v>
      </c>
      <c r="M26" s="19">
        <v>-2930835</v>
      </c>
      <c r="N26" s="19">
        <v>-5849336</v>
      </c>
      <c r="O26" s="19">
        <v>-493295</v>
      </c>
      <c r="P26" s="19"/>
      <c r="Q26" s="19"/>
      <c r="R26" s="19">
        <v>-493295</v>
      </c>
      <c r="S26" s="19"/>
      <c r="T26" s="19"/>
      <c r="U26" s="19"/>
      <c r="V26" s="19"/>
      <c r="W26" s="19">
        <v>-10947051</v>
      </c>
      <c r="X26" s="19">
        <v>-21487000</v>
      </c>
      <c r="Y26" s="19">
        <v>10539949</v>
      </c>
      <c r="Z26" s="20">
        <v>-49.05</v>
      </c>
      <c r="AA26" s="21">
        <v>-21487000</v>
      </c>
    </row>
    <row r="27" spans="1:27" ht="13.5">
      <c r="A27" s="23" t="s">
        <v>51</v>
      </c>
      <c r="B27" s="24"/>
      <c r="C27" s="25">
        <f aca="true" t="shared" si="1" ref="C27:Y27">SUM(C21:C26)</f>
        <v>-10919026</v>
      </c>
      <c r="D27" s="25">
        <f>SUM(D21:D26)</f>
        <v>0</v>
      </c>
      <c r="E27" s="26">
        <f t="shared" si="1"/>
        <v>-20299370</v>
      </c>
      <c r="F27" s="27">
        <f t="shared" si="1"/>
        <v>-21287000</v>
      </c>
      <c r="G27" s="27">
        <f t="shared" si="1"/>
        <v>-2553431</v>
      </c>
      <c r="H27" s="27">
        <f t="shared" si="1"/>
        <v>-965180</v>
      </c>
      <c r="I27" s="27">
        <f t="shared" si="1"/>
        <v>-1085809</v>
      </c>
      <c r="J27" s="27">
        <f t="shared" si="1"/>
        <v>-4604420</v>
      </c>
      <c r="K27" s="27">
        <f t="shared" si="1"/>
        <v>-2180866</v>
      </c>
      <c r="L27" s="27">
        <f t="shared" si="1"/>
        <v>-737635</v>
      </c>
      <c r="M27" s="27">
        <f t="shared" si="1"/>
        <v>-2930835</v>
      </c>
      <c r="N27" s="27">
        <f t="shared" si="1"/>
        <v>-5849336</v>
      </c>
      <c r="O27" s="27">
        <f t="shared" si="1"/>
        <v>-493295</v>
      </c>
      <c r="P27" s="27">
        <f t="shared" si="1"/>
        <v>0</v>
      </c>
      <c r="Q27" s="27">
        <f t="shared" si="1"/>
        <v>0</v>
      </c>
      <c r="R27" s="27">
        <f t="shared" si="1"/>
        <v>-493295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-10947051</v>
      </c>
      <c r="X27" s="27">
        <f t="shared" si="1"/>
        <v>-21287000</v>
      </c>
      <c r="Y27" s="27">
        <f t="shared" si="1"/>
        <v>10339949</v>
      </c>
      <c r="Z27" s="28">
        <f>+IF(X27&lt;&gt;0,+(Y27/X27)*100,0)</f>
        <v>-48.57400761027858</v>
      </c>
      <c r="AA27" s="29">
        <f>SUM(AA21:AA26)</f>
        <v>-21287000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33314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-111618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-78304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808791</v>
      </c>
      <c r="D38" s="31">
        <f>+D17+D27+D36</f>
        <v>0</v>
      </c>
      <c r="E38" s="32">
        <f t="shared" si="3"/>
        <v>-8724414</v>
      </c>
      <c r="F38" s="33">
        <f t="shared" si="3"/>
        <v>-10696625</v>
      </c>
      <c r="G38" s="33">
        <f t="shared" si="3"/>
        <v>-5257509</v>
      </c>
      <c r="H38" s="33">
        <f t="shared" si="3"/>
        <v>14864644</v>
      </c>
      <c r="I38" s="33">
        <f t="shared" si="3"/>
        <v>229325</v>
      </c>
      <c r="J38" s="33">
        <f t="shared" si="3"/>
        <v>9836460</v>
      </c>
      <c r="K38" s="33">
        <f t="shared" si="3"/>
        <v>-6292932</v>
      </c>
      <c r="L38" s="33">
        <f t="shared" si="3"/>
        <v>1391429</v>
      </c>
      <c r="M38" s="33">
        <f t="shared" si="3"/>
        <v>1979145</v>
      </c>
      <c r="N38" s="33">
        <f t="shared" si="3"/>
        <v>-2922358</v>
      </c>
      <c r="O38" s="33">
        <f t="shared" si="3"/>
        <v>-1857593</v>
      </c>
      <c r="P38" s="33">
        <f t="shared" si="3"/>
        <v>-1832954</v>
      </c>
      <c r="Q38" s="33">
        <f t="shared" si="3"/>
        <v>-1944872</v>
      </c>
      <c r="R38" s="33">
        <f t="shared" si="3"/>
        <v>-5635419</v>
      </c>
      <c r="S38" s="33">
        <f t="shared" si="3"/>
        <v>0</v>
      </c>
      <c r="T38" s="33">
        <f t="shared" si="3"/>
        <v>-4822550</v>
      </c>
      <c r="U38" s="33">
        <f t="shared" si="3"/>
        <v>-1113681</v>
      </c>
      <c r="V38" s="33">
        <f t="shared" si="3"/>
        <v>-5936231</v>
      </c>
      <c r="W38" s="33">
        <f t="shared" si="3"/>
        <v>-4657548</v>
      </c>
      <c r="X38" s="33">
        <f t="shared" si="3"/>
        <v>-10696625</v>
      </c>
      <c r="Y38" s="33">
        <f t="shared" si="3"/>
        <v>6039077</v>
      </c>
      <c r="Z38" s="34">
        <f>+IF(X38&lt;&gt;0,+(Y38/X38)*100,0)</f>
        <v>-56.45777990721372</v>
      </c>
      <c r="AA38" s="35">
        <f>+AA17+AA27+AA36</f>
        <v>-10696625</v>
      </c>
    </row>
    <row r="39" spans="1:27" ht="13.5">
      <c r="A39" s="22" t="s">
        <v>59</v>
      </c>
      <c r="B39" s="16"/>
      <c r="C39" s="31">
        <v>70764</v>
      </c>
      <c r="D39" s="31"/>
      <c r="E39" s="32">
        <v>1432000</v>
      </c>
      <c r="F39" s="33">
        <v>1431510</v>
      </c>
      <c r="G39" s="33"/>
      <c r="H39" s="33">
        <v>-5257509</v>
      </c>
      <c r="I39" s="33">
        <v>9607135</v>
      </c>
      <c r="J39" s="33"/>
      <c r="K39" s="33">
        <v>9836460</v>
      </c>
      <c r="L39" s="33">
        <v>3543528</v>
      </c>
      <c r="M39" s="33">
        <v>4934957</v>
      </c>
      <c r="N39" s="33">
        <v>9836460</v>
      </c>
      <c r="O39" s="33">
        <v>6914102</v>
      </c>
      <c r="P39" s="33">
        <v>5056509</v>
      </c>
      <c r="Q39" s="33">
        <v>3223555</v>
      </c>
      <c r="R39" s="33">
        <v>6914102</v>
      </c>
      <c r="S39" s="33">
        <v>1278683</v>
      </c>
      <c r="T39" s="33">
        <v>1278683</v>
      </c>
      <c r="U39" s="33">
        <v>-3543867</v>
      </c>
      <c r="V39" s="33">
        <v>1278683</v>
      </c>
      <c r="W39" s="33"/>
      <c r="X39" s="33">
        <v>1431510</v>
      </c>
      <c r="Y39" s="33">
        <v>-1431510</v>
      </c>
      <c r="Z39" s="34">
        <v>-100</v>
      </c>
      <c r="AA39" s="35">
        <v>1431510</v>
      </c>
    </row>
    <row r="40" spans="1:27" ht="13.5">
      <c r="A40" s="41" t="s">
        <v>60</v>
      </c>
      <c r="B40" s="42"/>
      <c r="C40" s="43">
        <v>879555</v>
      </c>
      <c r="D40" s="43"/>
      <c r="E40" s="44">
        <v>-7292414</v>
      </c>
      <c r="F40" s="45">
        <v>-9265115</v>
      </c>
      <c r="G40" s="45">
        <v>-5257509</v>
      </c>
      <c r="H40" s="45">
        <v>9607135</v>
      </c>
      <c r="I40" s="45">
        <v>9836460</v>
      </c>
      <c r="J40" s="45">
        <v>9836460</v>
      </c>
      <c r="K40" s="45">
        <v>3543528</v>
      </c>
      <c r="L40" s="45">
        <v>4934957</v>
      </c>
      <c r="M40" s="45">
        <v>6914102</v>
      </c>
      <c r="N40" s="45">
        <v>6914102</v>
      </c>
      <c r="O40" s="45">
        <v>5056509</v>
      </c>
      <c r="P40" s="45">
        <v>3223555</v>
      </c>
      <c r="Q40" s="45">
        <v>1278683</v>
      </c>
      <c r="R40" s="45">
        <v>5056509</v>
      </c>
      <c r="S40" s="45">
        <v>1278683</v>
      </c>
      <c r="T40" s="45">
        <v>-3543867</v>
      </c>
      <c r="U40" s="45">
        <v>-4657548</v>
      </c>
      <c r="V40" s="45">
        <v>-4657548</v>
      </c>
      <c r="W40" s="45">
        <v>-4657548</v>
      </c>
      <c r="X40" s="45">
        <v>-9265115</v>
      </c>
      <c r="Y40" s="45">
        <v>4607567</v>
      </c>
      <c r="Z40" s="46">
        <v>-49.73</v>
      </c>
      <c r="AA40" s="47">
        <v>-9265115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-77621</v>
      </c>
      <c r="D6" s="17"/>
      <c r="E6" s="18">
        <v>562548</v>
      </c>
      <c r="F6" s="19">
        <v>641646</v>
      </c>
      <c r="G6" s="19">
        <v>21462</v>
      </c>
      <c r="H6" s="19">
        <v>24622</v>
      </c>
      <c r="I6" s="19">
        <v>11256</v>
      </c>
      <c r="J6" s="19">
        <v>57340</v>
      </c>
      <c r="K6" s="19">
        <v>22329</v>
      </c>
      <c r="L6" s="19">
        <v>120993</v>
      </c>
      <c r="M6" s="19">
        <v>38112</v>
      </c>
      <c r="N6" s="19">
        <v>181434</v>
      </c>
      <c r="O6" s="19">
        <v>17872</v>
      </c>
      <c r="P6" s="19">
        <v>36014</v>
      </c>
      <c r="Q6" s="19">
        <v>143470</v>
      </c>
      <c r="R6" s="19">
        <v>197356</v>
      </c>
      <c r="S6" s="19">
        <v>18885</v>
      </c>
      <c r="T6" s="19">
        <v>6980</v>
      </c>
      <c r="U6" s="19">
        <v>87679</v>
      </c>
      <c r="V6" s="19">
        <v>113544</v>
      </c>
      <c r="W6" s="19">
        <v>549674</v>
      </c>
      <c r="X6" s="19">
        <v>641646</v>
      </c>
      <c r="Y6" s="19">
        <v>-91972</v>
      </c>
      <c r="Z6" s="20">
        <v>-14.33</v>
      </c>
      <c r="AA6" s="21">
        <v>641646</v>
      </c>
    </row>
    <row r="7" spans="1:27" ht="13.5">
      <c r="A7" s="22" t="s">
        <v>34</v>
      </c>
      <c r="B7" s="16"/>
      <c r="C7" s="17">
        <v>1519305</v>
      </c>
      <c r="D7" s="17"/>
      <c r="E7" s="18">
        <v>1919880</v>
      </c>
      <c r="F7" s="19">
        <v>2523763</v>
      </c>
      <c r="G7" s="19">
        <v>45498</v>
      </c>
      <c r="H7" s="19">
        <v>83231</v>
      </c>
      <c r="I7" s="19">
        <v>18214</v>
      </c>
      <c r="J7" s="19">
        <v>146943</v>
      </c>
      <c r="K7" s="19">
        <v>47384</v>
      </c>
      <c r="L7" s="19">
        <v>61364</v>
      </c>
      <c r="M7" s="19">
        <v>14400</v>
      </c>
      <c r="N7" s="19">
        <v>123148</v>
      </c>
      <c r="O7" s="19">
        <v>46673</v>
      </c>
      <c r="P7" s="19">
        <v>42498</v>
      </c>
      <c r="Q7" s="19">
        <v>56298</v>
      </c>
      <c r="R7" s="19">
        <v>145469</v>
      </c>
      <c r="S7" s="19">
        <v>24744</v>
      </c>
      <c r="T7" s="19">
        <v>33914</v>
      </c>
      <c r="U7" s="19">
        <v>51531</v>
      </c>
      <c r="V7" s="19">
        <v>110189</v>
      </c>
      <c r="W7" s="19">
        <v>525749</v>
      </c>
      <c r="X7" s="19">
        <v>2523763</v>
      </c>
      <c r="Y7" s="19">
        <v>-1998014</v>
      </c>
      <c r="Z7" s="20">
        <v>-79.17</v>
      </c>
      <c r="AA7" s="21">
        <v>2523763</v>
      </c>
    </row>
    <row r="8" spans="1:27" ht="13.5">
      <c r="A8" s="22" t="s">
        <v>35</v>
      </c>
      <c r="B8" s="16"/>
      <c r="C8" s="17">
        <v>5017150</v>
      </c>
      <c r="D8" s="17"/>
      <c r="E8" s="18">
        <v>1329060</v>
      </c>
      <c r="F8" s="19">
        <v>1378122</v>
      </c>
      <c r="G8" s="19">
        <v>162512</v>
      </c>
      <c r="H8" s="19">
        <v>1066371</v>
      </c>
      <c r="I8" s="19">
        <v>108977</v>
      </c>
      <c r="J8" s="19">
        <v>1337860</v>
      </c>
      <c r="K8" s="19">
        <v>86338</v>
      </c>
      <c r="L8" s="19">
        <v>613709</v>
      </c>
      <c r="M8" s="19">
        <v>61103</v>
      </c>
      <c r="N8" s="19">
        <v>761150</v>
      </c>
      <c r="O8" s="19">
        <v>59228</v>
      </c>
      <c r="P8" s="19">
        <v>446898</v>
      </c>
      <c r="Q8" s="19">
        <v>428228</v>
      </c>
      <c r="R8" s="19">
        <v>934354</v>
      </c>
      <c r="S8" s="19">
        <v>48294</v>
      </c>
      <c r="T8" s="19">
        <v>6360</v>
      </c>
      <c r="U8" s="19">
        <v>51483</v>
      </c>
      <c r="V8" s="19">
        <v>106137</v>
      </c>
      <c r="W8" s="19">
        <v>3139501</v>
      </c>
      <c r="X8" s="19">
        <v>1378122</v>
      </c>
      <c r="Y8" s="19">
        <v>1761379</v>
      </c>
      <c r="Z8" s="20">
        <v>127.81</v>
      </c>
      <c r="AA8" s="21">
        <v>1378122</v>
      </c>
    </row>
    <row r="9" spans="1:27" ht="13.5">
      <c r="A9" s="22" t="s">
        <v>36</v>
      </c>
      <c r="B9" s="16"/>
      <c r="C9" s="17">
        <v>19108829</v>
      </c>
      <c r="D9" s="17"/>
      <c r="E9" s="18">
        <v>16544001</v>
      </c>
      <c r="F9" s="19">
        <v>22141994</v>
      </c>
      <c r="G9" s="19">
        <v>7557625</v>
      </c>
      <c r="H9" s="19">
        <v>-8531</v>
      </c>
      <c r="I9" s="19">
        <v>244500</v>
      </c>
      <c r="J9" s="19">
        <v>7793594</v>
      </c>
      <c r="K9" s="19">
        <v>48010</v>
      </c>
      <c r="L9" s="19">
        <v>4107000</v>
      </c>
      <c r="M9" s="19"/>
      <c r="N9" s="19">
        <v>4155010</v>
      </c>
      <c r="O9" s="19"/>
      <c r="P9" s="19">
        <v>574500</v>
      </c>
      <c r="Q9" s="19">
        <v>4716008</v>
      </c>
      <c r="R9" s="19">
        <v>5290508</v>
      </c>
      <c r="S9" s="19"/>
      <c r="T9" s="19"/>
      <c r="U9" s="19">
        <v>245203</v>
      </c>
      <c r="V9" s="19">
        <v>245203</v>
      </c>
      <c r="W9" s="19">
        <v>17484315</v>
      </c>
      <c r="X9" s="19">
        <v>22141994</v>
      </c>
      <c r="Y9" s="19">
        <v>-4657679</v>
      </c>
      <c r="Z9" s="20">
        <v>-21.04</v>
      </c>
      <c r="AA9" s="21">
        <v>22141994</v>
      </c>
    </row>
    <row r="10" spans="1:27" ht="13.5">
      <c r="A10" s="22" t="s">
        <v>37</v>
      </c>
      <c r="B10" s="16"/>
      <c r="C10" s="17">
        <v>8067058</v>
      </c>
      <c r="D10" s="17"/>
      <c r="E10" s="18">
        <v>9492000</v>
      </c>
      <c r="F10" s="19">
        <v>15812107</v>
      </c>
      <c r="G10" s="19">
        <v>3336714</v>
      </c>
      <c r="H10" s="19"/>
      <c r="I10" s="19"/>
      <c r="J10" s="19">
        <v>3336714</v>
      </c>
      <c r="K10" s="19"/>
      <c r="L10" s="19"/>
      <c r="M10" s="19">
        <v>2984327</v>
      </c>
      <c r="N10" s="19">
        <v>2984327</v>
      </c>
      <c r="O10" s="19"/>
      <c r="P10" s="19"/>
      <c r="Q10" s="19">
        <v>4000000</v>
      </c>
      <c r="R10" s="19">
        <v>4000000</v>
      </c>
      <c r="S10" s="19"/>
      <c r="T10" s="19"/>
      <c r="U10" s="19"/>
      <c r="V10" s="19"/>
      <c r="W10" s="19">
        <v>10321041</v>
      </c>
      <c r="X10" s="19">
        <v>15812107</v>
      </c>
      <c r="Y10" s="19">
        <v>-5491066</v>
      </c>
      <c r="Z10" s="20">
        <v>-34.73</v>
      </c>
      <c r="AA10" s="21">
        <v>15812107</v>
      </c>
    </row>
    <row r="11" spans="1:27" ht="13.5">
      <c r="A11" s="22" t="s">
        <v>38</v>
      </c>
      <c r="B11" s="16"/>
      <c r="C11" s="17">
        <v>450562</v>
      </c>
      <c r="D11" s="17"/>
      <c r="E11" s="18">
        <v>399996</v>
      </c>
      <c r="F11" s="19">
        <v>400000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400000</v>
      </c>
      <c r="Y11" s="19">
        <v>-400000</v>
      </c>
      <c r="Z11" s="20">
        <v>-100</v>
      </c>
      <c r="AA11" s="21">
        <v>400000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-22383448</v>
      </c>
      <c r="D14" s="17"/>
      <c r="E14" s="18">
        <v>-17837988</v>
      </c>
      <c r="F14" s="19">
        <v>-24081204</v>
      </c>
      <c r="G14" s="19">
        <v>-2006083</v>
      </c>
      <c r="H14" s="19">
        <v>-1216379</v>
      </c>
      <c r="I14" s="19">
        <v>-1411685</v>
      </c>
      <c r="J14" s="19">
        <v>-4634147</v>
      </c>
      <c r="K14" s="19">
        <v>-2173231</v>
      </c>
      <c r="L14" s="19">
        <v>-1762429</v>
      </c>
      <c r="M14" s="19">
        <v>-2729637</v>
      </c>
      <c r="N14" s="19">
        <v>-6665297</v>
      </c>
      <c r="O14" s="19">
        <v>-2007199</v>
      </c>
      <c r="P14" s="19">
        <v>-2080016</v>
      </c>
      <c r="Q14" s="19">
        <v>-3607904</v>
      </c>
      <c r="R14" s="19">
        <v>-7695119</v>
      </c>
      <c r="S14" s="19">
        <v>-1229424</v>
      </c>
      <c r="T14" s="19">
        <v>-1855751</v>
      </c>
      <c r="U14" s="19">
        <v>-914427</v>
      </c>
      <c r="V14" s="19">
        <v>-3999602</v>
      </c>
      <c r="W14" s="19">
        <v>-22994165</v>
      </c>
      <c r="X14" s="19">
        <v>-24081204</v>
      </c>
      <c r="Y14" s="19">
        <v>1087039</v>
      </c>
      <c r="Z14" s="20">
        <v>-4.51</v>
      </c>
      <c r="AA14" s="21">
        <v>-24081204</v>
      </c>
    </row>
    <row r="15" spans="1:27" ht="13.5">
      <c r="A15" s="22" t="s">
        <v>42</v>
      </c>
      <c r="B15" s="16"/>
      <c r="C15" s="17">
        <v>-67917</v>
      </c>
      <c r="D15" s="17"/>
      <c r="E15" s="18">
        <v>-75000</v>
      </c>
      <c r="F15" s="19">
        <v>-75000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-75000</v>
      </c>
      <c r="Y15" s="19">
        <v>75000</v>
      </c>
      <c r="Z15" s="20">
        <v>-100</v>
      </c>
      <c r="AA15" s="21">
        <v>-75000</v>
      </c>
    </row>
    <row r="16" spans="1:27" ht="13.5">
      <c r="A16" s="22" t="s">
        <v>43</v>
      </c>
      <c r="B16" s="16"/>
      <c r="C16" s="17"/>
      <c r="D16" s="17"/>
      <c r="E16" s="18">
        <v>-215400</v>
      </c>
      <c r="F16" s="19">
        <v>-215400</v>
      </c>
      <c r="G16" s="19">
        <v>-20203</v>
      </c>
      <c r="H16" s="19">
        <v>-26710</v>
      </c>
      <c r="I16" s="19">
        <v>-18219</v>
      </c>
      <c r="J16" s="19">
        <v>-65132</v>
      </c>
      <c r="K16" s="19">
        <v>-40387</v>
      </c>
      <c r="L16" s="19"/>
      <c r="M16" s="19"/>
      <c r="N16" s="19">
        <v>-40387</v>
      </c>
      <c r="O16" s="19">
        <v>-27686</v>
      </c>
      <c r="P16" s="19"/>
      <c r="Q16" s="19">
        <v>-41343</v>
      </c>
      <c r="R16" s="19">
        <v>-69029</v>
      </c>
      <c r="S16" s="19">
        <v>-2636</v>
      </c>
      <c r="T16" s="19"/>
      <c r="U16" s="19">
        <v>-25042</v>
      </c>
      <c r="V16" s="19">
        <v>-27678</v>
      </c>
      <c r="W16" s="19">
        <v>-202226</v>
      </c>
      <c r="X16" s="19">
        <v>-215400</v>
      </c>
      <c r="Y16" s="19">
        <v>13174</v>
      </c>
      <c r="Z16" s="20">
        <v>-6.12</v>
      </c>
      <c r="AA16" s="21">
        <v>-215400</v>
      </c>
    </row>
    <row r="17" spans="1:27" ht="13.5">
      <c r="A17" s="23" t="s">
        <v>44</v>
      </c>
      <c r="B17" s="24"/>
      <c r="C17" s="25">
        <f aca="true" t="shared" si="0" ref="C17:Y17">SUM(C6:C16)</f>
        <v>11633918</v>
      </c>
      <c r="D17" s="25">
        <f>SUM(D6:D16)</f>
        <v>0</v>
      </c>
      <c r="E17" s="26">
        <f t="shared" si="0"/>
        <v>12119097</v>
      </c>
      <c r="F17" s="27">
        <f t="shared" si="0"/>
        <v>18526028</v>
      </c>
      <c r="G17" s="27">
        <f t="shared" si="0"/>
        <v>9097525</v>
      </c>
      <c r="H17" s="27">
        <f t="shared" si="0"/>
        <v>-77396</v>
      </c>
      <c r="I17" s="27">
        <f t="shared" si="0"/>
        <v>-1046957</v>
      </c>
      <c r="J17" s="27">
        <f t="shared" si="0"/>
        <v>7973172</v>
      </c>
      <c r="K17" s="27">
        <f t="shared" si="0"/>
        <v>-2009557</v>
      </c>
      <c r="L17" s="27">
        <f t="shared" si="0"/>
        <v>3140637</v>
      </c>
      <c r="M17" s="27">
        <f t="shared" si="0"/>
        <v>368305</v>
      </c>
      <c r="N17" s="27">
        <f t="shared" si="0"/>
        <v>1499385</v>
      </c>
      <c r="O17" s="27">
        <f t="shared" si="0"/>
        <v>-1911112</v>
      </c>
      <c r="P17" s="27">
        <f t="shared" si="0"/>
        <v>-980106</v>
      </c>
      <c r="Q17" s="27">
        <f t="shared" si="0"/>
        <v>5694757</v>
      </c>
      <c r="R17" s="27">
        <f t="shared" si="0"/>
        <v>2803539</v>
      </c>
      <c r="S17" s="27">
        <f t="shared" si="0"/>
        <v>-1140137</v>
      </c>
      <c r="T17" s="27">
        <f t="shared" si="0"/>
        <v>-1808497</v>
      </c>
      <c r="U17" s="27">
        <f t="shared" si="0"/>
        <v>-503573</v>
      </c>
      <c r="V17" s="27">
        <f t="shared" si="0"/>
        <v>-3452207</v>
      </c>
      <c r="W17" s="27">
        <f t="shared" si="0"/>
        <v>8823889</v>
      </c>
      <c r="X17" s="27">
        <f t="shared" si="0"/>
        <v>18526028</v>
      </c>
      <c r="Y17" s="27">
        <f t="shared" si="0"/>
        <v>-9702139</v>
      </c>
      <c r="Z17" s="28">
        <f>+IF(X17&lt;&gt;0,+(Y17/X17)*100,0)</f>
        <v>-52.37031380930656</v>
      </c>
      <c r="AA17" s="29">
        <f>SUM(AA6:AA16)</f>
        <v>18526028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54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-8304000</v>
      </c>
      <c r="H24" s="19">
        <v>1845474</v>
      </c>
      <c r="I24" s="19">
        <v>1993024</v>
      </c>
      <c r="J24" s="19">
        <v>-4465502</v>
      </c>
      <c r="K24" s="19">
        <v>2810000</v>
      </c>
      <c r="L24" s="19">
        <v>1060000</v>
      </c>
      <c r="M24" s="19">
        <v>-1644683</v>
      </c>
      <c r="N24" s="19">
        <v>2225317</v>
      </c>
      <c r="O24" s="19">
        <v>2250000</v>
      </c>
      <c r="P24" s="19">
        <v>2469410</v>
      </c>
      <c r="Q24" s="19">
        <v>-3487160</v>
      </c>
      <c r="R24" s="19">
        <v>1232250</v>
      </c>
      <c r="S24" s="19">
        <v>3014914</v>
      </c>
      <c r="T24" s="19">
        <v>3240000</v>
      </c>
      <c r="U24" s="19">
        <v>2383170</v>
      </c>
      <c r="V24" s="19">
        <v>8638084</v>
      </c>
      <c r="W24" s="19">
        <v>7630149</v>
      </c>
      <c r="X24" s="19"/>
      <c r="Y24" s="19">
        <v>7630149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-9044100</v>
      </c>
      <c r="D26" s="17"/>
      <c r="E26" s="18">
        <v>-9492000</v>
      </c>
      <c r="F26" s="19">
        <v>-15812107</v>
      </c>
      <c r="G26" s="19">
        <v>-731256</v>
      </c>
      <c r="H26" s="19">
        <v>-1597442</v>
      </c>
      <c r="I26" s="19">
        <v>-915320</v>
      </c>
      <c r="J26" s="19">
        <v>-3244018</v>
      </c>
      <c r="K26" s="19">
        <v>-995237</v>
      </c>
      <c r="L26" s="19"/>
      <c r="M26" s="19">
        <v>-2818136</v>
      </c>
      <c r="N26" s="19">
        <v>-3813373</v>
      </c>
      <c r="O26" s="19">
        <v>-309600</v>
      </c>
      <c r="P26" s="19">
        <v>-1367525</v>
      </c>
      <c r="Q26" s="19">
        <v>-2269895</v>
      </c>
      <c r="R26" s="19">
        <v>-3947020</v>
      </c>
      <c r="S26" s="19">
        <v>-2062886</v>
      </c>
      <c r="T26" s="19">
        <v>-1192123</v>
      </c>
      <c r="U26" s="19">
        <v>-1455613</v>
      </c>
      <c r="V26" s="19">
        <v>-4710622</v>
      </c>
      <c r="W26" s="19">
        <v>-15715033</v>
      </c>
      <c r="X26" s="19">
        <v>-15812107</v>
      </c>
      <c r="Y26" s="19">
        <v>97074</v>
      </c>
      <c r="Z26" s="20">
        <v>-0.61</v>
      </c>
      <c r="AA26" s="21">
        <v>-15812107</v>
      </c>
    </row>
    <row r="27" spans="1:27" ht="13.5">
      <c r="A27" s="23" t="s">
        <v>51</v>
      </c>
      <c r="B27" s="24"/>
      <c r="C27" s="25">
        <f aca="true" t="shared" si="1" ref="C27:Y27">SUM(C21:C26)</f>
        <v>-9044046</v>
      </c>
      <c r="D27" s="25">
        <f>SUM(D21:D26)</f>
        <v>0</v>
      </c>
      <c r="E27" s="26">
        <f t="shared" si="1"/>
        <v>-9492000</v>
      </c>
      <c r="F27" s="27">
        <f t="shared" si="1"/>
        <v>-15812107</v>
      </c>
      <c r="G27" s="27">
        <f t="shared" si="1"/>
        <v>-9035256</v>
      </c>
      <c r="H27" s="27">
        <f t="shared" si="1"/>
        <v>248032</v>
      </c>
      <c r="I27" s="27">
        <f t="shared" si="1"/>
        <v>1077704</v>
      </c>
      <c r="J27" s="27">
        <f t="shared" si="1"/>
        <v>-7709520</v>
      </c>
      <c r="K27" s="27">
        <f t="shared" si="1"/>
        <v>1814763</v>
      </c>
      <c r="L27" s="27">
        <f t="shared" si="1"/>
        <v>1060000</v>
      </c>
      <c r="M27" s="27">
        <f t="shared" si="1"/>
        <v>-4462819</v>
      </c>
      <c r="N27" s="27">
        <f t="shared" si="1"/>
        <v>-1588056</v>
      </c>
      <c r="O27" s="27">
        <f t="shared" si="1"/>
        <v>1940400</v>
      </c>
      <c r="P27" s="27">
        <f t="shared" si="1"/>
        <v>1101885</v>
      </c>
      <c r="Q27" s="27">
        <f t="shared" si="1"/>
        <v>-5757055</v>
      </c>
      <c r="R27" s="27">
        <f t="shared" si="1"/>
        <v>-2714770</v>
      </c>
      <c r="S27" s="27">
        <f t="shared" si="1"/>
        <v>952028</v>
      </c>
      <c r="T27" s="27">
        <f t="shared" si="1"/>
        <v>2047877</v>
      </c>
      <c r="U27" s="27">
        <f t="shared" si="1"/>
        <v>927557</v>
      </c>
      <c r="V27" s="27">
        <f t="shared" si="1"/>
        <v>3927462</v>
      </c>
      <c r="W27" s="27">
        <f t="shared" si="1"/>
        <v>-8084884</v>
      </c>
      <c r="X27" s="27">
        <f t="shared" si="1"/>
        <v>-15812107</v>
      </c>
      <c r="Y27" s="27">
        <f t="shared" si="1"/>
        <v>7727223</v>
      </c>
      <c r="Z27" s="28">
        <f>+IF(X27&lt;&gt;0,+(Y27/X27)*100,0)</f>
        <v>-48.86902801758172</v>
      </c>
      <c r="AA27" s="29">
        <f>SUM(AA21:AA26)</f>
        <v>-15812107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-500001</v>
      </c>
      <c r="F35" s="19">
        <v>-500000</v>
      </c>
      <c r="G35" s="19"/>
      <c r="H35" s="19"/>
      <c r="I35" s="19"/>
      <c r="J35" s="19"/>
      <c r="K35" s="19"/>
      <c r="L35" s="19"/>
      <c r="M35" s="19"/>
      <c r="N35" s="19"/>
      <c r="O35" s="19"/>
      <c r="P35" s="19">
        <v>-100000</v>
      </c>
      <c r="Q35" s="19"/>
      <c r="R35" s="19">
        <v>-100000</v>
      </c>
      <c r="S35" s="19"/>
      <c r="T35" s="19"/>
      <c r="U35" s="19"/>
      <c r="V35" s="19"/>
      <c r="W35" s="19">
        <v>-100000</v>
      </c>
      <c r="X35" s="19">
        <v>-500000</v>
      </c>
      <c r="Y35" s="19">
        <v>400000</v>
      </c>
      <c r="Z35" s="20">
        <v>-80</v>
      </c>
      <c r="AA35" s="21">
        <v>-500000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-500001</v>
      </c>
      <c r="F36" s="27">
        <f t="shared" si="2"/>
        <v>-500000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-100000</v>
      </c>
      <c r="Q36" s="27">
        <f t="shared" si="2"/>
        <v>0</v>
      </c>
      <c r="R36" s="27">
        <f t="shared" si="2"/>
        <v>-100000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-100000</v>
      </c>
      <c r="X36" s="27">
        <f t="shared" si="2"/>
        <v>-500000</v>
      </c>
      <c r="Y36" s="27">
        <f t="shared" si="2"/>
        <v>400000</v>
      </c>
      <c r="Z36" s="28">
        <f>+IF(X36&lt;&gt;0,+(Y36/X36)*100,0)</f>
        <v>-80</v>
      </c>
      <c r="AA36" s="29">
        <f>SUM(AA31:AA35)</f>
        <v>-500000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2589872</v>
      </c>
      <c r="D38" s="31">
        <f>+D17+D27+D36</f>
        <v>0</v>
      </c>
      <c r="E38" s="32">
        <f t="shared" si="3"/>
        <v>2127096</v>
      </c>
      <c r="F38" s="33">
        <f t="shared" si="3"/>
        <v>2213921</v>
      </c>
      <c r="G38" s="33">
        <f t="shared" si="3"/>
        <v>62269</v>
      </c>
      <c r="H38" s="33">
        <f t="shared" si="3"/>
        <v>170636</v>
      </c>
      <c r="I38" s="33">
        <f t="shared" si="3"/>
        <v>30747</v>
      </c>
      <c r="J38" s="33">
        <f t="shared" si="3"/>
        <v>263652</v>
      </c>
      <c r="K38" s="33">
        <f t="shared" si="3"/>
        <v>-194794</v>
      </c>
      <c r="L38" s="33">
        <f t="shared" si="3"/>
        <v>4200637</v>
      </c>
      <c r="M38" s="33">
        <f t="shared" si="3"/>
        <v>-4094514</v>
      </c>
      <c r="N38" s="33">
        <f t="shared" si="3"/>
        <v>-88671</v>
      </c>
      <c r="O38" s="33">
        <f t="shared" si="3"/>
        <v>29288</v>
      </c>
      <c r="P38" s="33">
        <f t="shared" si="3"/>
        <v>21779</v>
      </c>
      <c r="Q38" s="33">
        <f t="shared" si="3"/>
        <v>-62298</v>
      </c>
      <c r="R38" s="33">
        <f t="shared" si="3"/>
        <v>-11231</v>
      </c>
      <c r="S38" s="33">
        <f t="shared" si="3"/>
        <v>-188109</v>
      </c>
      <c r="T38" s="33">
        <f t="shared" si="3"/>
        <v>239380</v>
      </c>
      <c r="U38" s="33">
        <f t="shared" si="3"/>
        <v>423984</v>
      </c>
      <c r="V38" s="33">
        <f t="shared" si="3"/>
        <v>475255</v>
      </c>
      <c r="W38" s="33">
        <f t="shared" si="3"/>
        <v>639005</v>
      </c>
      <c r="X38" s="33">
        <f t="shared" si="3"/>
        <v>2213921</v>
      </c>
      <c r="Y38" s="33">
        <f t="shared" si="3"/>
        <v>-1574916</v>
      </c>
      <c r="Z38" s="34">
        <f>+IF(X38&lt;&gt;0,+(Y38/X38)*100,0)</f>
        <v>-71.1369556546959</v>
      </c>
      <c r="AA38" s="35">
        <f>+AA17+AA27+AA36</f>
        <v>2213921</v>
      </c>
    </row>
    <row r="39" spans="1:27" ht="13.5">
      <c r="A39" s="22" t="s">
        <v>59</v>
      </c>
      <c r="B39" s="16"/>
      <c r="C39" s="31">
        <v>4930646</v>
      </c>
      <c r="D39" s="31"/>
      <c r="E39" s="32"/>
      <c r="F39" s="33"/>
      <c r="G39" s="33">
        <v>221185</v>
      </c>
      <c r="H39" s="33">
        <v>283454</v>
      </c>
      <c r="I39" s="33">
        <v>454090</v>
      </c>
      <c r="J39" s="33">
        <v>221185</v>
      </c>
      <c r="K39" s="33">
        <v>484837</v>
      </c>
      <c r="L39" s="33">
        <v>290043</v>
      </c>
      <c r="M39" s="33">
        <v>4490680</v>
      </c>
      <c r="N39" s="33">
        <v>484837</v>
      </c>
      <c r="O39" s="33">
        <v>396166</v>
      </c>
      <c r="P39" s="33">
        <v>425454</v>
      </c>
      <c r="Q39" s="33">
        <v>447233</v>
      </c>
      <c r="R39" s="33">
        <v>396166</v>
      </c>
      <c r="S39" s="33">
        <v>384935</v>
      </c>
      <c r="T39" s="33">
        <v>196826</v>
      </c>
      <c r="U39" s="33">
        <v>436206</v>
      </c>
      <c r="V39" s="33">
        <v>384935</v>
      </c>
      <c r="W39" s="33">
        <v>221185</v>
      </c>
      <c r="X39" s="33"/>
      <c r="Y39" s="33">
        <v>221185</v>
      </c>
      <c r="Z39" s="34"/>
      <c r="AA39" s="35"/>
    </row>
    <row r="40" spans="1:27" ht="13.5">
      <c r="A40" s="41" t="s">
        <v>60</v>
      </c>
      <c r="B40" s="42"/>
      <c r="C40" s="43">
        <v>7520518</v>
      </c>
      <c r="D40" s="43"/>
      <c r="E40" s="44">
        <v>2127096</v>
      </c>
      <c r="F40" s="45">
        <v>2213921</v>
      </c>
      <c r="G40" s="45">
        <v>283454</v>
      </c>
      <c r="H40" s="45">
        <v>454090</v>
      </c>
      <c r="I40" s="45">
        <v>484837</v>
      </c>
      <c r="J40" s="45">
        <v>484837</v>
      </c>
      <c r="K40" s="45">
        <v>290043</v>
      </c>
      <c r="L40" s="45">
        <v>4490680</v>
      </c>
      <c r="M40" s="45">
        <v>396166</v>
      </c>
      <c r="N40" s="45">
        <v>396166</v>
      </c>
      <c r="O40" s="45">
        <v>425454</v>
      </c>
      <c r="P40" s="45">
        <v>447233</v>
      </c>
      <c r="Q40" s="45">
        <v>384935</v>
      </c>
      <c r="R40" s="45">
        <v>425454</v>
      </c>
      <c r="S40" s="45">
        <v>196826</v>
      </c>
      <c r="T40" s="45">
        <v>436206</v>
      </c>
      <c r="U40" s="45">
        <v>860190</v>
      </c>
      <c r="V40" s="45">
        <v>860190</v>
      </c>
      <c r="W40" s="45">
        <v>860190</v>
      </c>
      <c r="X40" s="45">
        <v>2213921</v>
      </c>
      <c r="Y40" s="45">
        <v>-1353731</v>
      </c>
      <c r="Z40" s="46">
        <v>-61.15</v>
      </c>
      <c r="AA40" s="47">
        <v>2213921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15766387</v>
      </c>
      <c r="D6" s="17"/>
      <c r="E6" s="18">
        <v>26018844</v>
      </c>
      <c r="F6" s="19">
        <v>8809548</v>
      </c>
      <c r="G6" s="19">
        <v>546561</v>
      </c>
      <c r="H6" s="19">
        <v>1246659</v>
      </c>
      <c r="I6" s="19">
        <v>1698751</v>
      </c>
      <c r="J6" s="19">
        <v>3491971</v>
      </c>
      <c r="K6" s="19">
        <v>572063</v>
      </c>
      <c r="L6" s="19">
        <v>560385</v>
      </c>
      <c r="M6" s="19">
        <v>800351</v>
      </c>
      <c r="N6" s="19">
        <v>1932799</v>
      </c>
      <c r="O6" s="19">
        <v>781392</v>
      </c>
      <c r="P6" s="19">
        <v>1073687</v>
      </c>
      <c r="Q6" s="19">
        <v>609994</v>
      </c>
      <c r="R6" s="19">
        <v>2465073</v>
      </c>
      <c r="S6" s="19">
        <v>2168237</v>
      </c>
      <c r="T6" s="19">
        <v>426724</v>
      </c>
      <c r="U6" s="19">
        <v>-11265628</v>
      </c>
      <c r="V6" s="19">
        <v>-8670667</v>
      </c>
      <c r="W6" s="19">
        <v>-780824</v>
      </c>
      <c r="X6" s="19">
        <v>8809548</v>
      </c>
      <c r="Y6" s="19">
        <v>-9590372</v>
      </c>
      <c r="Z6" s="20">
        <v>-108.86</v>
      </c>
      <c r="AA6" s="21">
        <v>8809548</v>
      </c>
    </row>
    <row r="7" spans="1:27" ht="13.5">
      <c r="A7" s="22" t="s">
        <v>34</v>
      </c>
      <c r="B7" s="16"/>
      <c r="C7" s="17">
        <v>73300934</v>
      </c>
      <c r="D7" s="17"/>
      <c r="E7" s="18">
        <v>88609992</v>
      </c>
      <c r="F7" s="19">
        <v>72276996</v>
      </c>
      <c r="G7" s="19">
        <v>4488196</v>
      </c>
      <c r="H7" s="19">
        <v>914852</v>
      </c>
      <c r="I7" s="19">
        <v>3962721</v>
      </c>
      <c r="J7" s="19">
        <v>9365769</v>
      </c>
      <c r="K7" s="19">
        <v>1354905</v>
      </c>
      <c r="L7" s="19">
        <v>1731035</v>
      </c>
      <c r="M7" s="19">
        <v>5335586</v>
      </c>
      <c r="N7" s="19">
        <v>8421526</v>
      </c>
      <c r="O7" s="19">
        <v>5866010</v>
      </c>
      <c r="P7" s="19">
        <v>6711341</v>
      </c>
      <c r="Q7" s="19">
        <v>2730093</v>
      </c>
      <c r="R7" s="19">
        <v>15307444</v>
      </c>
      <c r="S7" s="19">
        <v>7384166</v>
      </c>
      <c r="T7" s="19">
        <v>6420934</v>
      </c>
      <c r="U7" s="19">
        <v>7129769</v>
      </c>
      <c r="V7" s="19">
        <v>20934869</v>
      </c>
      <c r="W7" s="19">
        <v>54029608</v>
      </c>
      <c r="X7" s="19">
        <v>72276996</v>
      </c>
      <c r="Y7" s="19">
        <v>-18247388</v>
      </c>
      <c r="Z7" s="20">
        <v>-25.25</v>
      </c>
      <c r="AA7" s="21">
        <v>72276996</v>
      </c>
    </row>
    <row r="8" spans="1:27" ht="13.5">
      <c r="A8" s="22" t="s">
        <v>35</v>
      </c>
      <c r="B8" s="16"/>
      <c r="C8" s="17">
        <v>1566069</v>
      </c>
      <c r="D8" s="17"/>
      <c r="E8" s="18">
        <v>8526780</v>
      </c>
      <c r="F8" s="19">
        <v>9124272</v>
      </c>
      <c r="G8" s="19">
        <v>900630</v>
      </c>
      <c r="H8" s="19">
        <v>505457</v>
      </c>
      <c r="I8" s="19">
        <v>831200</v>
      </c>
      <c r="J8" s="19">
        <v>2237287</v>
      </c>
      <c r="K8" s="19">
        <v>1301302</v>
      </c>
      <c r="L8" s="19">
        <v>612000</v>
      </c>
      <c r="M8" s="19">
        <v>409898</v>
      </c>
      <c r="N8" s="19">
        <v>2323200</v>
      </c>
      <c r="O8" s="19">
        <v>890568</v>
      </c>
      <c r="P8" s="19">
        <v>570251</v>
      </c>
      <c r="Q8" s="19">
        <v>904576</v>
      </c>
      <c r="R8" s="19">
        <v>2365395</v>
      </c>
      <c r="S8" s="19">
        <v>710565</v>
      </c>
      <c r="T8" s="19">
        <v>372801</v>
      </c>
      <c r="U8" s="19">
        <v>701090</v>
      </c>
      <c r="V8" s="19">
        <v>1784456</v>
      </c>
      <c r="W8" s="19">
        <v>8710338</v>
      </c>
      <c r="X8" s="19">
        <v>9124272</v>
      </c>
      <c r="Y8" s="19">
        <v>-413934</v>
      </c>
      <c r="Z8" s="20">
        <v>-4.54</v>
      </c>
      <c r="AA8" s="21">
        <v>9124272</v>
      </c>
    </row>
    <row r="9" spans="1:27" ht="13.5">
      <c r="A9" s="22" t="s">
        <v>36</v>
      </c>
      <c r="B9" s="16"/>
      <c r="C9" s="17">
        <v>50936027</v>
      </c>
      <c r="D9" s="17"/>
      <c r="E9" s="18">
        <v>54401000</v>
      </c>
      <c r="F9" s="19">
        <v>53467000</v>
      </c>
      <c r="G9" s="19">
        <v>19906828</v>
      </c>
      <c r="H9" s="19">
        <v>3286022</v>
      </c>
      <c r="I9" s="19">
        <v>524</v>
      </c>
      <c r="J9" s="19">
        <v>23193374</v>
      </c>
      <c r="K9" s="19">
        <v>1024</v>
      </c>
      <c r="L9" s="19">
        <v>16764000</v>
      </c>
      <c r="M9" s="19"/>
      <c r="N9" s="19">
        <v>16765024</v>
      </c>
      <c r="O9" s="19"/>
      <c r="P9" s="19">
        <v>1794000</v>
      </c>
      <c r="Q9" s="19">
        <v>14796000</v>
      </c>
      <c r="R9" s="19">
        <v>16590000</v>
      </c>
      <c r="S9" s="19"/>
      <c r="T9" s="19"/>
      <c r="U9" s="19"/>
      <c r="V9" s="19"/>
      <c r="W9" s="19">
        <v>56548398</v>
      </c>
      <c r="X9" s="19">
        <v>53467000</v>
      </c>
      <c r="Y9" s="19">
        <v>3081398</v>
      </c>
      <c r="Z9" s="20">
        <v>5.76</v>
      </c>
      <c r="AA9" s="21">
        <v>53467000</v>
      </c>
    </row>
    <row r="10" spans="1:27" ht="13.5">
      <c r="A10" s="22" t="s">
        <v>37</v>
      </c>
      <c r="B10" s="16"/>
      <c r="C10" s="17">
        <v>29336175</v>
      </c>
      <c r="D10" s="17"/>
      <c r="E10" s="18">
        <v>21178000</v>
      </c>
      <c r="F10" s="19">
        <v>23112000</v>
      </c>
      <c r="G10" s="19"/>
      <c r="H10" s="19">
        <v>17503000</v>
      </c>
      <c r="I10" s="19"/>
      <c r="J10" s="19">
        <v>17503000</v>
      </c>
      <c r="K10" s="19"/>
      <c r="L10" s="19">
        <v>3000000</v>
      </c>
      <c r="M10" s="19"/>
      <c r="N10" s="19">
        <v>3000000</v>
      </c>
      <c r="O10" s="19">
        <v>1420572</v>
      </c>
      <c r="P10" s="19"/>
      <c r="Q10" s="19"/>
      <c r="R10" s="19">
        <v>1420572</v>
      </c>
      <c r="S10" s="19"/>
      <c r="T10" s="19"/>
      <c r="U10" s="19"/>
      <c r="V10" s="19"/>
      <c r="W10" s="19">
        <v>21923572</v>
      </c>
      <c r="X10" s="19">
        <v>23112000</v>
      </c>
      <c r="Y10" s="19">
        <v>-1188428</v>
      </c>
      <c r="Z10" s="20">
        <v>-5.14</v>
      </c>
      <c r="AA10" s="21">
        <v>23112000</v>
      </c>
    </row>
    <row r="11" spans="1:27" ht="13.5">
      <c r="A11" s="22" t="s">
        <v>38</v>
      </c>
      <c r="B11" s="16"/>
      <c r="C11" s="17">
        <v>8169221</v>
      </c>
      <c r="D11" s="17"/>
      <c r="E11" s="18">
        <v>8515752</v>
      </c>
      <c r="F11" s="19">
        <v>8670000</v>
      </c>
      <c r="G11" s="19">
        <v>754769</v>
      </c>
      <c r="H11" s="19">
        <v>777652</v>
      </c>
      <c r="I11" s="19">
        <v>737432</v>
      </c>
      <c r="J11" s="19">
        <v>2269853</v>
      </c>
      <c r="K11" s="19">
        <v>792254</v>
      </c>
      <c r="L11" s="19">
        <v>599996</v>
      </c>
      <c r="M11" s="19">
        <v>805799</v>
      </c>
      <c r="N11" s="19">
        <v>2198049</v>
      </c>
      <c r="O11" s="19">
        <v>879719</v>
      </c>
      <c r="P11" s="19">
        <v>838979</v>
      </c>
      <c r="Q11" s="19">
        <v>809255</v>
      </c>
      <c r="R11" s="19">
        <v>2527953</v>
      </c>
      <c r="S11" s="19">
        <v>709646</v>
      </c>
      <c r="T11" s="19">
        <v>851217</v>
      </c>
      <c r="U11" s="19">
        <v>852167</v>
      </c>
      <c r="V11" s="19">
        <v>2413030</v>
      </c>
      <c r="W11" s="19">
        <v>9408885</v>
      </c>
      <c r="X11" s="19">
        <v>8670000</v>
      </c>
      <c r="Y11" s="19">
        <v>738885</v>
      </c>
      <c r="Z11" s="20">
        <v>8.52</v>
      </c>
      <c r="AA11" s="21">
        <v>8670000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v>1478</v>
      </c>
      <c r="Q12" s="19">
        <v>1260</v>
      </c>
      <c r="R12" s="19">
        <v>2738</v>
      </c>
      <c r="S12" s="19"/>
      <c r="T12" s="19"/>
      <c r="U12" s="19"/>
      <c r="V12" s="19"/>
      <c r="W12" s="19">
        <v>2738</v>
      </c>
      <c r="X12" s="19"/>
      <c r="Y12" s="19">
        <v>2738</v>
      </c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-163201490</v>
      </c>
      <c r="D14" s="17"/>
      <c r="E14" s="18">
        <v>-155026752</v>
      </c>
      <c r="F14" s="19">
        <v>-86367024</v>
      </c>
      <c r="G14" s="19">
        <v>-11064362</v>
      </c>
      <c r="H14" s="19">
        <v>-8299666</v>
      </c>
      <c r="I14" s="19">
        <v>-7649482</v>
      </c>
      <c r="J14" s="19">
        <v>-27013510</v>
      </c>
      <c r="K14" s="19">
        <v>-23911295</v>
      </c>
      <c r="L14" s="19">
        <v>-15417563</v>
      </c>
      <c r="M14" s="19">
        <v>-13436998</v>
      </c>
      <c r="N14" s="19">
        <v>-52765856</v>
      </c>
      <c r="O14" s="19">
        <v>-13051682</v>
      </c>
      <c r="P14" s="19">
        <v>-15805886</v>
      </c>
      <c r="Q14" s="19">
        <v>-28188688</v>
      </c>
      <c r="R14" s="19">
        <v>-57046256</v>
      </c>
      <c r="S14" s="19">
        <v>-12918896</v>
      </c>
      <c r="T14" s="19">
        <v>-10904364</v>
      </c>
      <c r="U14" s="19">
        <v>-15713082</v>
      </c>
      <c r="V14" s="19">
        <v>-39536342</v>
      </c>
      <c r="W14" s="19">
        <v>-176361964</v>
      </c>
      <c r="X14" s="19">
        <v>-86367024</v>
      </c>
      <c r="Y14" s="19">
        <v>-89994940</v>
      </c>
      <c r="Z14" s="20">
        <v>104.2</v>
      </c>
      <c r="AA14" s="21">
        <v>-86367024</v>
      </c>
    </row>
    <row r="15" spans="1:27" ht="13.5">
      <c r="A15" s="22" t="s">
        <v>42</v>
      </c>
      <c r="B15" s="16"/>
      <c r="C15" s="17">
        <v>-2319927</v>
      </c>
      <c r="D15" s="17"/>
      <c r="E15" s="18">
        <v>-1011000</v>
      </c>
      <c r="F15" s="19">
        <v>-1820004</v>
      </c>
      <c r="G15" s="19"/>
      <c r="H15" s="19">
        <v>-419</v>
      </c>
      <c r="I15" s="19"/>
      <c r="J15" s="19">
        <v>-419</v>
      </c>
      <c r="K15" s="19"/>
      <c r="L15" s="19">
        <v>-615</v>
      </c>
      <c r="M15" s="19"/>
      <c r="N15" s="19">
        <v>-615</v>
      </c>
      <c r="O15" s="19"/>
      <c r="P15" s="19">
        <v>-2002</v>
      </c>
      <c r="Q15" s="19">
        <v>-319251</v>
      </c>
      <c r="R15" s="19">
        <v>-321253</v>
      </c>
      <c r="S15" s="19">
        <v>-84250</v>
      </c>
      <c r="T15" s="19"/>
      <c r="U15" s="19">
        <v>-2329</v>
      </c>
      <c r="V15" s="19">
        <v>-86579</v>
      </c>
      <c r="W15" s="19">
        <v>-408866</v>
      </c>
      <c r="X15" s="19">
        <v>-1820004</v>
      </c>
      <c r="Y15" s="19">
        <v>1411138</v>
      </c>
      <c r="Z15" s="20">
        <v>-77.53</v>
      </c>
      <c r="AA15" s="21">
        <v>-1820004</v>
      </c>
    </row>
    <row r="16" spans="1:27" ht="13.5">
      <c r="A16" s="22" t="s">
        <v>43</v>
      </c>
      <c r="B16" s="16"/>
      <c r="C16" s="17">
        <v>-20498556</v>
      </c>
      <c r="D16" s="17"/>
      <c r="E16" s="18">
        <v>-4158000</v>
      </c>
      <c r="F16" s="19">
        <v>-13102200</v>
      </c>
      <c r="G16" s="19">
        <v>-657979</v>
      </c>
      <c r="H16" s="19">
        <v>-944939</v>
      </c>
      <c r="I16" s="19">
        <v>-668384</v>
      </c>
      <c r="J16" s="19">
        <v>-2271302</v>
      </c>
      <c r="K16" s="19">
        <v>-883671</v>
      </c>
      <c r="L16" s="19">
        <v>-741019</v>
      </c>
      <c r="M16" s="19">
        <v>-742753</v>
      </c>
      <c r="N16" s="19">
        <v>-2367443</v>
      </c>
      <c r="O16" s="19">
        <v>-779558</v>
      </c>
      <c r="P16" s="19">
        <v>-717360</v>
      </c>
      <c r="Q16" s="19">
        <v>-959608</v>
      </c>
      <c r="R16" s="19">
        <v>-2456526</v>
      </c>
      <c r="S16" s="19">
        <v>-346500</v>
      </c>
      <c r="T16" s="19">
        <v>-858601</v>
      </c>
      <c r="U16" s="19">
        <v>-1940524</v>
      </c>
      <c r="V16" s="19">
        <v>-3145625</v>
      </c>
      <c r="W16" s="19">
        <v>-10240896</v>
      </c>
      <c r="X16" s="19">
        <v>-13102200</v>
      </c>
      <c r="Y16" s="19">
        <v>2861304</v>
      </c>
      <c r="Z16" s="20">
        <v>-21.84</v>
      </c>
      <c r="AA16" s="21">
        <v>-13102200</v>
      </c>
    </row>
    <row r="17" spans="1:27" ht="13.5">
      <c r="A17" s="23" t="s">
        <v>44</v>
      </c>
      <c r="B17" s="24"/>
      <c r="C17" s="25">
        <f aca="true" t="shared" si="0" ref="C17:Y17">SUM(C6:C16)</f>
        <v>-6945160</v>
      </c>
      <c r="D17" s="25">
        <f>SUM(D6:D16)</f>
        <v>0</v>
      </c>
      <c r="E17" s="26">
        <f t="shared" si="0"/>
        <v>47054616</v>
      </c>
      <c r="F17" s="27">
        <f t="shared" si="0"/>
        <v>74170588</v>
      </c>
      <c r="G17" s="27">
        <f t="shared" si="0"/>
        <v>14874643</v>
      </c>
      <c r="H17" s="27">
        <f t="shared" si="0"/>
        <v>14988618</v>
      </c>
      <c r="I17" s="27">
        <f t="shared" si="0"/>
        <v>-1087238</v>
      </c>
      <c r="J17" s="27">
        <f t="shared" si="0"/>
        <v>28776023</v>
      </c>
      <c r="K17" s="27">
        <f t="shared" si="0"/>
        <v>-20773418</v>
      </c>
      <c r="L17" s="27">
        <f t="shared" si="0"/>
        <v>7108219</v>
      </c>
      <c r="M17" s="27">
        <f t="shared" si="0"/>
        <v>-6828117</v>
      </c>
      <c r="N17" s="27">
        <f t="shared" si="0"/>
        <v>-20493316</v>
      </c>
      <c r="O17" s="27">
        <f t="shared" si="0"/>
        <v>-3992979</v>
      </c>
      <c r="P17" s="27">
        <f t="shared" si="0"/>
        <v>-5535512</v>
      </c>
      <c r="Q17" s="27">
        <f t="shared" si="0"/>
        <v>-9616369</v>
      </c>
      <c r="R17" s="27">
        <f t="shared" si="0"/>
        <v>-19144860</v>
      </c>
      <c r="S17" s="27">
        <f t="shared" si="0"/>
        <v>-2377032</v>
      </c>
      <c r="T17" s="27">
        <f t="shared" si="0"/>
        <v>-3691289</v>
      </c>
      <c r="U17" s="27">
        <f t="shared" si="0"/>
        <v>-20238537</v>
      </c>
      <c r="V17" s="27">
        <f t="shared" si="0"/>
        <v>-26306858</v>
      </c>
      <c r="W17" s="27">
        <f t="shared" si="0"/>
        <v>-37169011</v>
      </c>
      <c r="X17" s="27">
        <f t="shared" si="0"/>
        <v>74170588</v>
      </c>
      <c r="Y17" s="27">
        <f t="shared" si="0"/>
        <v>-111339599</v>
      </c>
      <c r="Z17" s="28">
        <f>+IF(X17&lt;&gt;0,+(Y17/X17)*100,0)</f>
        <v>-150.11287088623325</v>
      </c>
      <c r="AA17" s="29">
        <f>SUM(AA6:AA16)</f>
        <v>74170588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2485050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423577</v>
      </c>
      <c r="D22" s="17"/>
      <c r="E22" s="39"/>
      <c r="F22" s="36">
        <v>-5421000</v>
      </c>
      <c r="G22" s="19">
        <v>53178</v>
      </c>
      <c r="H22" s="19">
        <v>13688</v>
      </c>
      <c r="I22" s="19">
        <v>44519</v>
      </c>
      <c r="J22" s="19">
        <v>111385</v>
      </c>
      <c r="K22" s="19">
        <v>13367</v>
      </c>
      <c r="L22" s="19">
        <v>13069</v>
      </c>
      <c r="M22" s="36">
        <v>50256</v>
      </c>
      <c r="N22" s="19">
        <v>76692</v>
      </c>
      <c r="O22" s="19">
        <v>51927</v>
      </c>
      <c r="P22" s="19">
        <v>64650</v>
      </c>
      <c r="Q22" s="19">
        <v>29858</v>
      </c>
      <c r="R22" s="19">
        <v>146435</v>
      </c>
      <c r="S22" s="19">
        <v>45563</v>
      </c>
      <c r="T22" s="36">
        <v>-12404</v>
      </c>
      <c r="U22" s="19">
        <v>-907640</v>
      </c>
      <c r="V22" s="19">
        <v>-874481</v>
      </c>
      <c r="W22" s="19">
        <v>-539969</v>
      </c>
      <c r="X22" s="19">
        <v>-5421000</v>
      </c>
      <c r="Y22" s="19">
        <v>4881031</v>
      </c>
      <c r="Z22" s="20">
        <v>-90.04</v>
      </c>
      <c r="AA22" s="21">
        <v>-5421000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>
        <v>-66972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-66972</v>
      </c>
      <c r="Y24" s="19">
        <v>66972</v>
      </c>
      <c r="Z24" s="20">
        <v>-100</v>
      </c>
      <c r="AA24" s="21">
        <v>-66972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-26969409</v>
      </c>
      <c r="D26" s="17"/>
      <c r="E26" s="18">
        <v>-26593000</v>
      </c>
      <c r="F26" s="19">
        <v>-23929440</v>
      </c>
      <c r="G26" s="19">
        <v>-2899027</v>
      </c>
      <c r="H26" s="19">
        <v>-8077669</v>
      </c>
      <c r="I26" s="19">
        <v>-2107727</v>
      </c>
      <c r="J26" s="19">
        <v>-13084423</v>
      </c>
      <c r="K26" s="19">
        <v>-1738507</v>
      </c>
      <c r="L26" s="19">
        <v>-2949312</v>
      </c>
      <c r="M26" s="19">
        <v>-1049586</v>
      </c>
      <c r="N26" s="19">
        <v>-5737405</v>
      </c>
      <c r="O26" s="19">
        <v>-143732</v>
      </c>
      <c r="P26" s="19">
        <v>-249391</v>
      </c>
      <c r="Q26" s="19">
        <v>-971544</v>
      </c>
      <c r="R26" s="19">
        <v>-1364667</v>
      </c>
      <c r="S26" s="19">
        <v>-1000000</v>
      </c>
      <c r="T26" s="19">
        <v>786138</v>
      </c>
      <c r="U26" s="19">
        <v>-472161</v>
      </c>
      <c r="V26" s="19">
        <v>-686023</v>
      </c>
      <c r="W26" s="19">
        <v>-20872518</v>
      </c>
      <c r="X26" s="19">
        <v>-23929440</v>
      </c>
      <c r="Y26" s="19">
        <v>3056922</v>
      </c>
      <c r="Z26" s="20">
        <v>-12.77</v>
      </c>
      <c r="AA26" s="21">
        <v>-23929440</v>
      </c>
    </row>
    <row r="27" spans="1:27" ht="13.5">
      <c r="A27" s="23" t="s">
        <v>51</v>
      </c>
      <c r="B27" s="24"/>
      <c r="C27" s="25">
        <f aca="true" t="shared" si="1" ref="C27:Y27">SUM(C21:C26)</f>
        <v>-24060782</v>
      </c>
      <c r="D27" s="25">
        <f>SUM(D21:D26)</f>
        <v>0</v>
      </c>
      <c r="E27" s="26">
        <f t="shared" si="1"/>
        <v>-26593000</v>
      </c>
      <c r="F27" s="27">
        <f t="shared" si="1"/>
        <v>-29417412</v>
      </c>
      <c r="G27" s="27">
        <f t="shared" si="1"/>
        <v>-2845849</v>
      </c>
      <c r="H27" s="27">
        <f t="shared" si="1"/>
        <v>-8063981</v>
      </c>
      <c r="I27" s="27">
        <f t="shared" si="1"/>
        <v>-2063208</v>
      </c>
      <c r="J27" s="27">
        <f t="shared" si="1"/>
        <v>-12973038</v>
      </c>
      <c r="K27" s="27">
        <f t="shared" si="1"/>
        <v>-1725140</v>
      </c>
      <c r="L27" s="27">
        <f t="shared" si="1"/>
        <v>-2936243</v>
      </c>
      <c r="M27" s="27">
        <f t="shared" si="1"/>
        <v>-999330</v>
      </c>
      <c r="N27" s="27">
        <f t="shared" si="1"/>
        <v>-5660713</v>
      </c>
      <c r="O27" s="27">
        <f t="shared" si="1"/>
        <v>-91805</v>
      </c>
      <c r="P27" s="27">
        <f t="shared" si="1"/>
        <v>-184741</v>
      </c>
      <c r="Q27" s="27">
        <f t="shared" si="1"/>
        <v>-941686</v>
      </c>
      <c r="R27" s="27">
        <f t="shared" si="1"/>
        <v>-1218232</v>
      </c>
      <c r="S27" s="27">
        <f t="shared" si="1"/>
        <v>-954437</v>
      </c>
      <c r="T27" s="27">
        <f t="shared" si="1"/>
        <v>773734</v>
      </c>
      <c r="U27" s="27">
        <f t="shared" si="1"/>
        <v>-1379801</v>
      </c>
      <c r="V27" s="27">
        <f t="shared" si="1"/>
        <v>-1560504</v>
      </c>
      <c r="W27" s="27">
        <f t="shared" si="1"/>
        <v>-21412487</v>
      </c>
      <c r="X27" s="27">
        <f t="shared" si="1"/>
        <v>-29417412</v>
      </c>
      <c r="Y27" s="27">
        <f t="shared" si="1"/>
        <v>8004925</v>
      </c>
      <c r="Z27" s="28">
        <f>+IF(X27&lt;&gt;0,+(Y27/X27)*100,0)</f>
        <v>-27.211520170435115</v>
      </c>
      <c r="AA27" s="29">
        <f>SUM(AA21:AA26)</f>
        <v>-29417412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10057</v>
      </c>
      <c r="D31" s="17"/>
      <c r="E31" s="18"/>
      <c r="F31" s="19">
        <v>-1010004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-1010004</v>
      </c>
      <c r="Y31" s="19">
        <v>1010004</v>
      </c>
      <c r="Z31" s="20">
        <v>-100</v>
      </c>
      <c r="AA31" s="21">
        <v>-1010004</v>
      </c>
    </row>
    <row r="32" spans="1:27" ht="13.5">
      <c r="A32" s="22" t="s">
        <v>54</v>
      </c>
      <c r="B32" s="16"/>
      <c r="C32" s="17"/>
      <c r="D32" s="17"/>
      <c r="E32" s="18"/>
      <c r="F32" s="19">
        <v>9585924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>
        <v>-3693</v>
      </c>
      <c r="V32" s="19">
        <v>-3693</v>
      </c>
      <c r="W32" s="19">
        <v>-3693</v>
      </c>
      <c r="X32" s="19">
        <v>9585924</v>
      </c>
      <c r="Y32" s="19">
        <v>-9589617</v>
      </c>
      <c r="Z32" s="20">
        <v>-100.04</v>
      </c>
      <c r="AA32" s="21">
        <v>9585924</v>
      </c>
    </row>
    <row r="33" spans="1:27" ht="13.5">
      <c r="A33" s="22" t="s">
        <v>55</v>
      </c>
      <c r="B33" s="16"/>
      <c r="C33" s="17">
        <v>55722</v>
      </c>
      <c r="D33" s="17"/>
      <c r="E33" s="18"/>
      <c r="F33" s="19">
        <v>1599996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>
        <v>1526</v>
      </c>
      <c r="U33" s="19">
        <v>-6724</v>
      </c>
      <c r="V33" s="36">
        <v>-5198</v>
      </c>
      <c r="W33" s="36">
        <v>-5198</v>
      </c>
      <c r="X33" s="36">
        <v>1599996</v>
      </c>
      <c r="Y33" s="19">
        <v>-1605194</v>
      </c>
      <c r="Z33" s="20">
        <v>-100.32</v>
      </c>
      <c r="AA33" s="21">
        <v>1599996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-2815412</v>
      </c>
      <c r="D35" s="17"/>
      <c r="E35" s="18"/>
      <c r="F35" s="19"/>
      <c r="G35" s="19">
        <v>-52797</v>
      </c>
      <c r="H35" s="19">
        <v>-223707</v>
      </c>
      <c r="I35" s="19">
        <v>-58076</v>
      </c>
      <c r="J35" s="19">
        <v>-334580</v>
      </c>
      <c r="K35" s="19">
        <v>-40914</v>
      </c>
      <c r="L35" s="19">
        <v>-28868</v>
      </c>
      <c r="M35" s="19">
        <v>-17917</v>
      </c>
      <c r="N35" s="19">
        <v>-87699</v>
      </c>
      <c r="O35" s="19">
        <v>-3101</v>
      </c>
      <c r="P35" s="19"/>
      <c r="Q35" s="19"/>
      <c r="R35" s="19">
        <v>-3101</v>
      </c>
      <c r="S35" s="19">
        <v>-300000</v>
      </c>
      <c r="T35" s="19"/>
      <c r="U35" s="19"/>
      <c r="V35" s="19">
        <v>-300000</v>
      </c>
      <c r="W35" s="19">
        <v>-725380</v>
      </c>
      <c r="X35" s="19"/>
      <c r="Y35" s="19">
        <v>-725380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-2749633</v>
      </c>
      <c r="D36" s="25">
        <f>SUM(D31:D35)</f>
        <v>0</v>
      </c>
      <c r="E36" s="26">
        <f t="shared" si="2"/>
        <v>0</v>
      </c>
      <c r="F36" s="27">
        <f t="shared" si="2"/>
        <v>10175916</v>
      </c>
      <c r="G36" s="27">
        <f t="shared" si="2"/>
        <v>-52797</v>
      </c>
      <c r="H36" s="27">
        <f t="shared" si="2"/>
        <v>-223707</v>
      </c>
      <c r="I36" s="27">
        <f t="shared" si="2"/>
        <v>-58076</v>
      </c>
      <c r="J36" s="27">
        <f t="shared" si="2"/>
        <v>-334580</v>
      </c>
      <c r="K36" s="27">
        <f t="shared" si="2"/>
        <v>-40914</v>
      </c>
      <c r="L36" s="27">
        <f t="shared" si="2"/>
        <v>-28868</v>
      </c>
      <c r="M36" s="27">
        <f t="shared" si="2"/>
        <v>-17917</v>
      </c>
      <c r="N36" s="27">
        <f t="shared" si="2"/>
        <v>-87699</v>
      </c>
      <c r="O36" s="27">
        <f t="shared" si="2"/>
        <v>-3101</v>
      </c>
      <c r="P36" s="27">
        <f t="shared" si="2"/>
        <v>0</v>
      </c>
      <c r="Q36" s="27">
        <f t="shared" si="2"/>
        <v>0</v>
      </c>
      <c r="R36" s="27">
        <f t="shared" si="2"/>
        <v>-3101</v>
      </c>
      <c r="S36" s="27">
        <f t="shared" si="2"/>
        <v>-300000</v>
      </c>
      <c r="T36" s="27">
        <f t="shared" si="2"/>
        <v>1526</v>
      </c>
      <c r="U36" s="27">
        <f t="shared" si="2"/>
        <v>-10417</v>
      </c>
      <c r="V36" s="27">
        <f t="shared" si="2"/>
        <v>-308891</v>
      </c>
      <c r="W36" s="27">
        <f t="shared" si="2"/>
        <v>-734271</v>
      </c>
      <c r="X36" s="27">
        <f t="shared" si="2"/>
        <v>10175916</v>
      </c>
      <c r="Y36" s="27">
        <f t="shared" si="2"/>
        <v>-10910187</v>
      </c>
      <c r="Z36" s="28">
        <f>+IF(X36&lt;&gt;0,+(Y36/X36)*100,0)</f>
        <v>-107.2157730075602</v>
      </c>
      <c r="AA36" s="29">
        <f>SUM(AA31:AA35)</f>
        <v>10175916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-33755575</v>
      </c>
      <c r="D38" s="31">
        <f>+D17+D27+D36</f>
        <v>0</v>
      </c>
      <c r="E38" s="32">
        <f t="shared" si="3"/>
        <v>20461616</v>
      </c>
      <c r="F38" s="33">
        <f t="shared" si="3"/>
        <v>54929092</v>
      </c>
      <c r="G38" s="33">
        <f t="shared" si="3"/>
        <v>11975997</v>
      </c>
      <c r="H38" s="33">
        <f t="shared" si="3"/>
        <v>6700930</v>
      </c>
      <c r="I38" s="33">
        <f t="shared" si="3"/>
        <v>-3208522</v>
      </c>
      <c r="J38" s="33">
        <f t="shared" si="3"/>
        <v>15468405</v>
      </c>
      <c r="K38" s="33">
        <f t="shared" si="3"/>
        <v>-22539472</v>
      </c>
      <c r="L38" s="33">
        <f t="shared" si="3"/>
        <v>4143108</v>
      </c>
      <c r="M38" s="33">
        <f t="shared" si="3"/>
        <v>-7845364</v>
      </c>
      <c r="N38" s="33">
        <f t="shared" si="3"/>
        <v>-26241728</v>
      </c>
      <c r="O38" s="33">
        <f t="shared" si="3"/>
        <v>-4087885</v>
      </c>
      <c r="P38" s="33">
        <f t="shared" si="3"/>
        <v>-5720253</v>
      </c>
      <c r="Q38" s="33">
        <f t="shared" si="3"/>
        <v>-10558055</v>
      </c>
      <c r="R38" s="33">
        <f t="shared" si="3"/>
        <v>-20366193</v>
      </c>
      <c r="S38" s="33">
        <f t="shared" si="3"/>
        <v>-3631469</v>
      </c>
      <c r="T38" s="33">
        <f t="shared" si="3"/>
        <v>-2916029</v>
      </c>
      <c r="U38" s="33">
        <f t="shared" si="3"/>
        <v>-21628755</v>
      </c>
      <c r="V38" s="33">
        <f t="shared" si="3"/>
        <v>-28176253</v>
      </c>
      <c r="W38" s="33">
        <f t="shared" si="3"/>
        <v>-59315769</v>
      </c>
      <c r="X38" s="33">
        <f t="shared" si="3"/>
        <v>54929092</v>
      </c>
      <c r="Y38" s="33">
        <f t="shared" si="3"/>
        <v>-114244861</v>
      </c>
      <c r="Z38" s="34">
        <f>+IF(X38&lt;&gt;0,+(Y38/X38)*100,0)</f>
        <v>-207.98607229844617</v>
      </c>
      <c r="AA38" s="35">
        <f>+AA17+AA27+AA36</f>
        <v>54929092</v>
      </c>
    </row>
    <row r="39" spans="1:27" ht="13.5">
      <c r="A39" s="22" t="s">
        <v>59</v>
      </c>
      <c r="B39" s="16"/>
      <c r="C39" s="31">
        <v>14558960</v>
      </c>
      <c r="D39" s="31"/>
      <c r="E39" s="32"/>
      <c r="F39" s="33"/>
      <c r="G39" s="33"/>
      <c r="H39" s="33">
        <v>11975997</v>
      </c>
      <c r="I39" s="33">
        <v>18676927</v>
      </c>
      <c r="J39" s="33"/>
      <c r="K39" s="33">
        <v>15468405</v>
      </c>
      <c r="L39" s="33">
        <v>-7071067</v>
      </c>
      <c r="M39" s="33">
        <v>-2927959</v>
      </c>
      <c r="N39" s="33">
        <v>15468405</v>
      </c>
      <c r="O39" s="33">
        <v>-10773323</v>
      </c>
      <c r="P39" s="33">
        <v>-14861208</v>
      </c>
      <c r="Q39" s="33">
        <v>-20581461</v>
      </c>
      <c r="R39" s="33">
        <v>-10773323</v>
      </c>
      <c r="S39" s="33">
        <v>-31139516</v>
      </c>
      <c r="T39" s="33">
        <v>-34770985</v>
      </c>
      <c r="U39" s="33">
        <v>-37687014</v>
      </c>
      <c r="V39" s="33">
        <v>-31139516</v>
      </c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-19196615</v>
      </c>
      <c r="D40" s="43"/>
      <c r="E40" s="44">
        <v>20461614</v>
      </c>
      <c r="F40" s="45">
        <v>54929092</v>
      </c>
      <c r="G40" s="45">
        <v>11975997</v>
      </c>
      <c r="H40" s="45">
        <v>18676927</v>
      </c>
      <c r="I40" s="45">
        <v>15468405</v>
      </c>
      <c r="J40" s="45">
        <v>15468405</v>
      </c>
      <c r="K40" s="45">
        <v>-7071067</v>
      </c>
      <c r="L40" s="45">
        <v>-2927959</v>
      </c>
      <c r="M40" s="45">
        <v>-10773323</v>
      </c>
      <c r="N40" s="45">
        <v>-10773323</v>
      </c>
      <c r="O40" s="45">
        <v>-14861208</v>
      </c>
      <c r="P40" s="45">
        <v>-20581461</v>
      </c>
      <c r="Q40" s="45">
        <v>-31139516</v>
      </c>
      <c r="R40" s="45">
        <v>-14861208</v>
      </c>
      <c r="S40" s="45">
        <v>-34770985</v>
      </c>
      <c r="T40" s="45">
        <v>-37687014</v>
      </c>
      <c r="U40" s="45">
        <v>-59315769</v>
      </c>
      <c r="V40" s="45">
        <v>-59315769</v>
      </c>
      <c r="W40" s="45">
        <v>-59315769</v>
      </c>
      <c r="X40" s="45">
        <v>54929092</v>
      </c>
      <c r="Y40" s="45">
        <v>-114244861</v>
      </c>
      <c r="Z40" s="46">
        <v>-207.99</v>
      </c>
      <c r="AA40" s="47">
        <v>54929092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29708162</v>
      </c>
      <c r="D6" s="17"/>
      <c r="E6" s="18">
        <v>30725988</v>
      </c>
      <c r="F6" s="19">
        <v>151100698</v>
      </c>
      <c r="G6" s="19">
        <v>1998621</v>
      </c>
      <c r="H6" s="19">
        <v>2765703</v>
      </c>
      <c r="I6" s="19">
        <v>3322850</v>
      </c>
      <c r="J6" s="19">
        <v>8087174</v>
      </c>
      <c r="K6" s="19">
        <v>3425003</v>
      </c>
      <c r="L6" s="19">
        <v>2663814</v>
      </c>
      <c r="M6" s="19">
        <v>2228509</v>
      </c>
      <c r="N6" s="19">
        <v>8317326</v>
      </c>
      <c r="O6" s="19">
        <v>2215579</v>
      </c>
      <c r="P6" s="19">
        <v>1639515</v>
      </c>
      <c r="Q6" s="19">
        <v>2364318</v>
      </c>
      <c r="R6" s="19">
        <v>6219412</v>
      </c>
      <c r="S6" s="19">
        <v>2251457</v>
      </c>
      <c r="T6" s="19">
        <v>2735172</v>
      </c>
      <c r="U6" s="19">
        <v>2351825</v>
      </c>
      <c r="V6" s="19">
        <v>7338454</v>
      </c>
      <c r="W6" s="19">
        <v>29962366</v>
      </c>
      <c r="X6" s="19">
        <v>151100698</v>
      </c>
      <c r="Y6" s="19">
        <v>-121138332</v>
      </c>
      <c r="Z6" s="20">
        <v>-80.17</v>
      </c>
      <c r="AA6" s="21">
        <v>151100698</v>
      </c>
    </row>
    <row r="7" spans="1:27" ht="13.5">
      <c r="A7" s="22" t="s">
        <v>34</v>
      </c>
      <c r="B7" s="16"/>
      <c r="C7" s="17">
        <v>81589165</v>
      </c>
      <c r="D7" s="17"/>
      <c r="E7" s="18">
        <v>116028073</v>
      </c>
      <c r="F7" s="19"/>
      <c r="G7" s="19">
        <v>7925186</v>
      </c>
      <c r="H7" s="19">
        <v>7532221</v>
      </c>
      <c r="I7" s="19">
        <v>8244092</v>
      </c>
      <c r="J7" s="19">
        <v>23701499</v>
      </c>
      <c r="K7" s="19">
        <v>8447598</v>
      </c>
      <c r="L7" s="19">
        <v>7107557</v>
      </c>
      <c r="M7" s="19">
        <v>7638140</v>
      </c>
      <c r="N7" s="19">
        <v>23193295</v>
      </c>
      <c r="O7" s="19">
        <v>7808244</v>
      </c>
      <c r="P7" s="19">
        <v>7857995</v>
      </c>
      <c r="Q7" s="19">
        <v>8505836</v>
      </c>
      <c r="R7" s="19">
        <v>24172075</v>
      </c>
      <c r="S7" s="19">
        <v>7806001</v>
      </c>
      <c r="T7" s="19">
        <v>7534033</v>
      </c>
      <c r="U7" s="19">
        <v>7701377</v>
      </c>
      <c r="V7" s="19">
        <v>23041411</v>
      </c>
      <c r="W7" s="19">
        <v>94108280</v>
      </c>
      <c r="X7" s="19"/>
      <c r="Y7" s="19">
        <v>94108280</v>
      </c>
      <c r="Z7" s="20"/>
      <c r="AA7" s="21"/>
    </row>
    <row r="8" spans="1:27" ht="13.5">
      <c r="A8" s="22" t="s">
        <v>35</v>
      </c>
      <c r="B8" s="16"/>
      <c r="C8" s="17">
        <v>11348362</v>
      </c>
      <c r="D8" s="17"/>
      <c r="E8" s="18">
        <v>12161818</v>
      </c>
      <c r="F8" s="19"/>
      <c r="G8" s="19">
        <v>1830701</v>
      </c>
      <c r="H8" s="19">
        <v>2282576</v>
      </c>
      <c r="I8" s="19">
        <v>2532042</v>
      </c>
      <c r="J8" s="19">
        <v>6645319</v>
      </c>
      <c r="K8" s="19">
        <v>11701299</v>
      </c>
      <c r="L8" s="19">
        <v>11921006</v>
      </c>
      <c r="M8" s="19">
        <v>6227751</v>
      </c>
      <c r="N8" s="19">
        <v>29850056</v>
      </c>
      <c r="O8" s="19">
        <v>8126311</v>
      </c>
      <c r="P8" s="19">
        <v>9330535</v>
      </c>
      <c r="Q8" s="19">
        <v>15086256</v>
      </c>
      <c r="R8" s="19">
        <v>32543102</v>
      </c>
      <c r="S8" s="19">
        <v>7574551</v>
      </c>
      <c r="T8" s="19">
        <v>5704991</v>
      </c>
      <c r="U8" s="19">
        <v>5202032</v>
      </c>
      <c r="V8" s="19">
        <v>18481574</v>
      </c>
      <c r="W8" s="19">
        <v>87520051</v>
      </c>
      <c r="X8" s="19"/>
      <c r="Y8" s="19">
        <v>87520051</v>
      </c>
      <c r="Z8" s="20"/>
      <c r="AA8" s="21"/>
    </row>
    <row r="9" spans="1:27" ht="13.5">
      <c r="A9" s="22" t="s">
        <v>36</v>
      </c>
      <c r="B9" s="16"/>
      <c r="C9" s="17">
        <v>76826991</v>
      </c>
      <c r="D9" s="17"/>
      <c r="E9" s="18">
        <v>40346000</v>
      </c>
      <c r="F9" s="19">
        <v>74142641</v>
      </c>
      <c r="G9" s="19">
        <v>15570000</v>
      </c>
      <c r="H9" s="19">
        <v>1334000</v>
      </c>
      <c r="I9" s="19"/>
      <c r="J9" s="19">
        <v>16904000</v>
      </c>
      <c r="K9" s="19"/>
      <c r="L9" s="19">
        <v>11795762</v>
      </c>
      <c r="M9" s="19">
        <v>17584669</v>
      </c>
      <c r="N9" s="19">
        <v>29380431</v>
      </c>
      <c r="O9" s="19">
        <v>300000</v>
      </c>
      <c r="P9" s="19">
        <v>6249874</v>
      </c>
      <c r="Q9" s="19">
        <v>9502380</v>
      </c>
      <c r="R9" s="19">
        <v>16052254</v>
      </c>
      <c r="S9" s="19">
        <v>10002</v>
      </c>
      <c r="T9" s="19">
        <v>9560000</v>
      </c>
      <c r="U9" s="19">
        <v>1700597</v>
      </c>
      <c r="V9" s="19">
        <v>11270599</v>
      </c>
      <c r="W9" s="19">
        <v>73607284</v>
      </c>
      <c r="X9" s="19">
        <v>74142641</v>
      </c>
      <c r="Y9" s="19">
        <v>-535357</v>
      </c>
      <c r="Z9" s="20">
        <v>-0.72</v>
      </c>
      <c r="AA9" s="21">
        <v>74142641</v>
      </c>
    </row>
    <row r="10" spans="1:27" ht="13.5">
      <c r="A10" s="22" t="s">
        <v>37</v>
      </c>
      <c r="B10" s="16"/>
      <c r="C10" s="17"/>
      <c r="D10" s="17"/>
      <c r="E10" s="18">
        <v>16979001</v>
      </c>
      <c r="F10" s="19">
        <v>32479000</v>
      </c>
      <c r="G10" s="19"/>
      <c r="H10" s="19">
        <v>6100000</v>
      </c>
      <c r="I10" s="19"/>
      <c r="J10" s="19">
        <v>6100000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6100000</v>
      </c>
      <c r="X10" s="19">
        <v>32479000</v>
      </c>
      <c r="Y10" s="19">
        <v>-26379000</v>
      </c>
      <c r="Z10" s="20">
        <v>-81.22</v>
      </c>
      <c r="AA10" s="21">
        <v>32479000</v>
      </c>
    </row>
    <row r="11" spans="1:27" ht="13.5">
      <c r="A11" s="22" t="s">
        <v>38</v>
      </c>
      <c r="B11" s="16"/>
      <c r="C11" s="17">
        <v>706901</v>
      </c>
      <c r="D11" s="17"/>
      <c r="E11" s="18">
        <v>3795228</v>
      </c>
      <c r="F11" s="19">
        <v>3884409</v>
      </c>
      <c r="G11" s="19">
        <v>397583</v>
      </c>
      <c r="H11" s="19">
        <v>406748</v>
      </c>
      <c r="I11" s="19">
        <v>386022</v>
      </c>
      <c r="J11" s="19">
        <v>1190353</v>
      </c>
      <c r="K11" s="19">
        <v>385500</v>
      </c>
      <c r="L11" s="19">
        <v>481276</v>
      </c>
      <c r="M11" s="19">
        <v>408245</v>
      </c>
      <c r="N11" s="19">
        <v>1275021</v>
      </c>
      <c r="O11" s="19">
        <v>364875</v>
      </c>
      <c r="P11" s="19">
        <v>403044</v>
      </c>
      <c r="Q11" s="19">
        <v>583082</v>
      </c>
      <c r="R11" s="19">
        <v>1351001</v>
      </c>
      <c r="S11" s="19">
        <v>411856</v>
      </c>
      <c r="T11" s="19">
        <v>414349</v>
      </c>
      <c r="U11" s="19">
        <v>442537</v>
      </c>
      <c r="V11" s="19">
        <v>1268742</v>
      </c>
      <c r="W11" s="19">
        <v>5085117</v>
      </c>
      <c r="X11" s="19">
        <v>3884409</v>
      </c>
      <c r="Y11" s="19">
        <v>1200708</v>
      </c>
      <c r="Z11" s="20">
        <v>30.91</v>
      </c>
      <c r="AA11" s="21">
        <v>3884409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-165485313</v>
      </c>
      <c r="D14" s="17"/>
      <c r="E14" s="18">
        <v>-198326364</v>
      </c>
      <c r="F14" s="19">
        <v>-233808954</v>
      </c>
      <c r="G14" s="19">
        <v>-22336264</v>
      </c>
      <c r="H14" s="19">
        <v>-19357345</v>
      </c>
      <c r="I14" s="19">
        <v>-19665745</v>
      </c>
      <c r="J14" s="19">
        <v>-61359354</v>
      </c>
      <c r="K14" s="19">
        <v>-21464598</v>
      </c>
      <c r="L14" s="19">
        <v>-25297725</v>
      </c>
      <c r="M14" s="19">
        <v>-39106350</v>
      </c>
      <c r="N14" s="19">
        <v>-85868673</v>
      </c>
      <c r="O14" s="19">
        <v>-21350415</v>
      </c>
      <c r="P14" s="19">
        <v>-25269826</v>
      </c>
      <c r="Q14" s="19">
        <v>-32019914</v>
      </c>
      <c r="R14" s="19">
        <v>-78640155</v>
      </c>
      <c r="S14" s="19">
        <v>-18795853</v>
      </c>
      <c r="T14" s="19">
        <v>-23899715</v>
      </c>
      <c r="U14" s="19">
        <v>-15784608</v>
      </c>
      <c r="V14" s="19">
        <v>-58480176</v>
      </c>
      <c r="W14" s="19">
        <v>-284348358</v>
      </c>
      <c r="X14" s="19">
        <v>-233808954</v>
      </c>
      <c r="Y14" s="19">
        <v>-50539404</v>
      </c>
      <c r="Z14" s="20">
        <v>21.62</v>
      </c>
      <c r="AA14" s="21">
        <v>-233808954</v>
      </c>
    </row>
    <row r="15" spans="1:27" ht="13.5">
      <c r="A15" s="22" t="s">
        <v>42</v>
      </c>
      <c r="B15" s="16"/>
      <c r="C15" s="17">
        <v>-4991650</v>
      </c>
      <c r="D15" s="17"/>
      <c r="E15" s="18">
        <v>-206902</v>
      </c>
      <c r="F15" s="19">
        <v>-206902</v>
      </c>
      <c r="G15" s="19">
        <v>-39492</v>
      </c>
      <c r="H15" s="19">
        <v>-6005</v>
      </c>
      <c r="I15" s="19">
        <v>-59268</v>
      </c>
      <c r="J15" s="19">
        <v>-104765</v>
      </c>
      <c r="K15" s="19">
        <v>-5485</v>
      </c>
      <c r="L15" s="19">
        <v>-5147</v>
      </c>
      <c r="M15" s="19">
        <v>-51846</v>
      </c>
      <c r="N15" s="19">
        <v>-62478</v>
      </c>
      <c r="O15" s="19"/>
      <c r="P15" s="19"/>
      <c r="Q15" s="19">
        <v>-44550</v>
      </c>
      <c r="R15" s="19">
        <v>-44550</v>
      </c>
      <c r="S15" s="19">
        <v>-39717</v>
      </c>
      <c r="T15" s="19">
        <v>-4265</v>
      </c>
      <c r="U15" s="19">
        <v>-87580</v>
      </c>
      <c r="V15" s="19">
        <v>-131562</v>
      </c>
      <c r="W15" s="19">
        <v>-343355</v>
      </c>
      <c r="X15" s="19">
        <v>-206902</v>
      </c>
      <c r="Y15" s="19">
        <v>-136453</v>
      </c>
      <c r="Z15" s="20">
        <v>65.95</v>
      </c>
      <c r="AA15" s="21">
        <v>-206902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29702618</v>
      </c>
      <c r="D17" s="25">
        <f>SUM(D6:D16)</f>
        <v>0</v>
      </c>
      <c r="E17" s="26">
        <f t="shared" si="0"/>
        <v>21502842</v>
      </c>
      <c r="F17" s="27">
        <f t="shared" si="0"/>
        <v>27590892</v>
      </c>
      <c r="G17" s="27">
        <f t="shared" si="0"/>
        <v>5346335</v>
      </c>
      <c r="H17" s="27">
        <f t="shared" si="0"/>
        <v>1057898</v>
      </c>
      <c r="I17" s="27">
        <f t="shared" si="0"/>
        <v>-5240007</v>
      </c>
      <c r="J17" s="27">
        <f t="shared" si="0"/>
        <v>1164226</v>
      </c>
      <c r="K17" s="27">
        <f t="shared" si="0"/>
        <v>2489317</v>
      </c>
      <c r="L17" s="27">
        <f t="shared" si="0"/>
        <v>8666543</v>
      </c>
      <c r="M17" s="27">
        <f t="shared" si="0"/>
        <v>-5070882</v>
      </c>
      <c r="N17" s="27">
        <f t="shared" si="0"/>
        <v>6084978</v>
      </c>
      <c r="O17" s="27">
        <f t="shared" si="0"/>
        <v>-2535406</v>
      </c>
      <c r="P17" s="27">
        <f t="shared" si="0"/>
        <v>211137</v>
      </c>
      <c r="Q17" s="27">
        <f t="shared" si="0"/>
        <v>3977408</v>
      </c>
      <c r="R17" s="27">
        <f t="shared" si="0"/>
        <v>1653139</v>
      </c>
      <c r="S17" s="27">
        <f t="shared" si="0"/>
        <v>-781703</v>
      </c>
      <c r="T17" s="27">
        <f t="shared" si="0"/>
        <v>2044565</v>
      </c>
      <c r="U17" s="27">
        <f t="shared" si="0"/>
        <v>1526180</v>
      </c>
      <c r="V17" s="27">
        <f t="shared" si="0"/>
        <v>2789042</v>
      </c>
      <c r="W17" s="27">
        <f t="shared" si="0"/>
        <v>11691385</v>
      </c>
      <c r="X17" s="27">
        <f t="shared" si="0"/>
        <v>27590892</v>
      </c>
      <c r="Y17" s="27">
        <f t="shared" si="0"/>
        <v>-15899507</v>
      </c>
      <c r="Z17" s="28">
        <f>+IF(X17&lt;&gt;0,+(Y17/X17)*100,0)</f>
        <v>-57.62592597586189</v>
      </c>
      <c r="AA17" s="29">
        <f>SUM(AA6:AA16)</f>
        <v>27590892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204716</v>
      </c>
      <c r="D21" s="17"/>
      <c r="E21" s="18">
        <v>5719000</v>
      </c>
      <c r="F21" s="19">
        <v>6000000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6000000</v>
      </c>
      <c r="Y21" s="36">
        <v>-6000000</v>
      </c>
      <c r="Z21" s="37">
        <v>-100</v>
      </c>
      <c r="AA21" s="38">
        <v>6000000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-20992945</v>
      </c>
      <c r="D26" s="17"/>
      <c r="E26" s="18">
        <v>-16979001</v>
      </c>
      <c r="F26" s="19">
        <v>-29172357</v>
      </c>
      <c r="G26" s="19"/>
      <c r="H26" s="19">
        <v>-181417</v>
      </c>
      <c r="I26" s="19">
        <v>-359688</v>
      </c>
      <c r="J26" s="19">
        <v>-541105</v>
      </c>
      <c r="K26" s="19">
        <v>-163363</v>
      </c>
      <c r="L26" s="19">
        <v>-1106895</v>
      </c>
      <c r="M26" s="19">
        <v>-1168706</v>
      </c>
      <c r="N26" s="19">
        <v>-2438964</v>
      </c>
      <c r="O26" s="19">
        <v>-326573</v>
      </c>
      <c r="P26" s="19">
        <v>-1195402</v>
      </c>
      <c r="Q26" s="19">
        <v>-260154</v>
      </c>
      <c r="R26" s="19">
        <v>-1782129</v>
      </c>
      <c r="S26" s="19">
        <v>-1412352</v>
      </c>
      <c r="T26" s="19">
        <v>-180344</v>
      </c>
      <c r="U26" s="19">
        <v>-1273165</v>
      </c>
      <c r="V26" s="19">
        <v>-2865861</v>
      </c>
      <c r="W26" s="19">
        <v>-7628059</v>
      </c>
      <c r="X26" s="19">
        <v>-29172357</v>
      </c>
      <c r="Y26" s="19">
        <v>21544298</v>
      </c>
      <c r="Z26" s="20">
        <v>-73.85</v>
      </c>
      <c r="AA26" s="21">
        <v>-29172357</v>
      </c>
    </row>
    <row r="27" spans="1:27" ht="13.5">
      <c r="A27" s="23" t="s">
        <v>51</v>
      </c>
      <c r="B27" s="24"/>
      <c r="C27" s="25">
        <f aca="true" t="shared" si="1" ref="C27:Y27">SUM(C21:C26)</f>
        <v>-20788229</v>
      </c>
      <c r="D27" s="25">
        <f>SUM(D21:D26)</f>
        <v>0</v>
      </c>
      <c r="E27" s="26">
        <f t="shared" si="1"/>
        <v>-11260001</v>
      </c>
      <c r="F27" s="27">
        <f t="shared" si="1"/>
        <v>-23172357</v>
      </c>
      <c r="G27" s="27">
        <f t="shared" si="1"/>
        <v>0</v>
      </c>
      <c r="H27" s="27">
        <f t="shared" si="1"/>
        <v>-181417</v>
      </c>
      <c r="I27" s="27">
        <f t="shared" si="1"/>
        <v>-359688</v>
      </c>
      <c r="J27" s="27">
        <f t="shared" si="1"/>
        <v>-541105</v>
      </c>
      <c r="K27" s="27">
        <f t="shared" si="1"/>
        <v>-163363</v>
      </c>
      <c r="L27" s="27">
        <f t="shared" si="1"/>
        <v>-1106895</v>
      </c>
      <c r="M27" s="27">
        <f t="shared" si="1"/>
        <v>-1168706</v>
      </c>
      <c r="N27" s="27">
        <f t="shared" si="1"/>
        <v>-2438964</v>
      </c>
      <c r="O27" s="27">
        <f t="shared" si="1"/>
        <v>-326573</v>
      </c>
      <c r="P27" s="27">
        <f t="shared" si="1"/>
        <v>-1195402</v>
      </c>
      <c r="Q27" s="27">
        <f t="shared" si="1"/>
        <v>-260154</v>
      </c>
      <c r="R27" s="27">
        <f t="shared" si="1"/>
        <v>-1782129</v>
      </c>
      <c r="S27" s="27">
        <f t="shared" si="1"/>
        <v>-1412352</v>
      </c>
      <c r="T27" s="27">
        <f t="shared" si="1"/>
        <v>-180344</v>
      </c>
      <c r="U27" s="27">
        <f t="shared" si="1"/>
        <v>-1273165</v>
      </c>
      <c r="V27" s="27">
        <f t="shared" si="1"/>
        <v>-2865861</v>
      </c>
      <c r="W27" s="27">
        <f t="shared" si="1"/>
        <v>-7628059</v>
      </c>
      <c r="X27" s="27">
        <f t="shared" si="1"/>
        <v>-23172357</v>
      </c>
      <c r="Y27" s="27">
        <f t="shared" si="1"/>
        <v>15544298</v>
      </c>
      <c r="Z27" s="28">
        <f>+IF(X27&lt;&gt;0,+(Y27/X27)*100,0)</f>
        <v>-67.0812123255308</v>
      </c>
      <c r="AA27" s="29">
        <f>SUM(AA21:AA26)</f>
        <v>-23172357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-1781140</v>
      </c>
      <c r="D35" s="17"/>
      <c r="E35" s="18">
        <v>-1524646</v>
      </c>
      <c r="F35" s="19">
        <v>-1524646</v>
      </c>
      <c r="G35" s="19">
        <v>-492086</v>
      </c>
      <c r="H35" s="19">
        <v>-39900</v>
      </c>
      <c r="I35" s="19">
        <v>-259463</v>
      </c>
      <c r="J35" s="19">
        <v>-791449</v>
      </c>
      <c r="K35" s="19">
        <v>-40412</v>
      </c>
      <c r="L35" s="19">
        <v>-41572</v>
      </c>
      <c r="M35" s="19">
        <v>-479250</v>
      </c>
      <c r="N35" s="19">
        <v>-561234</v>
      </c>
      <c r="O35" s="19"/>
      <c r="P35" s="19"/>
      <c r="Q35" s="19">
        <v>-272638</v>
      </c>
      <c r="R35" s="19">
        <v>-272638</v>
      </c>
      <c r="S35" s="19">
        <v>-314236</v>
      </c>
      <c r="T35" s="19">
        <v>-41632</v>
      </c>
      <c r="U35" s="19">
        <v>-202055</v>
      </c>
      <c r="V35" s="19">
        <v>-557923</v>
      </c>
      <c r="W35" s="19">
        <v>-2183244</v>
      </c>
      <c r="X35" s="19">
        <v>-1524646</v>
      </c>
      <c r="Y35" s="19">
        <v>-658598</v>
      </c>
      <c r="Z35" s="20">
        <v>43.2</v>
      </c>
      <c r="AA35" s="21">
        <v>-1524646</v>
      </c>
    </row>
    <row r="36" spans="1:27" ht="13.5">
      <c r="A36" s="23" t="s">
        <v>57</v>
      </c>
      <c r="B36" s="24"/>
      <c r="C36" s="25">
        <f aca="true" t="shared" si="2" ref="C36:Y36">SUM(C31:C35)</f>
        <v>-1781140</v>
      </c>
      <c r="D36" s="25">
        <f>SUM(D31:D35)</f>
        <v>0</v>
      </c>
      <c r="E36" s="26">
        <f t="shared" si="2"/>
        <v>-1524646</v>
      </c>
      <c r="F36" s="27">
        <f t="shared" si="2"/>
        <v>-1524646</v>
      </c>
      <c r="G36" s="27">
        <f t="shared" si="2"/>
        <v>-492086</v>
      </c>
      <c r="H36" s="27">
        <f t="shared" si="2"/>
        <v>-39900</v>
      </c>
      <c r="I36" s="27">
        <f t="shared" si="2"/>
        <v>-259463</v>
      </c>
      <c r="J36" s="27">
        <f t="shared" si="2"/>
        <v>-791449</v>
      </c>
      <c r="K36" s="27">
        <f t="shared" si="2"/>
        <v>-40412</v>
      </c>
      <c r="L36" s="27">
        <f t="shared" si="2"/>
        <v>-41572</v>
      </c>
      <c r="M36" s="27">
        <f t="shared" si="2"/>
        <v>-479250</v>
      </c>
      <c r="N36" s="27">
        <f t="shared" si="2"/>
        <v>-561234</v>
      </c>
      <c r="O36" s="27">
        <f t="shared" si="2"/>
        <v>0</v>
      </c>
      <c r="P36" s="27">
        <f t="shared" si="2"/>
        <v>0</v>
      </c>
      <c r="Q36" s="27">
        <f t="shared" si="2"/>
        <v>-272638</v>
      </c>
      <c r="R36" s="27">
        <f t="shared" si="2"/>
        <v>-272638</v>
      </c>
      <c r="S36" s="27">
        <f t="shared" si="2"/>
        <v>-314236</v>
      </c>
      <c r="T36" s="27">
        <f t="shared" si="2"/>
        <v>-41632</v>
      </c>
      <c r="U36" s="27">
        <f t="shared" si="2"/>
        <v>-202055</v>
      </c>
      <c r="V36" s="27">
        <f t="shared" si="2"/>
        <v>-557923</v>
      </c>
      <c r="W36" s="27">
        <f t="shared" si="2"/>
        <v>-2183244</v>
      </c>
      <c r="X36" s="27">
        <f t="shared" si="2"/>
        <v>-1524646</v>
      </c>
      <c r="Y36" s="27">
        <f t="shared" si="2"/>
        <v>-658598</v>
      </c>
      <c r="Z36" s="28">
        <f>+IF(X36&lt;&gt;0,+(Y36/X36)*100,0)</f>
        <v>43.19678141680102</v>
      </c>
      <c r="AA36" s="29">
        <f>SUM(AA31:AA35)</f>
        <v>-1524646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7133249</v>
      </c>
      <c r="D38" s="31">
        <f>+D17+D27+D36</f>
        <v>0</v>
      </c>
      <c r="E38" s="32">
        <f t="shared" si="3"/>
        <v>8718195</v>
      </c>
      <c r="F38" s="33">
        <f t="shared" si="3"/>
        <v>2893889</v>
      </c>
      <c r="G38" s="33">
        <f t="shared" si="3"/>
        <v>4854249</v>
      </c>
      <c r="H38" s="33">
        <f t="shared" si="3"/>
        <v>836581</v>
      </c>
      <c r="I38" s="33">
        <f t="shared" si="3"/>
        <v>-5859158</v>
      </c>
      <c r="J38" s="33">
        <f t="shared" si="3"/>
        <v>-168328</v>
      </c>
      <c r="K38" s="33">
        <f t="shared" si="3"/>
        <v>2285542</v>
      </c>
      <c r="L38" s="33">
        <f t="shared" si="3"/>
        <v>7518076</v>
      </c>
      <c r="M38" s="33">
        <f t="shared" si="3"/>
        <v>-6718838</v>
      </c>
      <c r="N38" s="33">
        <f t="shared" si="3"/>
        <v>3084780</v>
      </c>
      <c r="O38" s="33">
        <f t="shared" si="3"/>
        <v>-2861979</v>
      </c>
      <c r="P38" s="33">
        <f t="shared" si="3"/>
        <v>-984265</v>
      </c>
      <c r="Q38" s="33">
        <f t="shared" si="3"/>
        <v>3444616</v>
      </c>
      <c r="R38" s="33">
        <f t="shared" si="3"/>
        <v>-401628</v>
      </c>
      <c r="S38" s="33">
        <f t="shared" si="3"/>
        <v>-2508291</v>
      </c>
      <c r="T38" s="33">
        <f t="shared" si="3"/>
        <v>1822589</v>
      </c>
      <c r="U38" s="33">
        <f t="shared" si="3"/>
        <v>50960</v>
      </c>
      <c r="V38" s="33">
        <f t="shared" si="3"/>
        <v>-634742</v>
      </c>
      <c r="W38" s="33">
        <f t="shared" si="3"/>
        <v>1880082</v>
      </c>
      <c r="X38" s="33">
        <f t="shared" si="3"/>
        <v>2893889</v>
      </c>
      <c r="Y38" s="33">
        <f t="shared" si="3"/>
        <v>-1013807</v>
      </c>
      <c r="Z38" s="34">
        <f>+IF(X38&lt;&gt;0,+(Y38/X38)*100,0)</f>
        <v>-35.03268439114285</v>
      </c>
      <c r="AA38" s="35">
        <f>+AA17+AA27+AA36</f>
        <v>2893889</v>
      </c>
    </row>
    <row r="39" spans="1:27" ht="13.5">
      <c r="A39" s="22" t="s">
        <v>59</v>
      </c>
      <c r="B39" s="16"/>
      <c r="C39" s="31">
        <v>12090655</v>
      </c>
      <c r="D39" s="31"/>
      <c r="E39" s="32">
        <v>3331303</v>
      </c>
      <c r="F39" s="33">
        <v>4947896</v>
      </c>
      <c r="G39" s="33">
        <v>4947896</v>
      </c>
      <c r="H39" s="33">
        <v>9802145</v>
      </c>
      <c r="I39" s="33">
        <v>10638726</v>
      </c>
      <c r="J39" s="33">
        <v>4947896</v>
      </c>
      <c r="K39" s="33">
        <v>4779568</v>
      </c>
      <c r="L39" s="33">
        <v>7065110</v>
      </c>
      <c r="M39" s="33">
        <v>14583186</v>
      </c>
      <c r="N39" s="33">
        <v>4779568</v>
      </c>
      <c r="O39" s="33">
        <v>7864348</v>
      </c>
      <c r="P39" s="33">
        <v>5002369</v>
      </c>
      <c r="Q39" s="33">
        <v>4018104</v>
      </c>
      <c r="R39" s="33">
        <v>7864348</v>
      </c>
      <c r="S39" s="33">
        <v>7462720</v>
      </c>
      <c r="T39" s="33">
        <v>4954429</v>
      </c>
      <c r="U39" s="33">
        <v>6777018</v>
      </c>
      <c r="V39" s="33">
        <v>7462720</v>
      </c>
      <c r="W39" s="33">
        <v>4947896</v>
      </c>
      <c r="X39" s="33">
        <v>4947896</v>
      </c>
      <c r="Y39" s="33"/>
      <c r="Z39" s="34"/>
      <c r="AA39" s="35">
        <v>4947896</v>
      </c>
    </row>
    <row r="40" spans="1:27" ht="13.5">
      <c r="A40" s="41" t="s">
        <v>60</v>
      </c>
      <c r="B40" s="42"/>
      <c r="C40" s="43">
        <v>19223904</v>
      </c>
      <c r="D40" s="43"/>
      <c r="E40" s="44">
        <v>12049497</v>
      </c>
      <c r="F40" s="45">
        <v>7841786</v>
      </c>
      <c r="G40" s="45">
        <v>9802145</v>
      </c>
      <c r="H40" s="45">
        <v>10638726</v>
      </c>
      <c r="I40" s="45">
        <v>4779568</v>
      </c>
      <c r="J40" s="45">
        <v>4779568</v>
      </c>
      <c r="K40" s="45">
        <v>7065110</v>
      </c>
      <c r="L40" s="45">
        <v>14583186</v>
      </c>
      <c r="M40" s="45">
        <v>7864348</v>
      </c>
      <c r="N40" s="45">
        <v>7864348</v>
      </c>
      <c r="O40" s="45">
        <v>5002369</v>
      </c>
      <c r="P40" s="45">
        <v>4018104</v>
      </c>
      <c r="Q40" s="45">
        <v>7462720</v>
      </c>
      <c r="R40" s="45">
        <v>5002369</v>
      </c>
      <c r="S40" s="45">
        <v>4954429</v>
      </c>
      <c r="T40" s="45">
        <v>6777018</v>
      </c>
      <c r="U40" s="45">
        <v>6827978</v>
      </c>
      <c r="V40" s="45">
        <v>6827978</v>
      </c>
      <c r="W40" s="45">
        <v>6827978</v>
      </c>
      <c r="X40" s="45">
        <v>7841786</v>
      </c>
      <c r="Y40" s="45">
        <v>-1013808</v>
      </c>
      <c r="Z40" s="46">
        <v>-12.93</v>
      </c>
      <c r="AA40" s="47">
        <v>7841786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44344</v>
      </c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2135394</v>
      </c>
      <c r="D8" s="17"/>
      <c r="E8" s="18">
        <v>10485471</v>
      </c>
      <c r="F8" s="19">
        <v>8616258</v>
      </c>
      <c r="G8" s="19">
        <v>150266</v>
      </c>
      <c r="H8" s="19">
        <v>278788</v>
      </c>
      <c r="I8" s="19">
        <v>303239</v>
      </c>
      <c r="J8" s="19">
        <v>732293</v>
      </c>
      <c r="K8" s="19">
        <v>389922</v>
      </c>
      <c r="L8" s="19">
        <v>374085</v>
      </c>
      <c r="M8" s="19">
        <v>2255105</v>
      </c>
      <c r="N8" s="19">
        <v>3019112</v>
      </c>
      <c r="O8" s="19">
        <v>2446562</v>
      </c>
      <c r="P8" s="19">
        <v>593985</v>
      </c>
      <c r="Q8" s="19">
        <v>276811</v>
      </c>
      <c r="R8" s="19">
        <v>3317358</v>
      </c>
      <c r="S8" s="19">
        <v>1081183</v>
      </c>
      <c r="T8" s="19">
        <v>276489</v>
      </c>
      <c r="U8" s="19">
        <v>379510</v>
      </c>
      <c r="V8" s="19">
        <v>1737182</v>
      </c>
      <c r="W8" s="19">
        <v>8805945</v>
      </c>
      <c r="X8" s="19">
        <v>8616258</v>
      </c>
      <c r="Y8" s="19">
        <v>189687</v>
      </c>
      <c r="Z8" s="20">
        <v>2.2</v>
      </c>
      <c r="AA8" s="21">
        <v>8616258</v>
      </c>
    </row>
    <row r="9" spans="1:27" ht="13.5">
      <c r="A9" s="22" t="s">
        <v>36</v>
      </c>
      <c r="B9" s="16"/>
      <c r="C9" s="17">
        <v>43713776</v>
      </c>
      <c r="D9" s="17"/>
      <c r="E9" s="18">
        <v>78203999</v>
      </c>
      <c r="F9" s="19">
        <v>83521898</v>
      </c>
      <c r="G9" s="19">
        <v>14892000</v>
      </c>
      <c r="H9" s="19">
        <v>1334000</v>
      </c>
      <c r="I9" s="19"/>
      <c r="J9" s="19">
        <v>16226000</v>
      </c>
      <c r="K9" s="19"/>
      <c r="L9" s="19">
        <v>930000</v>
      </c>
      <c r="M9" s="19">
        <v>13079904</v>
      </c>
      <c r="N9" s="19">
        <v>14009904</v>
      </c>
      <c r="O9" s="19"/>
      <c r="P9" s="19">
        <v>300000</v>
      </c>
      <c r="Q9" s="19">
        <v>11721856</v>
      </c>
      <c r="R9" s="19">
        <v>12021856</v>
      </c>
      <c r="S9" s="19"/>
      <c r="T9" s="19">
        <v>2512631</v>
      </c>
      <c r="U9" s="19">
        <v>500575</v>
      </c>
      <c r="V9" s="19">
        <v>3013206</v>
      </c>
      <c r="W9" s="19">
        <v>45270966</v>
      </c>
      <c r="X9" s="19">
        <v>83521898</v>
      </c>
      <c r="Y9" s="19">
        <v>-38250932</v>
      </c>
      <c r="Z9" s="20">
        <v>-45.8</v>
      </c>
      <c r="AA9" s="21">
        <v>83521898</v>
      </c>
    </row>
    <row r="10" spans="1:27" ht="13.5">
      <c r="A10" s="22" t="s">
        <v>37</v>
      </c>
      <c r="B10" s="16"/>
      <c r="C10" s="17"/>
      <c r="D10" s="17"/>
      <c r="E10" s="18">
        <v>434004</v>
      </c>
      <c r="F10" s="19">
        <v>846500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846500</v>
      </c>
      <c r="Y10" s="19">
        <v>-846500</v>
      </c>
      <c r="Z10" s="20">
        <v>-100</v>
      </c>
      <c r="AA10" s="21">
        <v>846500</v>
      </c>
    </row>
    <row r="11" spans="1:27" ht="13.5">
      <c r="A11" s="22" t="s">
        <v>38</v>
      </c>
      <c r="B11" s="16"/>
      <c r="C11" s="17">
        <v>2805105</v>
      </c>
      <c r="D11" s="17"/>
      <c r="E11" s="18">
        <v>1950000</v>
      </c>
      <c r="F11" s="19">
        <v>1949998</v>
      </c>
      <c r="G11" s="19">
        <v>44846</v>
      </c>
      <c r="H11" s="19">
        <v>72876</v>
      </c>
      <c r="I11" s="19">
        <v>66812</v>
      </c>
      <c r="J11" s="19">
        <v>184534</v>
      </c>
      <c r="K11" s="19">
        <v>57493</v>
      </c>
      <c r="L11" s="19">
        <v>81834</v>
      </c>
      <c r="M11" s="19">
        <v>57252</v>
      </c>
      <c r="N11" s="19">
        <v>196579</v>
      </c>
      <c r="O11" s="19">
        <v>112513</v>
      </c>
      <c r="P11" s="19">
        <v>63458</v>
      </c>
      <c r="Q11" s="19">
        <v>61534</v>
      </c>
      <c r="R11" s="19">
        <v>237505</v>
      </c>
      <c r="S11" s="19">
        <v>66414</v>
      </c>
      <c r="T11" s="19">
        <v>47266</v>
      </c>
      <c r="U11" s="19">
        <v>81887</v>
      </c>
      <c r="V11" s="19">
        <v>195567</v>
      </c>
      <c r="W11" s="19">
        <v>814185</v>
      </c>
      <c r="X11" s="19">
        <v>1949998</v>
      </c>
      <c r="Y11" s="19">
        <v>-1135813</v>
      </c>
      <c r="Z11" s="20">
        <v>-58.25</v>
      </c>
      <c r="AA11" s="21">
        <v>1949998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-54843627</v>
      </c>
      <c r="D14" s="17"/>
      <c r="E14" s="18">
        <v>-92086917</v>
      </c>
      <c r="F14" s="19">
        <v>-91564533</v>
      </c>
      <c r="G14" s="19">
        <v>-14787871</v>
      </c>
      <c r="H14" s="19">
        <v>-6514359</v>
      </c>
      <c r="I14" s="19">
        <v>-6501151</v>
      </c>
      <c r="J14" s="19">
        <v>-27803381</v>
      </c>
      <c r="K14" s="19">
        <v>-6054411</v>
      </c>
      <c r="L14" s="19">
        <v>-6512243</v>
      </c>
      <c r="M14" s="19">
        <v>-7721272</v>
      </c>
      <c r="N14" s="19">
        <v>-20287926</v>
      </c>
      <c r="O14" s="19">
        <v>-6370615</v>
      </c>
      <c r="P14" s="19">
        <v>-4216113</v>
      </c>
      <c r="Q14" s="19">
        <v>-5457170</v>
      </c>
      <c r="R14" s="19">
        <v>-16043898</v>
      </c>
      <c r="S14" s="19">
        <v>-11262863</v>
      </c>
      <c r="T14" s="19">
        <v>-5470154</v>
      </c>
      <c r="U14" s="19">
        <v>-5742323</v>
      </c>
      <c r="V14" s="19">
        <v>-22475340</v>
      </c>
      <c r="W14" s="19">
        <v>-86610545</v>
      </c>
      <c r="X14" s="19">
        <v>-91564533</v>
      </c>
      <c r="Y14" s="19">
        <v>4953988</v>
      </c>
      <c r="Z14" s="20">
        <v>-5.41</v>
      </c>
      <c r="AA14" s="21">
        <v>-91564533</v>
      </c>
    </row>
    <row r="15" spans="1:27" ht="13.5">
      <c r="A15" s="22" t="s">
        <v>42</v>
      </c>
      <c r="B15" s="16"/>
      <c r="C15" s="17">
        <v>-35059</v>
      </c>
      <c r="D15" s="17"/>
      <c r="E15" s="18">
        <v>-1491586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-4500000</v>
      </c>
      <c r="F16" s="19">
        <v>-6425223</v>
      </c>
      <c r="G16" s="19">
        <v>-466231</v>
      </c>
      <c r="H16" s="19">
        <v>-123400</v>
      </c>
      <c r="I16" s="19">
        <v>-121094</v>
      </c>
      <c r="J16" s="19">
        <v>-710725</v>
      </c>
      <c r="K16" s="19">
        <v>-655198</v>
      </c>
      <c r="L16" s="19">
        <v>-1376243</v>
      </c>
      <c r="M16" s="19">
        <v>-1997411</v>
      </c>
      <c r="N16" s="19">
        <v>-4028852</v>
      </c>
      <c r="O16" s="19">
        <v>-80166</v>
      </c>
      <c r="P16" s="19">
        <v>-46117</v>
      </c>
      <c r="Q16" s="19">
        <v>-953867</v>
      </c>
      <c r="R16" s="19">
        <v>-1080150</v>
      </c>
      <c r="S16" s="19">
        <v>-32798</v>
      </c>
      <c r="T16" s="19">
        <v>-172340</v>
      </c>
      <c r="U16" s="19">
        <v>-307717</v>
      </c>
      <c r="V16" s="19">
        <v>-512855</v>
      </c>
      <c r="W16" s="19">
        <v>-6332582</v>
      </c>
      <c r="X16" s="19">
        <v>-6425223</v>
      </c>
      <c r="Y16" s="19">
        <v>92641</v>
      </c>
      <c r="Z16" s="20">
        <v>-1.44</v>
      </c>
      <c r="AA16" s="21">
        <v>-6425223</v>
      </c>
    </row>
    <row r="17" spans="1:27" ht="13.5">
      <c r="A17" s="23" t="s">
        <v>44</v>
      </c>
      <c r="B17" s="24"/>
      <c r="C17" s="25">
        <f aca="true" t="shared" si="0" ref="C17:Y17">SUM(C6:C16)</f>
        <v>-6180067</v>
      </c>
      <c r="D17" s="25">
        <f>SUM(D6:D16)</f>
        <v>0</v>
      </c>
      <c r="E17" s="26">
        <f t="shared" si="0"/>
        <v>-7005029</v>
      </c>
      <c r="F17" s="27">
        <f t="shared" si="0"/>
        <v>-3055102</v>
      </c>
      <c r="G17" s="27">
        <f t="shared" si="0"/>
        <v>-166990</v>
      </c>
      <c r="H17" s="27">
        <f t="shared" si="0"/>
        <v>-4952095</v>
      </c>
      <c r="I17" s="27">
        <f t="shared" si="0"/>
        <v>-6252194</v>
      </c>
      <c r="J17" s="27">
        <f t="shared" si="0"/>
        <v>-11371279</v>
      </c>
      <c r="K17" s="27">
        <f t="shared" si="0"/>
        <v>-6262194</v>
      </c>
      <c r="L17" s="27">
        <f t="shared" si="0"/>
        <v>-6502567</v>
      </c>
      <c r="M17" s="27">
        <f t="shared" si="0"/>
        <v>5673578</v>
      </c>
      <c r="N17" s="27">
        <f t="shared" si="0"/>
        <v>-7091183</v>
      </c>
      <c r="O17" s="27">
        <f t="shared" si="0"/>
        <v>-3891706</v>
      </c>
      <c r="P17" s="27">
        <f t="shared" si="0"/>
        <v>-3304787</v>
      </c>
      <c r="Q17" s="27">
        <f t="shared" si="0"/>
        <v>5649164</v>
      </c>
      <c r="R17" s="27">
        <f t="shared" si="0"/>
        <v>-1547329</v>
      </c>
      <c r="S17" s="27">
        <f t="shared" si="0"/>
        <v>-10148064</v>
      </c>
      <c r="T17" s="27">
        <f t="shared" si="0"/>
        <v>-2806108</v>
      </c>
      <c r="U17" s="27">
        <f t="shared" si="0"/>
        <v>-5088068</v>
      </c>
      <c r="V17" s="27">
        <f t="shared" si="0"/>
        <v>-18042240</v>
      </c>
      <c r="W17" s="27">
        <f t="shared" si="0"/>
        <v>-38052031</v>
      </c>
      <c r="X17" s="27">
        <f t="shared" si="0"/>
        <v>-3055102</v>
      </c>
      <c r="Y17" s="27">
        <f t="shared" si="0"/>
        <v>-34996929</v>
      </c>
      <c r="Z17" s="28">
        <f>+IF(X17&lt;&gt;0,+(Y17/X17)*100,0)</f>
        <v>1145.5240774285114</v>
      </c>
      <c r="AA17" s="29">
        <f>SUM(AA6:AA16)</f>
        <v>-3055102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193112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>
        <v>1170305</v>
      </c>
      <c r="I24" s="19">
        <v>5620109</v>
      </c>
      <c r="J24" s="19">
        <v>6790414</v>
      </c>
      <c r="K24" s="19">
        <v>13573102</v>
      </c>
      <c r="L24" s="19">
        <v>868068</v>
      </c>
      <c r="M24" s="19"/>
      <c r="N24" s="19">
        <v>14441170</v>
      </c>
      <c r="O24" s="19">
        <v>489097</v>
      </c>
      <c r="P24" s="19">
        <v>352830</v>
      </c>
      <c r="Q24" s="19">
        <v>3324114</v>
      </c>
      <c r="R24" s="19">
        <v>4166041</v>
      </c>
      <c r="S24" s="19">
        <v>2000000</v>
      </c>
      <c r="T24" s="19">
        <v>3149766</v>
      </c>
      <c r="U24" s="19">
        <v>5460236</v>
      </c>
      <c r="V24" s="19">
        <v>10610002</v>
      </c>
      <c r="W24" s="19">
        <v>36007627</v>
      </c>
      <c r="X24" s="19"/>
      <c r="Y24" s="19">
        <v>36007627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-3743820</v>
      </c>
      <c r="D26" s="17"/>
      <c r="E26" s="18">
        <v>-1154000</v>
      </c>
      <c r="F26" s="19">
        <v>-2407351</v>
      </c>
      <c r="G26" s="19"/>
      <c r="H26" s="19"/>
      <c r="I26" s="19">
        <v>-4704</v>
      </c>
      <c r="J26" s="19">
        <v>-4704</v>
      </c>
      <c r="K26" s="19">
        <v>-29690</v>
      </c>
      <c r="L26" s="19">
        <v>-119300</v>
      </c>
      <c r="M26" s="19"/>
      <c r="N26" s="19">
        <v>-148990</v>
      </c>
      <c r="O26" s="19">
        <v>-2314</v>
      </c>
      <c r="P26" s="19">
        <v>-342</v>
      </c>
      <c r="Q26" s="19">
        <v>-133960</v>
      </c>
      <c r="R26" s="19">
        <v>-136616</v>
      </c>
      <c r="S26" s="19">
        <v>-65593</v>
      </c>
      <c r="T26" s="19">
        <v>-298790</v>
      </c>
      <c r="U26" s="19">
        <v>-603695</v>
      </c>
      <c r="V26" s="19">
        <v>-968078</v>
      </c>
      <c r="W26" s="19">
        <v>-1258388</v>
      </c>
      <c r="X26" s="19">
        <v>-2407351</v>
      </c>
      <c r="Y26" s="19">
        <v>1148963</v>
      </c>
      <c r="Z26" s="20">
        <v>-47.73</v>
      </c>
      <c r="AA26" s="21">
        <v>-2407351</v>
      </c>
    </row>
    <row r="27" spans="1:27" ht="13.5">
      <c r="A27" s="23" t="s">
        <v>51</v>
      </c>
      <c r="B27" s="24"/>
      <c r="C27" s="25">
        <f aca="true" t="shared" si="1" ref="C27:Y27">SUM(C21:C26)</f>
        <v>-3550708</v>
      </c>
      <c r="D27" s="25">
        <f>SUM(D21:D26)</f>
        <v>0</v>
      </c>
      <c r="E27" s="26">
        <f t="shared" si="1"/>
        <v>-1154000</v>
      </c>
      <c r="F27" s="27">
        <f t="shared" si="1"/>
        <v>-2407351</v>
      </c>
      <c r="G27" s="27">
        <f t="shared" si="1"/>
        <v>0</v>
      </c>
      <c r="H27" s="27">
        <f t="shared" si="1"/>
        <v>1170305</v>
      </c>
      <c r="I27" s="27">
        <f t="shared" si="1"/>
        <v>5615405</v>
      </c>
      <c r="J27" s="27">
        <f t="shared" si="1"/>
        <v>6785710</v>
      </c>
      <c r="K27" s="27">
        <f t="shared" si="1"/>
        <v>13543412</v>
      </c>
      <c r="L27" s="27">
        <f t="shared" si="1"/>
        <v>748768</v>
      </c>
      <c r="M27" s="27">
        <f t="shared" si="1"/>
        <v>0</v>
      </c>
      <c r="N27" s="27">
        <f t="shared" si="1"/>
        <v>14292180</v>
      </c>
      <c r="O27" s="27">
        <f t="shared" si="1"/>
        <v>486783</v>
      </c>
      <c r="P27" s="27">
        <f t="shared" si="1"/>
        <v>352488</v>
      </c>
      <c r="Q27" s="27">
        <f t="shared" si="1"/>
        <v>3190154</v>
      </c>
      <c r="R27" s="27">
        <f t="shared" si="1"/>
        <v>4029425</v>
      </c>
      <c r="S27" s="27">
        <f t="shared" si="1"/>
        <v>1934407</v>
      </c>
      <c r="T27" s="27">
        <f t="shared" si="1"/>
        <v>2850976</v>
      </c>
      <c r="U27" s="27">
        <f t="shared" si="1"/>
        <v>4856541</v>
      </c>
      <c r="V27" s="27">
        <f t="shared" si="1"/>
        <v>9641924</v>
      </c>
      <c r="W27" s="27">
        <f t="shared" si="1"/>
        <v>34749239</v>
      </c>
      <c r="X27" s="27">
        <f t="shared" si="1"/>
        <v>-2407351</v>
      </c>
      <c r="Y27" s="27">
        <f t="shared" si="1"/>
        <v>37156590</v>
      </c>
      <c r="Z27" s="28">
        <f>+IF(X27&lt;&gt;0,+(Y27/X27)*100,0)</f>
        <v>-1543.463749158307</v>
      </c>
      <c r="AA27" s="29">
        <f>SUM(AA21:AA26)</f>
        <v>-2407351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71990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-94230</v>
      </c>
      <c r="D35" s="17"/>
      <c r="E35" s="18">
        <v>-59571</v>
      </c>
      <c r="F35" s="19">
        <v>27742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27742</v>
      </c>
      <c r="Y35" s="19">
        <v>-27742</v>
      </c>
      <c r="Z35" s="20">
        <v>-100</v>
      </c>
      <c r="AA35" s="21">
        <v>27742</v>
      </c>
    </row>
    <row r="36" spans="1:27" ht="13.5">
      <c r="A36" s="23" t="s">
        <v>57</v>
      </c>
      <c r="B36" s="24"/>
      <c r="C36" s="25">
        <f aca="true" t="shared" si="2" ref="C36:Y36">SUM(C31:C35)</f>
        <v>-22240</v>
      </c>
      <c r="D36" s="25">
        <f>SUM(D31:D35)</f>
        <v>0</v>
      </c>
      <c r="E36" s="26">
        <f t="shared" si="2"/>
        <v>-59571</v>
      </c>
      <c r="F36" s="27">
        <f t="shared" si="2"/>
        <v>27742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27742</v>
      </c>
      <c r="Y36" s="27">
        <f t="shared" si="2"/>
        <v>-27742</v>
      </c>
      <c r="Z36" s="28">
        <f>+IF(X36&lt;&gt;0,+(Y36/X36)*100,0)</f>
        <v>-100</v>
      </c>
      <c r="AA36" s="29">
        <f>SUM(AA31:AA35)</f>
        <v>27742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-9753015</v>
      </c>
      <c r="D38" s="31">
        <f>+D17+D27+D36</f>
        <v>0</v>
      </c>
      <c r="E38" s="32">
        <f t="shared" si="3"/>
        <v>-8218600</v>
      </c>
      <c r="F38" s="33">
        <f t="shared" si="3"/>
        <v>-5434711</v>
      </c>
      <c r="G38" s="33">
        <f t="shared" si="3"/>
        <v>-166990</v>
      </c>
      <c r="H38" s="33">
        <f t="shared" si="3"/>
        <v>-3781790</v>
      </c>
      <c r="I38" s="33">
        <f t="shared" si="3"/>
        <v>-636789</v>
      </c>
      <c r="J38" s="33">
        <f t="shared" si="3"/>
        <v>-4585569</v>
      </c>
      <c r="K38" s="33">
        <f t="shared" si="3"/>
        <v>7281218</v>
      </c>
      <c r="L38" s="33">
        <f t="shared" si="3"/>
        <v>-5753799</v>
      </c>
      <c r="M38" s="33">
        <f t="shared" si="3"/>
        <v>5673578</v>
      </c>
      <c r="N38" s="33">
        <f t="shared" si="3"/>
        <v>7200997</v>
      </c>
      <c r="O38" s="33">
        <f t="shared" si="3"/>
        <v>-3404923</v>
      </c>
      <c r="P38" s="33">
        <f t="shared" si="3"/>
        <v>-2952299</v>
      </c>
      <c r="Q38" s="33">
        <f t="shared" si="3"/>
        <v>8839318</v>
      </c>
      <c r="R38" s="33">
        <f t="shared" si="3"/>
        <v>2482096</v>
      </c>
      <c r="S38" s="33">
        <f t="shared" si="3"/>
        <v>-8213657</v>
      </c>
      <c r="T38" s="33">
        <f t="shared" si="3"/>
        <v>44868</v>
      </c>
      <c r="U38" s="33">
        <f t="shared" si="3"/>
        <v>-231527</v>
      </c>
      <c r="V38" s="33">
        <f t="shared" si="3"/>
        <v>-8400316</v>
      </c>
      <c r="W38" s="33">
        <f t="shared" si="3"/>
        <v>-3302792</v>
      </c>
      <c r="X38" s="33">
        <f t="shared" si="3"/>
        <v>-5434711</v>
      </c>
      <c r="Y38" s="33">
        <f t="shared" si="3"/>
        <v>2131919</v>
      </c>
      <c r="Z38" s="34">
        <f>+IF(X38&lt;&gt;0,+(Y38/X38)*100,0)</f>
        <v>-39.22782646584152</v>
      </c>
      <c r="AA38" s="35">
        <f>+AA17+AA27+AA36</f>
        <v>-5434711</v>
      </c>
    </row>
    <row r="39" spans="1:27" ht="13.5">
      <c r="A39" s="22" t="s">
        <v>59</v>
      </c>
      <c r="B39" s="16"/>
      <c r="C39" s="31">
        <v>59254671</v>
      </c>
      <c r="D39" s="31"/>
      <c r="E39" s="32">
        <v>50087518</v>
      </c>
      <c r="F39" s="33">
        <v>30431881</v>
      </c>
      <c r="G39" s="33">
        <v>4615020</v>
      </c>
      <c r="H39" s="33">
        <v>4448030</v>
      </c>
      <c r="I39" s="33">
        <v>666240</v>
      </c>
      <c r="J39" s="33">
        <v>4615020</v>
      </c>
      <c r="K39" s="33">
        <v>29451</v>
      </c>
      <c r="L39" s="33">
        <v>7310669</v>
      </c>
      <c r="M39" s="33">
        <v>1556870</v>
      </c>
      <c r="N39" s="33">
        <v>29451</v>
      </c>
      <c r="O39" s="33">
        <v>7230448</v>
      </c>
      <c r="P39" s="33">
        <v>3825525</v>
      </c>
      <c r="Q39" s="33">
        <v>873226</v>
      </c>
      <c r="R39" s="33">
        <v>7230448</v>
      </c>
      <c r="S39" s="33">
        <v>9712544</v>
      </c>
      <c r="T39" s="33">
        <v>1498887</v>
      </c>
      <c r="U39" s="33">
        <v>1543755</v>
      </c>
      <c r="V39" s="33">
        <v>9712544</v>
      </c>
      <c r="W39" s="33">
        <v>4615020</v>
      </c>
      <c r="X39" s="33">
        <v>30431881</v>
      </c>
      <c r="Y39" s="33">
        <v>-25816861</v>
      </c>
      <c r="Z39" s="34">
        <v>-84.83</v>
      </c>
      <c r="AA39" s="35">
        <v>30431881</v>
      </c>
    </row>
    <row r="40" spans="1:27" ht="13.5">
      <c r="A40" s="41" t="s">
        <v>60</v>
      </c>
      <c r="B40" s="42"/>
      <c r="C40" s="43">
        <v>49501656</v>
      </c>
      <c r="D40" s="43"/>
      <c r="E40" s="44">
        <v>41868918</v>
      </c>
      <c r="F40" s="45">
        <v>24997170</v>
      </c>
      <c r="G40" s="45">
        <v>4448030</v>
      </c>
      <c r="H40" s="45">
        <v>666240</v>
      </c>
      <c r="I40" s="45">
        <v>29451</v>
      </c>
      <c r="J40" s="45">
        <v>29451</v>
      </c>
      <c r="K40" s="45">
        <v>7310669</v>
      </c>
      <c r="L40" s="45">
        <v>1556870</v>
      </c>
      <c r="M40" s="45">
        <v>7230448</v>
      </c>
      <c r="N40" s="45">
        <v>7230448</v>
      </c>
      <c r="O40" s="45">
        <v>3825525</v>
      </c>
      <c r="P40" s="45">
        <v>873226</v>
      </c>
      <c r="Q40" s="45">
        <v>9712544</v>
      </c>
      <c r="R40" s="45">
        <v>3825525</v>
      </c>
      <c r="S40" s="45">
        <v>1498887</v>
      </c>
      <c r="T40" s="45">
        <v>1543755</v>
      </c>
      <c r="U40" s="45">
        <v>1312228</v>
      </c>
      <c r="V40" s="45">
        <v>1312228</v>
      </c>
      <c r="W40" s="45">
        <v>1312228</v>
      </c>
      <c r="X40" s="45">
        <v>24997170</v>
      </c>
      <c r="Y40" s="45">
        <v>-23684942</v>
      </c>
      <c r="Z40" s="46">
        <v>-94.75</v>
      </c>
      <c r="AA40" s="47">
        <v>24997170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9945962</v>
      </c>
      <c r="D6" s="17"/>
      <c r="E6" s="18">
        <v>12523437</v>
      </c>
      <c r="F6" s="19"/>
      <c r="G6" s="19">
        <v>1826794</v>
      </c>
      <c r="H6" s="19">
        <v>1328808</v>
      </c>
      <c r="I6" s="19">
        <v>1384361</v>
      </c>
      <c r="J6" s="19">
        <v>4539963</v>
      </c>
      <c r="K6" s="19">
        <v>1359805</v>
      </c>
      <c r="L6" s="19">
        <v>1382985</v>
      </c>
      <c r="M6" s="19">
        <v>1389198</v>
      </c>
      <c r="N6" s="19">
        <v>4131988</v>
      </c>
      <c r="O6" s="19">
        <v>1389018</v>
      </c>
      <c r="P6" s="19">
        <v>1392948</v>
      </c>
      <c r="Q6" s="19">
        <v>1385783</v>
      </c>
      <c r="R6" s="19">
        <v>4167749</v>
      </c>
      <c r="S6" s="19">
        <v>1385854</v>
      </c>
      <c r="T6" s="19">
        <v>1355198</v>
      </c>
      <c r="U6" s="19"/>
      <c r="V6" s="19">
        <v>2741052</v>
      </c>
      <c r="W6" s="19">
        <v>15580752</v>
      </c>
      <c r="X6" s="19"/>
      <c r="Y6" s="19">
        <v>15580752</v>
      </c>
      <c r="Z6" s="20"/>
      <c r="AA6" s="21"/>
    </row>
    <row r="7" spans="1:27" ht="13.5">
      <c r="A7" s="22" t="s">
        <v>34</v>
      </c>
      <c r="B7" s="16"/>
      <c r="C7" s="17">
        <v>66902846</v>
      </c>
      <c r="D7" s="17"/>
      <c r="E7" s="18">
        <v>89296037</v>
      </c>
      <c r="F7" s="19"/>
      <c r="G7" s="19">
        <v>6448564</v>
      </c>
      <c r="H7" s="19">
        <v>6263245</v>
      </c>
      <c r="I7" s="19">
        <v>5660618</v>
      </c>
      <c r="J7" s="19">
        <v>18372427</v>
      </c>
      <c r="K7" s="19">
        <v>5967742</v>
      </c>
      <c r="L7" s="19">
        <v>6064736</v>
      </c>
      <c r="M7" s="19">
        <v>6277747</v>
      </c>
      <c r="N7" s="19">
        <v>18310225</v>
      </c>
      <c r="O7" s="19">
        <v>5392483</v>
      </c>
      <c r="P7" s="19">
        <v>6174093</v>
      </c>
      <c r="Q7" s="19">
        <v>6328550</v>
      </c>
      <c r="R7" s="19">
        <v>17895126</v>
      </c>
      <c r="S7" s="19">
        <v>8625703</v>
      </c>
      <c r="T7" s="19">
        <v>7151622</v>
      </c>
      <c r="U7" s="19"/>
      <c r="V7" s="19">
        <v>15777325</v>
      </c>
      <c r="W7" s="19">
        <v>70355103</v>
      </c>
      <c r="X7" s="19"/>
      <c r="Y7" s="19">
        <v>70355103</v>
      </c>
      <c r="Z7" s="20"/>
      <c r="AA7" s="21"/>
    </row>
    <row r="8" spans="1:27" ht="13.5">
      <c r="A8" s="22" t="s">
        <v>35</v>
      </c>
      <c r="B8" s="16"/>
      <c r="C8" s="17"/>
      <c r="D8" s="17"/>
      <c r="E8" s="18">
        <v>6783394</v>
      </c>
      <c r="F8" s="19">
        <v>108576342</v>
      </c>
      <c r="G8" s="19">
        <v>344647</v>
      </c>
      <c r="H8" s="19">
        <v>317299</v>
      </c>
      <c r="I8" s="19">
        <v>366489</v>
      </c>
      <c r="J8" s="19">
        <v>1028435</v>
      </c>
      <c r="K8" s="19">
        <v>339582</v>
      </c>
      <c r="L8" s="19">
        <v>498362</v>
      </c>
      <c r="M8" s="19">
        <v>335021</v>
      </c>
      <c r="N8" s="19">
        <v>1172965</v>
      </c>
      <c r="O8" s="19">
        <v>385900</v>
      </c>
      <c r="P8" s="19">
        <v>353247</v>
      </c>
      <c r="Q8" s="19">
        <v>397754</v>
      </c>
      <c r="R8" s="19">
        <v>1136901</v>
      </c>
      <c r="S8" s="19">
        <v>387252</v>
      </c>
      <c r="T8" s="19">
        <v>342627</v>
      </c>
      <c r="U8" s="19"/>
      <c r="V8" s="19">
        <v>729879</v>
      </c>
      <c r="W8" s="19">
        <v>4068180</v>
      </c>
      <c r="X8" s="19">
        <v>108576342</v>
      </c>
      <c r="Y8" s="19">
        <v>-104508162</v>
      </c>
      <c r="Z8" s="20">
        <v>-96.25</v>
      </c>
      <c r="AA8" s="21">
        <v>108576342</v>
      </c>
    </row>
    <row r="9" spans="1:27" ht="13.5">
      <c r="A9" s="22" t="s">
        <v>36</v>
      </c>
      <c r="B9" s="16"/>
      <c r="C9" s="17">
        <v>62320473</v>
      </c>
      <c r="D9" s="17"/>
      <c r="E9" s="18">
        <v>76376000</v>
      </c>
      <c r="F9" s="19">
        <v>76076000</v>
      </c>
      <c r="G9" s="19">
        <v>29843000</v>
      </c>
      <c r="H9" s="19">
        <v>1420000</v>
      </c>
      <c r="I9" s="19"/>
      <c r="J9" s="19">
        <v>31263000</v>
      </c>
      <c r="K9" s="19"/>
      <c r="L9" s="19">
        <v>364000</v>
      </c>
      <c r="M9" s="19">
        <v>25055000</v>
      </c>
      <c r="N9" s="19">
        <v>25419000</v>
      </c>
      <c r="O9" s="19"/>
      <c r="P9" s="19"/>
      <c r="Q9" s="19"/>
      <c r="R9" s="19"/>
      <c r="S9" s="19"/>
      <c r="T9" s="19">
        <v>18055000</v>
      </c>
      <c r="U9" s="19"/>
      <c r="V9" s="19">
        <v>18055000</v>
      </c>
      <c r="W9" s="19">
        <v>74737000</v>
      </c>
      <c r="X9" s="19">
        <v>76076000</v>
      </c>
      <c r="Y9" s="19">
        <v>-1339000</v>
      </c>
      <c r="Z9" s="20">
        <v>-1.76</v>
      </c>
      <c r="AA9" s="21">
        <v>76076000</v>
      </c>
    </row>
    <row r="10" spans="1:27" ht="13.5">
      <c r="A10" s="22" t="s">
        <v>37</v>
      </c>
      <c r="B10" s="16"/>
      <c r="C10" s="17">
        <v>37009724</v>
      </c>
      <c r="D10" s="17"/>
      <c r="E10" s="18">
        <v>88838885</v>
      </c>
      <c r="F10" s="19">
        <v>62792316</v>
      </c>
      <c r="G10" s="19">
        <v>9875000</v>
      </c>
      <c r="H10" s="19"/>
      <c r="I10" s="19"/>
      <c r="J10" s="19">
        <v>9875000</v>
      </c>
      <c r="K10" s="19">
        <v>10000000</v>
      </c>
      <c r="L10" s="19">
        <v>12209000</v>
      </c>
      <c r="M10" s="19"/>
      <c r="N10" s="19">
        <v>22209000</v>
      </c>
      <c r="O10" s="19"/>
      <c r="P10" s="19"/>
      <c r="Q10" s="19">
        <v>13650400</v>
      </c>
      <c r="R10" s="19">
        <v>13650400</v>
      </c>
      <c r="S10" s="19"/>
      <c r="T10" s="19"/>
      <c r="U10" s="19"/>
      <c r="V10" s="19"/>
      <c r="W10" s="19">
        <v>45734400</v>
      </c>
      <c r="X10" s="19">
        <v>62792316</v>
      </c>
      <c r="Y10" s="19">
        <v>-17057916</v>
      </c>
      <c r="Z10" s="20">
        <v>-27.17</v>
      </c>
      <c r="AA10" s="21">
        <v>62792316</v>
      </c>
    </row>
    <row r="11" spans="1:27" ht="13.5">
      <c r="A11" s="22" t="s">
        <v>38</v>
      </c>
      <c r="B11" s="16"/>
      <c r="C11" s="17">
        <v>2541291</v>
      </c>
      <c r="D11" s="17"/>
      <c r="E11" s="18">
        <v>7565570</v>
      </c>
      <c r="F11" s="19">
        <v>11051761</v>
      </c>
      <c r="G11" s="19">
        <v>28114</v>
      </c>
      <c r="H11" s="19">
        <v>150778</v>
      </c>
      <c r="I11" s="19">
        <v>30886</v>
      </c>
      <c r="J11" s="19">
        <v>209778</v>
      </c>
      <c r="K11" s="19">
        <v>7216</v>
      </c>
      <c r="L11" s="19">
        <v>15023</v>
      </c>
      <c r="M11" s="19">
        <v>116815</v>
      </c>
      <c r="N11" s="19">
        <v>139054</v>
      </c>
      <c r="O11" s="19">
        <v>756463</v>
      </c>
      <c r="P11" s="19">
        <v>58014</v>
      </c>
      <c r="Q11" s="19">
        <v>23483</v>
      </c>
      <c r="R11" s="19">
        <v>837960</v>
      </c>
      <c r="S11" s="19">
        <v>37293</v>
      </c>
      <c r="T11" s="19">
        <v>32935</v>
      </c>
      <c r="U11" s="19"/>
      <c r="V11" s="19">
        <v>70228</v>
      </c>
      <c r="W11" s="19">
        <v>1257020</v>
      </c>
      <c r="X11" s="19">
        <v>11051761</v>
      </c>
      <c r="Y11" s="19">
        <v>-9794741</v>
      </c>
      <c r="Z11" s="20">
        <v>-88.63</v>
      </c>
      <c r="AA11" s="21">
        <v>11051761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-147842913</v>
      </c>
      <c r="D14" s="17"/>
      <c r="E14" s="18">
        <v>-202148623</v>
      </c>
      <c r="F14" s="19">
        <v>-193088088</v>
      </c>
      <c r="G14" s="19">
        <v>-6762283</v>
      </c>
      <c r="H14" s="19">
        <v>-14803813</v>
      </c>
      <c r="I14" s="19">
        <v>-8778828</v>
      </c>
      <c r="J14" s="19">
        <v>-30344924</v>
      </c>
      <c r="K14" s="19">
        <v>-12147636</v>
      </c>
      <c r="L14" s="19">
        <v>-16453574</v>
      </c>
      <c r="M14" s="19">
        <v>-24543295</v>
      </c>
      <c r="N14" s="19">
        <v>-53144505</v>
      </c>
      <c r="O14" s="19">
        <v>-12838701</v>
      </c>
      <c r="P14" s="19">
        <v>-16293563</v>
      </c>
      <c r="Q14" s="19">
        <v>-8961921</v>
      </c>
      <c r="R14" s="19">
        <v>-38094185</v>
      </c>
      <c r="S14" s="19">
        <v>-20438598</v>
      </c>
      <c r="T14" s="19">
        <v>-10433979</v>
      </c>
      <c r="U14" s="19"/>
      <c r="V14" s="19">
        <v>-30872577</v>
      </c>
      <c r="W14" s="19">
        <v>-152456191</v>
      </c>
      <c r="X14" s="19">
        <v>-193088088</v>
      </c>
      <c r="Y14" s="19">
        <v>40631897</v>
      </c>
      <c r="Z14" s="20">
        <v>-21.04</v>
      </c>
      <c r="AA14" s="21">
        <v>-193088088</v>
      </c>
    </row>
    <row r="15" spans="1:27" ht="13.5">
      <c r="A15" s="22" t="s">
        <v>42</v>
      </c>
      <c r="B15" s="16"/>
      <c r="C15" s="17">
        <v>-1270835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-7284470</v>
      </c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22322078</v>
      </c>
      <c r="D17" s="25">
        <f>SUM(D6:D16)</f>
        <v>0</v>
      </c>
      <c r="E17" s="26">
        <f t="shared" si="0"/>
        <v>79234700</v>
      </c>
      <c r="F17" s="27">
        <f t="shared" si="0"/>
        <v>65408331</v>
      </c>
      <c r="G17" s="27">
        <f t="shared" si="0"/>
        <v>41603836</v>
      </c>
      <c r="H17" s="27">
        <f t="shared" si="0"/>
        <v>-5323683</v>
      </c>
      <c r="I17" s="27">
        <f t="shared" si="0"/>
        <v>-1336474</v>
      </c>
      <c r="J17" s="27">
        <f t="shared" si="0"/>
        <v>34943679</v>
      </c>
      <c r="K17" s="27">
        <f t="shared" si="0"/>
        <v>5526709</v>
      </c>
      <c r="L17" s="27">
        <f t="shared" si="0"/>
        <v>4080532</v>
      </c>
      <c r="M17" s="27">
        <f t="shared" si="0"/>
        <v>8630486</v>
      </c>
      <c r="N17" s="27">
        <f t="shared" si="0"/>
        <v>18237727</v>
      </c>
      <c r="O17" s="27">
        <f t="shared" si="0"/>
        <v>-4914837</v>
      </c>
      <c r="P17" s="27">
        <f t="shared" si="0"/>
        <v>-8315261</v>
      </c>
      <c r="Q17" s="27">
        <f t="shared" si="0"/>
        <v>12824049</v>
      </c>
      <c r="R17" s="27">
        <f t="shared" si="0"/>
        <v>-406049</v>
      </c>
      <c r="S17" s="27">
        <f t="shared" si="0"/>
        <v>-10002496</v>
      </c>
      <c r="T17" s="27">
        <f t="shared" si="0"/>
        <v>16503403</v>
      </c>
      <c r="U17" s="27">
        <f t="shared" si="0"/>
        <v>0</v>
      </c>
      <c r="V17" s="27">
        <f t="shared" si="0"/>
        <v>6500907</v>
      </c>
      <c r="W17" s="27">
        <f t="shared" si="0"/>
        <v>59276264</v>
      </c>
      <c r="X17" s="27">
        <f t="shared" si="0"/>
        <v>65408331</v>
      </c>
      <c r="Y17" s="27">
        <f t="shared" si="0"/>
        <v>-6132067</v>
      </c>
      <c r="Z17" s="28">
        <f>+IF(X17&lt;&gt;0,+(Y17/X17)*100,0)</f>
        <v>-9.375054991083628</v>
      </c>
      <c r="AA17" s="29">
        <f>SUM(AA6:AA16)</f>
        <v>65408331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>
        <v>211000</v>
      </c>
      <c r="N21" s="36">
        <v>211000</v>
      </c>
      <c r="O21" s="36"/>
      <c r="P21" s="36"/>
      <c r="Q21" s="19"/>
      <c r="R21" s="36"/>
      <c r="S21" s="36"/>
      <c r="T21" s="19"/>
      <c r="U21" s="36"/>
      <c r="V21" s="36"/>
      <c r="W21" s="36">
        <v>211000</v>
      </c>
      <c r="X21" s="19"/>
      <c r="Y21" s="36">
        <v>211000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-13604000</v>
      </c>
      <c r="F23" s="19">
        <v>-13604000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-13604000</v>
      </c>
      <c r="Y23" s="36">
        <v>13604000</v>
      </c>
      <c r="Z23" s="37">
        <v>-100</v>
      </c>
      <c r="AA23" s="38">
        <v>-13604000</v>
      </c>
    </row>
    <row r="24" spans="1:27" ht="13.5">
      <c r="A24" s="22" t="s">
        <v>49</v>
      </c>
      <c r="B24" s="16"/>
      <c r="C24" s="17"/>
      <c r="D24" s="17"/>
      <c r="E24" s="18">
        <v>-10205000</v>
      </c>
      <c r="F24" s="19">
        <v>-10205053</v>
      </c>
      <c r="G24" s="19">
        <v>5426053</v>
      </c>
      <c r="H24" s="19">
        <v>43606607</v>
      </c>
      <c r="I24" s="19"/>
      <c r="J24" s="19">
        <v>49032660</v>
      </c>
      <c r="K24" s="19"/>
      <c r="L24" s="19">
        <v>41759549</v>
      </c>
      <c r="M24" s="19">
        <v>5426053</v>
      </c>
      <c r="N24" s="19">
        <v>47185602</v>
      </c>
      <c r="O24" s="19">
        <v>3524628</v>
      </c>
      <c r="P24" s="19"/>
      <c r="Q24" s="19"/>
      <c r="R24" s="19">
        <v>3524628</v>
      </c>
      <c r="S24" s="19"/>
      <c r="T24" s="19"/>
      <c r="U24" s="19"/>
      <c r="V24" s="19"/>
      <c r="W24" s="19">
        <v>99742890</v>
      </c>
      <c r="X24" s="19">
        <v>-10205053</v>
      </c>
      <c r="Y24" s="19">
        <v>109947943</v>
      </c>
      <c r="Z24" s="20">
        <v>-1077.39</v>
      </c>
      <c r="AA24" s="21">
        <v>-10205053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-37640165</v>
      </c>
      <c r="D26" s="17"/>
      <c r="E26" s="18">
        <v>-88838885</v>
      </c>
      <c r="F26" s="19">
        <v>-62206315</v>
      </c>
      <c r="G26" s="19">
        <v>-4186408</v>
      </c>
      <c r="H26" s="19">
        <v>-5812584</v>
      </c>
      <c r="I26" s="19">
        <v>-314444</v>
      </c>
      <c r="J26" s="19">
        <v>-10313436</v>
      </c>
      <c r="K26" s="19">
        <v>-6055537</v>
      </c>
      <c r="L26" s="19">
        <v>-15662357</v>
      </c>
      <c r="M26" s="19">
        <v>-10079955</v>
      </c>
      <c r="N26" s="19">
        <v>-31797849</v>
      </c>
      <c r="O26" s="19">
        <v>-2351892</v>
      </c>
      <c r="P26" s="19">
        <v>-4110052</v>
      </c>
      <c r="Q26" s="19">
        <v>-2549365</v>
      </c>
      <c r="R26" s="19">
        <v>-9011309</v>
      </c>
      <c r="S26" s="19">
        <v>-3881814</v>
      </c>
      <c r="T26" s="19">
        <v>-2966029</v>
      </c>
      <c r="U26" s="19"/>
      <c r="V26" s="19">
        <v>-6847843</v>
      </c>
      <c r="W26" s="19">
        <v>-57970437</v>
      </c>
      <c r="X26" s="19">
        <v>-62206315</v>
      </c>
      <c r="Y26" s="19">
        <v>4235878</v>
      </c>
      <c r="Z26" s="20">
        <v>-6.81</v>
      </c>
      <c r="AA26" s="21">
        <v>-62206315</v>
      </c>
    </row>
    <row r="27" spans="1:27" ht="13.5">
      <c r="A27" s="23" t="s">
        <v>51</v>
      </c>
      <c r="B27" s="24"/>
      <c r="C27" s="25">
        <f aca="true" t="shared" si="1" ref="C27:Y27">SUM(C21:C26)</f>
        <v>-37640165</v>
      </c>
      <c r="D27" s="25">
        <f>SUM(D21:D26)</f>
        <v>0</v>
      </c>
      <c r="E27" s="26">
        <f t="shared" si="1"/>
        <v>-112647885</v>
      </c>
      <c r="F27" s="27">
        <f t="shared" si="1"/>
        <v>-86015368</v>
      </c>
      <c r="G27" s="27">
        <f t="shared" si="1"/>
        <v>1239645</v>
      </c>
      <c r="H27" s="27">
        <f t="shared" si="1"/>
        <v>37794023</v>
      </c>
      <c r="I27" s="27">
        <f t="shared" si="1"/>
        <v>-314444</v>
      </c>
      <c r="J27" s="27">
        <f t="shared" si="1"/>
        <v>38719224</v>
      </c>
      <c r="K27" s="27">
        <f t="shared" si="1"/>
        <v>-6055537</v>
      </c>
      <c r="L27" s="27">
        <f t="shared" si="1"/>
        <v>26097192</v>
      </c>
      <c r="M27" s="27">
        <f t="shared" si="1"/>
        <v>-4442902</v>
      </c>
      <c r="N27" s="27">
        <f t="shared" si="1"/>
        <v>15598753</v>
      </c>
      <c r="O27" s="27">
        <f t="shared" si="1"/>
        <v>1172736</v>
      </c>
      <c r="P27" s="27">
        <f t="shared" si="1"/>
        <v>-4110052</v>
      </c>
      <c r="Q27" s="27">
        <f t="shared" si="1"/>
        <v>-2549365</v>
      </c>
      <c r="R27" s="27">
        <f t="shared" si="1"/>
        <v>-5486681</v>
      </c>
      <c r="S27" s="27">
        <f t="shared" si="1"/>
        <v>-3881814</v>
      </c>
      <c r="T27" s="27">
        <f t="shared" si="1"/>
        <v>-2966029</v>
      </c>
      <c r="U27" s="27">
        <f t="shared" si="1"/>
        <v>0</v>
      </c>
      <c r="V27" s="27">
        <f t="shared" si="1"/>
        <v>-6847843</v>
      </c>
      <c r="W27" s="27">
        <f t="shared" si="1"/>
        <v>41983453</v>
      </c>
      <c r="X27" s="27">
        <f t="shared" si="1"/>
        <v>-86015368</v>
      </c>
      <c r="Y27" s="27">
        <f t="shared" si="1"/>
        <v>127998821</v>
      </c>
      <c r="Z27" s="28">
        <f>+IF(X27&lt;&gt;0,+(Y27/X27)*100,0)</f>
        <v>-148.80924650581045</v>
      </c>
      <c r="AA27" s="29">
        <f>SUM(AA21:AA26)</f>
        <v>-86015368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406000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-71401</v>
      </c>
      <c r="D33" s="17"/>
      <c r="E33" s="18"/>
      <c r="F33" s="19"/>
      <c r="G33" s="19">
        <v>-10123</v>
      </c>
      <c r="H33" s="36">
        <v>1982</v>
      </c>
      <c r="I33" s="36">
        <v>-2267</v>
      </c>
      <c r="J33" s="36">
        <v>-10408</v>
      </c>
      <c r="K33" s="19">
        <v>700</v>
      </c>
      <c r="L33" s="19">
        <v>896</v>
      </c>
      <c r="M33" s="19">
        <v>7773</v>
      </c>
      <c r="N33" s="19">
        <v>9369</v>
      </c>
      <c r="O33" s="36">
        <v>337</v>
      </c>
      <c r="P33" s="36">
        <v>-7788</v>
      </c>
      <c r="Q33" s="36">
        <v>-8495</v>
      </c>
      <c r="R33" s="19">
        <v>-15946</v>
      </c>
      <c r="S33" s="19">
        <v>10426</v>
      </c>
      <c r="T33" s="19">
        <v>-15152</v>
      </c>
      <c r="U33" s="19"/>
      <c r="V33" s="36">
        <v>-4726</v>
      </c>
      <c r="W33" s="36">
        <v>-21711</v>
      </c>
      <c r="X33" s="36"/>
      <c r="Y33" s="19">
        <v>-21711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1473190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1807789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-10123</v>
      </c>
      <c r="H36" s="27">
        <f t="shared" si="2"/>
        <v>1982</v>
      </c>
      <c r="I36" s="27">
        <f t="shared" si="2"/>
        <v>-2267</v>
      </c>
      <c r="J36" s="27">
        <f t="shared" si="2"/>
        <v>-10408</v>
      </c>
      <c r="K36" s="27">
        <f t="shared" si="2"/>
        <v>700</v>
      </c>
      <c r="L36" s="27">
        <f t="shared" si="2"/>
        <v>896</v>
      </c>
      <c r="M36" s="27">
        <f t="shared" si="2"/>
        <v>7773</v>
      </c>
      <c r="N36" s="27">
        <f t="shared" si="2"/>
        <v>9369</v>
      </c>
      <c r="O36" s="27">
        <f t="shared" si="2"/>
        <v>337</v>
      </c>
      <c r="P36" s="27">
        <f t="shared" si="2"/>
        <v>-7788</v>
      </c>
      <c r="Q36" s="27">
        <f t="shared" si="2"/>
        <v>-8495</v>
      </c>
      <c r="R36" s="27">
        <f t="shared" si="2"/>
        <v>-15946</v>
      </c>
      <c r="S36" s="27">
        <f t="shared" si="2"/>
        <v>10426</v>
      </c>
      <c r="T36" s="27">
        <f t="shared" si="2"/>
        <v>-15152</v>
      </c>
      <c r="U36" s="27">
        <f t="shared" si="2"/>
        <v>0</v>
      </c>
      <c r="V36" s="27">
        <f t="shared" si="2"/>
        <v>-4726</v>
      </c>
      <c r="W36" s="27">
        <f t="shared" si="2"/>
        <v>-21711</v>
      </c>
      <c r="X36" s="27">
        <f t="shared" si="2"/>
        <v>0</v>
      </c>
      <c r="Y36" s="27">
        <f t="shared" si="2"/>
        <v>-21711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-13510298</v>
      </c>
      <c r="D38" s="31">
        <f>+D17+D27+D36</f>
        <v>0</v>
      </c>
      <c r="E38" s="32">
        <f t="shared" si="3"/>
        <v>-33413185</v>
      </c>
      <c r="F38" s="33">
        <f t="shared" si="3"/>
        <v>-20607037</v>
      </c>
      <c r="G38" s="33">
        <f t="shared" si="3"/>
        <v>42833358</v>
      </c>
      <c r="H38" s="33">
        <f t="shared" si="3"/>
        <v>32472322</v>
      </c>
      <c r="I38" s="33">
        <f t="shared" si="3"/>
        <v>-1653185</v>
      </c>
      <c r="J38" s="33">
        <f t="shared" si="3"/>
        <v>73652495</v>
      </c>
      <c r="K38" s="33">
        <f t="shared" si="3"/>
        <v>-528128</v>
      </c>
      <c r="L38" s="33">
        <f t="shared" si="3"/>
        <v>30178620</v>
      </c>
      <c r="M38" s="33">
        <f t="shared" si="3"/>
        <v>4195357</v>
      </c>
      <c r="N38" s="33">
        <f t="shared" si="3"/>
        <v>33845849</v>
      </c>
      <c r="O38" s="33">
        <f t="shared" si="3"/>
        <v>-3741764</v>
      </c>
      <c r="P38" s="33">
        <f t="shared" si="3"/>
        <v>-12433101</v>
      </c>
      <c r="Q38" s="33">
        <f t="shared" si="3"/>
        <v>10266189</v>
      </c>
      <c r="R38" s="33">
        <f t="shared" si="3"/>
        <v>-5908676</v>
      </c>
      <c r="S38" s="33">
        <f t="shared" si="3"/>
        <v>-13873884</v>
      </c>
      <c r="T38" s="33">
        <f t="shared" si="3"/>
        <v>13522222</v>
      </c>
      <c r="U38" s="33">
        <f t="shared" si="3"/>
        <v>0</v>
      </c>
      <c r="V38" s="33">
        <f t="shared" si="3"/>
        <v>-351662</v>
      </c>
      <c r="W38" s="33">
        <f t="shared" si="3"/>
        <v>101238006</v>
      </c>
      <c r="X38" s="33">
        <f t="shared" si="3"/>
        <v>-20607037</v>
      </c>
      <c r="Y38" s="33">
        <f t="shared" si="3"/>
        <v>121845043</v>
      </c>
      <c r="Z38" s="34">
        <f>+IF(X38&lt;&gt;0,+(Y38/X38)*100,0)</f>
        <v>-591.2788092727742</v>
      </c>
      <c r="AA38" s="35">
        <f>+AA17+AA27+AA36</f>
        <v>-20607037</v>
      </c>
    </row>
    <row r="39" spans="1:27" ht="13.5">
      <c r="A39" s="22" t="s">
        <v>59</v>
      </c>
      <c r="B39" s="16"/>
      <c r="C39" s="31">
        <v>46587526</v>
      </c>
      <c r="D39" s="31"/>
      <c r="E39" s="32">
        <v>27093000</v>
      </c>
      <c r="F39" s="33">
        <v>25766292</v>
      </c>
      <c r="G39" s="33">
        <v>33076913</v>
      </c>
      <c r="H39" s="33">
        <v>75910271</v>
      </c>
      <c r="I39" s="33">
        <v>108382593</v>
      </c>
      <c r="J39" s="33">
        <v>33076913</v>
      </c>
      <c r="K39" s="33">
        <v>106729408</v>
      </c>
      <c r="L39" s="33">
        <v>106201280</v>
      </c>
      <c r="M39" s="33">
        <v>136379900</v>
      </c>
      <c r="N39" s="33">
        <v>106729408</v>
      </c>
      <c r="O39" s="33">
        <v>140575257</v>
      </c>
      <c r="P39" s="33">
        <v>136833493</v>
      </c>
      <c r="Q39" s="33">
        <v>124400392</v>
      </c>
      <c r="R39" s="33">
        <v>140575257</v>
      </c>
      <c r="S39" s="33">
        <v>134666581</v>
      </c>
      <c r="T39" s="33">
        <v>120792697</v>
      </c>
      <c r="U39" s="33">
        <v>134314919</v>
      </c>
      <c r="V39" s="33">
        <v>134666581</v>
      </c>
      <c r="W39" s="33">
        <v>33076913</v>
      </c>
      <c r="X39" s="33">
        <v>25766292</v>
      </c>
      <c r="Y39" s="33">
        <v>7310621</v>
      </c>
      <c r="Z39" s="34">
        <v>28.37</v>
      </c>
      <c r="AA39" s="35">
        <v>25766292</v>
      </c>
    </row>
    <row r="40" spans="1:27" ht="13.5">
      <c r="A40" s="41" t="s">
        <v>60</v>
      </c>
      <c r="B40" s="42"/>
      <c r="C40" s="43">
        <v>33077228</v>
      </c>
      <c r="D40" s="43"/>
      <c r="E40" s="44">
        <v>-6320185</v>
      </c>
      <c r="F40" s="45">
        <v>5159255</v>
      </c>
      <c r="G40" s="45">
        <v>75910271</v>
      </c>
      <c r="H40" s="45">
        <v>108382593</v>
      </c>
      <c r="I40" s="45">
        <v>106729408</v>
      </c>
      <c r="J40" s="45">
        <v>106729408</v>
      </c>
      <c r="K40" s="45">
        <v>106201280</v>
      </c>
      <c r="L40" s="45">
        <v>136379900</v>
      </c>
      <c r="M40" s="45">
        <v>140575257</v>
      </c>
      <c r="N40" s="45">
        <v>140575257</v>
      </c>
      <c r="O40" s="45">
        <v>136833493</v>
      </c>
      <c r="P40" s="45">
        <v>124400392</v>
      </c>
      <c r="Q40" s="45">
        <v>134666581</v>
      </c>
      <c r="R40" s="45">
        <v>136833493</v>
      </c>
      <c r="S40" s="45">
        <v>120792697</v>
      </c>
      <c r="T40" s="45">
        <v>134314919</v>
      </c>
      <c r="U40" s="45">
        <v>134314919</v>
      </c>
      <c r="V40" s="45">
        <v>134314919</v>
      </c>
      <c r="W40" s="45">
        <v>134314919</v>
      </c>
      <c r="X40" s="45">
        <v>5159255</v>
      </c>
      <c r="Y40" s="45">
        <v>129155664</v>
      </c>
      <c r="Z40" s="46">
        <v>2503.38</v>
      </c>
      <c r="AA40" s="47">
        <v>5159255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3932861</v>
      </c>
      <c r="D8" s="17"/>
      <c r="E8" s="18">
        <v>3830004</v>
      </c>
      <c r="F8" s="19">
        <v>3580932</v>
      </c>
      <c r="G8" s="19">
        <v>13577</v>
      </c>
      <c r="H8" s="19">
        <v>207521</v>
      </c>
      <c r="I8" s="19">
        <v>217720</v>
      </c>
      <c r="J8" s="19">
        <v>438818</v>
      </c>
      <c r="K8" s="19">
        <v>252244</v>
      </c>
      <c r="L8" s="19">
        <v>90084</v>
      </c>
      <c r="M8" s="19">
        <v>12060</v>
      </c>
      <c r="N8" s="19">
        <v>354388</v>
      </c>
      <c r="O8" s="19">
        <v>16915</v>
      </c>
      <c r="P8" s="19">
        <v>232602</v>
      </c>
      <c r="Q8" s="19">
        <v>26005</v>
      </c>
      <c r="R8" s="19">
        <v>275522</v>
      </c>
      <c r="S8" s="19">
        <v>8680</v>
      </c>
      <c r="T8" s="19">
        <v>210240</v>
      </c>
      <c r="U8" s="19">
        <v>34660</v>
      </c>
      <c r="V8" s="19">
        <v>253580</v>
      </c>
      <c r="W8" s="19">
        <v>1322308</v>
      </c>
      <c r="X8" s="19">
        <v>3580932</v>
      </c>
      <c r="Y8" s="19">
        <v>-2258624</v>
      </c>
      <c r="Z8" s="20">
        <v>-63.07</v>
      </c>
      <c r="AA8" s="21">
        <v>3580932</v>
      </c>
    </row>
    <row r="9" spans="1:27" ht="13.5">
      <c r="A9" s="22" t="s">
        <v>36</v>
      </c>
      <c r="B9" s="16"/>
      <c r="C9" s="17">
        <v>41179719</v>
      </c>
      <c r="D9" s="17"/>
      <c r="E9" s="18">
        <v>36735996</v>
      </c>
      <c r="F9" s="19">
        <v>37790796</v>
      </c>
      <c r="G9" s="19">
        <v>2852935</v>
      </c>
      <c r="H9" s="19">
        <v>2977393</v>
      </c>
      <c r="I9" s="19">
        <v>2883576</v>
      </c>
      <c r="J9" s="19">
        <v>8713904</v>
      </c>
      <c r="K9" s="19">
        <v>6176981</v>
      </c>
      <c r="L9" s="19">
        <v>2853852</v>
      </c>
      <c r="M9" s="19">
        <v>3028083</v>
      </c>
      <c r="N9" s="19">
        <v>12058916</v>
      </c>
      <c r="O9" s="19">
        <v>3235273</v>
      </c>
      <c r="P9" s="19">
        <v>3428480</v>
      </c>
      <c r="Q9" s="19">
        <v>3448140</v>
      </c>
      <c r="R9" s="19">
        <v>10111893</v>
      </c>
      <c r="S9" s="19">
        <v>2939829</v>
      </c>
      <c r="T9" s="19">
        <v>2932902</v>
      </c>
      <c r="U9" s="19">
        <v>3097558</v>
      </c>
      <c r="V9" s="19">
        <v>8970289</v>
      </c>
      <c r="W9" s="19">
        <v>39855002</v>
      </c>
      <c r="X9" s="19">
        <v>37790796</v>
      </c>
      <c r="Y9" s="19">
        <v>2064206</v>
      </c>
      <c r="Z9" s="20">
        <v>5.46</v>
      </c>
      <c r="AA9" s="21">
        <v>37790796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736846</v>
      </c>
      <c r="D11" s="17"/>
      <c r="E11" s="18">
        <v>155004</v>
      </c>
      <c r="F11" s="19">
        <v>179999</v>
      </c>
      <c r="G11" s="19">
        <v>2918</v>
      </c>
      <c r="H11" s="19">
        <v>63878</v>
      </c>
      <c r="I11" s="19">
        <v>40595</v>
      </c>
      <c r="J11" s="19">
        <v>107391</v>
      </c>
      <c r="K11" s="19">
        <v>33103</v>
      </c>
      <c r="L11" s="19">
        <v>1055</v>
      </c>
      <c r="M11" s="19">
        <v>3540</v>
      </c>
      <c r="N11" s="19">
        <v>37698</v>
      </c>
      <c r="O11" s="19">
        <v>79254</v>
      </c>
      <c r="P11" s="19">
        <v>32049</v>
      </c>
      <c r="Q11" s="19">
        <v>22325</v>
      </c>
      <c r="R11" s="19">
        <v>133628</v>
      </c>
      <c r="S11" s="19">
        <v>26996</v>
      </c>
      <c r="T11" s="19">
        <v>28289</v>
      </c>
      <c r="U11" s="19">
        <v>23585</v>
      </c>
      <c r="V11" s="19">
        <v>78870</v>
      </c>
      <c r="W11" s="19">
        <v>357587</v>
      </c>
      <c r="X11" s="19">
        <v>179999</v>
      </c>
      <c r="Y11" s="19">
        <v>177588</v>
      </c>
      <c r="Z11" s="20">
        <v>98.66</v>
      </c>
      <c r="AA11" s="21">
        <v>179999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-46823266</v>
      </c>
      <c r="D14" s="17"/>
      <c r="E14" s="18">
        <v>-40455528</v>
      </c>
      <c r="F14" s="19">
        <v>-40615767</v>
      </c>
      <c r="G14" s="19">
        <v>-20271359</v>
      </c>
      <c r="H14" s="19">
        <v>-6475254</v>
      </c>
      <c r="I14" s="19">
        <v>-4314333</v>
      </c>
      <c r="J14" s="19">
        <v>-31060946</v>
      </c>
      <c r="K14" s="19">
        <v>-18833802</v>
      </c>
      <c r="L14" s="19">
        <v>-6218072</v>
      </c>
      <c r="M14" s="19">
        <v>-17055880</v>
      </c>
      <c r="N14" s="19">
        <v>-42107754</v>
      </c>
      <c r="O14" s="19">
        <v>-3955666</v>
      </c>
      <c r="P14" s="19">
        <v>-4702183</v>
      </c>
      <c r="Q14" s="19">
        <v>-13928306</v>
      </c>
      <c r="R14" s="19">
        <v>-22586155</v>
      </c>
      <c r="S14" s="19">
        <v>-1717084</v>
      </c>
      <c r="T14" s="19">
        <v>-4234979</v>
      </c>
      <c r="U14" s="19">
        <v>-3874240</v>
      </c>
      <c r="V14" s="19">
        <v>-9826303</v>
      </c>
      <c r="W14" s="19">
        <v>-105581158</v>
      </c>
      <c r="X14" s="19">
        <v>-40615767</v>
      </c>
      <c r="Y14" s="19">
        <v>-64965391</v>
      </c>
      <c r="Z14" s="20">
        <v>159.95</v>
      </c>
      <c r="AA14" s="21">
        <v>-40615767</v>
      </c>
    </row>
    <row r="15" spans="1:27" ht="13.5">
      <c r="A15" s="22" t="s">
        <v>42</v>
      </c>
      <c r="B15" s="16"/>
      <c r="C15" s="17">
        <v>-1282866</v>
      </c>
      <c r="D15" s="17"/>
      <c r="E15" s="18">
        <v>-218448</v>
      </c>
      <c r="F15" s="19">
        <v>-452448</v>
      </c>
      <c r="G15" s="19">
        <v>-20630</v>
      </c>
      <c r="H15" s="19">
        <v>-20252</v>
      </c>
      <c r="I15" s="19">
        <v>-19248</v>
      </c>
      <c r="J15" s="19">
        <v>-60130</v>
      </c>
      <c r="K15" s="19">
        <v>-19482</v>
      </c>
      <c r="L15" s="19">
        <v>-18479</v>
      </c>
      <c r="M15" s="19">
        <v>-18717</v>
      </c>
      <c r="N15" s="19">
        <v>-56678</v>
      </c>
      <c r="O15" s="19">
        <v>-18305</v>
      </c>
      <c r="P15" s="19">
        <v>-16210</v>
      </c>
      <c r="Q15" s="19">
        <v>-16210</v>
      </c>
      <c r="R15" s="19">
        <v>-50725</v>
      </c>
      <c r="S15" s="19">
        <v>-16538</v>
      </c>
      <c r="T15" s="19">
        <v>-16677</v>
      </c>
      <c r="U15" s="19">
        <v>-15759</v>
      </c>
      <c r="V15" s="19">
        <v>-48974</v>
      </c>
      <c r="W15" s="19">
        <v>-216507</v>
      </c>
      <c r="X15" s="19">
        <v>-452448</v>
      </c>
      <c r="Y15" s="19">
        <v>235941</v>
      </c>
      <c r="Z15" s="20">
        <v>-52.15</v>
      </c>
      <c r="AA15" s="21">
        <v>-452448</v>
      </c>
    </row>
    <row r="16" spans="1:27" ht="13.5">
      <c r="A16" s="22" t="s">
        <v>43</v>
      </c>
      <c r="B16" s="16"/>
      <c r="C16" s="17">
        <v>-7635186</v>
      </c>
      <c r="D16" s="17"/>
      <c r="E16" s="18">
        <v>-230004</v>
      </c>
      <c r="F16" s="19">
        <v>-539999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-539999</v>
      </c>
      <c r="Y16" s="19">
        <v>539999</v>
      </c>
      <c r="Z16" s="20">
        <v>-100</v>
      </c>
      <c r="AA16" s="21">
        <v>-539999</v>
      </c>
    </row>
    <row r="17" spans="1:27" ht="13.5">
      <c r="A17" s="23" t="s">
        <v>44</v>
      </c>
      <c r="B17" s="24"/>
      <c r="C17" s="25">
        <f aca="true" t="shared" si="0" ref="C17:Y17">SUM(C6:C16)</f>
        <v>-9891892</v>
      </c>
      <c r="D17" s="25">
        <f>SUM(D6:D16)</f>
        <v>0</v>
      </c>
      <c r="E17" s="26">
        <f t="shared" si="0"/>
        <v>-182976</v>
      </c>
      <c r="F17" s="27">
        <f t="shared" si="0"/>
        <v>-56487</v>
      </c>
      <c r="G17" s="27">
        <f t="shared" si="0"/>
        <v>-17422559</v>
      </c>
      <c r="H17" s="27">
        <f t="shared" si="0"/>
        <v>-3246714</v>
      </c>
      <c r="I17" s="27">
        <f t="shared" si="0"/>
        <v>-1191690</v>
      </c>
      <c r="J17" s="27">
        <f t="shared" si="0"/>
        <v>-21860963</v>
      </c>
      <c r="K17" s="27">
        <f t="shared" si="0"/>
        <v>-12390956</v>
      </c>
      <c r="L17" s="27">
        <f t="shared" si="0"/>
        <v>-3291560</v>
      </c>
      <c r="M17" s="27">
        <f t="shared" si="0"/>
        <v>-14030914</v>
      </c>
      <c r="N17" s="27">
        <f t="shared" si="0"/>
        <v>-29713430</v>
      </c>
      <c r="O17" s="27">
        <f t="shared" si="0"/>
        <v>-642529</v>
      </c>
      <c r="P17" s="27">
        <f t="shared" si="0"/>
        <v>-1025262</v>
      </c>
      <c r="Q17" s="27">
        <f t="shared" si="0"/>
        <v>-10448046</v>
      </c>
      <c r="R17" s="27">
        <f t="shared" si="0"/>
        <v>-12115837</v>
      </c>
      <c r="S17" s="27">
        <f t="shared" si="0"/>
        <v>1241883</v>
      </c>
      <c r="T17" s="27">
        <f t="shared" si="0"/>
        <v>-1080225</v>
      </c>
      <c r="U17" s="27">
        <f t="shared" si="0"/>
        <v>-734196</v>
      </c>
      <c r="V17" s="27">
        <f t="shared" si="0"/>
        <v>-572538</v>
      </c>
      <c r="W17" s="27">
        <f t="shared" si="0"/>
        <v>-64262768</v>
      </c>
      <c r="X17" s="27">
        <f t="shared" si="0"/>
        <v>-56487</v>
      </c>
      <c r="Y17" s="27">
        <f t="shared" si="0"/>
        <v>-64206281</v>
      </c>
      <c r="Z17" s="28">
        <f>+IF(X17&lt;&gt;0,+(Y17/X17)*100,0)</f>
        <v>113665.5885424965</v>
      </c>
      <c r="AA17" s="29">
        <f>SUM(AA6:AA16)</f>
        <v>-56487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3000000</v>
      </c>
      <c r="F21" s="19">
        <v>800004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800004</v>
      </c>
      <c r="Y21" s="36">
        <v>-800004</v>
      </c>
      <c r="Z21" s="37">
        <v>-100</v>
      </c>
      <c r="AA21" s="38">
        <v>800004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>
        <v>697833</v>
      </c>
      <c r="H22" s="19">
        <v>938401</v>
      </c>
      <c r="I22" s="19">
        <v>1152263</v>
      </c>
      <c r="J22" s="19">
        <v>2788497</v>
      </c>
      <c r="K22" s="19">
        <v>1044207</v>
      </c>
      <c r="L22" s="19">
        <v>999069</v>
      </c>
      <c r="M22" s="36">
        <v>365434</v>
      </c>
      <c r="N22" s="19">
        <v>2408710</v>
      </c>
      <c r="O22" s="19">
        <v>-10133</v>
      </c>
      <c r="P22" s="19">
        <v>186296</v>
      </c>
      <c r="Q22" s="19">
        <v>79493</v>
      </c>
      <c r="R22" s="19">
        <v>255656</v>
      </c>
      <c r="S22" s="19">
        <v>72157</v>
      </c>
      <c r="T22" s="36">
        <v>2932902</v>
      </c>
      <c r="U22" s="19">
        <v>4201047</v>
      </c>
      <c r="V22" s="19">
        <v>7206106</v>
      </c>
      <c r="W22" s="19">
        <v>12658969</v>
      </c>
      <c r="X22" s="19"/>
      <c r="Y22" s="19">
        <v>12658969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>
        <v>6766893</v>
      </c>
      <c r="H23" s="36">
        <v>5224558</v>
      </c>
      <c r="I23" s="36">
        <v>2548740</v>
      </c>
      <c r="J23" s="19">
        <v>14540191</v>
      </c>
      <c r="K23" s="36">
        <v>15559672</v>
      </c>
      <c r="L23" s="36">
        <v>14269042</v>
      </c>
      <c r="M23" s="19">
        <v>4947853</v>
      </c>
      <c r="N23" s="36">
        <v>34776567</v>
      </c>
      <c r="O23" s="36">
        <v>3660945</v>
      </c>
      <c r="P23" s="36">
        <v>1390336</v>
      </c>
      <c r="Q23" s="19">
        <v>4312802</v>
      </c>
      <c r="R23" s="36">
        <v>9364083</v>
      </c>
      <c r="S23" s="36">
        <v>4464654</v>
      </c>
      <c r="T23" s="19">
        <v>1057863</v>
      </c>
      <c r="U23" s="36">
        <v>411690</v>
      </c>
      <c r="V23" s="36">
        <v>5934207</v>
      </c>
      <c r="W23" s="36">
        <v>64615048</v>
      </c>
      <c r="X23" s="19"/>
      <c r="Y23" s="36">
        <v>64615048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10068000</v>
      </c>
      <c r="H24" s="19">
        <v>-2833026</v>
      </c>
      <c r="I24" s="19">
        <v>-2907733</v>
      </c>
      <c r="J24" s="19">
        <v>4327241</v>
      </c>
      <c r="K24" s="19">
        <v>-3285795</v>
      </c>
      <c r="L24" s="19">
        <v>-2029517</v>
      </c>
      <c r="M24" s="19">
        <v>-2029517</v>
      </c>
      <c r="N24" s="19">
        <v>-7344829</v>
      </c>
      <c r="O24" s="19">
        <v>-2904857</v>
      </c>
      <c r="P24" s="19">
        <v>-700098</v>
      </c>
      <c r="Q24" s="19">
        <v>5124315</v>
      </c>
      <c r="R24" s="19">
        <v>1519360</v>
      </c>
      <c r="S24" s="19">
        <v>-3138769</v>
      </c>
      <c r="T24" s="19">
        <v>-2932902</v>
      </c>
      <c r="U24" s="19">
        <v>-3714892</v>
      </c>
      <c r="V24" s="19">
        <v>-9786563</v>
      </c>
      <c r="W24" s="19">
        <v>-11284791</v>
      </c>
      <c r="X24" s="19"/>
      <c r="Y24" s="19">
        <v>-11284791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-1345371</v>
      </c>
      <c r="D26" s="17"/>
      <c r="E26" s="18">
        <v>-364000</v>
      </c>
      <c r="F26" s="19">
        <v>-875004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>
        <v>-1799170</v>
      </c>
      <c r="T26" s="19">
        <v>-3949</v>
      </c>
      <c r="U26" s="19">
        <v>2990</v>
      </c>
      <c r="V26" s="19">
        <v>-1800129</v>
      </c>
      <c r="W26" s="19">
        <v>-1800129</v>
      </c>
      <c r="X26" s="19">
        <v>-875004</v>
      </c>
      <c r="Y26" s="19">
        <v>-925125</v>
      </c>
      <c r="Z26" s="20">
        <v>105.73</v>
      </c>
      <c r="AA26" s="21">
        <v>-875004</v>
      </c>
    </row>
    <row r="27" spans="1:27" ht="13.5">
      <c r="A27" s="23" t="s">
        <v>51</v>
      </c>
      <c r="B27" s="24"/>
      <c r="C27" s="25">
        <f aca="true" t="shared" si="1" ref="C27:Y27">SUM(C21:C26)</f>
        <v>-1345371</v>
      </c>
      <c r="D27" s="25">
        <f>SUM(D21:D26)</f>
        <v>0</v>
      </c>
      <c r="E27" s="26">
        <f t="shared" si="1"/>
        <v>2636000</v>
      </c>
      <c r="F27" s="27">
        <f t="shared" si="1"/>
        <v>-75000</v>
      </c>
      <c r="G27" s="27">
        <f t="shared" si="1"/>
        <v>17532726</v>
      </c>
      <c r="H27" s="27">
        <f t="shared" si="1"/>
        <v>3329933</v>
      </c>
      <c r="I27" s="27">
        <f t="shared" si="1"/>
        <v>793270</v>
      </c>
      <c r="J27" s="27">
        <f t="shared" si="1"/>
        <v>21655929</v>
      </c>
      <c r="K27" s="27">
        <f t="shared" si="1"/>
        <v>13318084</v>
      </c>
      <c r="L27" s="27">
        <f t="shared" si="1"/>
        <v>13238594</v>
      </c>
      <c r="M27" s="27">
        <f t="shared" si="1"/>
        <v>3283770</v>
      </c>
      <c r="N27" s="27">
        <f t="shared" si="1"/>
        <v>29840448</v>
      </c>
      <c r="O27" s="27">
        <f t="shared" si="1"/>
        <v>745955</v>
      </c>
      <c r="P27" s="27">
        <f t="shared" si="1"/>
        <v>876534</v>
      </c>
      <c r="Q27" s="27">
        <f t="shared" si="1"/>
        <v>9516610</v>
      </c>
      <c r="R27" s="27">
        <f t="shared" si="1"/>
        <v>11139099</v>
      </c>
      <c r="S27" s="27">
        <f t="shared" si="1"/>
        <v>-401128</v>
      </c>
      <c r="T27" s="27">
        <f t="shared" si="1"/>
        <v>1053914</v>
      </c>
      <c r="U27" s="27">
        <f t="shared" si="1"/>
        <v>900835</v>
      </c>
      <c r="V27" s="27">
        <f t="shared" si="1"/>
        <v>1553621</v>
      </c>
      <c r="W27" s="27">
        <f t="shared" si="1"/>
        <v>64189097</v>
      </c>
      <c r="X27" s="27">
        <f t="shared" si="1"/>
        <v>-75000</v>
      </c>
      <c r="Y27" s="27">
        <f t="shared" si="1"/>
        <v>64264097</v>
      </c>
      <c r="Z27" s="28">
        <f>+IF(X27&lt;&gt;0,+(Y27/X27)*100,0)</f>
        <v>-85685.46266666667</v>
      </c>
      <c r="AA27" s="29">
        <f>SUM(AA21:AA26)</f>
        <v>-75000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359649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-1022291</v>
      </c>
      <c r="D35" s="17"/>
      <c r="E35" s="18">
        <v>-570264</v>
      </c>
      <c r="F35" s="19">
        <v>-570264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-570264</v>
      </c>
      <c r="Y35" s="19">
        <v>570264</v>
      </c>
      <c r="Z35" s="20">
        <v>-100</v>
      </c>
      <c r="AA35" s="21">
        <v>-570264</v>
      </c>
    </row>
    <row r="36" spans="1:27" ht="13.5">
      <c r="A36" s="23" t="s">
        <v>57</v>
      </c>
      <c r="B36" s="24"/>
      <c r="C36" s="25">
        <f aca="true" t="shared" si="2" ref="C36:Y36">SUM(C31:C35)</f>
        <v>-662642</v>
      </c>
      <c r="D36" s="25">
        <f>SUM(D31:D35)</f>
        <v>0</v>
      </c>
      <c r="E36" s="26">
        <f t="shared" si="2"/>
        <v>-570264</v>
      </c>
      <c r="F36" s="27">
        <f t="shared" si="2"/>
        <v>-570264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-570264</v>
      </c>
      <c r="Y36" s="27">
        <f t="shared" si="2"/>
        <v>570264</v>
      </c>
      <c r="Z36" s="28">
        <f>+IF(X36&lt;&gt;0,+(Y36/X36)*100,0)</f>
        <v>-100</v>
      </c>
      <c r="AA36" s="29">
        <f>SUM(AA31:AA35)</f>
        <v>-570264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-11899905</v>
      </c>
      <c r="D38" s="31">
        <f>+D17+D27+D36</f>
        <v>0</v>
      </c>
      <c r="E38" s="32">
        <f t="shared" si="3"/>
        <v>1882760</v>
      </c>
      <c r="F38" s="33">
        <f t="shared" si="3"/>
        <v>-701751</v>
      </c>
      <c r="G38" s="33">
        <f t="shared" si="3"/>
        <v>110167</v>
      </c>
      <c r="H38" s="33">
        <f t="shared" si="3"/>
        <v>83219</v>
      </c>
      <c r="I38" s="33">
        <f t="shared" si="3"/>
        <v>-398420</v>
      </c>
      <c r="J38" s="33">
        <f t="shared" si="3"/>
        <v>-205034</v>
      </c>
      <c r="K38" s="33">
        <f t="shared" si="3"/>
        <v>927128</v>
      </c>
      <c r="L38" s="33">
        <f t="shared" si="3"/>
        <v>9947034</v>
      </c>
      <c r="M38" s="33">
        <f t="shared" si="3"/>
        <v>-10747144</v>
      </c>
      <c r="N38" s="33">
        <f t="shared" si="3"/>
        <v>127018</v>
      </c>
      <c r="O38" s="33">
        <f t="shared" si="3"/>
        <v>103426</v>
      </c>
      <c r="P38" s="33">
        <f t="shared" si="3"/>
        <v>-148728</v>
      </c>
      <c r="Q38" s="33">
        <f t="shared" si="3"/>
        <v>-931436</v>
      </c>
      <c r="R38" s="33">
        <f t="shared" si="3"/>
        <v>-976738</v>
      </c>
      <c r="S38" s="33">
        <f t="shared" si="3"/>
        <v>840755</v>
      </c>
      <c r="T38" s="33">
        <f t="shared" si="3"/>
        <v>-26311</v>
      </c>
      <c r="U38" s="33">
        <f t="shared" si="3"/>
        <v>166639</v>
      </c>
      <c r="V38" s="33">
        <f t="shared" si="3"/>
        <v>981083</v>
      </c>
      <c r="W38" s="33">
        <f t="shared" si="3"/>
        <v>-73671</v>
      </c>
      <c r="X38" s="33">
        <f t="shared" si="3"/>
        <v>-701751</v>
      </c>
      <c r="Y38" s="33">
        <f t="shared" si="3"/>
        <v>628080</v>
      </c>
      <c r="Z38" s="34">
        <f>+IF(X38&lt;&gt;0,+(Y38/X38)*100,0)</f>
        <v>-89.50183184633865</v>
      </c>
      <c r="AA38" s="35">
        <f>+AA17+AA27+AA36</f>
        <v>-701751</v>
      </c>
    </row>
    <row r="39" spans="1:27" ht="13.5">
      <c r="A39" s="22" t="s">
        <v>59</v>
      </c>
      <c r="B39" s="16"/>
      <c r="C39" s="31">
        <v>15483779</v>
      </c>
      <c r="D39" s="31"/>
      <c r="E39" s="32">
        <v>8358892</v>
      </c>
      <c r="F39" s="33">
        <v>3583875</v>
      </c>
      <c r="G39" s="33">
        <v>313244</v>
      </c>
      <c r="H39" s="33">
        <v>423411</v>
      </c>
      <c r="I39" s="33">
        <v>506630</v>
      </c>
      <c r="J39" s="33">
        <v>313244</v>
      </c>
      <c r="K39" s="33">
        <v>108210</v>
      </c>
      <c r="L39" s="33">
        <v>1035338</v>
      </c>
      <c r="M39" s="33">
        <v>10982372</v>
      </c>
      <c r="N39" s="33">
        <v>108210</v>
      </c>
      <c r="O39" s="33">
        <v>235228</v>
      </c>
      <c r="P39" s="33">
        <v>338654</v>
      </c>
      <c r="Q39" s="33">
        <v>189926</v>
      </c>
      <c r="R39" s="33">
        <v>235228</v>
      </c>
      <c r="S39" s="33">
        <v>-741510</v>
      </c>
      <c r="T39" s="33">
        <v>99245</v>
      </c>
      <c r="U39" s="33">
        <v>72934</v>
      </c>
      <c r="V39" s="33">
        <v>-741510</v>
      </c>
      <c r="W39" s="33">
        <v>313244</v>
      </c>
      <c r="X39" s="33">
        <v>3583875</v>
      </c>
      <c r="Y39" s="33">
        <v>-3270631</v>
      </c>
      <c r="Z39" s="34">
        <v>-91.26</v>
      </c>
      <c r="AA39" s="35">
        <v>3583875</v>
      </c>
    </row>
    <row r="40" spans="1:27" ht="13.5">
      <c r="A40" s="41" t="s">
        <v>60</v>
      </c>
      <c r="B40" s="42"/>
      <c r="C40" s="43">
        <v>3583874</v>
      </c>
      <c r="D40" s="43"/>
      <c r="E40" s="44">
        <v>10241652</v>
      </c>
      <c r="F40" s="45">
        <v>2882124</v>
      </c>
      <c r="G40" s="45">
        <v>423411</v>
      </c>
      <c r="H40" s="45">
        <v>506630</v>
      </c>
      <c r="I40" s="45">
        <v>108210</v>
      </c>
      <c r="J40" s="45">
        <v>108210</v>
      </c>
      <c r="K40" s="45">
        <v>1035338</v>
      </c>
      <c r="L40" s="45">
        <v>10982372</v>
      </c>
      <c r="M40" s="45">
        <v>235228</v>
      </c>
      <c r="N40" s="45">
        <v>235228</v>
      </c>
      <c r="O40" s="45">
        <v>338654</v>
      </c>
      <c r="P40" s="45">
        <v>189926</v>
      </c>
      <c r="Q40" s="45">
        <v>-741510</v>
      </c>
      <c r="R40" s="45">
        <v>338654</v>
      </c>
      <c r="S40" s="45">
        <v>99245</v>
      </c>
      <c r="T40" s="45">
        <v>72934</v>
      </c>
      <c r="U40" s="45">
        <v>239573</v>
      </c>
      <c r="V40" s="45">
        <v>239573</v>
      </c>
      <c r="W40" s="45">
        <v>239573</v>
      </c>
      <c r="X40" s="45">
        <v>2882124</v>
      </c>
      <c r="Y40" s="45">
        <v>-2642551</v>
      </c>
      <c r="Z40" s="46">
        <v>-91.69</v>
      </c>
      <c r="AA40" s="47">
        <v>2882124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4230021</v>
      </c>
      <c r="D6" s="17"/>
      <c r="E6" s="18">
        <v>3562000</v>
      </c>
      <c r="F6" s="19">
        <v>3562000</v>
      </c>
      <c r="G6" s="19">
        <v>196987</v>
      </c>
      <c r="H6" s="19">
        <v>171891</v>
      </c>
      <c r="I6" s="19">
        <v>128862</v>
      </c>
      <c r="J6" s="19">
        <v>497740</v>
      </c>
      <c r="K6" s="19">
        <v>114668</v>
      </c>
      <c r="L6" s="19"/>
      <c r="M6" s="19">
        <v>114668</v>
      </c>
      <c r="N6" s="19">
        <v>229336</v>
      </c>
      <c r="O6" s="19">
        <v>170026</v>
      </c>
      <c r="P6" s="19">
        <v>170702</v>
      </c>
      <c r="Q6" s="19">
        <v>184549</v>
      </c>
      <c r="R6" s="19">
        <v>525277</v>
      </c>
      <c r="S6" s="19"/>
      <c r="T6" s="19">
        <v>164036</v>
      </c>
      <c r="U6" s="19">
        <v>170529</v>
      </c>
      <c r="V6" s="19">
        <v>334565</v>
      </c>
      <c r="W6" s="19">
        <v>1586918</v>
      </c>
      <c r="X6" s="19">
        <v>3562000</v>
      </c>
      <c r="Y6" s="19">
        <v>-1975082</v>
      </c>
      <c r="Z6" s="20">
        <v>-55.45</v>
      </c>
      <c r="AA6" s="21">
        <v>3562000</v>
      </c>
    </row>
    <row r="7" spans="1:27" ht="13.5">
      <c r="A7" s="22" t="s">
        <v>34</v>
      </c>
      <c r="B7" s="16"/>
      <c r="C7" s="17">
        <v>19491887</v>
      </c>
      <c r="D7" s="17"/>
      <c r="E7" s="18">
        <v>16391000</v>
      </c>
      <c r="F7" s="19">
        <v>16391000</v>
      </c>
      <c r="G7" s="19">
        <v>979801</v>
      </c>
      <c r="H7" s="19">
        <v>480281</v>
      </c>
      <c r="I7" s="19">
        <v>592207</v>
      </c>
      <c r="J7" s="19">
        <v>2052289</v>
      </c>
      <c r="K7" s="19">
        <v>551665</v>
      </c>
      <c r="L7" s="19"/>
      <c r="M7" s="19">
        <v>551665</v>
      </c>
      <c r="N7" s="19">
        <v>1103330</v>
      </c>
      <c r="O7" s="19">
        <v>890229</v>
      </c>
      <c r="P7" s="19">
        <v>1184425</v>
      </c>
      <c r="Q7" s="19">
        <v>633969</v>
      </c>
      <c r="R7" s="19">
        <v>2708623</v>
      </c>
      <c r="S7" s="19">
        <v>619919</v>
      </c>
      <c r="T7" s="19">
        <v>904851</v>
      </c>
      <c r="U7" s="19">
        <v>980349</v>
      </c>
      <c r="V7" s="19">
        <v>2505119</v>
      </c>
      <c r="W7" s="19">
        <v>8369361</v>
      </c>
      <c r="X7" s="19">
        <v>16391000</v>
      </c>
      <c r="Y7" s="19">
        <v>-8021639</v>
      </c>
      <c r="Z7" s="20">
        <v>-48.94</v>
      </c>
      <c r="AA7" s="21">
        <v>16391000</v>
      </c>
    </row>
    <row r="8" spans="1:27" ht="13.5">
      <c r="A8" s="22" t="s">
        <v>35</v>
      </c>
      <c r="B8" s="16"/>
      <c r="C8" s="17">
        <v>753226</v>
      </c>
      <c r="D8" s="17"/>
      <c r="E8" s="18">
        <v>2130000</v>
      </c>
      <c r="F8" s="19">
        <v>2130000</v>
      </c>
      <c r="G8" s="19">
        <v>210951</v>
      </c>
      <c r="H8" s="19">
        <v>36461</v>
      </c>
      <c r="I8" s="19">
        <v>24521</v>
      </c>
      <c r="J8" s="19">
        <v>271933</v>
      </c>
      <c r="K8" s="19"/>
      <c r="L8" s="19"/>
      <c r="M8" s="19">
        <v>24521</v>
      </c>
      <c r="N8" s="19">
        <v>24521</v>
      </c>
      <c r="O8" s="19">
        <v>4530</v>
      </c>
      <c r="P8" s="19"/>
      <c r="Q8" s="19">
        <v>43148</v>
      </c>
      <c r="R8" s="19">
        <v>47678</v>
      </c>
      <c r="S8" s="19"/>
      <c r="T8" s="19"/>
      <c r="U8" s="19"/>
      <c r="V8" s="19"/>
      <c r="W8" s="19">
        <v>344132</v>
      </c>
      <c r="X8" s="19">
        <v>2130000</v>
      </c>
      <c r="Y8" s="19">
        <v>-1785868</v>
      </c>
      <c r="Z8" s="20">
        <v>-83.84</v>
      </c>
      <c r="AA8" s="21">
        <v>2130000</v>
      </c>
    </row>
    <row r="9" spans="1:27" ht="13.5">
      <c r="A9" s="22" t="s">
        <v>36</v>
      </c>
      <c r="B9" s="16"/>
      <c r="C9" s="17">
        <v>18661304</v>
      </c>
      <c r="D9" s="17"/>
      <c r="E9" s="18">
        <v>19766000</v>
      </c>
      <c r="F9" s="19">
        <v>19766000</v>
      </c>
      <c r="G9" s="19">
        <v>8339000</v>
      </c>
      <c r="H9" s="19">
        <v>1334000</v>
      </c>
      <c r="I9" s="19"/>
      <c r="J9" s="19">
        <v>9673000</v>
      </c>
      <c r="K9" s="19"/>
      <c r="L9" s="19"/>
      <c r="M9" s="19"/>
      <c r="N9" s="19"/>
      <c r="O9" s="19"/>
      <c r="P9" s="19">
        <v>359000</v>
      </c>
      <c r="Q9" s="19"/>
      <c r="R9" s="19">
        <v>359000</v>
      </c>
      <c r="S9" s="19"/>
      <c r="T9" s="19"/>
      <c r="U9" s="19"/>
      <c r="V9" s="19"/>
      <c r="W9" s="19">
        <v>10032000</v>
      </c>
      <c r="X9" s="19">
        <v>19766000</v>
      </c>
      <c r="Y9" s="19">
        <v>-9734000</v>
      </c>
      <c r="Z9" s="20">
        <v>-49.25</v>
      </c>
      <c r="AA9" s="21">
        <v>19766000</v>
      </c>
    </row>
    <row r="10" spans="1:27" ht="13.5">
      <c r="A10" s="22" t="s">
        <v>37</v>
      </c>
      <c r="B10" s="16"/>
      <c r="C10" s="17">
        <v>16464296</v>
      </c>
      <c r="D10" s="17"/>
      <c r="E10" s="18"/>
      <c r="F10" s="19"/>
      <c r="G10" s="19">
        <v>7741000</v>
      </c>
      <c r="H10" s="19"/>
      <c r="I10" s="19"/>
      <c r="J10" s="19">
        <v>7741000</v>
      </c>
      <c r="K10" s="19"/>
      <c r="L10" s="19"/>
      <c r="M10" s="19"/>
      <c r="N10" s="19"/>
      <c r="O10" s="19"/>
      <c r="P10" s="19">
        <v>300000</v>
      </c>
      <c r="Q10" s="19"/>
      <c r="R10" s="19">
        <v>300000</v>
      </c>
      <c r="S10" s="19"/>
      <c r="T10" s="19"/>
      <c r="U10" s="19"/>
      <c r="V10" s="19"/>
      <c r="W10" s="19">
        <v>8041000</v>
      </c>
      <c r="X10" s="19"/>
      <c r="Y10" s="19">
        <v>8041000</v>
      </c>
      <c r="Z10" s="20"/>
      <c r="AA10" s="21"/>
    </row>
    <row r="11" spans="1:27" ht="13.5">
      <c r="A11" s="22" t="s">
        <v>38</v>
      </c>
      <c r="B11" s="16"/>
      <c r="C11" s="17">
        <v>148299</v>
      </c>
      <c r="D11" s="17"/>
      <c r="E11" s="18">
        <v>350000</v>
      </c>
      <c r="F11" s="19">
        <v>350000</v>
      </c>
      <c r="G11" s="19">
        <v>29166</v>
      </c>
      <c r="H11" s="19">
        <v>25446</v>
      </c>
      <c r="I11" s="19">
        <v>22400</v>
      </c>
      <c r="J11" s="19">
        <v>77012</v>
      </c>
      <c r="K11" s="19">
        <v>14200</v>
      </c>
      <c r="L11" s="19">
        <v>2556</v>
      </c>
      <c r="M11" s="19">
        <v>14200</v>
      </c>
      <c r="N11" s="19">
        <v>30956</v>
      </c>
      <c r="O11" s="19"/>
      <c r="P11" s="19">
        <v>9465</v>
      </c>
      <c r="Q11" s="19">
        <v>3015</v>
      </c>
      <c r="R11" s="19">
        <v>12480</v>
      </c>
      <c r="S11" s="19"/>
      <c r="T11" s="19"/>
      <c r="U11" s="19">
        <v>1328</v>
      </c>
      <c r="V11" s="19">
        <v>1328</v>
      </c>
      <c r="W11" s="19">
        <v>121776</v>
      </c>
      <c r="X11" s="19">
        <v>350000</v>
      </c>
      <c r="Y11" s="19">
        <v>-228224</v>
      </c>
      <c r="Z11" s="20">
        <v>-65.21</v>
      </c>
      <c r="AA11" s="21">
        <v>350000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-40617305</v>
      </c>
      <c r="D14" s="17"/>
      <c r="E14" s="18">
        <v>-40334000</v>
      </c>
      <c r="F14" s="19">
        <v>-40334000</v>
      </c>
      <c r="G14" s="19">
        <v>-2724967</v>
      </c>
      <c r="H14" s="19">
        <v>-2268854</v>
      </c>
      <c r="I14" s="19">
        <v>-2195468</v>
      </c>
      <c r="J14" s="19">
        <v>-7189289</v>
      </c>
      <c r="K14" s="19">
        <v>-3018175</v>
      </c>
      <c r="L14" s="19">
        <v>-2635601</v>
      </c>
      <c r="M14" s="19">
        <v>-2635601</v>
      </c>
      <c r="N14" s="19">
        <v>-8289377</v>
      </c>
      <c r="O14" s="19">
        <v>-3879071</v>
      </c>
      <c r="P14" s="19">
        <v>-2080209</v>
      </c>
      <c r="Q14" s="19">
        <v>-2218455</v>
      </c>
      <c r="R14" s="19">
        <v>-8177735</v>
      </c>
      <c r="S14" s="19">
        <v>-3161328</v>
      </c>
      <c r="T14" s="19">
        <v>-1461958</v>
      </c>
      <c r="U14" s="19">
        <v>-2018564</v>
      </c>
      <c r="V14" s="19">
        <v>-6641850</v>
      </c>
      <c r="W14" s="19">
        <v>-30298251</v>
      </c>
      <c r="X14" s="19">
        <v>-40334000</v>
      </c>
      <c r="Y14" s="19">
        <v>10035749</v>
      </c>
      <c r="Z14" s="20">
        <v>-24.88</v>
      </c>
      <c r="AA14" s="21">
        <v>-40334000</v>
      </c>
    </row>
    <row r="15" spans="1:27" ht="13.5">
      <c r="A15" s="22" t="s">
        <v>42</v>
      </c>
      <c r="B15" s="16"/>
      <c r="C15" s="17">
        <v>-880522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18251206</v>
      </c>
      <c r="D17" s="25">
        <f>SUM(D6:D16)</f>
        <v>0</v>
      </c>
      <c r="E17" s="26">
        <f t="shared" si="0"/>
        <v>1865000</v>
      </c>
      <c r="F17" s="27">
        <f t="shared" si="0"/>
        <v>1865000</v>
      </c>
      <c r="G17" s="27">
        <f t="shared" si="0"/>
        <v>14771938</v>
      </c>
      <c r="H17" s="27">
        <f t="shared" si="0"/>
        <v>-220775</v>
      </c>
      <c r="I17" s="27">
        <f t="shared" si="0"/>
        <v>-1427478</v>
      </c>
      <c r="J17" s="27">
        <f t="shared" si="0"/>
        <v>13123685</v>
      </c>
      <c r="K17" s="27">
        <f t="shared" si="0"/>
        <v>-2337642</v>
      </c>
      <c r="L17" s="27">
        <f t="shared" si="0"/>
        <v>-2633045</v>
      </c>
      <c r="M17" s="27">
        <f t="shared" si="0"/>
        <v>-1930547</v>
      </c>
      <c r="N17" s="27">
        <f t="shared" si="0"/>
        <v>-6901234</v>
      </c>
      <c r="O17" s="27">
        <f t="shared" si="0"/>
        <v>-2814286</v>
      </c>
      <c r="P17" s="27">
        <f t="shared" si="0"/>
        <v>-56617</v>
      </c>
      <c r="Q17" s="27">
        <f t="shared" si="0"/>
        <v>-1353774</v>
      </c>
      <c r="R17" s="27">
        <f t="shared" si="0"/>
        <v>-4224677</v>
      </c>
      <c r="S17" s="27">
        <f t="shared" si="0"/>
        <v>-2541409</v>
      </c>
      <c r="T17" s="27">
        <f t="shared" si="0"/>
        <v>-393071</v>
      </c>
      <c r="U17" s="27">
        <f t="shared" si="0"/>
        <v>-866358</v>
      </c>
      <c r="V17" s="27">
        <f t="shared" si="0"/>
        <v>-3800838</v>
      </c>
      <c r="W17" s="27">
        <f t="shared" si="0"/>
        <v>-1803064</v>
      </c>
      <c r="X17" s="27">
        <f t="shared" si="0"/>
        <v>1865000</v>
      </c>
      <c r="Y17" s="27">
        <f t="shared" si="0"/>
        <v>-3668064</v>
      </c>
      <c r="Z17" s="28">
        <f>+IF(X17&lt;&gt;0,+(Y17/X17)*100,0)</f>
        <v>-196.67903485254692</v>
      </c>
      <c r="AA17" s="29">
        <f>SUM(AA6:AA16)</f>
        <v>1865000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4550000</v>
      </c>
      <c r="F21" s="19">
        <v>4550000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4550000</v>
      </c>
      <c r="Y21" s="36">
        <v>-4550000</v>
      </c>
      <c r="Z21" s="37">
        <v>-100</v>
      </c>
      <c r="AA21" s="38">
        <v>4550000</v>
      </c>
    </row>
    <row r="22" spans="1:27" ht="13.5">
      <c r="A22" s="22" t="s">
        <v>47</v>
      </c>
      <c r="B22" s="16"/>
      <c r="C22" s="17"/>
      <c r="D22" s="17"/>
      <c r="E22" s="39">
        <v>16494996</v>
      </c>
      <c r="F22" s="36">
        <v>16494996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16494996</v>
      </c>
      <c r="Y22" s="19">
        <v>-16494996</v>
      </c>
      <c r="Z22" s="20">
        <v>-100</v>
      </c>
      <c r="AA22" s="21">
        <v>16494996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>
        <v>574682</v>
      </c>
      <c r="R23" s="36">
        <v>574682</v>
      </c>
      <c r="S23" s="36"/>
      <c r="T23" s="19"/>
      <c r="U23" s="36"/>
      <c r="V23" s="36"/>
      <c r="W23" s="36">
        <v>574682</v>
      </c>
      <c r="X23" s="19"/>
      <c r="Y23" s="36">
        <v>574682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>
        <v>1589272</v>
      </c>
      <c r="R24" s="19">
        <v>1589272</v>
      </c>
      <c r="S24" s="19"/>
      <c r="T24" s="19"/>
      <c r="U24" s="19"/>
      <c r="V24" s="19"/>
      <c r="W24" s="19">
        <v>1589272</v>
      </c>
      <c r="X24" s="19"/>
      <c r="Y24" s="19">
        <v>1589272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-18217574</v>
      </c>
      <c r="D26" s="17"/>
      <c r="E26" s="18">
        <v>-7740996</v>
      </c>
      <c r="F26" s="19">
        <v>-7740996</v>
      </c>
      <c r="G26" s="19"/>
      <c r="H26" s="19">
        <v>-3377796</v>
      </c>
      <c r="I26" s="19">
        <v>-2050584</v>
      </c>
      <c r="J26" s="19">
        <v>-5428380</v>
      </c>
      <c r="K26" s="19">
        <v>-2190280</v>
      </c>
      <c r="L26" s="19">
        <v>-1647538</v>
      </c>
      <c r="M26" s="19">
        <v>-1647538</v>
      </c>
      <c r="N26" s="19">
        <v>-5485356</v>
      </c>
      <c r="O26" s="19"/>
      <c r="P26" s="19"/>
      <c r="Q26" s="19"/>
      <c r="R26" s="19"/>
      <c r="S26" s="19"/>
      <c r="T26" s="19"/>
      <c r="U26" s="19"/>
      <c r="V26" s="19"/>
      <c r="W26" s="19">
        <v>-10913736</v>
      </c>
      <c r="X26" s="19">
        <v>-7740996</v>
      </c>
      <c r="Y26" s="19">
        <v>-3172740</v>
      </c>
      <c r="Z26" s="20">
        <v>40.99</v>
      </c>
      <c r="AA26" s="21">
        <v>-7740996</v>
      </c>
    </row>
    <row r="27" spans="1:27" ht="13.5">
      <c r="A27" s="23" t="s">
        <v>51</v>
      </c>
      <c r="B27" s="24"/>
      <c r="C27" s="25">
        <f aca="true" t="shared" si="1" ref="C27:Y27">SUM(C21:C26)</f>
        <v>-18217574</v>
      </c>
      <c r="D27" s="25">
        <f>SUM(D21:D26)</f>
        <v>0</v>
      </c>
      <c r="E27" s="26">
        <f t="shared" si="1"/>
        <v>13304000</v>
      </c>
      <c r="F27" s="27">
        <f t="shared" si="1"/>
        <v>13304000</v>
      </c>
      <c r="G27" s="27">
        <f t="shared" si="1"/>
        <v>0</v>
      </c>
      <c r="H27" s="27">
        <f t="shared" si="1"/>
        <v>-3377796</v>
      </c>
      <c r="I27" s="27">
        <f t="shared" si="1"/>
        <v>-2050584</v>
      </c>
      <c r="J27" s="27">
        <f t="shared" si="1"/>
        <v>-5428380</v>
      </c>
      <c r="K27" s="27">
        <f t="shared" si="1"/>
        <v>-2190280</v>
      </c>
      <c r="L27" s="27">
        <f t="shared" si="1"/>
        <v>-1647538</v>
      </c>
      <c r="M27" s="27">
        <f t="shared" si="1"/>
        <v>-1647538</v>
      </c>
      <c r="N27" s="27">
        <f t="shared" si="1"/>
        <v>-5485356</v>
      </c>
      <c r="O27" s="27">
        <f t="shared" si="1"/>
        <v>0</v>
      </c>
      <c r="P27" s="27">
        <f t="shared" si="1"/>
        <v>0</v>
      </c>
      <c r="Q27" s="27">
        <f t="shared" si="1"/>
        <v>2163954</v>
      </c>
      <c r="R27" s="27">
        <f t="shared" si="1"/>
        <v>2163954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-8749782</v>
      </c>
      <c r="X27" s="27">
        <f t="shared" si="1"/>
        <v>13304000</v>
      </c>
      <c r="Y27" s="27">
        <f t="shared" si="1"/>
        <v>-22053782</v>
      </c>
      <c r="Z27" s="28">
        <f>+IF(X27&lt;&gt;0,+(Y27/X27)*100,0)</f>
        <v>-165.76805472038484</v>
      </c>
      <c r="AA27" s="29">
        <f>SUM(AA21:AA26)</f>
        <v>13304000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5000</v>
      </c>
      <c r="F33" s="19">
        <v>5000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5000</v>
      </c>
      <c r="Y33" s="19">
        <v>-5000</v>
      </c>
      <c r="Z33" s="20">
        <v>-100</v>
      </c>
      <c r="AA33" s="21">
        <v>5000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-17034137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-17034137</v>
      </c>
      <c r="D36" s="25">
        <f>SUM(D31:D35)</f>
        <v>0</v>
      </c>
      <c r="E36" s="26">
        <f t="shared" si="2"/>
        <v>5000</v>
      </c>
      <c r="F36" s="27">
        <f t="shared" si="2"/>
        <v>5000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5000</v>
      </c>
      <c r="Y36" s="27">
        <f t="shared" si="2"/>
        <v>-5000</v>
      </c>
      <c r="Z36" s="28">
        <f>+IF(X36&lt;&gt;0,+(Y36/X36)*100,0)</f>
        <v>-100</v>
      </c>
      <c r="AA36" s="29">
        <f>SUM(AA31:AA35)</f>
        <v>5000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-17000505</v>
      </c>
      <c r="D38" s="31">
        <f>+D17+D27+D36</f>
        <v>0</v>
      </c>
      <c r="E38" s="32">
        <f t="shared" si="3"/>
        <v>15174000</v>
      </c>
      <c r="F38" s="33">
        <f t="shared" si="3"/>
        <v>15174000</v>
      </c>
      <c r="G38" s="33">
        <f t="shared" si="3"/>
        <v>14771938</v>
      </c>
      <c r="H38" s="33">
        <f t="shared" si="3"/>
        <v>-3598571</v>
      </c>
      <c r="I38" s="33">
        <f t="shared" si="3"/>
        <v>-3478062</v>
      </c>
      <c r="J38" s="33">
        <f t="shared" si="3"/>
        <v>7695305</v>
      </c>
      <c r="K38" s="33">
        <f t="shared" si="3"/>
        <v>-4527922</v>
      </c>
      <c r="L38" s="33">
        <f t="shared" si="3"/>
        <v>-4280583</v>
      </c>
      <c r="M38" s="33">
        <f t="shared" si="3"/>
        <v>-3578085</v>
      </c>
      <c r="N38" s="33">
        <f t="shared" si="3"/>
        <v>-12386590</v>
      </c>
      <c r="O38" s="33">
        <f t="shared" si="3"/>
        <v>-2814286</v>
      </c>
      <c r="P38" s="33">
        <f t="shared" si="3"/>
        <v>-56617</v>
      </c>
      <c r="Q38" s="33">
        <f t="shared" si="3"/>
        <v>810180</v>
      </c>
      <c r="R38" s="33">
        <f t="shared" si="3"/>
        <v>-2060723</v>
      </c>
      <c r="S38" s="33">
        <f t="shared" si="3"/>
        <v>-2541409</v>
      </c>
      <c r="T38" s="33">
        <f t="shared" si="3"/>
        <v>-393071</v>
      </c>
      <c r="U38" s="33">
        <f t="shared" si="3"/>
        <v>-866358</v>
      </c>
      <c r="V38" s="33">
        <f t="shared" si="3"/>
        <v>-3800838</v>
      </c>
      <c r="W38" s="33">
        <f t="shared" si="3"/>
        <v>-10552846</v>
      </c>
      <c r="X38" s="33">
        <f t="shared" si="3"/>
        <v>15174000</v>
      </c>
      <c r="Y38" s="33">
        <f t="shared" si="3"/>
        <v>-25726846</v>
      </c>
      <c r="Z38" s="34">
        <f>+IF(X38&lt;&gt;0,+(Y38/X38)*100,0)</f>
        <v>-169.54557796230395</v>
      </c>
      <c r="AA38" s="35">
        <f>+AA17+AA27+AA36</f>
        <v>15174000</v>
      </c>
    </row>
    <row r="39" spans="1:27" ht="13.5">
      <c r="A39" s="22" t="s">
        <v>59</v>
      </c>
      <c r="B39" s="16"/>
      <c r="C39" s="31"/>
      <c r="D39" s="31"/>
      <c r="E39" s="32">
        <v>1000000</v>
      </c>
      <c r="F39" s="33">
        <v>1000000</v>
      </c>
      <c r="G39" s="33">
        <v>294309</v>
      </c>
      <c r="H39" s="33">
        <v>15066247</v>
      </c>
      <c r="I39" s="33">
        <v>11467676</v>
      </c>
      <c r="J39" s="33">
        <v>294309</v>
      </c>
      <c r="K39" s="33">
        <v>7989614</v>
      </c>
      <c r="L39" s="33">
        <v>3461692</v>
      </c>
      <c r="M39" s="33">
        <v>-818891</v>
      </c>
      <c r="N39" s="33">
        <v>7989614</v>
      </c>
      <c r="O39" s="33">
        <v>-4396976</v>
      </c>
      <c r="P39" s="33">
        <v>-7211262</v>
      </c>
      <c r="Q39" s="33">
        <v>-7267879</v>
      </c>
      <c r="R39" s="33">
        <v>-4396976</v>
      </c>
      <c r="S39" s="33">
        <v>-6457699</v>
      </c>
      <c r="T39" s="33">
        <v>-8999108</v>
      </c>
      <c r="U39" s="33">
        <v>-9392179</v>
      </c>
      <c r="V39" s="33">
        <v>-6457699</v>
      </c>
      <c r="W39" s="33">
        <v>294309</v>
      </c>
      <c r="X39" s="33">
        <v>1000000</v>
      </c>
      <c r="Y39" s="33">
        <v>-705691</v>
      </c>
      <c r="Z39" s="34">
        <v>-70.57</v>
      </c>
      <c r="AA39" s="35">
        <v>1000000</v>
      </c>
    </row>
    <row r="40" spans="1:27" ht="13.5">
      <c r="A40" s="41" t="s">
        <v>60</v>
      </c>
      <c r="B40" s="42"/>
      <c r="C40" s="43">
        <v>-17000505</v>
      </c>
      <c r="D40" s="43"/>
      <c r="E40" s="44">
        <v>16174000</v>
      </c>
      <c r="F40" s="45">
        <v>16174000</v>
      </c>
      <c r="G40" s="45">
        <v>15066247</v>
      </c>
      <c r="H40" s="45">
        <v>11467676</v>
      </c>
      <c r="I40" s="45">
        <v>7989614</v>
      </c>
      <c r="J40" s="45">
        <v>7989614</v>
      </c>
      <c r="K40" s="45">
        <v>3461692</v>
      </c>
      <c r="L40" s="45">
        <v>-818891</v>
      </c>
      <c r="M40" s="45">
        <v>-4396976</v>
      </c>
      <c r="N40" s="45">
        <v>-4396976</v>
      </c>
      <c r="O40" s="45">
        <v>-7211262</v>
      </c>
      <c r="P40" s="45">
        <v>-7267879</v>
      </c>
      <c r="Q40" s="45">
        <v>-6457699</v>
      </c>
      <c r="R40" s="45">
        <v>-7211262</v>
      </c>
      <c r="S40" s="45">
        <v>-8999108</v>
      </c>
      <c r="T40" s="45">
        <v>-9392179</v>
      </c>
      <c r="U40" s="45">
        <v>-10258537</v>
      </c>
      <c r="V40" s="45">
        <v>-10258537</v>
      </c>
      <c r="W40" s="45">
        <v>-10258537</v>
      </c>
      <c r="X40" s="45">
        <v>16174000</v>
      </c>
      <c r="Y40" s="45">
        <v>-26432537</v>
      </c>
      <c r="Z40" s="46">
        <v>-163.43</v>
      </c>
      <c r="AA40" s="47">
        <v>16174000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7497289</v>
      </c>
      <c r="D6" s="17"/>
      <c r="E6" s="18">
        <v>9681000</v>
      </c>
      <c r="F6" s="19">
        <v>7505470</v>
      </c>
      <c r="G6" s="19">
        <v>260263</v>
      </c>
      <c r="H6" s="19">
        <v>1263989</v>
      </c>
      <c r="I6" s="19">
        <v>784402</v>
      </c>
      <c r="J6" s="19">
        <v>2308654</v>
      </c>
      <c r="K6" s="19">
        <v>1987262</v>
      </c>
      <c r="L6" s="19">
        <v>652251</v>
      </c>
      <c r="M6" s="19">
        <v>286041</v>
      </c>
      <c r="N6" s="19">
        <v>2925554</v>
      </c>
      <c r="O6" s="19">
        <v>310762</v>
      </c>
      <c r="P6" s="19">
        <v>335643</v>
      </c>
      <c r="Q6" s="19">
        <v>298704</v>
      </c>
      <c r="R6" s="19">
        <v>945109</v>
      </c>
      <c r="S6" s="19">
        <v>230980</v>
      </c>
      <c r="T6" s="19">
        <v>306270</v>
      </c>
      <c r="U6" s="19">
        <v>223749</v>
      </c>
      <c r="V6" s="19">
        <v>760999</v>
      </c>
      <c r="W6" s="19">
        <v>6940316</v>
      </c>
      <c r="X6" s="19">
        <v>7505470</v>
      </c>
      <c r="Y6" s="19">
        <v>-565154</v>
      </c>
      <c r="Z6" s="20">
        <v>-7.53</v>
      </c>
      <c r="AA6" s="21">
        <v>7505470</v>
      </c>
    </row>
    <row r="7" spans="1:27" ht="13.5">
      <c r="A7" s="22" t="s">
        <v>34</v>
      </c>
      <c r="B7" s="16"/>
      <c r="C7" s="17">
        <v>16824141</v>
      </c>
      <c r="D7" s="17"/>
      <c r="E7" s="18">
        <v>20813000</v>
      </c>
      <c r="F7" s="19">
        <v>14092281</v>
      </c>
      <c r="G7" s="19">
        <v>1091176</v>
      </c>
      <c r="H7" s="19">
        <v>1192910</v>
      </c>
      <c r="I7" s="19">
        <v>1467334</v>
      </c>
      <c r="J7" s="19">
        <v>3751420</v>
      </c>
      <c r="K7" s="19">
        <v>1522947</v>
      </c>
      <c r="L7" s="19">
        <v>1337451</v>
      </c>
      <c r="M7" s="19">
        <v>1263526</v>
      </c>
      <c r="N7" s="19">
        <v>4123924</v>
      </c>
      <c r="O7" s="19">
        <v>1500837</v>
      </c>
      <c r="P7" s="19">
        <v>1428835</v>
      </c>
      <c r="Q7" s="19">
        <v>1449217</v>
      </c>
      <c r="R7" s="19">
        <v>4378889</v>
      </c>
      <c r="S7" s="19">
        <v>1269716</v>
      </c>
      <c r="T7" s="19">
        <v>1503401</v>
      </c>
      <c r="U7" s="19">
        <v>1125765</v>
      </c>
      <c r="V7" s="19">
        <v>3898882</v>
      </c>
      <c r="W7" s="19">
        <v>16153115</v>
      </c>
      <c r="X7" s="19">
        <v>14092281</v>
      </c>
      <c r="Y7" s="19">
        <v>2060834</v>
      </c>
      <c r="Z7" s="20">
        <v>14.62</v>
      </c>
      <c r="AA7" s="21">
        <v>14092281</v>
      </c>
    </row>
    <row r="8" spans="1:27" ht="13.5">
      <c r="A8" s="22" t="s">
        <v>35</v>
      </c>
      <c r="B8" s="16"/>
      <c r="C8" s="17">
        <v>1884561</v>
      </c>
      <c r="D8" s="17"/>
      <c r="E8" s="18">
        <v>7209428</v>
      </c>
      <c r="F8" s="19">
        <v>24966269</v>
      </c>
      <c r="G8" s="19">
        <v>2630299</v>
      </c>
      <c r="H8" s="19">
        <v>5915577</v>
      </c>
      <c r="I8" s="19">
        <v>665745</v>
      </c>
      <c r="J8" s="19">
        <v>9211621</v>
      </c>
      <c r="K8" s="19">
        <v>3547964</v>
      </c>
      <c r="L8" s="19">
        <v>4540321</v>
      </c>
      <c r="M8" s="19">
        <v>619034</v>
      </c>
      <c r="N8" s="19">
        <v>8707319</v>
      </c>
      <c r="O8" s="19">
        <v>1170924</v>
      </c>
      <c r="P8" s="19">
        <v>1640324</v>
      </c>
      <c r="Q8" s="19">
        <v>4474364</v>
      </c>
      <c r="R8" s="19">
        <v>7285612</v>
      </c>
      <c r="S8" s="19">
        <v>1732044</v>
      </c>
      <c r="T8" s="19">
        <v>2020054</v>
      </c>
      <c r="U8" s="19">
        <v>534394</v>
      </c>
      <c r="V8" s="19">
        <v>4286492</v>
      </c>
      <c r="W8" s="19">
        <v>29491044</v>
      </c>
      <c r="X8" s="19">
        <v>24966269</v>
      </c>
      <c r="Y8" s="19">
        <v>4524775</v>
      </c>
      <c r="Z8" s="20">
        <v>18.12</v>
      </c>
      <c r="AA8" s="21">
        <v>24966269</v>
      </c>
    </row>
    <row r="9" spans="1:27" ht="13.5">
      <c r="A9" s="22" t="s">
        <v>36</v>
      </c>
      <c r="B9" s="16"/>
      <c r="C9" s="17">
        <v>26498117</v>
      </c>
      <c r="D9" s="17"/>
      <c r="E9" s="18">
        <v>18876000</v>
      </c>
      <c r="F9" s="19">
        <v>9520280</v>
      </c>
      <c r="G9" s="19">
        <v>5073140</v>
      </c>
      <c r="H9" s="19">
        <v>140</v>
      </c>
      <c r="I9" s="19">
        <v>140</v>
      </c>
      <c r="J9" s="19">
        <v>5073420</v>
      </c>
      <c r="K9" s="19">
        <v>140</v>
      </c>
      <c r="L9" s="19">
        <v>4437140</v>
      </c>
      <c r="M9" s="19">
        <v>140</v>
      </c>
      <c r="N9" s="19">
        <v>4437420</v>
      </c>
      <c r="O9" s="19">
        <v>140</v>
      </c>
      <c r="P9" s="19">
        <v>140</v>
      </c>
      <c r="Q9" s="19">
        <v>3472140</v>
      </c>
      <c r="R9" s="19">
        <v>3472420</v>
      </c>
      <c r="S9" s="19">
        <v>140</v>
      </c>
      <c r="T9" s="19">
        <v>140</v>
      </c>
      <c r="U9" s="19">
        <v>875</v>
      </c>
      <c r="V9" s="19">
        <v>1155</v>
      </c>
      <c r="W9" s="19">
        <v>12984415</v>
      </c>
      <c r="X9" s="19">
        <v>9520280</v>
      </c>
      <c r="Y9" s="19">
        <v>3464135</v>
      </c>
      <c r="Z9" s="20">
        <v>36.39</v>
      </c>
      <c r="AA9" s="21">
        <v>9520280</v>
      </c>
    </row>
    <row r="10" spans="1:27" ht="13.5">
      <c r="A10" s="22" t="s">
        <v>37</v>
      </c>
      <c r="B10" s="16"/>
      <c r="C10" s="17">
        <v>5533280</v>
      </c>
      <c r="D10" s="17"/>
      <c r="E10" s="18">
        <v>16983000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1394831</v>
      </c>
      <c r="D11" s="17"/>
      <c r="E11" s="18">
        <v>2078000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1"/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-37099650</v>
      </c>
      <c r="D14" s="17"/>
      <c r="E14" s="18">
        <v>-43650000</v>
      </c>
      <c r="F14" s="19">
        <v>-58869000</v>
      </c>
      <c r="G14" s="19">
        <v>-9005169</v>
      </c>
      <c r="H14" s="19">
        <v>-8220301</v>
      </c>
      <c r="I14" s="19">
        <v>-3024596</v>
      </c>
      <c r="J14" s="19">
        <v>-20250066</v>
      </c>
      <c r="K14" s="19">
        <v>-7010438</v>
      </c>
      <c r="L14" s="19">
        <v>-10578245</v>
      </c>
      <c r="M14" s="19">
        <v>-2299542</v>
      </c>
      <c r="N14" s="19">
        <v>-19888225</v>
      </c>
      <c r="O14" s="19">
        <v>-3265219</v>
      </c>
      <c r="P14" s="19">
        <v>-3262396</v>
      </c>
      <c r="Q14" s="19">
        <v>-9624914</v>
      </c>
      <c r="R14" s="19">
        <v>-16152529</v>
      </c>
      <c r="S14" s="19">
        <v>-3108454</v>
      </c>
      <c r="T14" s="19">
        <v>-3038542</v>
      </c>
      <c r="U14" s="19">
        <v>-2473710</v>
      </c>
      <c r="V14" s="19">
        <v>-8620706</v>
      </c>
      <c r="W14" s="19">
        <v>-64911526</v>
      </c>
      <c r="X14" s="19">
        <v>-58869000</v>
      </c>
      <c r="Y14" s="19">
        <v>-6042526</v>
      </c>
      <c r="Z14" s="20">
        <v>10.26</v>
      </c>
      <c r="AA14" s="21">
        <v>-58869000</v>
      </c>
    </row>
    <row r="15" spans="1:27" ht="13.5">
      <c r="A15" s="22" t="s">
        <v>42</v>
      </c>
      <c r="B15" s="16"/>
      <c r="C15" s="17">
        <v>-322025</v>
      </c>
      <c r="D15" s="17"/>
      <c r="E15" s="18">
        <v>-610000</v>
      </c>
      <c r="F15" s="19"/>
      <c r="G15" s="19"/>
      <c r="H15" s="19">
        <v>-224</v>
      </c>
      <c r="I15" s="19">
        <v>-65</v>
      </c>
      <c r="J15" s="19">
        <v>-289</v>
      </c>
      <c r="K15" s="19"/>
      <c r="L15" s="19">
        <v>-4</v>
      </c>
      <c r="M15" s="19"/>
      <c r="N15" s="19">
        <v>-4</v>
      </c>
      <c r="O15" s="19"/>
      <c r="P15" s="19">
        <v>-79</v>
      </c>
      <c r="Q15" s="19"/>
      <c r="R15" s="19">
        <v>-79</v>
      </c>
      <c r="S15" s="19"/>
      <c r="T15" s="19">
        <v>-29</v>
      </c>
      <c r="U15" s="19"/>
      <c r="V15" s="19">
        <v>-29</v>
      </c>
      <c r="W15" s="19">
        <v>-401</v>
      </c>
      <c r="X15" s="19"/>
      <c r="Y15" s="19">
        <v>-401</v>
      </c>
      <c r="Z15" s="20"/>
      <c r="AA15" s="21"/>
    </row>
    <row r="16" spans="1:27" ht="13.5">
      <c r="A16" s="22" t="s">
        <v>43</v>
      </c>
      <c r="B16" s="16"/>
      <c r="C16" s="17">
        <v>-17203795</v>
      </c>
      <c r="D16" s="17"/>
      <c r="E16" s="18">
        <v>-26088000</v>
      </c>
      <c r="F16" s="19">
        <v>-15899939</v>
      </c>
      <c r="G16" s="19"/>
      <c r="H16" s="19"/>
      <c r="I16" s="19"/>
      <c r="J16" s="19"/>
      <c r="K16" s="19"/>
      <c r="L16" s="19"/>
      <c r="M16" s="19">
        <v>-997</v>
      </c>
      <c r="N16" s="19">
        <v>-997</v>
      </c>
      <c r="O16" s="19"/>
      <c r="P16" s="19"/>
      <c r="Q16" s="19"/>
      <c r="R16" s="19"/>
      <c r="S16" s="19"/>
      <c r="T16" s="19"/>
      <c r="U16" s="19"/>
      <c r="V16" s="19"/>
      <c r="W16" s="19">
        <v>-997</v>
      </c>
      <c r="X16" s="19">
        <v>-15899939</v>
      </c>
      <c r="Y16" s="19">
        <v>15898942</v>
      </c>
      <c r="Z16" s="20">
        <v>-99.99</v>
      </c>
      <c r="AA16" s="21">
        <v>-15899939</v>
      </c>
    </row>
    <row r="17" spans="1:27" ht="13.5">
      <c r="A17" s="23" t="s">
        <v>44</v>
      </c>
      <c r="B17" s="24"/>
      <c r="C17" s="25">
        <f aca="true" t="shared" si="0" ref="C17:Y17">SUM(C6:C16)</f>
        <v>5006749</v>
      </c>
      <c r="D17" s="25">
        <f>SUM(D6:D16)</f>
        <v>0</v>
      </c>
      <c r="E17" s="26">
        <f t="shared" si="0"/>
        <v>5292428</v>
      </c>
      <c r="F17" s="27">
        <f t="shared" si="0"/>
        <v>-18684639</v>
      </c>
      <c r="G17" s="27">
        <f t="shared" si="0"/>
        <v>49709</v>
      </c>
      <c r="H17" s="27">
        <f t="shared" si="0"/>
        <v>152091</v>
      </c>
      <c r="I17" s="27">
        <f t="shared" si="0"/>
        <v>-107040</v>
      </c>
      <c r="J17" s="27">
        <f t="shared" si="0"/>
        <v>94760</v>
      </c>
      <c r="K17" s="27">
        <f t="shared" si="0"/>
        <v>47875</v>
      </c>
      <c r="L17" s="27">
        <f t="shared" si="0"/>
        <v>388914</v>
      </c>
      <c r="M17" s="27">
        <f t="shared" si="0"/>
        <v>-131798</v>
      </c>
      <c r="N17" s="27">
        <f t="shared" si="0"/>
        <v>304991</v>
      </c>
      <c r="O17" s="27">
        <f t="shared" si="0"/>
        <v>-282556</v>
      </c>
      <c r="P17" s="27">
        <f t="shared" si="0"/>
        <v>142467</v>
      </c>
      <c r="Q17" s="27">
        <f t="shared" si="0"/>
        <v>69511</v>
      </c>
      <c r="R17" s="27">
        <f t="shared" si="0"/>
        <v>-70578</v>
      </c>
      <c r="S17" s="27">
        <f t="shared" si="0"/>
        <v>124426</v>
      </c>
      <c r="T17" s="27">
        <f t="shared" si="0"/>
        <v>791294</v>
      </c>
      <c r="U17" s="27">
        <f t="shared" si="0"/>
        <v>-588927</v>
      </c>
      <c r="V17" s="27">
        <f t="shared" si="0"/>
        <v>326793</v>
      </c>
      <c r="W17" s="27">
        <f t="shared" si="0"/>
        <v>655966</v>
      </c>
      <c r="X17" s="27">
        <f t="shared" si="0"/>
        <v>-18684639</v>
      </c>
      <c r="Y17" s="27">
        <f t="shared" si="0"/>
        <v>19340605</v>
      </c>
      <c r="Z17" s="28">
        <f>+IF(X17&lt;&gt;0,+(Y17/X17)*100,0)</f>
        <v>-103.51072343436766</v>
      </c>
      <c r="AA17" s="29">
        <f>SUM(AA6:AA16)</f>
        <v>-18684639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-165241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9455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-7176729</v>
      </c>
      <c r="D26" s="17"/>
      <c r="E26" s="18">
        <v>-107000</v>
      </c>
      <c r="F26" s="19">
        <v>-447638</v>
      </c>
      <c r="G26" s="19">
        <v>-63616</v>
      </c>
      <c r="H26" s="19">
        <v>-14703</v>
      </c>
      <c r="I26" s="19">
        <v>-51514</v>
      </c>
      <c r="J26" s="19">
        <v>-129833</v>
      </c>
      <c r="K26" s="19">
        <v>-863</v>
      </c>
      <c r="L26" s="19">
        <v>-2557</v>
      </c>
      <c r="M26" s="19">
        <v>-798</v>
      </c>
      <c r="N26" s="19">
        <v>-4218</v>
      </c>
      <c r="O26" s="19">
        <v>-58849</v>
      </c>
      <c r="P26" s="19">
        <v>-740</v>
      </c>
      <c r="Q26" s="19">
        <v>-235668</v>
      </c>
      <c r="R26" s="19">
        <v>-295257</v>
      </c>
      <c r="S26" s="19">
        <v>-1350</v>
      </c>
      <c r="T26" s="19">
        <v>1070</v>
      </c>
      <c r="U26" s="19">
        <v>-10658</v>
      </c>
      <c r="V26" s="19">
        <v>-10938</v>
      </c>
      <c r="W26" s="19">
        <v>-440246</v>
      </c>
      <c r="X26" s="19">
        <v>-447638</v>
      </c>
      <c r="Y26" s="19">
        <v>7392</v>
      </c>
      <c r="Z26" s="20">
        <v>-1.65</v>
      </c>
      <c r="AA26" s="21">
        <v>-447638</v>
      </c>
    </row>
    <row r="27" spans="1:27" ht="13.5">
      <c r="A27" s="23" t="s">
        <v>51</v>
      </c>
      <c r="B27" s="24"/>
      <c r="C27" s="25">
        <f aca="true" t="shared" si="1" ref="C27:Y27">SUM(C21:C26)</f>
        <v>-7332515</v>
      </c>
      <c r="D27" s="25">
        <f>SUM(D21:D26)</f>
        <v>0</v>
      </c>
      <c r="E27" s="26">
        <f t="shared" si="1"/>
        <v>-107000</v>
      </c>
      <c r="F27" s="27">
        <f t="shared" si="1"/>
        <v>-447638</v>
      </c>
      <c r="G27" s="27">
        <f t="shared" si="1"/>
        <v>-63616</v>
      </c>
      <c r="H27" s="27">
        <f t="shared" si="1"/>
        <v>-14703</v>
      </c>
      <c r="I27" s="27">
        <f t="shared" si="1"/>
        <v>-51514</v>
      </c>
      <c r="J27" s="27">
        <f t="shared" si="1"/>
        <v>-129833</v>
      </c>
      <c r="K27" s="27">
        <f t="shared" si="1"/>
        <v>-863</v>
      </c>
      <c r="L27" s="27">
        <f t="shared" si="1"/>
        <v>-2557</v>
      </c>
      <c r="M27" s="27">
        <f t="shared" si="1"/>
        <v>-798</v>
      </c>
      <c r="N27" s="27">
        <f t="shared" si="1"/>
        <v>-4218</v>
      </c>
      <c r="O27" s="27">
        <f t="shared" si="1"/>
        <v>-58849</v>
      </c>
      <c r="P27" s="27">
        <f t="shared" si="1"/>
        <v>-740</v>
      </c>
      <c r="Q27" s="27">
        <f t="shared" si="1"/>
        <v>-235668</v>
      </c>
      <c r="R27" s="27">
        <f t="shared" si="1"/>
        <v>-295257</v>
      </c>
      <c r="S27" s="27">
        <f t="shared" si="1"/>
        <v>-1350</v>
      </c>
      <c r="T27" s="27">
        <f t="shared" si="1"/>
        <v>1070</v>
      </c>
      <c r="U27" s="27">
        <f t="shared" si="1"/>
        <v>-10658</v>
      </c>
      <c r="V27" s="27">
        <f t="shared" si="1"/>
        <v>-10938</v>
      </c>
      <c r="W27" s="27">
        <f t="shared" si="1"/>
        <v>-440246</v>
      </c>
      <c r="X27" s="27">
        <f t="shared" si="1"/>
        <v>-447638</v>
      </c>
      <c r="Y27" s="27">
        <f t="shared" si="1"/>
        <v>7392</v>
      </c>
      <c r="Z27" s="28">
        <f>+IF(X27&lt;&gt;0,+(Y27/X27)*100,0)</f>
        <v>-1.6513343371206197</v>
      </c>
      <c r="AA27" s="29">
        <f>SUM(AA21:AA26)</f>
        <v>-447638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293000</v>
      </c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-1494640</v>
      </c>
      <c r="D35" s="17"/>
      <c r="E35" s="18">
        <v>-1213000</v>
      </c>
      <c r="F35" s="19">
        <v>-1192174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-1192174</v>
      </c>
      <c r="Y35" s="19">
        <v>1192174</v>
      </c>
      <c r="Z35" s="20">
        <v>-100</v>
      </c>
      <c r="AA35" s="21">
        <v>-1192174</v>
      </c>
    </row>
    <row r="36" spans="1:27" ht="13.5">
      <c r="A36" s="23" t="s">
        <v>57</v>
      </c>
      <c r="B36" s="24"/>
      <c r="C36" s="25">
        <f aca="true" t="shared" si="2" ref="C36:Y36">SUM(C31:C35)</f>
        <v>-1494640</v>
      </c>
      <c r="D36" s="25">
        <f>SUM(D31:D35)</f>
        <v>0</v>
      </c>
      <c r="E36" s="26">
        <f t="shared" si="2"/>
        <v>-920000</v>
      </c>
      <c r="F36" s="27">
        <f t="shared" si="2"/>
        <v>-1192174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-1192174</v>
      </c>
      <c r="Y36" s="27">
        <f t="shared" si="2"/>
        <v>1192174</v>
      </c>
      <c r="Z36" s="28">
        <f>+IF(X36&lt;&gt;0,+(Y36/X36)*100,0)</f>
        <v>-100</v>
      </c>
      <c r="AA36" s="29">
        <f>SUM(AA31:AA35)</f>
        <v>-1192174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-3820406</v>
      </c>
      <c r="D38" s="31">
        <f>+D17+D27+D36</f>
        <v>0</v>
      </c>
      <c r="E38" s="32">
        <f t="shared" si="3"/>
        <v>4265428</v>
      </c>
      <c r="F38" s="33">
        <f t="shared" si="3"/>
        <v>-20324451</v>
      </c>
      <c r="G38" s="33">
        <f t="shared" si="3"/>
        <v>-13907</v>
      </c>
      <c r="H38" s="33">
        <f t="shared" si="3"/>
        <v>137388</v>
      </c>
      <c r="I38" s="33">
        <f t="shared" si="3"/>
        <v>-158554</v>
      </c>
      <c r="J38" s="33">
        <f t="shared" si="3"/>
        <v>-35073</v>
      </c>
      <c r="K38" s="33">
        <f t="shared" si="3"/>
        <v>47012</v>
      </c>
      <c r="L38" s="33">
        <f t="shared" si="3"/>
        <v>386357</v>
      </c>
      <c r="M38" s="33">
        <f t="shared" si="3"/>
        <v>-132596</v>
      </c>
      <c r="N38" s="33">
        <f t="shared" si="3"/>
        <v>300773</v>
      </c>
      <c r="O38" s="33">
        <f t="shared" si="3"/>
        <v>-341405</v>
      </c>
      <c r="P38" s="33">
        <f t="shared" si="3"/>
        <v>141727</v>
      </c>
      <c r="Q38" s="33">
        <f t="shared" si="3"/>
        <v>-166157</v>
      </c>
      <c r="R38" s="33">
        <f t="shared" si="3"/>
        <v>-365835</v>
      </c>
      <c r="S38" s="33">
        <f t="shared" si="3"/>
        <v>123076</v>
      </c>
      <c r="T38" s="33">
        <f t="shared" si="3"/>
        <v>792364</v>
      </c>
      <c r="U38" s="33">
        <f t="shared" si="3"/>
        <v>-599585</v>
      </c>
      <c r="V38" s="33">
        <f t="shared" si="3"/>
        <v>315855</v>
      </c>
      <c r="W38" s="33">
        <f t="shared" si="3"/>
        <v>215720</v>
      </c>
      <c r="X38" s="33">
        <f t="shared" si="3"/>
        <v>-20324451</v>
      </c>
      <c r="Y38" s="33">
        <f t="shared" si="3"/>
        <v>20540171</v>
      </c>
      <c r="Z38" s="34">
        <f>+IF(X38&lt;&gt;0,+(Y38/X38)*100,0)</f>
        <v>-101.06138168258518</v>
      </c>
      <c r="AA38" s="35">
        <f>+AA17+AA27+AA36</f>
        <v>-20324451</v>
      </c>
    </row>
    <row r="39" spans="1:27" ht="13.5">
      <c r="A39" s="22" t="s">
        <v>59</v>
      </c>
      <c r="B39" s="16"/>
      <c r="C39" s="31">
        <v>10397450</v>
      </c>
      <c r="D39" s="31"/>
      <c r="E39" s="32">
        <v>259000</v>
      </c>
      <c r="F39" s="33">
        <v>25421002</v>
      </c>
      <c r="G39" s="33">
        <v>269988</v>
      </c>
      <c r="H39" s="33">
        <v>256081</v>
      </c>
      <c r="I39" s="33">
        <v>393469</v>
      </c>
      <c r="J39" s="33">
        <v>269988</v>
      </c>
      <c r="K39" s="33">
        <v>234915</v>
      </c>
      <c r="L39" s="33">
        <v>281927</v>
      </c>
      <c r="M39" s="33">
        <v>668284</v>
      </c>
      <c r="N39" s="33">
        <v>234915</v>
      </c>
      <c r="O39" s="33">
        <v>535688</v>
      </c>
      <c r="P39" s="33">
        <v>194283</v>
      </c>
      <c r="Q39" s="33">
        <v>336010</v>
      </c>
      <c r="R39" s="33">
        <v>535688</v>
      </c>
      <c r="S39" s="33">
        <v>169853</v>
      </c>
      <c r="T39" s="33">
        <v>292929</v>
      </c>
      <c r="U39" s="33">
        <v>1085293</v>
      </c>
      <c r="V39" s="33">
        <v>169853</v>
      </c>
      <c r="W39" s="33">
        <v>269988</v>
      </c>
      <c r="X39" s="33">
        <v>25421002</v>
      </c>
      <c r="Y39" s="33">
        <v>-25151014</v>
      </c>
      <c r="Z39" s="34">
        <v>-98.94</v>
      </c>
      <c r="AA39" s="35">
        <v>25421002</v>
      </c>
    </row>
    <row r="40" spans="1:27" ht="13.5">
      <c r="A40" s="41" t="s">
        <v>60</v>
      </c>
      <c r="B40" s="42"/>
      <c r="C40" s="43">
        <v>6577044</v>
      </c>
      <c r="D40" s="43"/>
      <c r="E40" s="44">
        <v>4524428</v>
      </c>
      <c r="F40" s="45">
        <v>5096551</v>
      </c>
      <c r="G40" s="45">
        <v>256081</v>
      </c>
      <c r="H40" s="45">
        <v>393469</v>
      </c>
      <c r="I40" s="45">
        <v>234915</v>
      </c>
      <c r="J40" s="45">
        <v>234915</v>
      </c>
      <c r="K40" s="45">
        <v>281927</v>
      </c>
      <c r="L40" s="45">
        <v>668284</v>
      </c>
      <c r="M40" s="45">
        <v>535688</v>
      </c>
      <c r="N40" s="45">
        <v>535688</v>
      </c>
      <c r="O40" s="45">
        <v>194283</v>
      </c>
      <c r="P40" s="45">
        <v>336010</v>
      </c>
      <c r="Q40" s="45">
        <v>169853</v>
      </c>
      <c r="R40" s="45">
        <v>194283</v>
      </c>
      <c r="S40" s="45">
        <v>292929</v>
      </c>
      <c r="T40" s="45">
        <v>1085293</v>
      </c>
      <c r="U40" s="45">
        <v>485708</v>
      </c>
      <c r="V40" s="45">
        <v>485708</v>
      </c>
      <c r="W40" s="45">
        <v>485708</v>
      </c>
      <c r="X40" s="45">
        <v>5096551</v>
      </c>
      <c r="Y40" s="45">
        <v>-4610843</v>
      </c>
      <c r="Z40" s="46">
        <v>-90.47</v>
      </c>
      <c r="AA40" s="47">
        <v>5096551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7620826</v>
      </c>
      <c r="D6" s="17"/>
      <c r="E6" s="18">
        <v>10698612</v>
      </c>
      <c r="F6" s="19">
        <v>8973815</v>
      </c>
      <c r="G6" s="19">
        <v>148968</v>
      </c>
      <c r="H6" s="19">
        <v>850033</v>
      </c>
      <c r="I6" s="19">
        <v>1742237</v>
      </c>
      <c r="J6" s="19">
        <v>2741238</v>
      </c>
      <c r="K6" s="19">
        <v>590711</v>
      </c>
      <c r="L6" s="19">
        <v>1144298</v>
      </c>
      <c r="M6" s="19">
        <v>781788</v>
      </c>
      <c r="N6" s="19">
        <v>2516797</v>
      </c>
      <c r="O6" s="19">
        <v>565436</v>
      </c>
      <c r="P6" s="19">
        <v>495154</v>
      </c>
      <c r="Q6" s="19">
        <v>455277</v>
      </c>
      <c r="R6" s="19">
        <v>1515867</v>
      </c>
      <c r="S6" s="19">
        <v>1543077</v>
      </c>
      <c r="T6" s="19">
        <v>1543077</v>
      </c>
      <c r="U6" s="19">
        <v>587038</v>
      </c>
      <c r="V6" s="19">
        <v>3673192</v>
      </c>
      <c r="W6" s="19">
        <v>10447094</v>
      </c>
      <c r="X6" s="19">
        <v>8973815</v>
      </c>
      <c r="Y6" s="19">
        <v>1473279</v>
      </c>
      <c r="Z6" s="20">
        <v>16.42</v>
      </c>
      <c r="AA6" s="21">
        <v>8973815</v>
      </c>
    </row>
    <row r="7" spans="1:27" ht="13.5">
      <c r="A7" s="22" t="s">
        <v>34</v>
      </c>
      <c r="B7" s="16"/>
      <c r="C7" s="17">
        <v>41988034</v>
      </c>
      <c r="D7" s="17"/>
      <c r="E7" s="18">
        <v>63150708</v>
      </c>
      <c r="F7" s="19">
        <v>62555392</v>
      </c>
      <c r="G7" s="19">
        <v>2345195</v>
      </c>
      <c r="H7" s="19">
        <v>2908889</v>
      </c>
      <c r="I7" s="19">
        <v>3568385</v>
      </c>
      <c r="J7" s="19">
        <v>8822469</v>
      </c>
      <c r="K7" s="19">
        <v>2684054</v>
      </c>
      <c r="L7" s="19">
        <v>3508338</v>
      </c>
      <c r="M7" s="19">
        <v>2993397</v>
      </c>
      <c r="N7" s="19">
        <v>9185789</v>
      </c>
      <c r="O7" s="19">
        <v>3115046</v>
      </c>
      <c r="P7" s="19">
        <v>3048312</v>
      </c>
      <c r="Q7" s="19">
        <v>3619694</v>
      </c>
      <c r="R7" s="19">
        <v>9783052</v>
      </c>
      <c r="S7" s="19">
        <v>5179840</v>
      </c>
      <c r="T7" s="19">
        <v>5179840</v>
      </c>
      <c r="U7" s="19">
        <v>3819537</v>
      </c>
      <c r="V7" s="19">
        <v>14179217</v>
      </c>
      <c r="W7" s="19">
        <v>41970527</v>
      </c>
      <c r="X7" s="19">
        <v>62555392</v>
      </c>
      <c r="Y7" s="19">
        <v>-20584865</v>
      </c>
      <c r="Z7" s="20">
        <v>-32.91</v>
      </c>
      <c r="AA7" s="21">
        <v>62555392</v>
      </c>
    </row>
    <row r="8" spans="1:27" ht="13.5">
      <c r="A8" s="22" t="s">
        <v>35</v>
      </c>
      <c r="B8" s="16"/>
      <c r="C8" s="17">
        <v>10109219</v>
      </c>
      <c r="D8" s="17"/>
      <c r="E8" s="18">
        <v>10101612</v>
      </c>
      <c r="F8" s="19">
        <v>3032132</v>
      </c>
      <c r="G8" s="19">
        <v>89095</v>
      </c>
      <c r="H8" s="19">
        <v>242897</v>
      </c>
      <c r="I8" s="19">
        <v>120805</v>
      </c>
      <c r="J8" s="19">
        <v>452797</v>
      </c>
      <c r="K8" s="19">
        <v>169381</v>
      </c>
      <c r="L8" s="19">
        <v>212238</v>
      </c>
      <c r="M8" s="19">
        <v>239152</v>
      </c>
      <c r="N8" s="19">
        <v>620771</v>
      </c>
      <c r="O8" s="19">
        <v>192113</v>
      </c>
      <c r="P8" s="19">
        <v>206464</v>
      </c>
      <c r="Q8" s="19">
        <v>258471</v>
      </c>
      <c r="R8" s="19">
        <v>657048</v>
      </c>
      <c r="S8" s="19">
        <v>237773</v>
      </c>
      <c r="T8" s="19">
        <v>237773</v>
      </c>
      <c r="U8" s="19">
        <v>311066</v>
      </c>
      <c r="V8" s="19">
        <v>786612</v>
      </c>
      <c r="W8" s="19">
        <v>2517228</v>
      </c>
      <c r="X8" s="19">
        <v>3032132</v>
      </c>
      <c r="Y8" s="19">
        <v>-514904</v>
      </c>
      <c r="Z8" s="20">
        <v>-16.98</v>
      </c>
      <c r="AA8" s="21">
        <v>3032132</v>
      </c>
    </row>
    <row r="9" spans="1:27" ht="13.5">
      <c r="A9" s="22" t="s">
        <v>36</v>
      </c>
      <c r="B9" s="16"/>
      <c r="C9" s="17">
        <v>42690668</v>
      </c>
      <c r="D9" s="17"/>
      <c r="E9" s="18">
        <v>48642660</v>
      </c>
      <c r="F9" s="19">
        <v>10559661</v>
      </c>
      <c r="G9" s="19">
        <v>10270976</v>
      </c>
      <c r="H9" s="19">
        <v>1290000</v>
      </c>
      <c r="I9" s="19">
        <v>-654691</v>
      </c>
      <c r="J9" s="19">
        <v>10906285</v>
      </c>
      <c r="K9" s="19">
        <v>-669273</v>
      </c>
      <c r="L9" s="19">
        <v>5941791</v>
      </c>
      <c r="M9" s="19">
        <v>-689538</v>
      </c>
      <c r="N9" s="19">
        <v>4582980</v>
      </c>
      <c r="O9" s="19">
        <v>-771226</v>
      </c>
      <c r="P9" s="19">
        <v>-693064</v>
      </c>
      <c r="Q9" s="19">
        <v>-698791</v>
      </c>
      <c r="R9" s="19">
        <v>-2163081</v>
      </c>
      <c r="S9" s="19">
        <v>3365040</v>
      </c>
      <c r="T9" s="19">
        <v>3365040</v>
      </c>
      <c r="U9" s="19">
        <v>13792936</v>
      </c>
      <c r="V9" s="19">
        <v>20523016</v>
      </c>
      <c r="W9" s="19">
        <v>33849200</v>
      </c>
      <c r="X9" s="19">
        <v>10559661</v>
      </c>
      <c r="Y9" s="19">
        <v>23289539</v>
      </c>
      <c r="Z9" s="20">
        <v>220.55</v>
      </c>
      <c r="AA9" s="21">
        <v>10559661</v>
      </c>
    </row>
    <row r="10" spans="1:27" ht="13.5">
      <c r="A10" s="22" t="s">
        <v>37</v>
      </c>
      <c r="B10" s="16"/>
      <c r="C10" s="17">
        <v>24191703</v>
      </c>
      <c r="D10" s="17"/>
      <c r="E10" s="18">
        <v>24522996</v>
      </c>
      <c r="F10" s="19">
        <v>31782996</v>
      </c>
      <c r="G10" s="19">
        <v>7427000</v>
      </c>
      <c r="H10" s="19">
        <v>-157982</v>
      </c>
      <c r="I10" s="19">
        <v>-17064</v>
      </c>
      <c r="J10" s="19">
        <v>7251954</v>
      </c>
      <c r="K10" s="19"/>
      <c r="L10" s="19">
        <v>2845805</v>
      </c>
      <c r="M10" s="19"/>
      <c r="N10" s="19">
        <v>2845805</v>
      </c>
      <c r="O10" s="19"/>
      <c r="P10" s="19">
        <v>-9990</v>
      </c>
      <c r="Q10" s="19"/>
      <c r="R10" s="19">
        <v>-9990</v>
      </c>
      <c r="S10" s="19">
        <v>2558309</v>
      </c>
      <c r="T10" s="19">
        <v>2558309</v>
      </c>
      <c r="U10" s="19"/>
      <c r="V10" s="19">
        <v>5116618</v>
      </c>
      <c r="W10" s="19">
        <v>15204387</v>
      </c>
      <c r="X10" s="19">
        <v>31782996</v>
      </c>
      <c r="Y10" s="19">
        <v>-16578609</v>
      </c>
      <c r="Z10" s="20">
        <v>-52.16</v>
      </c>
      <c r="AA10" s="21">
        <v>31782996</v>
      </c>
    </row>
    <row r="11" spans="1:27" ht="13.5">
      <c r="A11" s="22" t="s">
        <v>38</v>
      </c>
      <c r="B11" s="16"/>
      <c r="C11" s="17">
        <v>937226</v>
      </c>
      <c r="D11" s="17"/>
      <c r="E11" s="18">
        <v>889000</v>
      </c>
      <c r="F11" s="19">
        <v>1249008</v>
      </c>
      <c r="G11" s="19">
        <v>35437</v>
      </c>
      <c r="H11" s="19">
        <v>51113</v>
      </c>
      <c r="I11" s="19">
        <v>55615</v>
      </c>
      <c r="J11" s="19">
        <v>142165</v>
      </c>
      <c r="K11" s="19">
        <v>195550</v>
      </c>
      <c r="L11" s="19">
        <v>118369</v>
      </c>
      <c r="M11" s="19">
        <v>61208</v>
      </c>
      <c r="N11" s="19">
        <v>375127</v>
      </c>
      <c r="O11" s="19">
        <v>62207</v>
      </c>
      <c r="P11" s="19">
        <v>61352</v>
      </c>
      <c r="Q11" s="19">
        <v>135154</v>
      </c>
      <c r="R11" s="19">
        <v>258713</v>
      </c>
      <c r="S11" s="19">
        <v>103667</v>
      </c>
      <c r="T11" s="19">
        <v>103667</v>
      </c>
      <c r="U11" s="19">
        <v>57300</v>
      </c>
      <c r="V11" s="19">
        <v>264634</v>
      </c>
      <c r="W11" s="19">
        <v>1040639</v>
      </c>
      <c r="X11" s="19">
        <v>1249008</v>
      </c>
      <c r="Y11" s="19">
        <v>-208369</v>
      </c>
      <c r="Z11" s="20">
        <v>-16.68</v>
      </c>
      <c r="AA11" s="21">
        <v>1249008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-97003105</v>
      </c>
      <c r="D14" s="17"/>
      <c r="E14" s="18">
        <v>-115437360</v>
      </c>
      <c r="F14" s="19">
        <v>-114400979</v>
      </c>
      <c r="G14" s="19">
        <v>-17512133</v>
      </c>
      <c r="H14" s="19">
        <v>-11879859</v>
      </c>
      <c r="I14" s="19">
        <v>-5081687</v>
      </c>
      <c r="J14" s="19">
        <v>-34473679</v>
      </c>
      <c r="K14" s="19">
        <v>-5365861</v>
      </c>
      <c r="L14" s="19">
        <v>-10997188</v>
      </c>
      <c r="M14" s="19">
        <v>-4847523</v>
      </c>
      <c r="N14" s="19">
        <v>-21210572</v>
      </c>
      <c r="O14" s="19">
        <v>-4837431</v>
      </c>
      <c r="P14" s="19">
        <v>-11949103</v>
      </c>
      <c r="Q14" s="19">
        <v>-18381674</v>
      </c>
      <c r="R14" s="19">
        <v>-35168208</v>
      </c>
      <c r="S14" s="19">
        <v>-9480211</v>
      </c>
      <c r="T14" s="19">
        <v>-9480211</v>
      </c>
      <c r="U14" s="19">
        <v>-8525685</v>
      </c>
      <c r="V14" s="19">
        <v>-27486107</v>
      </c>
      <c r="W14" s="19">
        <v>-118338566</v>
      </c>
      <c r="X14" s="19">
        <v>-114400979</v>
      </c>
      <c r="Y14" s="19">
        <v>-3937587</v>
      </c>
      <c r="Z14" s="20">
        <v>3.44</v>
      </c>
      <c r="AA14" s="21">
        <v>-114400979</v>
      </c>
    </row>
    <row r="15" spans="1:27" ht="13.5">
      <c r="A15" s="22" t="s">
        <v>42</v>
      </c>
      <c r="B15" s="16"/>
      <c r="C15" s="17">
        <v>-1673644</v>
      </c>
      <c r="D15" s="17"/>
      <c r="E15" s="18">
        <v>-413676</v>
      </c>
      <c r="F15" s="19">
        <v>-14306916</v>
      </c>
      <c r="G15" s="19">
        <v>-4113</v>
      </c>
      <c r="H15" s="19">
        <v>-30537</v>
      </c>
      <c r="I15" s="19">
        <v>-19724</v>
      </c>
      <c r="J15" s="19">
        <v>-54374</v>
      </c>
      <c r="K15" s="19">
        <v>-18633</v>
      </c>
      <c r="L15" s="19">
        <v>-25546</v>
      </c>
      <c r="M15" s="19">
        <v>-17545</v>
      </c>
      <c r="N15" s="19">
        <v>-61724</v>
      </c>
      <c r="O15" s="19">
        <v>-19559</v>
      </c>
      <c r="P15" s="19">
        <v>-17429</v>
      </c>
      <c r="Q15" s="19">
        <v>-3923</v>
      </c>
      <c r="R15" s="19">
        <v>-40911</v>
      </c>
      <c r="S15" s="19">
        <v>-25793</v>
      </c>
      <c r="T15" s="19">
        <v>-25793</v>
      </c>
      <c r="U15" s="19">
        <v>-3476717</v>
      </c>
      <c r="V15" s="19">
        <v>-3528303</v>
      </c>
      <c r="W15" s="19">
        <v>-3685312</v>
      </c>
      <c r="X15" s="19">
        <v>-14306916</v>
      </c>
      <c r="Y15" s="19">
        <v>10621604</v>
      </c>
      <c r="Z15" s="20">
        <v>-74.24</v>
      </c>
      <c r="AA15" s="21">
        <v>-14306916</v>
      </c>
    </row>
    <row r="16" spans="1:27" ht="13.5">
      <c r="A16" s="22" t="s">
        <v>43</v>
      </c>
      <c r="B16" s="16"/>
      <c r="C16" s="17">
        <v>-2546254</v>
      </c>
      <c r="D16" s="17"/>
      <c r="E16" s="18">
        <v>-18083028</v>
      </c>
      <c r="F16" s="19">
        <v>-11817684</v>
      </c>
      <c r="G16" s="19">
        <v>-1323317</v>
      </c>
      <c r="H16" s="19">
        <v>-1134059</v>
      </c>
      <c r="I16" s="19">
        <v>-245017</v>
      </c>
      <c r="J16" s="19">
        <v>-2702393</v>
      </c>
      <c r="K16" s="19">
        <v>-55611</v>
      </c>
      <c r="L16" s="19">
        <v>-139813</v>
      </c>
      <c r="M16" s="19">
        <v>-65325</v>
      </c>
      <c r="N16" s="19">
        <v>-260749</v>
      </c>
      <c r="O16" s="19">
        <v>-337372</v>
      </c>
      <c r="P16" s="19">
        <v>-52652</v>
      </c>
      <c r="Q16" s="19">
        <v>-128880</v>
      </c>
      <c r="R16" s="19">
        <v>-518904</v>
      </c>
      <c r="S16" s="19">
        <v>-682067</v>
      </c>
      <c r="T16" s="19">
        <v>-682067</v>
      </c>
      <c r="U16" s="19">
        <v>-144358</v>
      </c>
      <c r="V16" s="19">
        <v>-1508492</v>
      </c>
      <c r="W16" s="19">
        <v>-4990538</v>
      </c>
      <c r="X16" s="19">
        <v>-11817684</v>
      </c>
      <c r="Y16" s="19">
        <v>6827146</v>
      </c>
      <c r="Z16" s="20">
        <v>-57.77</v>
      </c>
      <c r="AA16" s="21">
        <v>-11817684</v>
      </c>
    </row>
    <row r="17" spans="1:27" ht="13.5">
      <c r="A17" s="23" t="s">
        <v>44</v>
      </c>
      <c r="B17" s="24"/>
      <c r="C17" s="25">
        <f aca="true" t="shared" si="0" ref="C17:Y17">SUM(C6:C16)</f>
        <v>26314673</v>
      </c>
      <c r="D17" s="25">
        <f>SUM(D6:D16)</f>
        <v>0</v>
      </c>
      <c r="E17" s="26">
        <f t="shared" si="0"/>
        <v>24071524</v>
      </c>
      <c r="F17" s="27">
        <f t="shared" si="0"/>
        <v>-22372575</v>
      </c>
      <c r="G17" s="27">
        <f t="shared" si="0"/>
        <v>1477108</v>
      </c>
      <c r="H17" s="27">
        <f t="shared" si="0"/>
        <v>-7859505</v>
      </c>
      <c r="I17" s="27">
        <f t="shared" si="0"/>
        <v>-531141</v>
      </c>
      <c r="J17" s="27">
        <f t="shared" si="0"/>
        <v>-6913538</v>
      </c>
      <c r="K17" s="27">
        <f t="shared" si="0"/>
        <v>-2469682</v>
      </c>
      <c r="L17" s="27">
        <f t="shared" si="0"/>
        <v>2608292</v>
      </c>
      <c r="M17" s="27">
        <f t="shared" si="0"/>
        <v>-1544386</v>
      </c>
      <c r="N17" s="27">
        <f t="shared" si="0"/>
        <v>-1405776</v>
      </c>
      <c r="O17" s="27">
        <f t="shared" si="0"/>
        <v>-2030786</v>
      </c>
      <c r="P17" s="27">
        <f t="shared" si="0"/>
        <v>-8910956</v>
      </c>
      <c r="Q17" s="27">
        <f t="shared" si="0"/>
        <v>-14744672</v>
      </c>
      <c r="R17" s="27">
        <f t="shared" si="0"/>
        <v>-25686414</v>
      </c>
      <c r="S17" s="27">
        <f t="shared" si="0"/>
        <v>2799635</v>
      </c>
      <c r="T17" s="27">
        <f t="shared" si="0"/>
        <v>2799635</v>
      </c>
      <c r="U17" s="27">
        <f t="shared" si="0"/>
        <v>6421117</v>
      </c>
      <c r="V17" s="27">
        <f t="shared" si="0"/>
        <v>12020387</v>
      </c>
      <c r="W17" s="27">
        <f t="shared" si="0"/>
        <v>-21985341</v>
      </c>
      <c r="X17" s="27">
        <f t="shared" si="0"/>
        <v>-22372575</v>
      </c>
      <c r="Y17" s="27">
        <f t="shared" si="0"/>
        <v>387234</v>
      </c>
      <c r="Z17" s="28">
        <f>+IF(X17&lt;&gt;0,+(Y17/X17)*100,0)</f>
        <v>-1.7308423371024568</v>
      </c>
      <c r="AA17" s="29">
        <f>SUM(AA6:AA16)</f>
        <v>-22372575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330709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>
        <v>50000</v>
      </c>
      <c r="V21" s="36">
        <v>50000</v>
      </c>
      <c r="W21" s="36">
        <v>50000</v>
      </c>
      <c r="X21" s="19"/>
      <c r="Y21" s="36">
        <v>50000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>
        <v>31585000</v>
      </c>
      <c r="F22" s="36">
        <v>31584996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31584996</v>
      </c>
      <c r="Y22" s="19">
        <v>-31584996</v>
      </c>
      <c r="Z22" s="20">
        <v>-100</v>
      </c>
      <c r="AA22" s="21">
        <v>31584996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-21714936</v>
      </c>
      <c r="D26" s="17"/>
      <c r="E26" s="18"/>
      <c r="F26" s="19"/>
      <c r="G26" s="19">
        <v>-3517857</v>
      </c>
      <c r="H26" s="19">
        <v>-906624</v>
      </c>
      <c r="I26" s="19">
        <v>-512548</v>
      </c>
      <c r="J26" s="19">
        <v>-4937029</v>
      </c>
      <c r="K26" s="19">
        <v>-266681</v>
      </c>
      <c r="L26" s="19">
        <v>-3942087</v>
      </c>
      <c r="M26" s="19">
        <v>-3488608</v>
      </c>
      <c r="N26" s="19">
        <v>-7697376</v>
      </c>
      <c r="O26" s="19">
        <v>-580024</v>
      </c>
      <c r="P26" s="19">
        <v>-7596681</v>
      </c>
      <c r="Q26" s="19">
        <v>-4598472</v>
      </c>
      <c r="R26" s="19">
        <v>-12775177</v>
      </c>
      <c r="S26" s="19">
        <v>-10000</v>
      </c>
      <c r="T26" s="19"/>
      <c r="U26" s="19">
        <v>-3536805</v>
      </c>
      <c r="V26" s="19">
        <v>-3546805</v>
      </c>
      <c r="W26" s="19">
        <v>-28956387</v>
      </c>
      <c r="X26" s="19"/>
      <c r="Y26" s="19">
        <v>-28956387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-21384227</v>
      </c>
      <c r="D27" s="25">
        <f>SUM(D21:D26)</f>
        <v>0</v>
      </c>
      <c r="E27" s="26">
        <f t="shared" si="1"/>
        <v>31585000</v>
      </c>
      <c r="F27" s="27">
        <f t="shared" si="1"/>
        <v>31584996</v>
      </c>
      <c r="G27" s="27">
        <f t="shared" si="1"/>
        <v>-3517857</v>
      </c>
      <c r="H27" s="27">
        <f t="shared" si="1"/>
        <v>-906624</v>
      </c>
      <c r="I27" s="27">
        <f t="shared" si="1"/>
        <v>-512548</v>
      </c>
      <c r="J27" s="27">
        <f t="shared" si="1"/>
        <v>-4937029</v>
      </c>
      <c r="K27" s="27">
        <f t="shared" si="1"/>
        <v>-266681</v>
      </c>
      <c r="L27" s="27">
        <f t="shared" si="1"/>
        <v>-3942087</v>
      </c>
      <c r="M27" s="27">
        <f t="shared" si="1"/>
        <v>-3488608</v>
      </c>
      <c r="N27" s="27">
        <f t="shared" si="1"/>
        <v>-7697376</v>
      </c>
      <c r="O27" s="27">
        <f t="shared" si="1"/>
        <v>-580024</v>
      </c>
      <c r="P27" s="27">
        <f t="shared" si="1"/>
        <v>-7596681</v>
      </c>
      <c r="Q27" s="27">
        <f t="shared" si="1"/>
        <v>-4598472</v>
      </c>
      <c r="R27" s="27">
        <f t="shared" si="1"/>
        <v>-12775177</v>
      </c>
      <c r="S27" s="27">
        <f t="shared" si="1"/>
        <v>-10000</v>
      </c>
      <c r="T27" s="27">
        <f t="shared" si="1"/>
        <v>0</v>
      </c>
      <c r="U27" s="27">
        <f t="shared" si="1"/>
        <v>-3486805</v>
      </c>
      <c r="V27" s="27">
        <f t="shared" si="1"/>
        <v>-3496805</v>
      </c>
      <c r="W27" s="27">
        <f t="shared" si="1"/>
        <v>-28906387</v>
      </c>
      <c r="X27" s="27">
        <f t="shared" si="1"/>
        <v>31584996</v>
      </c>
      <c r="Y27" s="27">
        <f t="shared" si="1"/>
        <v>-60491383</v>
      </c>
      <c r="Z27" s="28">
        <f>+IF(X27&lt;&gt;0,+(Y27/X27)*100,0)</f>
        <v>-191.51936254796422</v>
      </c>
      <c r="AA27" s="29">
        <f>SUM(AA21:AA26)</f>
        <v>31584996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-22771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-2635158</v>
      </c>
      <c r="D35" s="17"/>
      <c r="E35" s="18">
        <v>-654000</v>
      </c>
      <c r="F35" s="19">
        <v>654000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654000</v>
      </c>
      <c r="Y35" s="19">
        <v>-654000</v>
      </c>
      <c r="Z35" s="20">
        <v>-100</v>
      </c>
      <c r="AA35" s="21">
        <v>654000</v>
      </c>
    </row>
    <row r="36" spans="1:27" ht="13.5">
      <c r="A36" s="23" t="s">
        <v>57</v>
      </c>
      <c r="B36" s="24"/>
      <c r="C36" s="25">
        <f aca="true" t="shared" si="2" ref="C36:Y36">SUM(C31:C35)</f>
        <v>-2657929</v>
      </c>
      <c r="D36" s="25">
        <f>SUM(D31:D35)</f>
        <v>0</v>
      </c>
      <c r="E36" s="26">
        <f t="shared" si="2"/>
        <v>-654000</v>
      </c>
      <c r="F36" s="27">
        <f t="shared" si="2"/>
        <v>654000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654000</v>
      </c>
      <c r="Y36" s="27">
        <f t="shared" si="2"/>
        <v>-654000</v>
      </c>
      <c r="Z36" s="28">
        <f>+IF(X36&lt;&gt;0,+(Y36/X36)*100,0)</f>
        <v>-100</v>
      </c>
      <c r="AA36" s="29">
        <f>SUM(AA31:AA35)</f>
        <v>654000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2272517</v>
      </c>
      <c r="D38" s="31">
        <f>+D17+D27+D36</f>
        <v>0</v>
      </c>
      <c r="E38" s="32">
        <f t="shared" si="3"/>
        <v>55002524</v>
      </c>
      <c r="F38" s="33">
        <f t="shared" si="3"/>
        <v>9866421</v>
      </c>
      <c r="G38" s="33">
        <f t="shared" si="3"/>
        <v>-2040749</v>
      </c>
      <c r="H38" s="33">
        <f t="shared" si="3"/>
        <v>-8766129</v>
      </c>
      <c r="I38" s="33">
        <f t="shared" si="3"/>
        <v>-1043689</v>
      </c>
      <c r="J38" s="33">
        <f t="shared" si="3"/>
        <v>-11850567</v>
      </c>
      <c r="K38" s="33">
        <f t="shared" si="3"/>
        <v>-2736363</v>
      </c>
      <c r="L38" s="33">
        <f t="shared" si="3"/>
        <v>-1333795</v>
      </c>
      <c r="M38" s="33">
        <f t="shared" si="3"/>
        <v>-5032994</v>
      </c>
      <c r="N38" s="33">
        <f t="shared" si="3"/>
        <v>-9103152</v>
      </c>
      <c r="O38" s="33">
        <f t="shared" si="3"/>
        <v>-2610810</v>
      </c>
      <c r="P38" s="33">
        <f t="shared" si="3"/>
        <v>-16507637</v>
      </c>
      <c r="Q38" s="33">
        <f t="shared" si="3"/>
        <v>-19343144</v>
      </c>
      <c r="R38" s="33">
        <f t="shared" si="3"/>
        <v>-38461591</v>
      </c>
      <c r="S38" s="33">
        <f t="shared" si="3"/>
        <v>2789635</v>
      </c>
      <c r="T38" s="33">
        <f t="shared" si="3"/>
        <v>2799635</v>
      </c>
      <c r="U38" s="33">
        <f t="shared" si="3"/>
        <v>2934312</v>
      </c>
      <c r="V38" s="33">
        <f t="shared" si="3"/>
        <v>8523582</v>
      </c>
      <c r="W38" s="33">
        <f t="shared" si="3"/>
        <v>-50891728</v>
      </c>
      <c r="X38" s="33">
        <f t="shared" si="3"/>
        <v>9866421</v>
      </c>
      <c r="Y38" s="33">
        <f t="shared" si="3"/>
        <v>-60758149</v>
      </c>
      <c r="Z38" s="34">
        <f>+IF(X38&lt;&gt;0,+(Y38/X38)*100,0)</f>
        <v>-615.8073834473513</v>
      </c>
      <c r="AA38" s="35">
        <f>+AA17+AA27+AA36</f>
        <v>9866421</v>
      </c>
    </row>
    <row r="39" spans="1:27" ht="13.5">
      <c r="A39" s="22" t="s">
        <v>59</v>
      </c>
      <c r="B39" s="16"/>
      <c r="C39" s="31">
        <v>7185754</v>
      </c>
      <c r="D39" s="31"/>
      <c r="E39" s="32"/>
      <c r="F39" s="33"/>
      <c r="G39" s="33"/>
      <c r="H39" s="33">
        <v>-2040749</v>
      </c>
      <c r="I39" s="33">
        <v>-10806878</v>
      </c>
      <c r="J39" s="33"/>
      <c r="K39" s="33">
        <v>-11850567</v>
      </c>
      <c r="L39" s="33">
        <v>-14586930</v>
      </c>
      <c r="M39" s="33">
        <v>-15920725</v>
      </c>
      <c r="N39" s="33">
        <v>-11850567</v>
      </c>
      <c r="O39" s="33">
        <v>-20953719</v>
      </c>
      <c r="P39" s="33">
        <v>-23564529</v>
      </c>
      <c r="Q39" s="33">
        <v>-40072166</v>
      </c>
      <c r="R39" s="33">
        <v>-20953719</v>
      </c>
      <c r="S39" s="33">
        <v>-59415310</v>
      </c>
      <c r="T39" s="33">
        <v>-56625675</v>
      </c>
      <c r="U39" s="33">
        <v>-53826040</v>
      </c>
      <c r="V39" s="33">
        <v>-59415310</v>
      </c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9458271</v>
      </c>
      <c r="D40" s="43"/>
      <c r="E40" s="44">
        <v>55002525</v>
      </c>
      <c r="F40" s="45">
        <v>9866421</v>
      </c>
      <c r="G40" s="45">
        <v>-2040749</v>
      </c>
      <c r="H40" s="45">
        <v>-10806878</v>
      </c>
      <c r="I40" s="45">
        <v>-11850567</v>
      </c>
      <c r="J40" s="45">
        <v>-11850567</v>
      </c>
      <c r="K40" s="45">
        <v>-14586930</v>
      </c>
      <c r="L40" s="45">
        <v>-15920725</v>
      </c>
      <c r="M40" s="45">
        <v>-20953719</v>
      </c>
      <c r="N40" s="45">
        <v>-20953719</v>
      </c>
      <c r="O40" s="45">
        <v>-23564529</v>
      </c>
      <c r="P40" s="45">
        <v>-40072166</v>
      </c>
      <c r="Q40" s="45">
        <v>-59415310</v>
      </c>
      <c r="R40" s="45">
        <v>-23564529</v>
      </c>
      <c r="S40" s="45">
        <v>-56625675</v>
      </c>
      <c r="T40" s="45">
        <v>-53826040</v>
      </c>
      <c r="U40" s="45">
        <v>-50891728</v>
      </c>
      <c r="V40" s="45">
        <v>-50891728</v>
      </c>
      <c r="W40" s="45">
        <v>-50891728</v>
      </c>
      <c r="X40" s="45">
        <v>9866421</v>
      </c>
      <c r="Y40" s="45">
        <v>-60758149</v>
      </c>
      <c r="Z40" s="46">
        <v>-615.81</v>
      </c>
      <c r="AA40" s="47">
        <v>9866421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5858629</v>
      </c>
      <c r="D6" s="17"/>
      <c r="E6" s="18">
        <v>8520000</v>
      </c>
      <c r="F6" s="19">
        <v>8520000</v>
      </c>
      <c r="G6" s="19">
        <v>20640</v>
      </c>
      <c r="H6" s="19">
        <v>8665622</v>
      </c>
      <c r="I6" s="19">
        <v>-239052</v>
      </c>
      <c r="J6" s="19">
        <v>8447210</v>
      </c>
      <c r="K6" s="19"/>
      <c r="L6" s="19">
        <v>-478</v>
      </c>
      <c r="M6" s="19">
        <v>-2424</v>
      </c>
      <c r="N6" s="19">
        <v>-2902</v>
      </c>
      <c r="O6" s="19">
        <v>-996</v>
      </c>
      <c r="P6" s="19">
        <v>1373</v>
      </c>
      <c r="Q6" s="19">
        <v>-3708</v>
      </c>
      <c r="R6" s="19">
        <v>-3331</v>
      </c>
      <c r="S6" s="19">
        <v>-12748</v>
      </c>
      <c r="T6" s="19">
        <v>-20261</v>
      </c>
      <c r="U6" s="19">
        <v>-18</v>
      </c>
      <c r="V6" s="19">
        <v>-33027</v>
      </c>
      <c r="W6" s="19">
        <v>8407950</v>
      </c>
      <c r="X6" s="19">
        <v>8520000</v>
      </c>
      <c r="Y6" s="19">
        <v>-112050</v>
      </c>
      <c r="Z6" s="20">
        <v>-1.32</v>
      </c>
      <c r="AA6" s="21">
        <v>8520000</v>
      </c>
    </row>
    <row r="7" spans="1:27" ht="13.5">
      <c r="A7" s="22" t="s">
        <v>34</v>
      </c>
      <c r="B7" s="16"/>
      <c r="C7" s="17">
        <v>17754950</v>
      </c>
      <c r="D7" s="17"/>
      <c r="E7" s="18">
        <v>35124000</v>
      </c>
      <c r="F7" s="19">
        <v>35124000</v>
      </c>
      <c r="G7" s="19">
        <v>3071926</v>
      </c>
      <c r="H7" s="19">
        <v>2810640</v>
      </c>
      <c r="I7" s="19">
        <v>2787406</v>
      </c>
      <c r="J7" s="19">
        <v>8669972</v>
      </c>
      <c r="K7" s="19"/>
      <c r="L7" s="19">
        <v>2988717</v>
      </c>
      <c r="M7" s="19">
        <v>2820832</v>
      </c>
      <c r="N7" s="19">
        <v>5809549</v>
      </c>
      <c r="O7" s="19">
        <v>3430748</v>
      </c>
      <c r="P7" s="19">
        <v>3071853</v>
      </c>
      <c r="Q7" s="19">
        <v>3316005</v>
      </c>
      <c r="R7" s="19">
        <v>9818606</v>
      </c>
      <c r="S7" s="19">
        <v>2889297</v>
      </c>
      <c r="T7" s="19">
        <v>2646833</v>
      </c>
      <c r="U7" s="19">
        <v>2885288</v>
      </c>
      <c r="V7" s="19">
        <v>8421418</v>
      </c>
      <c r="W7" s="19">
        <v>32719545</v>
      </c>
      <c r="X7" s="19">
        <v>35124000</v>
      </c>
      <c r="Y7" s="19">
        <v>-2404455</v>
      </c>
      <c r="Z7" s="20">
        <v>-6.85</v>
      </c>
      <c r="AA7" s="21">
        <v>35124000</v>
      </c>
    </row>
    <row r="8" spans="1:27" ht="13.5">
      <c r="A8" s="22" t="s">
        <v>35</v>
      </c>
      <c r="B8" s="16"/>
      <c r="C8" s="17">
        <v>4031767</v>
      </c>
      <c r="D8" s="17"/>
      <c r="E8" s="18">
        <v>7176000</v>
      </c>
      <c r="F8" s="19">
        <v>7176000</v>
      </c>
      <c r="G8" s="19">
        <v>197753</v>
      </c>
      <c r="H8" s="19">
        <v>287503</v>
      </c>
      <c r="I8" s="19">
        <v>237172</v>
      </c>
      <c r="J8" s="19">
        <v>722428</v>
      </c>
      <c r="K8" s="19"/>
      <c r="L8" s="19">
        <v>295311</v>
      </c>
      <c r="M8" s="19">
        <v>250597</v>
      </c>
      <c r="N8" s="19">
        <v>545908</v>
      </c>
      <c r="O8" s="19">
        <v>254445</v>
      </c>
      <c r="P8" s="19">
        <v>222802</v>
      </c>
      <c r="Q8" s="19">
        <v>264203</v>
      </c>
      <c r="R8" s="19">
        <v>741450</v>
      </c>
      <c r="S8" s="19">
        <v>197242</v>
      </c>
      <c r="T8" s="19">
        <v>261781</v>
      </c>
      <c r="U8" s="19">
        <v>577390</v>
      </c>
      <c r="V8" s="19">
        <v>1036413</v>
      </c>
      <c r="W8" s="19">
        <v>3046199</v>
      </c>
      <c r="X8" s="19">
        <v>7176000</v>
      </c>
      <c r="Y8" s="19">
        <v>-4129801</v>
      </c>
      <c r="Z8" s="20">
        <v>-57.55</v>
      </c>
      <c r="AA8" s="21">
        <v>7176000</v>
      </c>
    </row>
    <row r="9" spans="1:27" ht="13.5">
      <c r="A9" s="22" t="s">
        <v>36</v>
      </c>
      <c r="B9" s="16"/>
      <c r="C9" s="17">
        <v>29043156</v>
      </c>
      <c r="D9" s="17"/>
      <c r="E9" s="18">
        <v>22428000</v>
      </c>
      <c r="F9" s="19">
        <v>22428000</v>
      </c>
      <c r="G9" s="19">
        <v>1800000</v>
      </c>
      <c r="H9" s="19">
        <v>11287</v>
      </c>
      <c r="I9" s="19">
        <v>-623</v>
      </c>
      <c r="J9" s="19">
        <v>1810664</v>
      </c>
      <c r="K9" s="19"/>
      <c r="L9" s="19">
        <v>11511</v>
      </c>
      <c r="M9" s="19"/>
      <c r="N9" s="19">
        <v>11511</v>
      </c>
      <c r="O9" s="19">
        <v>8316</v>
      </c>
      <c r="P9" s="19">
        <v>9026</v>
      </c>
      <c r="Q9" s="19">
        <v>3812</v>
      </c>
      <c r="R9" s="19">
        <v>21154</v>
      </c>
      <c r="S9" s="19">
        <v>3996</v>
      </c>
      <c r="T9" s="19"/>
      <c r="U9" s="19"/>
      <c r="V9" s="19">
        <v>3996</v>
      </c>
      <c r="W9" s="19">
        <v>1847325</v>
      </c>
      <c r="X9" s="19">
        <v>22428000</v>
      </c>
      <c r="Y9" s="19">
        <v>-20580675</v>
      </c>
      <c r="Z9" s="20">
        <v>-91.76</v>
      </c>
      <c r="AA9" s="21">
        <v>22428000</v>
      </c>
    </row>
    <row r="10" spans="1:27" ht="13.5">
      <c r="A10" s="22" t="s">
        <v>37</v>
      </c>
      <c r="B10" s="16"/>
      <c r="C10" s="17"/>
      <c r="D10" s="17"/>
      <c r="E10" s="18">
        <v>17280000</v>
      </c>
      <c r="F10" s="19">
        <v>17280000</v>
      </c>
      <c r="G10" s="19">
        <v>8840639</v>
      </c>
      <c r="H10" s="19"/>
      <c r="I10" s="19"/>
      <c r="J10" s="19">
        <v>8840639</v>
      </c>
      <c r="K10" s="19"/>
      <c r="L10" s="19">
        <v>7067000</v>
      </c>
      <c r="M10" s="19"/>
      <c r="N10" s="19">
        <v>7067000</v>
      </c>
      <c r="O10" s="19"/>
      <c r="P10" s="19"/>
      <c r="Q10" s="19"/>
      <c r="R10" s="19"/>
      <c r="S10" s="19"/>
      <c r="T10" s="19">
        <v>6079000</v>
      </c>
      <c r="U10" s="19"/>
      <c r="V10" s="19">
        <v>6079000</v>
      </c>
      <c r="W10" s="19">
        <v>21986639</v>
      </c>
      <c r="X10" s="19">
        <v>17280000</v>
      </c>
      <c r="Y10" s="19">
        <v>4706639</v>
      </c>
      <c r="Z10" s="20">
        <v>27.24</v>
      </c>
      <c r="AA10" s="21">
        <v>17280000</v>
      </c>
    </row>
    <row r="11" spans="1:27" ht="13.5">
      <c r="A11" s="22" t="s">
        <v>38</v>
      </c>
      <c r="B11" s="16"/>
      <c r="C11" s="17">
        <v>98482</v>
      </c>
      <c r="D11" s="17"/>
      <c r="E11" s="18">
        <v>744000</v>
      </c>
      <c r="F11" s="19">
        <v>744000</v>
      </c>
      <c r="G11" s="19">
        <v>60094</v>
      </c>
      <c r="H11" s="19">
        <v>75484</v>
      </c>
      <c r="I11" s="19">
        <v>411174</v>
      </c>
      <c r="J11" s="19">
        <v>546752</v>
      </c>
      <c r="K11" s="19"/>
      <c r="L11" s="19">
        <v>76145</v>
      </c>
      <c r="M11" s="19">
        <v>80248</v>
      </c>
      <c r="N11" s="19">
        <v>156393</v>
      </c>
      <c r="O11" s="19">
        <v>85683</v>
      </c>
      <c r="P11" s="19">
        <v>82558</v>
      </c>
      <c r="Q11" s="19">
        <v>73741</v>
      </c>
      <c r="R11" s="19">
        <v>241982</v>
      </c>
      <c r="S11" s="19">
        <v>84082</v>
      </c>
      <c r="T11" s="19">
        <v>82752</v>
      </c>
      <c r="U11" s="19">
        <v>84441</v>
      </c>
      <c r="V11" s="19">
        <v>251275</v>
      </c>
      <c r="W11" s="19">
        <v>1196402</v>
      </c>
      <c r="X11" s="19">
        <v>744000</v>
      </c>
      <c r="Y11" s="19">
        <v>452402</v>
      </c>
      <c r="Z11" s="20">
        <v>60.81</v>
      </c>
      <c r="AA11" s="21">
        <v>744000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-57431438</v>
      </c>
      <c r="D14" s="17"/>
      <c r="E14" s="18">
        <v>-66528000</v>
      </c>
      <c r="F14" s="19">
        <v>-66528000</v>
      </c>
      <c r="G14" s="19">
        <v>-5078313</v>
      </c>
      <c r="H14" s="19">
        <v>-4993196</v>
      </c>
      <c r="I14" s="19">
        <v>-3298582</v>
      </c>
      <c r="J14" s="19">
        <v>-13370091</v>
      </c>
      <c r="K14" s="19"/>
      <c r="L14" s="19">
        <v>-3898830</v>
      </c>
      <c r="M14" s="19">
        <v>-5447781</v>
      </c>
      <c r="N14" s="19">
        <v>-9346611</v>
      </c>
      <c r="O14" s="19">
        <v>-4967572</v>
      </c>
      <c r="P14" s="19">
        <v>-9010555</v>
      </c>
      <c r="Q14" s="19">
        <v>-5405449</v>
      </c>
      <c r="R14" s="19">
        <v>-19383576</v>
      </c>
      <c r="S14" s="19">
        <v>-3761220</v>
      </c>
      <c r="T14" s="19">
        <v>-4733167</v>
      </c>
      <c r="U14" s="19">
        <v>-3915713</v>
      </c>
      <c r="V14" s="19">
        <v>-12410100</v>
      </c>
      <c r="W14" s="19">
        <v>-54510378</v>
      </c>
      <c r="X14" s="19">
        <v>-66528000</v>
      </c>
      <c r="Y14" s="19">
        <v>12017622</v>
      </c>
      <c r="Z14" s="20">
        <v>-18.06</v>
      </c>
      <c r="AA14" s="21">
        <v>-66528000</v>
      </c>
    </row>
    <row r="15" spans="1:27" ht="13.5">
      <c r="A15" s="22" t="s">
        <v>42</v>
      </c>
      <c r="B15" s="16"/>
      <c r="C15" s="17">
        <v>-669785</v>
      </c>
      <c r="D15" s="17"/>
      <c r="E15" s="18">
        <v>-792000</v>
      </c>
      <c r="F15" s="19">
        <v>-792000</v>
      </c>
      <c r="G15" s="19">
        <v>-1358</v>
      </c>
      <c r="H15" s="19">
        <v>-286</v>
      </c>
      <c r="I15" s="19">
        <v>-6688</v>
      </c>
      <c r="J15" s="19">
        <v>-8332</v>
      </c>
      <c r="K15" s="19"/>
      <c r="L15" s="19">
        <v>-2145</v>
      </c>
      <c r="M15" s="19">
        <v>-5742</v>
      </c>
      <c r="N15" s="19">
        <v>-7887</v>
      </c>
      <c r="O15" s="19">
        <v>-770</v>
      </c>
      <c r="P15" s="19">
        <v>-6468</v>
      </c>
      <c r="Q15" s="19">
        <v>-2210</v>
      </c>
      <c r="R15" s="19">
        <v>-9448</v>
      </c>
      <c r="S15" s="19">
        <v>27</v>
      </c>
      <c r="T15" s="19">
        <v>-602</v>
      </c>
      <c r="U15" s="19">
        <v>-56181</v>
      </c>
      <c r="V15" s="19">
        <v>-56756</v>
      </c>
      <c r="W15" s="19">
        <v>-82423</v>
      </c>
      <c r="X15" s="19">
        <v>-792000</v>
      </c>
      <c r="Y15" s="19">
        <v>709577</v>
      </c>
      <c r="Z15" s="20">
        <v>-89.59</v>
      </c>
      <c r="AA15" s="21">
        <v>-792000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-1677472</v>
      </c>
      <c r="H16" s="19">
        <v>-731026</v>
      </c>
      <c r="I16" s="19">
        <v>-760093</v>
      </c>
      <c r="J16" s="19">
        <v>-3168591</v>
      </c>
      <c r="K16" s="19"/>
      <c r="L16" s="19">
        <v>-755350</v>
      </c>
      <c r="M16" s="19">
        <v>-911149</v>
      </c>
      <c r="N16" s="19">
        <v>-1666499</v>
      </c>
      <c r="O16" s="19">
        <v>-900172</v>
      </c>
      <c r="P16" s="19">
        <v>-975891</v>
      </c>
      <c r="Q16" s="19">
        <v>-1064441</v>
      </c>
      <c r="R16" s="19">
        <v>-2940504</v>
      </c>
      <c r="S16" s="19">
        <v>-810046</v>
      </c>
      <c r="T16" s="19">
        <v>-984654</v>
      </c>
      <c r="U16" s="19">
        <v>-972661</v>
      </c>
      <c r="V16" s="19">
        <v>-2767361</v>
      </c>
      <c r="W16" s="19">
        <v>-10542955</v>
      </c>
      <c r="X16" s="19"/>
      <c r="Y16" s="19">
        <v>-10542955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-1314239</v>
      </c>
      <c r="D17" s="25">
        <f>SUM(D6:D16)</f>
        <v>0</v>
      </c>
      <c r="E17" s="26">
        <f t="shared" si="0"/>
        <v>23952000</v>
      </c>
      <c r="F17" s="27">
        <f t="shared" si="0"/>
        <v>23952000</v>
      </c>
      <c r="G17" s="27">
        <f t="shared" si="0"/>
        <v>7233909</v>
      </c>
      <c r="H17" s="27">
        <f t="shared" si="0"/>
        <v>6126028</v>
      </c>
      <c r="I17" s="27">
        <f t="shared" si="0"/>
        <v>-869286</v>
      </c>
      <c r="J17" s="27">
        <f t="shared" si="0"/>
        <v>12490651</v>
      </c>
      <c r="K17" s="27">
        <f t="shared" si="0"/>
        <v>0</v>
      </c>
      <c r="L17" s="27">
        <f t="shared" si="0"/>
        <v>5781881</v>
      </c>
      <c r="M17" s="27">
        <f t="shared" si="0"/>
        <v>-3215419</v>
      </c>
      <c r="N17" s="27">
        <f t="shared" si="0"/>
        <v>2566462</v>
      </c>
      <c r="O17" s="27">
        <f t="shared" si="0"/>
        <v>-2090318</v>
      </c>
      <c r="P17" s="27">
        <f t="shared" si="0"/>
        <v>-6605302</v>
      </c>
      <c r="Q17" s="27">
        <f t="shared" si="0"/>
        <v>-2818047</v>
      </c>
      <c r="R17" s="27">
        <f t="shared" si="0"/>
        <v>-11513667</v>
      </c>
      <c r="S17" s="27">
        <f t="shared" si="0"/>
        <v>-1409370</v>
      </c>
      <c r="T17" s="27">
        <f t="shared" si="0"/>
        <v>3331682</v>
      </c>
      <c r="U17" s="27">
        <f t="shared" si="0"/>
        <v>-1397454</v>
      </c>
      <c r="V17" s="27">
        <f t="shared" si="0"/>
        <v>524858</v>
      </c>
      <c r="W17" s="27">
        <f t="shared" si="0"/>
        <v>4068304</v>
      </c>
      <c r="X17" s="27">
        <f t="shared" si="0"/>
        <v>23952000</v>
      </c>
      <c r="Y17" s="27">
        <f t="shared" si="0"/>
        <v>-19883696</v>
      </c>
      <c r="Z17" s="28">
        <f>+IF(X17&lt;&gt;0,+(Y17/X17)*100,0)</f>
        <v>-83.01476285905144</v>
      </c>
      <c r="AA17" s="29">
        <f>SUM(AA6:AA16)</f>
        <v>23952000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17979493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>
        <v>19835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3000</v>
      </c>
      <c r="F23" s="19">
        <v>3000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3000</v>
      </c>
      <c r="Y23" s="36">
        <v>-3000</v>
      </c>
      <c r="Z23" s="37">
        <v>-100</v>
      </c>
      <c r="AA23" s="38">
        <v>3000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-17460969</v>
      </c>
      <c r="D26" s="17"/>
      <c r="E26" s="18">
        <v>-23045000</v>
      </c>
      <c r="F26" s="19">
        <v>-23045000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-23045000</v>
      </c>
      <c r="Y26" s="19">
        <v>23045000</v>
      </c>
      <c r="Z26" s="20">
        <v>-100</v>
      </c>
      <c r="AA26" s="21">
        <v>-23045000</v>
      </c>
    </row>
    <row r="27" spans="1:27" ht="13.5">
      <c r="A27" s="23" t="s">
        <v>51</v>
      </c>
      <c r="B27" s="24"/>
      <c r="C27" s="25">
        <f aca="true" t="shared" si="1" ref="C27:Y27">SUM(C21:C26)</f>
        <v>538359</v>
      </c>
      <c r="D27" s="25">
        <f>SUM(D21:D26)</f>
        <v>0</v>
      </c>
      <c r="E27" s="26">
        <f t="shared" si="1"/>
        <v>-23042000</v>
      </c>
      <c r="F27" s="27">
        <f t="shared" si="1"/>
        <v>-23042000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-23042000</v>
      </c>
      <c r="Y27" s="27">
        <f t="shared" si="1"/>
        <v>23042000</v>
      </c>
      <c r="Z27" s="28">
        <f>+IF(X27&lt;&gt;0,+(Y27/X27)*100,0)</f>
        <v>-100</v>
      </c>
      <c r="AA27" s="29">
        <f>SUM(AA21:AA26)</f>
        <v>-23042000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-518433</v>
      </c>
      <c r="D35" s="17"/>
      <c r="E35" s="18">
        <v>-361000</v>
      </c>
      <c r="F35" s="19">
        <v>-361000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-361000</v>
      </c>
      <c r="Y35" s="19">
        <v>361000</v>
      </c>
      <c r="Z35" s="20">
        <v>-100</v>
      </c>
      <c r="AA35" s="21">
        <v>-361000</v>
      </c>
    </row>
    <row r="36" spans="1:27" ht="13.5">
      <c r="A36" s="23" t="s">
        <v>57</v>
      </c>
      <c r="B36" s="24"/>
      <c r="C36" s="25">
        <f aca="true" t="shared" si="2" ref="C36:Y36">SUM(C31:C35)</f>
        <v>-518433</v>
      </c>
      <c r="D36" s="25">
        <f>SUM(D31:D35)</f>
        <v>0</v>
      </c>
      <c r="E36" s="26">
        <f t="shared" si="2"/>
        <v>-361000</v>
      </c>
      <c r="F36" s="27">
        <f t="shared" si="2"/>
        <v>-361000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-361000</v>
      </c>
      <c r="Y36" s="27">
        <f t="shared" si="2"/>
        <v>361000</v>
      </c>
      <c r="Z36" s="28">
        <f>+IF(X36&lt;&gt;0,+(Y36/X36)*100,0)</f>
        <v>-100</v>
      </c>
      <c r="AA36" s="29">
        <f>SUM(AA31:AA35)</f>
        <v>-361000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-1294313</v>
      </c>
      <c r="D38" s="31">
        <f>+D17+D27+D36</f>
        <v>0</v>
      </c>
      <c r="E38" s="32">
        <f t="shared" si="3"/>
        <v>549000</v>
      </c>
      <c r="F38" s="33">
        <f t="shared" si="3"/>
        <v>549000</v>
      </c>
      <c r="G38" s="33">
        <f t="shared" si="3"/>
        <v>7233909</v>
      </c>
      <c r="H38" s="33">
        <f t="shared" si="3"/>
        <v>6126028</v>
      </c>
      <c r="I38" s="33">
        <f t="shared" si="3"/>
        <v>-869286</v>
      </c>
      <c r="J38" s="33">
        <f t="shared" si="3"/>
        <v>12490651</v>
      </c>
      <c r="K38" s="33">
        <f t="shared" si="3"/>
        <v>0</v>
      </c>
      <c r="L38" s="33">
        <f t="shared" si="3"/>
        <v>5781881</v>
      </c>
      <c r="M38" s="33">
        <f t="shared" si="3"/>
        <v>-3215419</v>
      </c>
      <c r="N38" s="33">
        <f t="shared" si="3"/>
        <v>2566462</v>
      </c>
      <c r="O38" s="33">
        <f t="shared" si="3"/>
        <v>-2090318</v>
      </c>
      <c r="P38" s="33">
        <f t="shared" si="3"/>
        <v>-6605302</v>
      </c>
      <c r="Q38" s="33">
        <f t="shared" si="3"/>
        <v>-2818047</v>
      </c>
      <c r="R38" s="33">
        <f t="shared" si="3"/>
        <v>-11513667</v>
      </c>
      <c r="S38" s="33">
        <f t="shared" si="3"/>
        <v>-1409370</v>
      </c>
      <c r="T38" s="33">
        <f t="shared" si="3"/>
        <v>3331682</v>
      </c>
      <c r="U38" s="33">
        <f t="shared" si="3"/>
        <v>-1397454</v>
      </c>
      <c r="V38" s="33">
        <f t="shared" si="3"/>
        <v>524858</v>
      </c>
      <c r="W38" s="33">
        <f t="shared" si="3"/>
        <v>4068304</v>
      </c>
      <c r="X38" s="33">
        <f t="shared" si="3"/>
        <v>549000</v>
      </c>
      <c r="Y38" s="33">
        <f t="shared" si="3"/>
        <v>3519304</v>
      </c>
      <c r="Z38" s="34">
        <f>+IF(X38&lt;&gt;0,+(Y38/X38)*100,0)</f>
        <v>641.0389799635701</v>
      </c>
      <c r="AA38" s="35">
        <f>+AA17+AA27+AA36</f>
        <v>549000</v>
      </c>
    </row>
    <row r="39" spans="1:27" ht="13.5">
      <c r="A39" s="22" t="s">
        <v>59</v>
      </c>
      <c r="B39" s="16"/>
      <c r="C39" s="31">
        <v>1620941</v>
      </c>
      <c r="D39" s="31"/>
      <c r="E39" s="32">
        <v>1000000</v>
      </c>
      <c r="F39" s="33">
        <v>1000000</v>
      </c>
      <c r="G39" s="33">
        <v>-147531</v>
      </c>
      <c r="H39" s="33">
        <v>7086378</v>
      </c>
      <c r="I39" s="33">
        <v>13212406</v>
      </c>
      <c r="J39" s="33">
        <v>-147531</v>
      </c>
      <c r="K39" s="33">
        <v>12343120</v>
      </c>
      <c r="L39" s="33">
        <v>12343120</v>
      </c>
      <c r="M39" s="33">
        <v>18125001</v>
      </c>
      <c r="N39" s="33">
        <v>12343120</v>
      </c>
      <c r="O39" s="33">
        <v>14909582</v>
      </c>
      <c r="P39" s="33">
        <v>12819264</v>
      </c>
      <c r="Q39" s="33">
        <v>6213962</v>
      </c>
      <c r="R39" s="33">
        <v>14909582</v>
      </c>
      <c r="S39" s="33">
        <v>3395915</v>
      </c>
      <c r="T39" s="33">
        <v>1986545</v>
      </c>
      <c r="U39" s="33">
        <v>5318227</v>
      </c>
      <c r="V39" s="33">
        <v>3395915</v>
      </c>
      <c r="W39" s="33">
        <v>-147531</v>
      </c>
      <c r="X39" s="33">
        <v>1000000</v>
      </c>
      <c r="Y39" s="33">
        <v>-1147531</v>
      </c>
      <c r="Z39" s="34">
        <v>-114.75</v>
      </c>
      <c r="AA39" s="35">
        <v>1000000</v>
      </c>
    </row>
    <row r="40" spans="1:27" ht="13.5">
      <c r="A40" s="41" t="s">
        <v>60</v>
      </c>
      <c r="B40" s="42"/>
      <c r="C40" s="43">
        <v>326628</v>
      </c>
      <c r="D40" s="43"/>
      <c r="E40" s="44">
        <v>1549000</v>
      </c>
      <c r="F40" s="45">
        <v>1549000</v>
      </c>
      <c r="G40" s="45">
        <v>7086378</v>
      </c>
      <c r="H40" s="45">
        <v>13212406</v>
      </c>
      <c r="I40" s="45">
        <v>12343120</v>
      </c>
      <c r="J40" s="45">
        <v>12343120</v>
      </c>
      <c r="K40" s="45">
        <v>12343120</v>
      </c>
      <c r="L40" s="45">
        <v>18125001</v>
      </c>
      <c r="M40" s="45">
        <v>14909582</v>
      </c>
      <c r="N40" s="45">
        <v>14909582</v>
      </c>
      <c r="O40" s="45">
        <v>12819264</v>
      </c>
      <c r="P40" s="45">
        <v>6213962</v>
      </c>
      <c r="Q40" s="45">
        <v>3395915</v>
      </c>
      <c r="R40" s="45">
        <v>12819264</v>
      </c>
      <c r="S40" s="45">
        <v>1986545</v>
      </c>
      <c r="T40" s="45">
        <v>5318227</v>
      </c>
      <c r="U40" s="45">
        <v>3920773</v>
      </c>
      <c r="V40" s="45">
        <v>3920773</v>
      </c>
      <c r="W40" s="45">
        <v>3920773</v>
      </c>
      <c r="X40" s="45">
        <v>1549000</v>
      </c>
      <c r="Y40" s="45">
        <v>2371773</v>
      </c>
      <c r="Z40" s="46">
        <v>153.12</v>
      </c>
      <c r="AA40" s="47">
        <v>1549000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290897886</v>
      </c>
      <c r="D6" s="17"/>
      <c r="E6" s="18">
        <v>350192888</v>
      </c>
      <c r="F6" s="19">
        <v>310444239</v>
      </c>
      <c r="G6" s="19">
        <v>13253373</v>
      </c>
      <c r="H6" s="19">
        <v>21876929</v>
      </c>
      <c r="I6" s="19">
        <v>16651885</v>
      </c>
      <c r="J6" s="19">
        <v>51782187</v>
      </c>
      <c r="K6" s="19">
        <v>16858381</v>
      </c>
      <c r="L6" s="19">
        <v>69751153</v>
      </c>
      <c r="M6" s="19">
        <v>16976252</v>
      </c>
      <c r="N6" s="19">
        <v>103585786</v>
      </c>
      <c r="O6" s="19">
        <v>13930514</v>
      </c>
      <c r="P6" s="19">
        <v>17026177</v>
      </c>
      <c r="Q6" s="19">
        <v>38657379</v>
      </c>
      <c r="R6" s="19">
        <v>69614070</v>
      </c>
      <c r="S6" s="19">
        <v>13132622</v>
      </c>
      <c r="T6" s="19">
        <v>14572630</v>
      </c>
      <c r="U6" s="19">
        <v>14144755</v>
      </c>
      <c r="V6" s="19">
        <v>41850007</v>
      </c>
      <c r="W6" s="19">
        <v>266832050</v>
      </c>
      <c r="X6" s="19">
        <v>310444239</v>
      </c>
      <c r="Y6" s="19">
        <v>-43612189</v>
      </c>
      <c r="Z6" s="20">
        <v>-14.05</v>
      </c>
      <c r="AA6" s="21">
        <v>310444239</v>
      </c>
    </row>
    <row r="7" spans="1:27" ht="13.5">
      <c r="A7" s="22" t="s">
        <v>34</v>
      </c>
      <c r="B7" s="16"/>
      <c r="C7" s="17">
        <v>774954447</v>
      </c>
      <c r="D7" s="17"/>
      <c r="E7" s="18">
        <v>889413980</v>
      </c>
      <c r="F7" s="19">
        <v>762428845</v>
      </c>
      <c r="G7" s="19">
        <v>57711144</v>
      </c>
      <c r="H7" s="19">
        <v>58027479</v>
      </c>
      <c r="I7" s="19">
        <v>65272326</v>
      </c>
      <c r="J7" s="19">
        <v>181010949</v>
      </c>
      <c r="K7" s="19">
        <v>61253236</v>
      </c>
      <c r="L7" s="19">
        <v>59190520</v>
      </c>
      <c r="M7" s="19">
        <v>62729379</v>
      </c>
      <c r="N7" s="19">
        <v>183173135</v>
      </c>
      <c r="O7" s="19">
        <v>53408166</v>
      </c>
      <c r="P7" s="19">
        <v>59775106</v>
      </c>
      <c r="Q7" s="19">
        <v>63942853</v>
      </c>
      <c r="R7" s="19">
        <v>177126125</v>
      </c>
      <c r="S7" s="19">
        <v>51634327</v>
      </c>
      <c r="T7" s="19">
        <v>62400521</v>
      </c>
      <c r="U7" s="19">
        <v>64170196</v>
      </c>
      <c r="V7" s="19">
        <v>178205044</v>
      </c>
      <c r="W7" s="19">
        <v>719515253</v>
      </c>
      <c r="X7" s="19">
        <v>762428845</v>
      </c>
      <c r="Y7" s="19">
        <v>-42913592</v>
      </c>
      <c r="Z7" s="20">
        <v>-5.63</v>
      </c>
      <c r="AA7" s="21">
        <v>762428845</v>
      </c>
    </row>
    <row r="8" spans="1:27" ht="13.5">
      <c r="A8" s="22" t="s">
        <v>35</v>
      </c>
      <c r="B8" s="16"/>
      <c r="C8" s="17">
        <v>73342131</v>
      </c>
      <c r="D8" s="17"/>
      <c r="E8" s="18">
        <v>63183733</v>
      </c>
      <c r="F8" s="19">
        <v>119211962</v>
      </c>
      <c r="G8" s="19">
        <v>12314462</v>
      </c>
      <c r="H8" s="19">
        <v>17578060</v>
      </c>
      <c r="I8" s="19">
        <v>6949015</v>
      </c>
      <c r="J8" s="19">
        <v>36841537</v>
      </c>
      <c r="K8" s="19">
        <v>12205541</v>
      </c>
      <c r="L8" s="19">
        <v>7674536</v>
      </c>
      <c r="M8" s="19">
        <v>15887349</v>
      </c>
      <c r="N8" s="19">
        <v>35767426</v>
      </c>
      <c r="O8" s="19">
        <v>11891563</v>
      </c>
      <c r="P8" s="19">
        <v>6418240</v>
      </c>
      <c r="Q8" s="19">
        <v>12000123</v>
      </c>
      <c r="R8" s="19">
        <v>30309926</v>
      </c>
      <c r="S8" s="19">
        <v>6293085</v>
      </c>
      <c r="T8" s="19">
        <v>9408109</v>
      </c>
      <c r="U8" s="19">
        <v>11931765</v>
      </c>
      <c r="V8" s="19">
        <v>27632959</v>
      </c>
      <c r="W8" s="19">
        <v>130551848</v>
      </c>
      <c r="X8" s="19">
        <v>119211962</v>
      </c>
      <c r="Y8" s="19">
        <v>11339886</v>
      </c>
      <c r="Z8" s="20">
        <v>9.51</v>
      </c>
      <c r="AA8" s="21">
        <v>119211962</v>
      </c>
    </row>
    <row r="9" spans="1:27" ht="13.5">
      <c r="A9" s="22" t="s">
        <v>36</v>
      </c>
      <c r="B9" s="16"/>
      <c r="C9" s="17">
        <v>166600914</v>
      </c>
      <c r="D9" s="17"/>
      <c r="E9" s="18">
        <v>164709767</v>
      </c>
      <c r="F9" s="19">
        <v>169842130</v>
      </c>
      <c r="G9" s="19">
        <v>53915168</v>
      </c>
      <c r="H9" s="19">
        <v>5010167</v>
      </c>
      <c r="I9" s="19">
        <v>312000</v>
      </c>
      <c r="J9" s="19">
        <v>59237335</v>
      </c>
      <c r="K9" s="19">
        <v>312000</v>
      </c>
      <c r="L9" s="19"/>
      <c r="M9" s="19">
        <v>48480000</v>
      </c>
      <c r="N9" s="19">
        <v>48792000</v>
      </c>
      <c r="O9" s="19">
        <v>1000000</v>
      </c>
      <c r="P9" s="19">
        <v>4563000</v>
      </c>
      <c r="Q9" s="19">
        <v>39390000</v>
      </c>
      <c r="R9" s="19">
        <v>44953000</v>
      </c>
      <c r="S9" s="19"/>
      <c r="T9" s="19"/>
      <c r="U9" s="19"/>
      <c r="V9" s="19"/>
      <c r="W9" s="19">
        <v>152982335</v>
      </c>
      <c r="X9" s="19">
        <v>169842130</v>
      </c>
      <c r="Y9" s="19">
        <v>-16859795</v>
      </c>
      <c r="Z9" s="20">
        <v>-9.93</v>
      </c>
      <c r="AA9" s="21">
        <v>169842130</v>
      </c>
    </row>
    <row r="10" spans="1:27" ht="13.5">
      <c r="A10" s="22" t="s">
        <v>37</v>
      </c>
      <c r="B10" s="16"/>
      <c r="C10" s="17">
        <v>140152984</v>
      </c>
      <c r="D10" s="17"/>
      <c r="E10" s="18">
        <v>88927233</v>
      </c>
      <c r="F10" s="19">
        <v>130410521</v>
      </c>
      <c r="G10" s="19">
        <v>1600000</v>
      </c>
      <c r="H10" s="19">
        <v>13827882</v>
      </c>
      <c r="I10" s="19"/>
      <c r="J10" s="19">
        <v>15427882</v>
      </c>
      <c r="K10" s="19">
        <v>31887936</v>
      </c>
      <c r="L10" s="19">
        <v>31100566</v>
      </c>
      <c r="M10" s="19">
        <v>3403473</v>
      </c>
      <c r="N10" s="19">
        <v>66391975</v>
      </c>
      <c r="O10" s="19"/>
      <c r="P10" s="19">
        <v>7312725</v>
      </c>
      <c r="Q10" s="19">
        <v>31739348</v>
      </c>
      <c r="R10" s="19">
        <v>39052073</v>
      </c>
      <c r="S10" s="19"/>
      <c r="T10" s="19"/>
      <c r="U10" s="19"/>
      <c r="V10" s="19"/>
      <c r="W10" s="19">
        <v>120871930</v>
      </c>
      <c r="X10" s="19">
        <v>130410521</v>
      </c>
      <c r="Y10" s="19">
        <v>-9538591</v>
      </c>
      <c r="Z10" s="20">
        <v>-7.31</v>
      </c>
      <c r="AA10" s="21">
        <v>130410521</v>
      </c>
    </row>
    <row r="11" spans="1:27" ht="13.5">
      <c r="A11" s="22" t="s">
        <v>38</v>
      </c>
      <c r="B11" s="16"/>
      <c r="C11" s="17">
        <v>78157077</v>
      </c>
      <c r="D11" s="17"/>
      <c r="E11" s="18">
        <v>23250000</v>
      </c>
      <c r="F11" s="19">
        <v>81000000</v>
      </c>
      <c r="G11" s="19">
        <v>5329228</v>
      </c>
      <c r="H11" s="19">
        <v>6171488</v>
      </c>
      <c r="I11" s="19">
        <v>8234523</v>
      </c>
      <c r="J11" s="19">
        <v>19735239</v>
      </c>
      <c r="K11" s="19">
        <v>6231088</v>
      </c>
      <c r="L11" s="19">
        <v>5573966</v>
      </c>
      <c r="M11" s="19">
        <v>7316101</v>
      </c>
      <c r="N11" s="19">
        <v>19121155</v>
      </c>
      <c r="O11" s="19">
        <v>7216249</v>
      </c>
      <c r="P11" s="19">
        <v>8143349</v>
      </c>
      <c r="Q11" s="19">
        <v>6959282</v>
      </c>
      <c r="R11" s="19">
        <v>22318880</v>
      </c>
      <c r="S11" s="19">
        <v>8357633</v>
      </c>
      <c r="T11" s="19">
        <v>4252570</v>
      </c>
      <c r="U11" s="19">
        <v>21390680</v>
      </c>
      <c r="V11" s="19">
        <v>34000883</v>
      </c>
      <c r="W11" s="19">
        <v>95176157</v>
      </c>
      <c r="X11" s="19">
        <v>81000000</v>
      </c>
      <c r="Y11" s="19">
        <v>14176157</v>
      </c>
      <c r="Z11" s="20">
        <v>17.5</v>
      </c>
      <c r="AA11" s="21">
        <v>81000000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-1316502987</v>
      </c>
      <c r="D14" s="17"/>
      <c r="E14" s="18">
        <v>-1378985007</v>
      </c>
      <c r="F14" s="19">
        <v>-1322017130</v>
      </c>
      <c r="G14" s="19">
        <v>-168337507</v>
      </c>
      <c r="H14" s="19">
        <v>-124282377</v>
      </c>
      <c r="I14" s="19">
        <v>-54523808</v>
      </c>
      <c r="J14" s="19">
        <v>-347143692</v>
      </c>
      <c r="K14" s="19">
        <v>-109335795</v>
      </c>
      <c r="L14" s="19">
        <v>-86798675</v>
      </c>
      <c r="M14" s="19">
        <v>-119022146</v>
      </c>
      <c r="N14" s="19">
        <v>-315156616</v>
      </c>
      <c r="O14" s="19">
        <v>-73270670</v>
      </c>
      <c r="P14" s="19">
        <v>-143171444</v>
      </c>
      <c r="Q14" s="19">
        <v>-84099510</v>
      </c>
      <c r="R14" s="19">
        <v>-300541624</v>
      </c>
      <c r="S14" s="19">
        <v>-105365860</v>
      </c>
      <c r="T14" s="19">
        <v>-100261207</v>
      </c>
      <c r="U14" s="19">
        <v>-101249568</v>
      </c>
      <c r="V14" s="19">
        <v>-306876635</v>
      </c>
      <c r="W14" s="19">
        <v>-1269718567</v>
      </c>
      <c r="X14" s="19">
        <v>-1322017130</v>
      </c>
      <c r="Y14" s="19">
        <v>52298563</v>
      </c>
      <c r="Z14" s="20">
        <v>-3.96</v>
      </c>
      <c r="AA14" s="21">
        <v>-1322017130</v>
      </c>
    </row>
    <row r="15" spans="1:27" ht="13.5">
      <c r="A15" s="22" t="s">
        <v>42</v>
      </c>
      <c r="B15" s="16"/>
      <c r="C15" s="17">
        <v>-28056346</v>
      </c>
      <c r="D15" s="17"/>
      <c r="E15" s="18">
        <v>-36559194</v>
      </c>
      <c r="F15" s="19">
        <v>-34559194</v>
      </c>
      <c r="G15" s="19"/>
      <c r="H15" s="19"/>
      <c r="I15" s="19"/>
      <c r="J15" s="19"/>
      <c r="K15" s="19"/>
      <c r="L15" s="19"/>
      <c r="M15" s="19">
        <v>-15537711</v>
      </c>
      <c r="N15" s="19">
        <v>-15537711</v>
      </c>
      <c r="O15" s="19"/>
      <c r="P15" s="19"/>
      <c r="Q15" s="19"/>
      <c r="R15" s="19"/>
      <c r="S15" s="19"/>
      <c r="T15" s="19"/>
      <c r="U15" s="19">
        <v>-14919312</v>
      </c>
      <c r="V15" s="19">
        <v>-14919312</v>
      </c>
      <c r="W15" s="19">
        <v>-30457023</v>
      </c>
      <c r="X15" s="19">
        <v>-34559194</v>
      </c>
      <c r="Y15" s="19">
        <v>4102171</v>
      </c>
      <c r="Z15" s="20">
        <v>-11.87</v>
      </c>
      <c r="AA15" s="21">
        <v>-34559194</v>
      </c>
    </row>
    <row r="16" spans="1:27" ht="13.5">
      <c r="A16" s="22" t="s">
        <v>43</v>
      </c>
      <c r="B16" s="16"/>
      <c r="C16" s="17">
        <v>-4403000</v>
      </c>
      <c r="D16" s="17"/>
      <c r="E16" s="18">
        <v>-4750000</v>
      </c>
      <c r="F16" s="19">
        <v>-5370000</v>
      </c>
      <c r="G16" s="19">
        <v>-1300000</v>
      </c>
      <c r="H16" s="19">
        <v>-200000</v>
      </c>
      <c r="I16" s="19">
        <v>-1450000</v>
      </c>
      <c r="J16" s="19">
        <v>-2950000</v>
      </c>
      <c r="K16" s="19"/>
      <c r="L16" s="19">
        <v>-16707340</v>
      </c>
      <c r="M16" s="19">
        <v>-2376003</v>
      </c>
      <c r="N16" s="19">
        <v>-19083343</v>
      </c>
      <c r="O16" s="19">
        <v>-3344813</v>
      </c>
      <c r="P16" s="19">
        <v>20916156</v>
      </c>
      <c r="Q16" s="19">
        <v>-3192260</v>
      </c>
      <c r="R16" s="19">
        <v>14379083</v>
      </c>
      <c r="S16" s="19">
        <v>-240000</v>
      </c>
      <c r="T16" s="19">
        <v>-140000</v>
      </c>
      <c r="U16" s="19">
        <v>-4024203</v>
      </c>
      <c r="V16" s="19">
        <v>-4404203</v>
      </c>
      <c r="W16" s="19">
        <v>-12058463</v>
      </c>
      <c r="X16" s="19">
        <v>-5370000</v>
      </c>
      <c r="Y16" s="19">
        <v>-6688463</v>
      </c>
      <c r="Z16" s="20">
        <v>124.55</v>
      </c>
      <c r="AA16" s="21">
        <v>-5370000</v>
      </c>
    </row>
    <row r="17" spans="1:27" ht="13.5">
      <c r="A17" s="23" t="s">
        <v>44</v>
      </c>
      <c r="B17" s="24"/>
      <c r="C17" s="25">
        <f aca="true" t="shared" si="0" ref="C17:Y17">SUM(C6:C16)</f>
        <v>175143106</v>
      </c>
      <c r="D17" s="25">
        <f>SUM(D6:D16)</f>
        <v>0</v>
      </c>
      <c r="E17" s="26">
        <f t="shared" si="0"/>
        <v>159383400</v>
      </c>
      <c r="F17" s="27">
        <f t="shared" si="0"/>
        <v>211391373</v>
      </c>
      <c r="G17" s="27">
        <f t="shared" si="0"/>
        <v>-25514132</v>
      </c>
      <c r="H17" s="27">
        <f t="shared" si="0"/>
        <v>-1990372</v>
      </c>
      <c r="I17" s="27">
        <f t="shared" si="0"/>
        <v>41445941</v>
      </c>
      <c r="J17" s="27">
        <f t="shared" si="0"/>
        <v>13941437</v>
      </c>
      <c r="K17" s="27">
        <f t="shared" si="0"/>
        <v>19412387</v>
      </c>
      <c r="L17" s="27">
        <f t="shared" si="0"/>
        <v>69784726</v>
      </c>
      <c r="M17" s="27">
        <f t="shared" si="0"/>
        <v>17856694</v>
      </c>
      <c r="N17" s="27">
        <f t="shared" si="0"/>
        <v>107053807</v>
      </c>
      <c r="O17" s="27">
        <f t="shared" si="0"/>
        <v>10831009</v>
      </c>
      <c r="P17" s="27">
        <f t="shared" si="0"/>
        <v>-19016691</v>
      </c>
      <c r="Q17" s="27">
        <f t="shared" si="0"/>
        <v>105397215</v>
      </c>
      <c r="R17" s="27">
        <f t="shared" si="0"/>
        <v>97211533</v>
      </c>
      <c r="S17" s="27">
        <f t="shared" si="0"/>
        <v>-26188193</v>
      </c>
      <c r="T17" s="27">
        <f t="shared" si="0"/>
        <v>-9767377</v>
      </c>
      <c r="U17" s="27">
        <f t="shared" si="0"/>
        <v>-8555687</v>
      </c>
      <c r="V17" s="27">
        <f t="shared" si="0"/>
        <v>-44511257</v>
      </c>
      <c r="W17" s="27">
        <f t="shared" si="0"/>
        <v>173695520</v>
      </c>
      <c r="X17" s="27">
        <f t="shared" si="0"/>
        <v>211391373</v>
      </c>
      <c r="Y17" s="27">
        <f t="shared" si="0"/>
        <v>-37695853</v>
      </c>
      <c r="Z17" s="28">
        <f>+IF(X17&lt;&gt;0,+(Y17/X17)*100,0)</f>
        <v>-17.83225704295889</v>
      </c>
      <c r="AA17" s="29">
        <f>SUM(AA6:AA16)</f>
        <v>211391373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-238408789</v>
      </c>
      <c r="D26" s="17"/>
      <c r="E26" s="18">
        <v>-131182502</v>
      </c>
      <c r="F26" s="19">
        <v>-250226000</v>
      </c>
      <c r="G26" s="19">
        <v>-2070641</v>
      </c>
      <c r="H26" s="19">
        <v>-9420886</v>
      </c>
      <c r="I26" s="19">
        <v>-13422385</v>
      </c>
      <c r="J26" s="19">
        <v>-24913912</v>
      </c>
      <c r="K26" s="19">
        <v>-33781487</v>
      </c>
      <c r="L26" s="19">
        <v>-18876579</v>
      </c>
      <c r="M26" s="19">
        <v>-21724717</v>
      </c>
      <c r="N26" s="19">
        <v>-74382783</v>
      </c>
      <c r="O26" s="19">
        <v>-4178034</v>
      </c>
      <c r="P26" s="19">
        <v>-13017577</v>
      </c>
      <c r="Q26" s="19">
        <v>-9753488</v>
      </c>
      <c r="R26" s="19">
        <v>-26949099</v>
      </c>
      <c r="S26" s="19">
        <v>-9337949</v>
      </c>
      <c r="T26" s="19">
        <v>-14822626</v>
      </c>
      <c r="U26" s="19">
        <v>-38584814</v>
      </c>
      <c r="V26" s="19">
        <v>-62745389</v>
      </c>
      <c r="W26" s="19">
        <v>-188991183</v>
      </c>
      <c r="X26" s="19">
        <v>-250226000</v>
      </c>
      <c r="Y26" s="19">
        <v>61234817</v>
      </c>
      <c r="Z26" s="20">
        <v>-24.47</v>
      </c>
      <c r="AA26" s="21">
        <v>-250226000</v>
      </c>
    </row>
    <row r="27" spans="1:27" ht="13.5">
      <c r="A27" s="23" t="s">
        <v>51</v>
      </c>
      <c r="B27" s="24"/>
      <c r="C27" s="25">
        <f aca="true" t="shared" si="1" ref="C27:Y27">SUM(C21:C26)</f>
        <v>-238408789</v>
      </c>
      <c r="D27" s="25">
        <f>SUM(D21:D26)</f>
        <v>0</v>
      </c>
      <c r="E27" s="26">
        <f t="shared" si="1"/>
        <v>-131182502</v>
      </c>
      <c r="F27" s="27">
        <f t="shared" si="1"/>
        <v>-250226000</v>
      </c>
      <c r="G27" s="27">
        <f t="shared" si="1"/>
        <v>-2070641</v>
      </c>
      <c r="H27" s="27">
        <f t="shared" si="1"/>
        <v>-9420886</v>
      </c>
      <c r="I27" s="27">
        <f t="shared" si="1"/>
        <v>-13422385</v>
      </c>
      <c r="J27" s="27">
        <f t="shared" si="1"/>
        <v>-24913912</v>
      </c>
      <c r="K27" s="27">
        <f t="shared" si="1"/>
        <v>-33781487</v>
      </c>
      <c r="L27" s="27">
        <f t="shared" si="1"/>
        <v>-18876579</v>
      </c>
      <c r="M27" s="27">
        <f t="shared" si="1"/>
        <v>-21724717</v>
      </c>
      <c r="N27" s="27">
        <f t="shared" si="1"/>
        <v>-74382783</v>
      </c>
      <c r="O27" s="27">
        <f t="shared" si="1"/>
        <v>-4178034</v>
      </c>
      <c r="P27" s="27">
        <f t="shared" si="1"/>
        <v>-13017577</v>
      </c>
      <c r="Q27" s="27">
        <f t="shared" si="1"/>
        <v>-9753488</v>
      </c>
      <c r="R27" s="27">
        <f t="shared" si="1"/>
        <v>-26949099</v>
      </c>
      <c r="S27" s="27">
        <f t="shared" si="1"/>
        <v>-9337949</v>
      </c>
      <c r="T27" s="27">
        <f t="shared" si="1"/>
        <v>-14822626</v>
      </c>
      <c r="U27" s="27">
        <f t="shared" si="1"/>
        <v>-38584814</v>
      </c>
      <c r="V27" s="27">
        <f t="shared" si="1"/>
        <v>-62745389</v>
      </c>
      <c r="W27" s="27">
        <f t="shared" si="1"/>
        <v>-188991183</v>
      </c>
      <c r="X27" s="27">
        <f t="shared" si="1"/>
        <v>-250226000</v>
      </c>
      <c r="Y27" s="27">
        <f t="shared" si="1"/>
        <v>61234817</v>
      </c>
      <c r="Z27" s="28">
        <f>+IF(X27&lt;&gt;0,+(Y27/X27)*100,0)</f>
        <v>-24.47180428892281</v>
      </c>
      <c r="AA27" s="29">
        <f>SUM(AA21:AA26)</f>
        <v>-250226000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64803069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1263001</v>
      </c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-20303318</v>
      </c>
      <c r="D35" s="17"/>
      <c r="E35" s="18">
        <v>-15826642</v>
      </c>
      <c r="F35" s="19">
        <v>-15826642</v>
      </c>
      <c r="G35" s="19"/>
      <c r="H35" s="19"/>
      <c r="I35" s="19"/>
      <c r="J35" s="19"/>
      <c r="K35" s="19"/>
      <c r="L35" s="19"/>
      <c r="M35" s="19">
        <v>-6563749</v>
      </c>
      <c r="N35" s="19">
        <v>-6563749</v>
      </c>
      <c r="O35" s="19"/>
      <c r="P35" s="19"/>
      <c r="Q35" s="19"/>
      <c r="R35" s="19"/>
      <c r="S35" s="19"/>
      <c r="T35" s="19"/>
      <c r="U35" s="19">
        <v>-7183149</v>
      </c>
      <c r="V35" s="19">
        <v>-7183149</v>
      </c>
      <c r="W35" s="19">
        <v>-13746898</v>
      </c>
      <c r="X35" s="19">
        <v>-15826642</v>
      </c>
      <c r="Y35" s="19">
        <v>2079744</v>
      </c>
      <c r="Z35" s="20">
        <v>-13.14</v>
      </c>
      <c r="AA35" s="21">
        <v>-15826642</v>
      </c>
    </row>
    <row r="36" spans="1:27" ht="13.5">
      <c r="A36" s="23" t="s">
        <v>57</v>
      </c>
      <c r="B36" s="24"/>
      <c r="C36" s="25">
        <f aca="true" t="shared" si="2" ref="C36:Y36">SUM(C31:C35)</f>
        <v>44499751</v>
      </c>
      <c r="D36" s="25">
        <f>SUM(D31:D35)</f>
        <v>0</v>
      </c>
      <c r="E36" s="26">
        <f t="shared" si="2"/>
        <v>-14563641</v>
      </c>
      <c r="F36" s="27">
        <f t="shared" si="2"/>
        <v>-15826642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-6563749</v>
      </c>
      <c r="N36" s="27">
        <f t="shared" si="2"/>
        <v>-6563749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-7183149</v>
      </c>
      <c r="V36" s="27">
        <f t="shared" si="2"/>
        <v>-7183149</v>
      </c>
      <c r="W36" s="27">
        <f t="shared" si="2"/>
        <v>-13746898</v>
      </c>
      <c r="X36" s="27">
        <f t="shared" si="2"/>
        <v>-15826642</v>
      </c>
      <c r="Y36" s="27">
        <f t="shared" si="2"/>
        <v>2079744</v>
      </c>
      <c r="Z36" s="28">
        <f>+IF(X36&lt;&gt;0,+(Y36/X36)*100,0)</f>
        <v>-13.1407786945582</v>
      </c>
      <c r="AA36" s="29">
        <f>SUM(AA31:AA35)</f>
        <v>-15826642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-18765932</v>
      </c>
      <c r="D38" s="31">
        <f>+D17+D27+D36</f>
        <v>0</v>
      </c>
      <c r="E38" s="32">
        <f t="shared" si="3"/>
        <v>13637257</v>
      </c>
      <c r="F38" s="33">
        <f t="shared" si="3"/>
        <v>-54661269</v>
      </c>
      <c r="G38" s="33">
        <f t="shared" si="3"/>
        <v>-27584773</v>
      </c>
      <c r="H38" s="33">
        <f t="shared" si="3"/>
        <v>-11411258</v>
      </c>
      <c r="I38" s="33">
        <f t="shared" si="3"/>
        <v>28023556</v>
      </c>
      <c r="J38" s="33">
        <f t="shared" si="3"/>
        <v>-10972475</v>
      </c>
      <c r="K38" s="33">
        <f t="shared" si="3"/>
        <v>-14369100</v>
      </c>
      <c r="L38" s="33">
        <f t="shared" si="3"/>
        <v>50908147</v>
      </c>
      <c r="M38" s="33">
        <f t="shared" si="3"/>
        <v>-10431772</v>
      </c>
      <c r="N38" s="33">
        <f t="shared" si="3"/>
        <v>26107275</v>
      </c>
      <c r="O38" s="33">
        <f t="shared" si="3"/>
        <v>6652975</v>
      </c>
      <c r="P38" s="33">
        <f t="shared" si="3"/>
        <v>-32034268</v>
      </c>
      <c r="Q38" s="33">
        <f t="shared" si="3"/>
        <v>95643727</v>
      </c>
      <c r="R38" s="33">
        <f t="shared" si="3"/>
        <v>70262434</v>
      </c>
      <c r="S38" s="33">
        <f t="shared" si="3"/>
        <v>-35526142</v>
      </c>
      <c r="T38" s="33">
        <f t="shared" si="3"/>
        <v>-24590003</v>
      </c>
      <c r="U38" s="33">
        <f t="shared" si="3"/>
        <v>-54323650</v>
      </c>
      <c r="V38" s="33">
        <f t="shared" si="3"/>
        <v>-114439795</v>
      </c>
      <c r="W38" s="33">
        <f t="shared" si="3"/>
        <v>-29042561</v>
      </c>
      <c r="X38" s="33">
        <f t="shared" si="3"/>
        <v>-54661269</v>
      </c>
      <c r="Y38" s="33">
        <f t="shared" si="3"/>
        <v>25618708</v>
      </c>
      <c r="Z38" s="34">
        <f>+IF(X38&lt;&gt;0,+(Y38/X38)*100,0)</f>
        <v>-46.86811789898255</v>
      </c>
      <c r="AA38" s="35">
        <f>+AA17+AA27+AA36</f>
        <v>-54661269</v>
      </c>
    </row>
    <row r="39" spans="1:27" ht="13.5">
      <c r="A39" s="22" t="s">
        <v>59</v>
      </c>
      <c r="B39" s="16"/>
      <c r="C39" s="31">
        <v>323965041</v>
      </c>
      <c r="D39" s="31"/>
      <c r="E39" s="32">
        <v>236901000</v>
      </c>
      <c r="F39" s="33">
        <v>305199110</v>
      </c>
      <c r="G39" s="33">
        <v>305199110</v>
      </c>
      <c r="H39" s="33">
        <v>277614337</v>
      </c>
      <c r="I39" s="33">
        <v>266203079</v>
      </c>
      <c r="J39" s="33">
        <v>305199110</v>
      </c>
      <c r="K39" s="33">
        <v>294226635</v>
      </c>
      <c r="L39" s="33">
        <v>279857535</v>
      </c>
      <c r="M39" s="33">
        <v>330765682</v>
      </c>
      <c r="N39" s="33">
        <v>294226635</v>
      </c>
      <c r="O39" s="33">
        <v>320333910</v>
      </c>
      <c r="P39" s="33">
        <v>326986885</v>
      </c>
      <c r="Q39" s="33">
        <v>294952617</v>
      </c>
      <c r="R39" s="33">
        <v>320333910</v>
      </c>
      <c r="S39" s="33">
        <v>390596344</v>
      </c>
      <c r="T39" s="33">
        <v>355070202</v>
      </c>
      <c r="U39" s="33">
        <v>330480199</v>
      </c>
      <c r="V39" s="33">
        <v>390596344</v>
      </c>
      <c r="W39" s="33">
        <v>305199110</v>
      </c>
      <c r="X39" s="33">
        <v>305199110</v>
      </c>
      <c r="Y39" s="33"/>
      <c r="Z39" s="34"/>
      <c r="AA39" s="35">
        <v>305199110</v>
      </c>
    </row>
    <row r="40" spans="1:27" ht="13.5">
      <c r="A40" s="41" t="s">
        <v>60</v>
      </c>
      <c r="B40" s="42"/>
      <c r="C40" s="43">
        <v>305199110</v>
      </c>
      <c r="D40" s="43"/>
      <c r="E40" s="44">
        <v>250538256</v>
      </c>
      <c r="F40" s="45">
        <v>250537840</v>
      </c>
      <c r="G40" s="45">
        <v>277614337</v>
      </c>
      <c r="H40" s="45">
        <v>266203079</v>
      </c>
      <c r="I40" s="45">
        <v>294226635</v>
      </c>
      <c r="J40" s="45">
        <v>294226635</v>
      </c>
      <c r="K40" s="45">
        <v>279857535</v>
      </c>
      <c r="L40" s="45">
        <v>330765682</v>
      </c>
      <c r="M40" s="45">
        <v>320333910</v>
      </c>
      <c r="N40" s="45">
        <v>320333910</v>
      </c>
      <c r="O40" s="45">
        <v>326986885</v>
      </c>
      <c r="P40" s="45">
        <v>294952617</v>
      </c>
      <c r="Q40" s="45">
        <v>390596344</v>
      </c>
      <c r="R40" s="45">
        <v>326986885</v>
      </c>
      <c r="S40" s="45">
        <v>355070202</v>
      </c>
      <c r="T40" s="45">
        <v>330480199</v>
      </c>
      <c r="U40" s="45">
        <v>276156549</v>
      </c>
      <c r="V40" s="45">
        <v>276156549</v>
      </c>
      <c r="W40" s="45">
        <v>276156549</v>
      </c>
      <c r="X40" s="45">
        <v>250537840</v>
      </c>
      <c r="Y40" s="45">
        <v>25618709</v>
      </c>
      <c r="Z40" s="46">
        <v>10.23</v>
      </c>
      <c r="AA40" s="47">
        <v>250537840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1979985</v>
      </c>
      <c r="D6" s="17"/>
      <c r="E6" s="18">
        <v>2958738</v>
      </c>
      <c r="F6" s="19">
        <v>3532000</v>
      </c>
      <c r="G6" s="19">
        <v>109837</v>
      </c>
      <c r="H6" s="19">
        <v>259539</v>
      </c>
      <c r="I6" s="19">
        <v>230450</v>
      </c>
      <c r="J6" s="19">
        <v>599826</v>
      </c>
      <c r="K6" s="19">
        <v>171527</v>
      </c>
      <c r="L6" s="19">
        <v>449942</v>
      </c>
      <c r="M6" s="19">
        <v>212591</v>
      </c>
      <c r="N6" s="19">
        <v>834060</v>
      </c>
      <c r="O6" s="19">
        <v>139055</v>
      </c>
      <c r="P6" s="19">
        <v>127498</v>
      </c>
      <c r="Q6" s="19">
        <v>149438</v>
      </c>
      <c r="R6" s="19">
        <v>415991</v>
      </c>
      <c r="S6" s="19">
        <v>124104</v>
      </c>
      <c r="T6" s="19">
        <v>168213</v>
      </c>
      <c r="U6" s="19">
        <v>15897</v>
      </c>
      <c r="V6" s="19">
        <v>308214</v>
      </c>
      <c r="W6" s="19">
        <v>2158091</v>
      </c>
      <c r="X6" s="19">
        <v>3532000</v>
      </c>
      <c r="Y6" s="19">
        <v>-1373909</v>
      </c>
      <c r="Z6" s="20">
        <v>-38.9</v>
      </c>
      <c r="AA6" s="21">
        <v>3532000</v>
      </c>
    </row>
    <row r="7" spans="1:27" ht="13.5">
      <c r="A7" s="22" t="s">
        <v>34</v>
      </c>
      <c r="B7" s="16"/>
      <c r="C7" s="17">
        <v>13571293</v>
      </c>
      <c r="D7" s="17"/>
      <c r="E7" s="18">
        <v>13342762</v>
      </c>
      <c r="F7" s="19">
        <v>18923693</v>
      </c>
      <c r="G7" s="19">
        <v>1032809</v>
      </c>
      <c r="H7" s="19">
        <v>1087273</v>
      </c>
      <c r="I7" s="19">
        <v>1165475</v>
      </c>
      <c r="J7" s="19">
        <v>3285557</v>
      </c>
      <c r="K7" s="19">
        <v>1034660</v>
      </c>
      <c r="L7" s="19">
        <v>970362</v>
      </c>
      <c r="M7" s="19">
        <v>1205716</v>
      </c>
      <c r="N7" s="19">
        <v>3210738</v>
      </c>
      <c r="O7" s="19">
        <v>1097970</v>
      </c>
      <c r="P7" s="19">
        <v>1350806</v>
      </c>
      <c r="Q7" s="19">
        <v>1269970</v>
      </c>
      <c r="R7" s="19">
        <v>3718746</v>
      </c>
      <c r="S7" s="19">
        <v>1139173</v>
      </c>
      <c r="T7" s="19">
        <v>1127185</v>
      </c>
      <c r="U7" s="19">
        <v>1120076</v>
      </c>
      <c r="V7" s="19">
        <v>3386434</v>
      </c>
      <c r="W7" s="19">
        <v>13601475</v>
      </c>
      <c r="X7" s="19">
        <v>18923693</v>
      </c>
      <c r="Y7" s="19">
        <v>-5322218</v>
      </c>
      <c r="Z7" s="20">
        <v>-28.12</v>
      </c>
      <c r="AA7" s="21">
        <v>18923693</v>
      </c>
    </row>
    <row r="8" spans="1:27" ht="13.5">
      <c r="A8" s="22" t="s">
        <v>35</v>
      </c>
      <c r="B8" s="16"/>
      <c r="C8" s="17">
        <v>10168011</v>
      </c>
      <c r="D8" s="17"/>
      <c r="E8" s="18">
        <v>4764023</v>
      </c>
      <c r="F8" s="19"/>
      <c r="G8" s="19">
        <v>1739532</v>
      </c>
      <c r="H8" s="19">
        <v>463675</v>
      </c>
      <c r="I8" s="19">
        <v>1922726</v>
      </c>
      <c r="J8" s="19">
        <v>4125933</v>
      </c>
      <c r="K8" s="19">
        <v>304746</v>
      </c>
      <c r="L8" s="19">
        <v>569880</v>
      </c>
      <c r="M8" s="19">
        <v>547277</v>
      </c>
      <c r="N8" s="19">
        <v>1421903</v>
      </c>
      <c r="O8" s="19">
        <v>362326</v>
      </c>
      <c r="P8" s="19">
        <v>3059200</v>
      </c>
      <c r="Q8" s="19">
        <v>2851403</v>
      </c>
      <c r="R8" s="19">
        <v>6272929</v>
      </c>
      <c r="S8" s="19">
        <v>110568</v>
      </c>
      <c r="T8" s="19">
        <v>368540</v>
      </c>
      <c r="U8" s="19">
        <v>2894748</v>
      </c>
      <c r="V8" s="19">
        <v>3373856</v>
      </c>
      <c r="W8" s="19">
        <v>15194621</v>
      </c>
      <c r="X8" s="19"/>
      <c r="Y8" s="19">
        <v>15194621</v>
      </c>
      <c r="Z8" s="20"/>
      <c r="AA8" s="21"/>
    </row>
    <row r="9" spans="1:27" ht="13.5">
      <c r="A9" s="22" t="s">
        <v>36</v>
      </c>
      <c r="B9" s="16"/>
      <c r="C9" s="17">
        <v>21100618</v>
      </c>
      <c r="D9" s="17"/>
      <c r="E9" s="18">
        <v>21601900</v>
      </c>
      <c r="F9" s="19">
        <v>21532010</v>
      </c>
      <c r="G9" s="19">
        <v>8423000</v>
      </c>
      <c r="H9" s="19">
        <v>1334000</v>
      </c>
      <c r="I9" s="19"/>
      <c r="J9" s="19">
        <v>9757000</v>
      </c>
      <c r="K9" s="19">
        <v>1300000</v>
      </c>
      <c r="L9" s="19">
        <v>3045510</v>
      </c>
      <c r="M9" s="19">
        <v>3002000</v>
      </c>
      <c r="N9" s="19">
        <v>7347510</v>
      </c>
      <c r="O9" s="19"/>
      <c r="P9" s="19">
        <v>691000</v>
      </c>
      <c r="Q9" s="19">
        <v>478475</v>
      </c>
      <c r="R9" s="19">
        <v>1169475</v>
      </c>
      <c r="S9" s="19">
        <v>1111112</v>
      </c>
      <c r="T9" s="19">
        <v>3200000</v>
      </c>
      <c r="U9" s="19">
        <v>3033000</v>
      </c>
      <c r="V9" s="19">
        <v>7344112</v>
      </c>
      <c r="W9" s="19">
        <v>25618097</v>
      </c>
      <c r="X9" s="19">
        <v>21532010</v>
      </c>
      <c r="Y9" s="19">
        <v>4086087</v>
      </c>
      <c r="Z9" s="20">
        <v>18.98</v>
      </c>
      <c r="AA9" s="21">
        <v>21532010</v>
      </c>
    </row>
    <row r="10" spans="1:27" ht="13.5">
      <c r="A10" s="22" t="s">
        <v>37</v>
      </c>
      <c r="B10" s="16"/>
      <c r="C10" s="17">
        <v>12031909</v>
      </c>
      <c r="D10" s="17"/>
      <c r="E10" s="18">
        <v>21088100</v>
      </c>
      <c r="F10" s="19">
        <v>12737530</v>
      </c>
      <c r="G10" s="19">
        <v>462572</v>
      </c>
      <c r="H10" s="19">
        <v>4272336</v>
      </c>
      <c r="I10" s="19"/>
      <c r="J10" s="19">
        <v>4734908</v>
      </c>
      <c r="K10" s="19">
        <v>281375</v>
      </c>
      <c r="L10" s="19"/>
      <c r="M10" s="19">
        <v>3063297</v>
      </c>
      <c r="N10" s="19">
        <v>3344672</v>
      </c>
      <c r="O10" s="19"/>
      <c r="P10" s="19"/>
      <c r="Q10" s="19">
        <v>1446169</v>
      </c>
      <c r="R10" s="19">
        <v>1446169</v>
      </c>
      <c r="S10" s="19">
        <v>7500000</v>
      </c>
      <c r="T10" s="19"/>
      <c r="U10" s="19">
        <v>1162558</v>
      </c>
      <c r="V10" s="19">
        <v>8662558</v>
      </c>
      <c r="W10" s="19">
        <v>18188307</v>
      </c>
      <c r="X10" s="19">
        <v>12737530</v>
      </c>
      <c r="Y10" s="19">
        <v>5450777</v>
      </c>
      <c r="Z10" s="20">
        <v>42.79</v>
      </c>
      <c r="AA10" s="21">
        <v>12737530</v>
      </c>
    </row>
    <row r="11" spans="1:27" ht="13.5">
      <c r="A11" s="22" t="s">
        <v>38</v>
      </c>
      <c r="B11" s="16"/>
      <c r="C11" s="17">
        <v>659824</v>
      </c>
      <c r="D11" s="17"/>
      <c r="E11" s="18">
        <v>1713416</v>
      </c>
      <c r="F11" s="19">
        <v>1205626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>
        <v>1205626</v>
      </c>
      <c r="Y11" s="19">
        <v>-1205626</v>
      </c>
      <c r="Z11" s="20">
        <v>-100</v>
      </c>
      <c r="AA11" s="21">
        <v>1205626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-44697429</v>
      </c>
      <c r="D14" s="17"/>
      <c r="E14" s="18">
        <v>-41921201</v>
      </c>
      <c r="F14" s="19">
        <v>-41306016</v>
      </c>
      <c r="G14" s="19">
        <v>-9844602</v>
      </c>
      <c r="H14" s="19">
        <v>-4648206</v>
      </c>
      <c r="I14" s="19">
        <v>-6269924</v>
      </c>
      <c r="J14" s="19">
        <v>-20762732</v>
      </c>
      <c r="K14" s="19">
        <v>-3476171</v>
      </c>
      <c r="L14" s="19">
        <v>-3755095</v>
      </c>
      <c r="M14" s="19">
        <v>-3256382</v>
      </c>
      <c r="N14" s="19">
        <v>-10487648</v>
      </c>
      <c r="O14" s="19">
        <v>-3103586</v>
      </c>
      <c r="P14" s="19">
        <v>-4017638</v>
      </c>
      <c r="Q14" s="19">
        <v>-3325668</v>
      </c>
      <c r="R14" s="19">
        <v>-10446892</v>
      </c>
      <c r="S14" s="19">
        <v>-6301726</v>
      </c>
      <c r="T14" s="19">
        <v>-3594504</v>
      </c>
      <c r="U14" s="19">
        <v>-3197760</v>
      </c>
      <c r="V14" s="19">
        <v>-13093990</v>
      </c>
      <c r="W14" s="19">
        <v>-54791262</v>
      </c>
      <c r="X14" s="19">
        <v>-41306016</v>
      </c>
      <c r="Y14" s="19">
        <v>-13485246</v>
      </c>
      <c r="Z14" s="20">
        <v>32.65</v>
      </c>
      <c r="AA14" s="21">
        <v>-41306016</v>
      </c>
    </row>
    <row r="15" spans="1:27" ht="13.5">
      <c r="A15" s="22" t="s">
        <v>42</v>
      </c>
      <c r="B15" s="16"/>
      <c r="C15" s="17">
        <v>-806882</v>
      </c>
      <c r="D15" s="17"/>
      <c r="E15" s="18">
        <v>-393000</v>
      </c>
      <c r="F15" s="19">
        <v>-645000</v>
      </c>
      <c r="G15" s="19">
        <v>-38138</v>
      </c>
      <c r="H15" s="19">
        <v>-62914</v>
      </c>
      <c r="I15" s="19">
        <v>-96221</v>
      </c>
      <c r="J15" s="19">
        <v>-197273</v>
      </c>
      <c r="K15" s="19">
        <v>-160213</v>
      </c>
      <c r="L15" s="19">
        <v>-99660</v>
      </c>
      <c r="M15" s="19">
        <v>-60931</v>
      </c>
      <c r="N15" s="19">
        <v>-320804</v>
      </c>
      <c r="O15" s="19">
        <v>-211405</v>
      </c>
      <c r="P15" s="19">
        <v>-60824</v>
      </c>
      <c r="Q15" s="19">
        <v>-123533</v>
      </c>
      <c r="R15" s="19">
        <v>-395762</v>
      </c>
      <c r="S15" s="19">
        <v>-61843</v>
      </c>
      <c r="T15" s="19">
        <v>-93740</v>
      </c>
      <c r="U15" s="19">
        <v>-67631</v>
      </c>
      <c r="V15" s="19">
        <v>-223214</v>
      </c>
      <c r="W15" s="19">
        <v>-1137053</v>
      </c>
      <c r="X15" s="19">
        <v>-645000</v>
      </c>
      <c r="Y15" s="19">
        <v>-492053</v>
      </c>
      <c r="Z15" s="20">
        <v>76.29</v>
      </c>
      <c r="AA15" s="21">
        <v>-645000</v>
      </c>
    </row>
    <row r="16" spans="1:27" ht="13.5">
      <c r="A16" s="22" t="s">
        <v>43</v>
      </c>
      <c r="B16" s="16"/>
      <c r="C16" s="17">
        <v>-660229</v>
      </c>
      <c r="D16" s="17"/>
      <c r="E16" s="18">
        <v>-1312846</v>
      </c>
      <c r="F16" s="19">
        <v>-1173470</v>
      </c>
      <c r="G16" s="19">
        <v>-35460</v>
      </c>
      <c r="H16" s="19">
        <v>-57561</v>
      </c>
      <c r="I16" s="19">
        <v>-87859</v>
      </c>
      <c r="J16" s="19">
        <v>-180880</v>
      </c>
      <c r="K16" s="19">
        <v>-91666</v>
      </c>
      <c r="L16" s="19">
        <v>-226843</v>
      </c>
      <c r="M16" s="19">
        <v>-92157</v>
      </c>
      <c r="N16" s="19">
        <v>-410666</v>
      </c>
      <c r="O16" s="19">
        <v>-192320</v>
      </c>
      <c r="P16" s="19">
        <v>-37752</v>
      </c>
      <c r="Q16" s="19">
        <v>-663893</v>
      </c>
      <c r="R16" s="19">
        <v>-893965</v>
      </c>
      <c r="S16" s="19">
        <v>-240372</v>
      </c>
      <c r="T16" s="19">
        <v>-134060</v>
      </c>
      <c r="U16" s="19">
        <v>-323046</v>
      </c>
      <c r="V16" s="19">
        <v>-697478</v>
      </c>
      <c r="W16" s="19">
        <v>-2182989</v>
      </c>
      <c r="X16" s="19">
        <v>-1173470</v>
      </c>
      <c r="Y16" s="19">
        <v>-1009519</v>
      </c>
      <c r="Z16" s="20">
        <v>86.03</v>
      </c>
      <c r="AA16" s="21">
        <v>-1173470</v>
      </c>
    </row>
    <row r="17" spans="1:27" ht="13.5">
      <c r="A17" s="23" t="s">
        <v>44</v>
      </c>
      <c r="B17" s="24"/>
      <c r="C17" s="25">
        <f aca="true" t="shared" si="0" ref="C17:Y17">SUM(C6:C16)</f>
        <v>13347100</v>
      </c>
      <c r="D17" s="25">
        <f>SUM(D6:D16)</f>
        <v>0</v>
      </c>
      <c r="E17" s="26">
        <f t="shared" si="0"/>
        <v>21841892</v>
      </c>
      <c r="F17" s="27">
        <f t="shared" si="0"/>
        <v>14806373</v>
      </c>
      <c r="G17" s="27">
        <f t="shared" si="0"/>
        <v>1849550</v>
      </c>
      <c r="H17" s="27">
        <f t="shared" si="0"/>
        <v>2648142</v>
      </c>
      <c r="I17" s="27">
        <f t="shared" si="0"/>
        <v>-3135353</v>
      </c>
      <c r="J17" s="27">
        <f t="shared" si="0"/>
        <v>1362339</v>
      </c>
      <c r="K17" s="27">
        <f t="shared" si="0"/>
        <v>-635742</v>
      </c>
      <c r="L17" s="27">
        <f t="shared" si="0"/>
        <v>954096</v>
      </c>
      <c r="M17" s="27">
        <f t="shared" si="0"/>
        <v>4621411</v>
      </c>
      <c r="N17" s="27">
        <f t="shared" si="0"/>
        <v>4939765</v>
      </c>
      <c r="O17" s="27">
        <f t="shared" si="0"/>
        <v>-1907960</v>
      </c>
      <c r="P17" s="27">
        <f t="shared" si="0"/>
        <v>1112290</v>
      </c>
      <c r="Q17" s="27">
        <f t="shared" si="0"/>
        <v>2082361</v>
      </c>
      <c r="R17" s="27">
        <f t="shared" si="0"/>
        <v>1286691</v>
      </c>
      <c r="S17" s="27">
        <f t="shared" si="0"/>
        <v>3381016</v>
      </c>
      <c r="T17" s="27">
        <f t="shared" si="0"/>
        <v>1041634</v>
      </c>
      <c r="U17" s="27">
        <f t="shared" si="0"/>
        <v>4637842</v>
      </c>
      <c r="V17" s="27">
        <f t="shared" si="0"/>
        <v>9060492</v>
      </c>
      <c r="W17" s="27">
        <f t="shared" si="0"/>
        <v>16649287</v>
      </c>
      <c r="X17" s="27">
        <f t="shared" si="0"/>
        <v>14806373</v>
      </c>
      <c r="Y17" s="27">
        <f t="shared" si="0"/>
        <v>1842914</v>
      </c>
      <c r="Z17" s="28">
        <f>+IF(X17&lt;&gt;0,+(Y17/X17)*100,0)</f>
        <v>12.44676194500841</v>
      </c>
      <c r="AA17" s="29">
        <f>SUM(AA6:AA16)</f>
        <v>14806373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185688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>
        <v>19639</v>
      </c>
      <c r="H22" s="19">
        <v>11375</v>
      </c>
      <c r="I22" s="19">
        <v>9605</v>
      </c>
      <c r="J22" s="19">
        <v>40619</v>
      </c>
      <c r="K22" s="19">
        <v>11325</v>
      </c>
      <c r="L22" s="19">
        <v>23498</v>
      </c>
      <c r="M22" s="36">
        <v>15664</v>
      </c>
      <c r="N22" s="19">
        <v>50487</v>
      </c>
      <c r="O22" s="19">
        <v>38712</v>
      </c>
      <c r="P22" s="19">
        <v>16720</v>
      </c>
      <c r="Q22" s="19">
        <v>16216</v>
      </c>
      <c r="R22" s="19">
        <v>71648</v>
      </c>
      <c r="S22" s="19"/>
      <c r="T22" s="36">
        <v>43557</v>
      </c>
      <c r="U22" s="19">
        <v>31221</v>
      </c>
      <c r="V22" s="19">
        <v>74778</v>
      </c>
      <c r="W22" s="19">
        <v>237532</v>
      </c>
      <c r="X22" s="19"/>
      <c r="Y22" s="19">
        <v>237532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-11719131</v>
      </c>
      <c r="D26" s="17"/>
      <c r="E26" s="18">
        <v>-18370390</v>
      </c>
      <c r="F26" s="19">
        <v>-12100245</v>
      </c>
      <c r="G26" s="19">
        <v>-485306</v>
      </c>
      <c r="H26" s="19">
        <v>-112849</v>
      </c>
      <c r="I26" s="19">
        <v>-986009</v>
      </c>
      <c r="J26" s="19">
        <v>-1584164</v>
      </c>
      <c r="K26" s="19">
        <v>-4394749</v>
      </c>
      <c r="L26" s="19">
        <v>-349995</v>
      </c>
      <c r="M26" s="19">
        <v>-2627765</v>
      </c>
      <c r="N26" s="19">
        <v>-7372509</v>
      </c>
      <c r="O26" s="19"/>
      <c r="P26" s="19">
        <v>-1310018</v>
      </c>
      <c r="Q26" s="19">
        <v>-4943613</v>
      </c>
      <c r="R26" s="19">
        <v>-6253631</v>
      </c>
      <c r="S26" s="19">
        <v>-1186283</v>
      </c>
      <c r="T26" s="19"/>
      <c r="U26" s="19">
        <v>-3518275</v>
      </c>
      <c r="V26" s="19">
        <v>-4704558</v>
      </c>
      <c r="W26" s="19">
        <v>-19914862</v>
      </c>
      <c r="X26" s="19">
        <v>-12100245</v>
      </c>
      <c r="Y26" s="19">
        <v>-7814617</v>
      </c>
      <c r="Z26" s="20">
        <v>64.58</v>
      </c>
      <c r="AA26" s="21">
        <v>-12100245</v>
      </c>
    </row>
    <row r="27" spans="1:27" ht="13.5">
      <c r="A27" s="23" t="s">
        <v>51</v>
      </c>
      <c r="B27" s="24"/>
      <c r="C27" s="25">
        <f aca="true" t="shared" si="1" ref="C27:Y27">SUM(C21:C26)</f>
        <v>-11533443</v>
      </c>
      <c r="D27" s="25">
        <f>SUM(D21:D26)</f>
        <v>0</v>
      </c>
      <c r="E27" s="26">
        <f t="shared" si="1"/>
        <v>-18370390</v>
      </c>
      <c r="F27" s="27">
        <f t="shared" si="1"/>
        <v>-12100245</v>
      </c>
      <c r="G27" s="27">
        <f t="shared" si="1"/>
        <v>-465667</v>
      </c>
      <c r="H27" s="27">
        <f t="shared" si="1"/>
        <v>-101474</v>
      </c>
      <c r="I27" s="27">
        <f t="shared" si="1"/>
        <v>-976404</v>
      </c>
      <c r="J27" s="27">
        <f t="shared" si="1"/>
        <v>-1543545</v>
      </c>
      <c r="K27" s="27">
        <f t="shared" si="1"/>
        <v>-4383424</v>
      </c>
      <c r="L27" s="27">
        <f t="shared" si="1"/>
        <v>-326497</v>
      </c>
      <c r="M27" s="27">
        <f t="shared" si="1"/>
        <v>-2612101</v>
      </c>
      <c r="N27" s="27">
        <f t="shared" si="1"/>
        <v>-7322022</v>
      </c>
      <c r="O27" s="27">
        <f t="shared" si="1"/>
        <v>38712</v>
      </c>
      <c r="P27" s="27">
        <f t="shared" si="1"/>
        <v>-1293298</v>
      </c>
      <c r="Q27" s="27">
        <f t="shared" si="1"/>
        <v>-4927397</v>
      </c>
      <c r="R27" s="27">
        <f t="shared" si="1"/>
        <v>-6181983</v>
      </c>
      <c r="S27" s="27">
        <f t="shared" si="1"/>
        <v>-1186283</v>
      </c>
      <c r="T27" s="27">
        <f t="shared" si="1"/>
        <v>43557</v>
      </c>
      <c r="U27" s="27">
        <f t="shared" si="1"/>
        <v>-3487054</v>
      </c>
      <c r="V27" s="27">
        <f t="shared" si="1"/>
        <v>-4629780</v>
      </c>
      <c r="W27" s="27">
        <f t="shared" si="1"/>
        <v>-19677330</v>
      </c>
      <c r="X27" s="27">
        <f t="shared" si="1"/>
        <v>-12100245</v>
      </c>
      <c r="Y27" s="27">
        <f t="shared" si="1"/>
        <v>-7577085</v>
      </c>
      <c r="Z27" s="28">
        <f>+IF(X27&lt;&gt;0,+(Y27/X27)*100,0)</f>
        <v>62.6192692792584</v>
      </c>
      <c r="AA27" s="29">
        <f>SUM(AA21:AA26)</f>
        <v>-12100245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47308</v>
      </c>
      <c r="F33" s="19"/>
      <c r="G33" s="19">
        <v>11992</v>
      </c>
      <c r="H33" s="36">
        <v>22824</v>
      </c>
      <c r="I33" s="36">
        <v>18256</v>
      </c>
      <c r="J33" s="36">
        <v>53072</v>
      </c>
      <c r="K33" s="19">
        <v>21602</v>
      </c>
      <c r="L33" s="19">
        <v>6637</v>
      </c>
      <c r="M33" s="19">
        <v>9330</v>
      </c>
      <c r="N33" s="19">
        <v>37569</v>
      </c>
      <c r="O33" s="36">
        <v>14788</v>
      </c>
      <c r="P33" s="36">
        <v>10801</v>
      </c>
      <c r="Q33" s="36">
        <v>12731</v>
      </c>
      <c r="R33" s="19">
        <v>38320</v>
      </c>
      <c r="S33" s="19"/>
      <c r="T33" s="19">
        <v>17747</v>
      </c>
      <c r="U33" s="19">
        <v>23179</v>
      </c>
      <c r="V33" s="36">
        <v>40926</v>
      </c>
      <c r="W33" s="36">
        <v>169887</v>
      </c>
      <c r="X33" s="36"/>
      <c r="Y33" s="19">
        <v>169887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-69790</v>
      </c>
      <c r="D35" s="17"/>
      <c r="E35" s="18">
        <v>-80000</v>
      </c>
      <c r="F35" s="19">
        <v>-710000</v>
      </c>
      <c r="G35" s="19">
        <v>-10800</v>
      </c>
      <c r="H35" s="19"/>
      <c r="I35" s="19">
        <v>-97901</v>
      </c>
      <c r="J35" s="19">
        <v>-108701</v>
      </c>
      <c r="K35" s="19"/>
      <c r="L35" s="19">
        <v>-21600</v>
      </c>
      <c r="M35" s="19"/>
      <c r="N35" s="19">
        <v>-21600</v>
      </c>
      <c r="O35" s="19"/>
      <c r="P35" s="19"/>
      <c r="Q35" s="19"/>
      <c r="R35" s="19"/>
      <c r="S35" s="19"/>
      <c r="T35" s="19"/>
      <c r="U35" s="19">
        <v>-30000</v>
      </c>
      <c r="V35" s="19">
        <v>-30000</v>
      </c>
      <c r="W35" s="19">
        <v>-160301</v>
      </c>
      <c r="X35" s="19">
        <v>-710000</v>
      </c>
      <c r="Y35" s="19">
        <v>549699</v>
      </c>
      <c r="Z35" s="20">
        <v>-77.42</v>
      </c>
      <c r="AA35" s="21">
        <v>-710000</v>
      </c>
    </row>
    <row r="36" spans="1:27" ht="13.5">
      <c r="A36" s="23" t="s">
        <v>57</v>
      </c>
      <c r="B36" s="24"/>
      <c r="C36" s="25">
        <f aca="true" t="shared" si="2" ref="C36:Y36">SUM(C31:C35)</f>
        <v>-69790</v>
      </c>
      <c r="D36" s="25">
        <f>SUM(D31:D35)</f>
        <v>0</v>
      </c>
      <c r="E36" s="26">
        <f t="shared" si="2"/>
        <v>-32692</v>
      </c>
      <c r="F36" s="27">
        <f t="shared" si="2"/>
        <v>-710000</v>
      </c>
      <c r="G36" s="27">
        <f t="shared" si="2"/>
        <v>1192</v>
      </c>
      <c r="H36" s="27">
        <f t="shared" si="2"/>
        <v>22824</v>
      </c>
      <c r="I36" s="27">
        <f t="shared" si="2"/>
        <v>-79645</v>
      </c>
      <c r="J36" s="27">
        <f t="shared" si="2"/>
        <v>-55629</v>
      </c>
      <c r="K36" s="27">
        <f t="shared" si="2"/>
        <v>21602</v>
      </c>
      <c r="L36" s="27">
        <f t="shared" si="2"/>
        <v>-14963</v>
      </c>
      <c r="M36" s="27">
        <f t="shared" si="2"/>
        <v>9330</v>
      </c>
      <c r="N36" s="27">
        <f t="shared" si="2"/>
        <v>15969</v>
      </c>
      <c r="O36" s="27">
        <f t="shared" si="2"/>
        <v>14788</v>
      </c>
      <c r="P36" s="27">
        <f t="shared" si="2"/>
        <v>10801</v>
      </c>
      <c r="Q36" s="27">
        <f t="shared" si="2"/>
        <v>12731</v>
      </c>
      <c r="R36" s="27">
        <f t="shared" si="2"/>
        <v>38320</v>
      </c>
      <c r="S36" s="27">
        <f t="shared" si="2"/>
        <v>0</v>
      </c>
      <c r="T36" s="27">
        <f t="shared" si="2"/>
        <v>17747</v>
      </c>
      <c r="U36" s="27">
        <f t="shared" si="2"/>
        <v>-6821</v>
      </c>
      <c r="V36" s="27">
        <f t="shared" si="2"/>
        <v>10926</v>
      </c>
      <c r="W36" s="27">
        <f t="shared" si="2"/>
        <v>9586</v>
      </c>
      <c r="X36" s="27">
        <f t="shared" si="2"/>
        <v>-710000</v>
      </c>
      <c r="Y36" s="27">
        <f t="shared" si="2"/>
        <v>719586</v>
      </c>
      <c r="Z36" s="28">
        <f>+IF(X36&lt;&gt;0,+(Y36/X36)*100,0)</f>
        <v>-101.35014084507041</v>
      </c>
      <c r="AA36" s="29">
        <f>SUM(AA31:AA35)</f>
        <v>-710000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1743867</v>
      </c>
      <c r="D38" s="31">
        <f>+D17+D27+D36</f>
        <v>0</v>
      </c>
      <c r="E38" s="32">
        <f t="shared" si="3"/>
        <v>3438810</v>
      </c>
      <c r="F38" s="33">
        <f t="shared" si="3"/>
        <v>1996128</v>
      </c>
      <c r="G38" s="33">
        <f t="shared" si="3"/>
        <v>1385075</v>
      </c>
      <c r="H38" s="33">
        <f t="shared" si="3"/>
        <v>2569492</v>
      </c>
      <c r="I38" s="33">
        <f t="shared" si="3"/>
        <v>-4191402</v>
      </c>
      <c r="J38" s="33">
        <f t="shared" si="3"/>
        <v>-236835</v>
      </c>
      <c r="K38" s="33">
        <f t="shared" si="3"/>
        <v>-4997564</v>
      </c>
      <c r="L38" s="33">
        <f t="shared" si="3"/>
        <v>612636</v>
      </c>
      <c r="M38" s="33">
        <f t="shared" si="3"/>
        <v>2018640</v>
      </c>
      <c r="N38" s="33">
        <f t="shared" si="3"/>
        <v>-2366288</v>
      </c>
      <c r="O38" s="33">
        <f t="shared" si="3"/>
        <v>-1854460</v>
      </c>
      <c r="P38" s="33">
        <f t="shared" si="3"/>
        <v>-170207</v>
      </c>
      <c r="Q38" s="33">
        <f t="shared" si="3"/>
        <v>-2832305</v>
      </c>
      <c r="R38" s="33">
        <f t="shared" si="3"/>
        <v>-4856972</v>
      </c>
      <c r="S38" s="33">
        <f t="shared" si="3"/>
        <v>2194733</v>
      </c>
      <c r="T38" s="33">
        <f t="shared" si="3"/>
        <v>1102938</v>
      </c>
      <c r="U38" s="33">
        <f t="shared" si="3"/>
        <v>1143967</v>
      </c>
      <c r="V38" s="33">
        <f t="shared" si="3"/>
        <v>4441638</v>
      </c>
      <c r="W38" s="33">
        <f t="shared" si="3"/>
        <v>-3018457</v>
      </c>
      <c r="X38" s="33">
        <f t="shared" si="3"/>
        <v>1996128</v>
      </c>
      <c r="Y38" s="33">
        <f t="shared" si="3"/>
        <v>-5014585</v>
      </c>
      <c r="Z38" s="34">
        <f>+IF(X38&lt;&gt;0,+(Y38/X38)*100,0)</f>
        <v>-251.21560340819826</v>
      </c>
      <c r="AA38" s="35">
        <f>+AA17+AA27+AA36</f>
        <v>1996128</v>
      </c>
    </row>
    <row r="39" spans="1:27" ht="13.5">
      <c r="A39" s="22" t="s">
        <v>59</v>
      </c>
      <c r="B39" s="16"/>
      <c r="C39" s="31">
        <v>6662327</v>
      </c>
      <c r="D39" s="31"/>
      <c r="E39" s="32">
        <v>4473610</v>
      </c>
      <c r="F39" s="33">
        <v>8406033</v>
      </c>
      <c r="G39" s="33">
        <v>3573939</v>
      </c>
      <c r="H39" s="33">
        <v>4959014</v>
      </c>
      <c r="I39" s="33">
        <v>7528506</v>
      </c>
      <c r="J39" s="33">
        <v>3573939</v>
      </c>
      <c r="K39" s="33">
        <v>3337104</v>
      </c>
      <c r="L39" s="33">
        <v>-1660460</v>
      </c>
      <c r="M39" s="33">
        <v>-1047824</v>
      </c>
      <c r="N39" s="33">
        <v>3337104</v>
      </c>
      <c r="O39" s="33">
        <v>970816</v>
      </c>
      <c r="P39" s="33">
        <v>-883644</v>
      </c>
      <c r="Q39" s="33">
        <v>-1053851</v>
      </c>
      <c r="R39" s="33">
        <v>970816</v>
      </c>
      <c r="S39" s="33">
        <v>-3886156</v>
      </c>
      <c r="T39" s="33">
        <v>-1691423</v>
      </c>
      <c r="U39" s="33">
        <v>-588485</v>
      </c>
      <c r="V39" s="33">
        <v>-3886156</v>
      </c>
      <c r="W39" s="33">
        <v>3573939</v>
      </c>
      <c r="X39" s="33">
        <v>8406033</v>
      </c>
      <c r="Y39" s="33">
        <v>-4832094</v>
      </c>
      <c r="Z39" s="34">
        <v>-57.48</v>
      </c>
      <c r="AA39" s="35">
        <v>8406033</v>
      </c>
    </row>
    <row r="40" spans="1:27" ht="13.5">
      <c r="A40" s="41" t="s">
        <v>60</v>
      </c>
      <c r="B40" s="42"/>
      <c r="C40" s="43">
        <v>8406194</v>
      </c>
      <c r="D40" s="43"/>
      <c r="E40" s="44">
        <v>7912420</v>
      </c>
      <c r="F40" s="45">
        <v>10402161</v>
      </c>
      <c r="G40" s="45">
        <v>4959014</v>
      </c>
      <c r="H40" s="45">
        <v>7528506</v>
      </c>
      <c r="I40" s="45">
        <v>3337104</v>
      </c>
      <c r="J40" s="45">
        <v>3337104</v>
      </c>
      <c r="K40" s="45">
        <v>-1660460</v>
      </c>
      <c r="L40" s="45">
        <v>-1047824</v>
      </c>
      <c r="M40" s="45">
        <v>970816</v>
      </c>
      <c r="N40" s="45">
        <v>970816</v>
      </c>
      <c r="O40" s="45">
        <v>-883644</v>
      </c>
      <c r="P40" s="45">
        <v>-1053851</v>
      </c>
      <c r="Q40" s="45">
        <v>-3886156</v>
      </c>
      <c r="R40" s="45">
        <v>-883644</v>
      </c>
      <c r="S40" s="45">
        <v>-1691423</v>
      </c>
      <c r="T40" s="45">
        <v>-588485</v>
      </c>
      <c r="U40" s="45">
        <v>555482</v>
      </c>
      <c r="V40" s="45">
        <v>555482</v>
      </c>
      <c r="W40" s="45">
        <v>555482</v>
      </c>
      <c r="X40" s="45">
        <v>10402161</v>
      </c>
      <c r="Y40" s="45">
        <v>-9846679</v>
      </c>
      <c r="Z40" s="46">
        <v>-94.66</v>
      </c>
      <c r="AA40" s="47">
        <v>10402161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1780984</v>
      </c>
      <c r="D6" s="17"/>
      <c r="E6" s="18">
        <v>548496</v>
      </c>
      <c r="F6" s="19">
        <v>3165000</v>
      </c>
      <c r="G6" s="19">
        <v>411196</v>
      </c>
      <c r="H6" s="19">
        <v>40275</v>
      </c>
      <c r="I6" s="19">
        <v>40275</v>
      </c>
      <c r="J6" s="19">
        <v>491746</v>
      </c>
      <c r="K6" s="19">
        <v>40275</v>
      </c>
      <c r="L6" s="19">
        <v>40275</v>
      </c>
      <c r="M6" s="19">
        <v>40275</v>
      </c>
      <c r="N6" s="19">
        <v>120825</v>
      </c>
      <c r="O6" s="19">
        <v>40275</v>
      </c>
      <c r="P6" s="19">
        <v>40275</v>
      </c>
      <c r="Q6" s="19">
        <v>40275</v>
      </c>
      <c r="R6" s="19">
        <v>120825</v>
      </c>
      <c r="S6" s="19">
        <v>40275</v>
      </c>
      <c r="T6" s="19">
        <v>40275</v>
      </c>
      <c r="U6" s="19">
        <v>40269</v>
      </c>
      <c r="V6" s="19">
        <v>120819</v>
      </c>
      <c r="W6" s="19">
        <v>854215</v>
      </c>
      <c r="X6" s="19">
        <v>3165000</v>
      </c>
      <c r="Y6" s="19">
        <v>-2310785</v>
      </c>
      <c r="Z6" s="20">
        <v>-73.01</v>
      </c>
      <c r="AA6" s="21">
        <v>3165000</v>
      </c>
    </row>
    <row r="7" spans="1:27" ht="13.5">
      <c r="A7" s="22" t="s">
        <v>34</v>
      </c>
      <c r="B7" s="16"/>
      <c r="C7" s="17">
        <v>6523000</v>
      </c>
      <c r="D7" s="17"/>
      <c r="E7" s="18">
        <v>1032996</v>
      </c>
      <c r="F7" s="19"/>
      <c r="G7" s="19">
        <v>648462</v>
      </c>
      <c r="H7" s="19">
        <v>661450</v>
      </c>
      <c r="I7" s="19">
        <v>624321</v>
      </c>
      <c r="J7" s="19">
        <v>1934233</v>
      </c>
      <c r="K7" s="19">
        <v>723619</v>
      </c>
      <c r="L7" s="19">
        <v>710094</v>
      </c>
      <c r="M7" s="19">
        <v>710252</v>
      </c>
      <c r="N7" s="19">
        <v>2143965</v>
      </c>
      <c r="O7" s="19">
        <v>815290</v>
      </c>
      <c r="P7" s="19">
        <v>843519</v>
      </c>
      <c r="Q7" s="19">
        <v>730586</v>
      </c>
      <c r="R7" s="19">
        <v>2389395</v>
      </c>
      <c r="S7" s="19">
        <v>795172</v>
      </c>
      <c r="T7" s="19">
        <v>644129</v>
      </c>
      <c r="U7" s="19">
        <v>718548</v>
      </c>
      <c r="V7" s="19">
        <v>2157849</v>
      </c>
      <c r="W7" s="19">
        <v>8625442</v>
      </c>
      <c r="X7" s="19"/>
      <c r="Y7" s="19">
        <v>8625442</v>
      </c>
      <c r="Z7" s="20"/>
      <c r="AA7" s="21"/>
    </row>
    <row r="8" spans="1:27" ht="13.5">
      <c r="A8" s="22" t="s">
        <v>35</v>
      </c>
      <c r="B8" s="16"/>
      <c r="C8" s="17"/>
      <c r="D8" s="17"/>
      <c r="E8" s="18">
        <v>1583508</v>
      </c>
      <c r="F8" s="19"/>
      <c r="G8" s="19">
        <v>217957</v>
      </c>
      <c r="H8" s="19">
        <v>186925</v>
      </c>
      <c r="I8" s="19">
        <v>194202</v>
      </c>
      <c r="J8" s="19">
        <v>599084</v>
      </c>
      <c r="K8" s="19">
        <v>1588486</v>
      </c>
      <c r="L8" s="19">
        <v>1363802</v>
      </c>
      <c r="M8" s="19">
        <v>164932</v>
      </c>
      <c r="N8" s="19">
        <v>3117220</v>
      </c>
      <c r="O8" s="19">
        <v>499959</v>
      </c>
      <c r="P8" s="19">
        <v>158459</v>
      </c>
      <c r="Q8" s="19">
        <v>257901</v>
      </c>
      <c r="R8" s="19">
        <v>916319</v>
      </c>
      <c r="S8" s="19">
        <v>139253</v>
      </c>
      <c r="T8" s="19">
        <v>1100237</v>
      </c>
      <c r="U8" s="19">
        <v>234515</v>
      </c>
      <c r="V8" s="19">
        <v>1474005</v>
      </c>
      <c r="W8" s="19">
        <v>6106628</v>
      </c>
      <c r="X8" s="19"/>
      <c r="Y8" s="19">
        <v>6106628</v>
      </c>
      <c r="Z8" s="20"/>
      <c r="AA8" s="21"/>
    </row>
    <row r="9" spans="1:27" ht="13.5">
      <c r="A9" s="22" t="s">
        <v>36</v>
      </c>
      <c r="B9" s="16"/>
      <c r="C9" s="17">
        <v>19181696</v>
      </c>
      <c r="D9" s="17"/>
      <c r="E9" s="18">
        <v>21276996</v>
      </c>
      <c r="F9" s="19">
        <v>21277000</v>
      </c>
      <c r="G9" s="19">
        <v>8909000</v>
      </c>
      <c r="H9" s="19">
        <v>26365</v>
      </c>
      <c r="I9" s="19">
        <v>934000</v>
      </c>
      <c r="J9" s="19">
        <v>9869365</v>
      </c>
      <c r="K9" s="19">
        <v>290000</v>
      </c>
      <c r="L9" s="19">
        <v>3982980</v>
      </c>
      <c r="M9" s="19"/>
      <c r="N9" s="19">
        <v>4272980</v>
      </c>
      <c r="O9" s="19"/>
      <c r="P9" s="19"/>
      <c r="Q9" s="19">
        <v>5166000</v>
      </c>
      <c r="R9" s="19">
        <v>5166000</v>
      </c>
      <c r="S9" s="19"/>
      <c r="T9" s="19"/>
      <c r="U9" s="19"/>
      <c r="V9" s="19"/>
      <c r="W9" s="19">
        <v>19308345</v>
      </c>
      <c r="X9" s="19">
        <v>21277000</v>
      </c>
      <c r="Y9" s="19">
        <v>-1968655</v>
      </c>
      <c r="Z9" s="20">
        <v>-9.25</v>
      </c>
      <c r="AA9" s="21">
        <v>21277000</v>
      </c>
    </row>
    <row r="10" spans="1:27" ht="13.5">
      <c r="A10" s="22" t="s">
        <v>37</v>
      </c>
      <c r="B10" s="16"/>
      <c r="C10" s="17">
        <v>19678730</v>
      </c>
      <c r="D10" s="17"/>
      <c r="E10" s="18">
        <v>19560000</v>
      </c>
      <c r="F10" s="19">
        <v>19560000</v>
      </c>
      <c r="G10" s="19">
        <v>3834000</v>
      </c>
      <c r="H10" s="19"/>
      <c r="I10" s="19">
        <v>400000</v>
      </c>
      <c r="J10" s="19">
        <v>4234000</v>
      </c>
      <c r="K10" s="19"/>
      <c r="L10" s="19">
        <v>3300000</v>
      </c>
      <c r="M10" s="19"/>
      <c r="N10" s="19">
        <v>3300000</v>
      </c>
      <c r="O10" s="19"/>
      <c r="P10" s="19"/>
      <c r="Q10" s="19">
        <v>9158000</v>
      </c>
      <c r="R10" s="19">
        <v>9158000</v>
      </c>
      <c r="S10" s="19"/>
      <c r="T10" s="19"/>
      <c r="U10" s="19"/>
      <c r="V10" s="19"/>
      <c r="W10" s="19">
        <v>16692000</v>
      </c>
      <c r="X10" s="19">
        <v>19560000</v>
      </c>
      <c r="Y10" s="19">
        <v>-2868000</v>
      </c>
      <c r="Z10" s="20">
        <v>-14.66</v>
      </c>
      <c r="AA10" s="21">
        <v>19560000</v>
      </c>
    </row>
    <row r="11" spans="1:27" ht="13.5">
      <c r="A11" s="22" t="s">
        <v>38</v>
      </c>
      <c r="B11" s="16"/>
      <c r="C11" s="17">
        <v>140376</v>
      </c>
      <c r="D11" s="17"/>
      <c r="E11" s="18">
        <v>1748004</v>
      </c>
      <c r="F11" s="19">
        <v>1747992</v>
      </c>
      <c r="G11" s="19"/>
      <c r="H11" s="19"/>
      <c r="I11" s="19">
        <v>17241</v>
      </c>
      <c r="J11" s="19">
        <v>17241</v>
      </c>
      <c r="K11" s="19"/>
      <c r="L11" s="19"/>
      <c r="M11" s="19"/>
      <c r="N11" s="19"/>
      <c r="O11" s="19"/>
      <c r="P11" s="19"/>
      <c r="Q11" s="19">
        <v>16960</v>
      </c>
      <c r="R11" s="19">
        <v>16960</v>
      </c>
      <c r="S11" s="19">
        <v>43967</v>
      </c>
      <c r="T11" s="19"/>
      <c r="U11" s="19"/>
      <c r="V11" s="19">
        <v>43967</v>
      </c>
      <c r="W11" s="19">
        <v>78168</v>
      </c>
      <c r="X11" s="19">
        <v>1747992</v>
      </c>
      <c r="Y11" s="19">
        <v>-1669824</v>
      </c>
      <c r="Z11" s="20">
        <v>-95.53</v>
      </c>
      <c r="AA11" s="21">
        <v>1747992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-23762000</v>
      </c>
      <c r="D14" s="17"/>
      <c r="E14" s="18">
        <v>-31493004</v>
      </c>
      <c r="F14" s="19">
        <v>-31492992</v>
      </c>
      <c r="G14" s="19">
        <v>-7886857</v>
      </c>
      <c r="H14" s="19">
        <v>-2379555</v>
      </c>
      <c r="I14" s="19">
        <v>-3188045</v>
      </c>
      <c r="J14" s="19">
        <v>-13454457</v>
      </c>
      <c r="K14" s="19">
        <v>-2474497</v>
      </c>
      <c r="L14" s="19">
        <v>-3143495</v>
      </c>
      <c r="M14" s="19">
        <v>-2528446</v>
      </c>
      <c r="N14" s="19">
        <v>-8146438</v>
      </c>
      <c r="O14" s="19">
        <v>-2072377</v>
      </c>
      <c r="P14" s="19">
        <v>-1381952</v>
      </c>
      <c r="Q14" s="19">
        <v>-2739369</v>
      </c>
      <c r="R14" s="19">
        <v>-6193698</v>
      </c>
      <c r="S14" s="19">
        <v>-2237990</v>
      </c>
      <c r="T14" s="19">
        <v>-2224154</v>
      </c>
      <c r="U14" s="19">
        <v>-2047725</v>
      </c>
      <c r="V14" s="19">
        <v>-6509869</v>
      </c>
      <c r="W14" s="19">
        <v>-34304462</v>
      </c>
      <c r="X14" s="19">
        <v>-31492992</v>
      </c>
      <c r="Y14" s="19">
        <v>-2811470</v>
      </c>
      <c r="Z14" s="20">
        <v>8.93</v>
      </c>
      <c r="AA14" s="21">
        <v>-31492992</v>
      </c>
    </row>
    <row r="15" spans="1:27" ht="13.5">
      <c r="A15" s="22" t="s">
        <v>42</v>
      </c>
      <c r="B15" s="16"/>
      <c r="C15" s="17">
        <v>-319608</v>
      </c>
      <c r="D15" s="17"/>
      <c r="E15" s="18">
        <v>581000</v>
      </c>
      <c r="F15" s="19">
        <v>577752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577752</v>
      </c>
      <c r="Y15" s="19">
        <v>-577752</v>
      </c>
      <c r="Z15" s="20">
        <v>-100</v>
      </c>
      <c r="AA15" s="21">
        <v>577752</v>
      </c>
    </row>
    <row r="16" spans="1:27" ht="13.5">
      <c r="A16" s="22" t="s">
        <v>43</v>
      </c>
      <c r="B16" s="16"/>
      <c r="C16" s="17"/>
      <c r="D16" s="17"/>
      <c r="E16" s="18">
        <v>1905000</v>
      </c>
      <c r="F16" s="19">
        <v>1905000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1905000</v>
      </c>
      <c r="Y16" s="19">
        <v>-1905000</v>
      </c>
      <c r="Z16" s="20">
        <v>-100</v>
      </c>
      <c r="AA16" s="21">
        <v>1905000</v>
      </c>
    </row>
    <row r="17" spans="1:27" ht="13.5">
      <c r="A17" s="23" t="s">
        <v>44</v>
      </c>
      <c r="B17" s="24"/>
      <c r="C17" s="25">
        <f aca="true" t="shared" si="0" ref="C17:Y17">SUM(C6:C16)</f>
        <v>23223178</v>
      </c>
      <c r="D17" s="25">
        <f>SUM(D6:D16)</f>
        <v>0</v>
      </c>
      <c r="E17" s="26">
        <f t="shared" si="0"/>
        <v>16742996</v>
      </c>
      <c r="F17" s="27">
        <f t="shared" si="0"/>
        <v>16739752</v>
      </c>
      <c r="G17" s="27">
        <f t="shared" si="0"/>
        <v>6133758</v>
      </c>
      <c r="H17" s="27">
        <f t="shared" si="0"/>
        <v>-1464540</v>
      </c>
      <c r="I17" s="27">
        <f t="shared" si="0"/>
        <v>-978006</v>
      </c>
      <c r="J17" s="27">
        <f t="shared" si="0"/>
        <v>3691212</v>
      </c>
      <c r="K17" s="27">
        <f t="shared" si="0"/>
        <v>167883</v>
      </c>
      <c r="L17" s="27">
        <f t="shared" si="0"/>
        <v>6253656</v>
      </c>
      <c r="M17" s="27">
        <f t="shared" si="0"/>
        <v>-1612987</v>
      </c>
      <c r="N17" s="27">
        <f t="shared" si="0"/>
        <v>4808552</v>
      </c>
      <c r="O17" s="27">
        <f t="shared" si="0"/>
        <v>-716853</v>
      </c>
      <c r="P17" s="27">
        <f t="shared" si="0"/>
        <v>-339699</v>
      </c>
      <c r="Q17" s="27">
        <f t="shared" si="0"/>
        <v>12630353</v>
      </c>
      <c r="R17" s="27">
        <f t="shared" si="0"/>
        <v>11573801</v>
      </c>
      <c r="S17" s="27">
        <f t="shared" si="0"/>
        <v>-1219323</v>
      </c>
      <c r="T17" s="27">
        <f t="shared" si="0"/>
        <v>-439513</v>
      </c>
      <c r="U17" s="27">
        <f t="shared" si="0"/>
        <v>-1054393</v>
      </c>
      <c r="V17" s="27">
        <f t="shared" si="0"/>
        <v>-2713229</v>
      </c>
      <c r="W17" s="27">
        <f t="shared" si="0"/>
        <v>17360336</v>
      </c>
      <c r="X17" s="27">
        <f t="shared" si="0"/>
        <v>16739752</v>
      </c>
      <c r="Y17" s="27">
        <f t="shared" si="0"/>
        <v>620584</v>
      </c>
      <c r="Z17" s="28">
        <f>+IF(X17&lt;&gt;0,+(Y17/X17)*100,0)</f>
        <v>3.7072472758258304</v>
      </c>
      <c r="AA17" s="29">
        <f>SUM(AA6:AA16)</f>
        <v>16739752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4104000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-27391375</v>
      </c>
      <c r="D26" s="17"/>
      <c r="E26" s="18">
        <v>-19560000</v>
      </c>
      <c r="F26" s="19">
        <v>-19938000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-19938000</v>
      </c>
      <c r="Y26" s="19">
        <v>19938000</v>
      </c>
      <c r="Z26" s="20">
        <v>-100</v>
      </c>
      <c r="AA26" s="21">
        <v>-19938000</v>
      </c>
    </row>
    <row r="27" spans="1:27" ht="13.5">
      <c r="A27" s="23" t="s">
        <v>51</v>
      </c>
      <c r="B27" s="24"/>
      <c r="C27" s="25">
        <f aca="true" t="shared" si="1" ref="C27:Y27">SUM(C21:C26)</f>
        <v>-23287375</v>
      </c>
      <c r="D27" s="25">
        <f>SUM(D21:D26)</f>
        <v>0</v>
      </c>
      <c r="E27" s="26">
        <f t="shared" si="1"/>
        <v>-19560000</v>
      </c>
      <c r="F27" s="27">
        <f t="shared" si="1"/>
        <v>-19938000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-19938000</v>
      </c>
      <c r="Y27" s="27">
        <f t="shared" si="1"/>
        <v>19938000</v>
      </c>
      <c r="Z27" s="28">
        <f>+IF(X27&lt;&gt;0,+(Y27/X27)*100,0)</f>
        <v>-100</v>
      </c>
      <c r="AA27" s="29">
        <f>SUM(AA21:AA26)</f>
        <v>-19938000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7000</v>
      </c>
      <c r="F33" s="19">
        <v>7000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7000</v>
      </c>
      <c r="Y33" s="19">
        <v>-7000</v>
      </c>
      <c r="Z33" s="20">
        <v>-100</v>
      </c>
      <c r="AA33" s="21">
        <v>7000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46334</v>
      </c>
      <c r="D35" s="17"/>
      <c r="E35" s="18">
        <v>-553000</v>
      </c>
      <c r="F35" s="19">
        <v>-553000</v>
      </c>
      <c r="G35" s="19">
        <v>-182264</v>
      </c>
      <c r="H35" s="19"/>
      <c r="I35" s="19"/>
      <c r="J35" s="19">
        <v>-182264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-182264</v>
      </c>
      <c r="X35" s="19">
        <v>-553000</v>
      </c>
      <c r="Y35" s="19">
        <v>370736</v>
      </c>
      <c r="Z35" s="20">
        <v>-67.04</v>
      </c>
      <c r="AA35" s="21">
        <v>-553000</v>
      </c>
    </row>
    <row r="36" spans="1:27" ht="13.5">
      <c r="A36" s="23" t="s">
        <v>57</v>
      </c>
      <c r="B36" s="24"/>
      <c r="C36" s="25">
        <f aca="true" t="shared" si="2" ref="C36:Y36">SUM(C31:C35)</f>
        <v>46334</v>
      </c>
      <c r="D36" s="25">
        <f>SUM(D31:D35)</f>
        <v>0</v>
      </c>
      <c r="E36" s="26">
        <f t="shared" si="2"/>
        <v>-546000</v>
      </c>
      <c r="F36" s="27">
        <f t="shared" si="2"/>
        <v>-546000</v>
      </c>
      <c r="G36" s="27">
        <f t="shared" si="2"/>
        <v>-182264</v>
      </c>
      <c r="H36" s="27">
        <f t="shared" si="2"/>
        <v>0</v>
      </c>
      <c r="I36" s="27">
        <f t="shared" si="2"/>
        <v>0</v>
      </c>
      <c r="J36" s="27">
        <f t="shared" si="2"/>
        <v>-182264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-182264</v>
      </c>
      <c r="X36" s="27">
        <f t="shared" si="2"/>
        <v>-546000</v>
      </c>
      <c r="Y36" s="27">
        <f t="shared" si="2"/>
        <v>363736</v>
      </c>
      <c r="Z36" s="28">
        <f>+IF(X36&lt;&gt;0,+(Y36/X36)*100,0)</f>
        <v>-66.61831501831502</v>
      </c>
      <c r="AA36" s="29">
        <f>SUM(AA31:AA35)</f>
        <v>-546000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-17863</v>
      </c>
      <c r="D38" s="31">
        <f>+D17+D27+D36</f>
        <v>0</v>
      </c>
      <c r="E38" s="32">
        <f t="shared" si="3"/>
        <v>-3363004</v>
      </c>
      <c r="F38" s="33">
        <f t="shared" si="3"/>
        <v>-3744248</v>
      </c>
      <c r="G38" s="33">
        <f t="shared" si="3"/>
        <v>5951494</v>
      </c>
      <c r="H38" s="33">
        <f t="shared" si="3"/>
        <v>-1464540</v>
      </c>
      <c r="I38" s="33">
        <f t="shared" si="3"/>
        <v>-978006</v>
      </c>
      <c r="J38" s="33">
        <f t="shared" si="3"/>
        <v>3508948</v>
      </c>
      <c r="K38" s="33">
        <f t="shared" si="3"/>
        <v>167883</v>
      </c>
      <c r="L38" s="33">
        <f t="shared" si="3"/>
        <v>6253656</v>
      </c>
      <c r="M38" s="33">
        <f t="shared" si="3"/>
        <v>-1612987</v>
      </c>
      <c r="N38" s="33">
        <f t="shared" si="3"/>
        <v>4808552</v>
      </c>
      <c r="O38" s="33">
        <f t="shared" si="3"/>
        <v>-716853</v>
      </c>
      <c r="P38" s="33">
        <f t="shared" si="3"/>
        <v>-339699</v>
      </c>
      <c r="Q38" s="33">
        <f t="shared" si="3"/>
        <v>12630353</v>
      </c>
      <c r="R38" s="33">
        <f t="shared" si="3"/>
        <v>11573801</v>
      </c>
      <c r="S38" s="33">
        <f t="shared" si="3"/>
        <v>-1219323</v>
      </c>
      <c r="T38" s="33">
        <f t="shared" si="3"/>
        <v>-439513</v>
      </c>
      <c r="U38" s="33">
        <f t="shared" si="3"/>
        <v>-1054393</v>
      </c>
      <c r="V38" s="33">
        <f t="shared" si="3"/>
        <v>-2713229</v>
      </c>
      <c r="W38" s="33">
        <f t="shared" si="3"/>
        <v>17178072</v>
      </c>
      <c r="X38" s="33">
        <f t="shared" si="3"/>
        <v>-3744248</v>
      </c>
      <c r="Y38" s="33">
        <f t="shared" si="3"/>
        <v>20922320</v>
      </c>
      <c r="Z38" s="34">
        <f>+IF(X38&lt;&gt;0,+(Y38/X38)*100,0)</f>
        <v>-558.785635994197</v>
      </c>
      <c r="AA38" s="35">
        <f>+AA17+AA27+AA36</f>
        <v>-3744248</v>
      </c>
    </row>
    <row r="39" spans="1:27" ht="13.5">
      <c r="A39" s="22" t="s">
        <v>59</v>
      </c>
      <c r="B39" s="16"/>
      <c r="C39" s="31">
        <v>1658186</v>
      </c>
      <c r="D39" s="31"/>
      <c r="E39" s="32">
        <v>4460000</v>
      </c>
      <c r="F39" s="33">
        <v>4465000</v>
      </c>
      <c r="G39" s="33">
        <v>3139360</v>
      </c>
      <c r="H39" s="33">
        <v>9090854</v>
      </c>
      <c r="I39" s="33">
        <v>7626314</v>
      </c>
      <c r="J39" s="33">
        <v>3139360</v>
      </c>
      <c r="K39" s="33">
        <v>6648308</v>
      </c>
      <c r="L39" s="33">
        <v>6816191</v>
      </c>
      <c r="M39" s="33">
        <v>13069847</v>
      </c>
      <c r="N39" s="33">
        <v>6648308</v>
      </c>
      <c r="O39" s="33">
        <v>11456860</v>
      </c>
      <c r="P39" s="33">
        <v>10740007</v>
      </c>
      <c r="Q39" s="33">
        <v>10400308</v>
      </c>
      <c r="R39" s="33">
        <v>11456860</v>
      </c>
      <c r="S39" s="33">
        <v>23030661</v>
      </c>
      <c r="T39" s="33">
        <v>21811338</v>
      </c>
      <c r="U39" s="33">
        <v>21371825</v>
      </c>
      <c r="V39" s="33">
        <v>23030661</v>
      </c>
      <c r="W39" s="33">
        <v>3139360</v>
      </c>
      <c r="X39" s="33">
        <v>4465000</v>
      </c>
      <c r="Y39" s="33">
        <v>-1325640</v>
      </c>
      <c r="Z39" s="34">
        <v>-29.69</v>
      </c>
      <c r="AA39" s="35">
        <v>4465000</v>
      </c>
    </row>
    <row r="40" spans="1:27" ht="13.5">
      <c r="A40" s="41" t="s">
        <v>60</v>
      </c>
      <c r="B40" s="42"/>
      <c r="C40" s="43">
        <v>1640323</v>
      </c>
      <c r="D40" s="43"/>
      <c r="E40" s="44">
        <v>1096996</v>
      </c>
      <c r="F40" s="45">
        <v>720752</v>
      </c>
      <c r="G40" s="45">
        <v>9090854</v>
      </c>
      <c r="H40" s="45">
        <v>7626314</v>
      </c>
      <c r="I40" s="45">
        <v>6648308</v>
      </c>
      <c r="J40" s="45">
        <v>6648308</v>
      </c>
      <c r="K40" s="45">
        <v>6816191</v>
      </c>
      <c r="L40" s="45">
        <v>13069847</v>
      </c>
      <c r="M40" s="45">
        <v>11456860</v>
      </c>
      <c r="N40" s="45">
        <v>11456860</v>
      </c>
      <c r="O40" s="45">
        <v>10740007</v>
      </c>
      <c r="P40" s="45">
        <v>10400308</v>
      </c>
      <c r="Q40" s="45">
        <v>23030661</v>
      </c>
      <c r="R40" s="45">
        <v>10740007</v>
      </c>
      <c r="S40" s="45">
        <v>21811338</v>
      </c>
      <c r="T40" s="45">
        <v>21371825</v>
      </c>
      <c r="U40" s="45">
        <v>20317432</v>
      </c>
      <c r="V40" s="45">
        <v>20317432</v>
      </c>
      <c r="W40" s="45">
        <v>20317432</v>
      </c>
      <c r="X40" s="45">
        <v>720752</v>
      </c>
      <c r="Y40" s="45">
        <v>19596680</v>
      </c>
      <c r="Z40" s="46">
        <v>2718.92</v>
      </c>
      <c r="AA40" s="47">
        <v>720752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8782603</v>
      </c>
      <c r="D6" s="17"/>
      <c r="E6" s="18">
        <v>21055000</v>
      </c>
      <c r="F6" s="19">
        <v>31288000</v>
      </c>
      <c r="G6" s="19">
        <v>477293</v>
      </c>
      <c r="H6" s="19">
        <v>477293</v>
      </c>
      <c r="I6" s="19"/>
      <c r="J6" s="19">
        <v>954586</v>
      </c>
      <c r="K6" s="19">
        <v>637848</v>
      </c>
      <c r="L6" s="19">
        <v>4494572</v>
      </c>
      <c r="M6" s="19">
        <v>640921</v>
      </c>
      <c r="N6" s="19">
        <v>5773341</v>
      </c>
      <c r="O6" s="19">
        <v>641219</v>
      </c>
      <c r="P6" s="19">
        <v>640361</v>
      </c>
      <c r="Q6" s="19">
        <v>482870</v>
      </c>
      <c r="R6" s="19">
        <v>1764450</v>
      </c>
      <c r="S6" s="19">
        <v>705782</v>
      </c>
      <c r="T6" s="19">
        <v>223248</v>
      </c>
      <c r="U6" s="19">
        <v>618019</v>
      </c>
      <c r="V6" s="19">
        <v>1547049</v>
      </c>
      <c r="W6" s="19">
        <v>10039426</v>
      </c>
      <c r="X6" s="19">
        <v>31288000</v>
      </c>
      <c r="Y6" s="19">
        <v>-21248574</v>
      </c>
      <c r="Z6" s="20">
        <v>-67.91</v>
      </c>
      <c r="AA6" s="21">
        <v>31288000</v>
      </c>
    </row>
    <row r="7" spans="1:27" ht="13.5">
      <c r="A7" s="22" t="s">
        <v>34</v>
      </c>
      <c r="B7" s="16"/>
      <c r="C7" s="17">
        <v>49670000</v>
      </c>
      <c r="D7" s="17"/>
      <c r="E7" s="18">
        <v>60676000</v>
      </c>
      <c r="F7" s="19">
        <v>56152000</v>
      </c>
      <c r="G7" s="19">
        <v>4991751</v>
      </c>
      <c r="H7" s="19">
        <v>4991750</v>
      </c>
      <c r="I7" s="19">
        <v>2689126</v>
      </c>
      <c r="J7" s="19">
        <v>12672627</v>
      </c>
      <c r="K7" s="19">
        <v>6127658</v>
      </c>
      <c r="L7" s="19">
        <v>5764129</v>
      </c>
      <c r="M7" s="19">
        <v>4591103</v>
      </c>
      <c r="N7" s="19">
        <v>16482890</v>
      </c>
      <c r="O7" s="19">
        <v>6584298</v>
      </c>
      <c r="P7" s="19">
        <v>7033793</v>
      </c>
      <c r="Q7" s="19">
        <v>3625310</v>
      </c>
      <c r="R7" s="19">
        <v>17243401</v>
      </c>
      <c r="S7" s="19">
        <v>4048728</v>
      </c>
      <c r="T7" s="19">
        <v>2355854</v>
      </c>
      <c r="U7" s="19">
        <v>6241707</v>
      </c>
      <c r="V7" s="19">
        <v>12646289</v>
      </c>
      <c r="W7" s="19">
        <v>59045207</v>
      </c>
      <c r="X7" s="19">
        <v>56152000</v>
      </c>
      <c r="Y7" s="19">
        <v>2893207</v>
      </c>
      <c r="Z7" s="20">
        <v>5.15</v>
      </c>
      <c r="AA7" s="21">
        <v>56152000</v>
      </c>
    </row>
    <row r="8" spans="1:27" ht="13.5">
      <c r="A8" s="22" t="s">
        <v>35</v>
      </c>
      <c r="B8" s="16"/>
      <c r="C8" s="17"/>
      <c r="D8" s="17"/>
      <c r="E8" s="18"/>
      <c r="F8" s="19"/>
      <c r="G8" s="19">
        <v>882981</v>
      </c>
      <c r="H8" s="19">
        <v>101353</v>
      </c>
      <c r="I8" s="19">
        <v>5993276</v>
      </c>
      <c r="J8" s="19">
        <v>6977610</v>
      </c>
      <c r="K8" s="19">
        <v>126368</v>
      </c>
      <c r="L8" s="19">
        <v>143820</v>
      </c>
      <c r="M8" s="19">
        <v>153841</v>
      </c>
      <c r="N8" s="19">
        <v>424029</v>
      </c>
      <c r="O8" s="19">
        <v>244201</v>
      </c>
      <c r="P8" s="19">
        <v>617547</v>
      </c>
      <c r="Q8" s="19">
        <v>731766</v>
      </c>
      <c r="R8" s="19">
        <v>1593514</v>
      </c>
      <c r="S8" s="19">
        <v>224552</v>
      </c>
      <c r="T8" s="19">
        <v>448002</v>
      </c>
      <c r="U8" s="19">
        <v>314361</v>
      </c>
      <c r="V8" s="19">
        <v>986915</v>
      </c>
      <c r="W8" s="19">
        <v>9982068</v>
      </c>
      <c r="X8" s="19"/>
      <c r="Y8" s="19">
        <v>9982068</v>
      </c>
      <c r="Z8" s="20"/>
      <c r="AA8" s="21"/>
    </row>
    <row r="9" spans="1:27" ht="13.5">
      <c r="A9" s="22" t="s">
        <v>36</v>
      </c>
      <c r="B9" s="16"/>
      <c r="C9" s="17">
        <v>30529557</v>
      </c>
      <c r="D9" s="17"/>
      <c r="E9" s="18">
        <v>29740000</v>
      </c>
      <c r="F9" s="19">
        <v>29739996</v>
      </c>
      <c r="G9" s="19">
        <v>12516000</v>
      </c>
      <c r="H9" s="19">
        <v>1858000</v>
      </c>
      <c r="I9" s="19">
        <v>374</v>
      </c>
      <c r="J9" s="19">
        <v>14374374</v>
      </c>
      <c r="K9" s="19"/>
      <c r="L9" s="19"/>
      <c r="M9" s="19">
        <v>1928435</v>
      </c>
      <c r="N9" s="19">
        <v>1928435</v>
      </c>
      <c r="O9" s="19"/>
      <c r="P9" s="19"/>
      <c r="Q9" s="19">
        <v>7331000</v>
      </c>
      <c r="R9" s="19">
        <v>7331000</v>
      </c>
      <c r="S9" s="19"/>
      <c r="T9" s="19"/>
      <c r="U9" s="19"/>
      <c r="V9" s="19"/>
      <c r="W9" s="19">
        <v>23633809</v>
      </c>
      <c r="X9" s="19">
        <v>29739996</v>
      </c>
      <c r="Y9" s="19">
        <v>-6106187</v>
      </c>
      <c r="Z9" s="20">
        <v>-20.53</v>
      </c>
      <c r="AA9" s="21">
        <v>29739996</v>
      </c>
    </row>
    <row r="10" spans="1:27" ht="13.5">
      <c r="A10" s="22" t="s">
        <v>37</v>
      </c>
      <c r="B10" s="16"/>
      <c r="C10" s="17"/>
      <c r="D10" s="17"/>
      <c r="E10" s="18">
        <v>14700000</v>
      </c>
      <c r="F10" s="19">
        <v>14700000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14700000</v>
      </c>
      <c r="Y10" s="19">
        <v>-14700000</v>
      </c>
      <c r="Z10" s="20">
        <v>-100</v>
      </c>
      <c r="AA10" s="21">
        <v>14700000</v>
      </c>
    </row>
    <row r="11" spans="1:27" ht="13.5">
      <c r="A11" s="22" t="s">
        <v>38</v>
      </c>
      <c r="B11" s="16"/>
      <c r="C11" s="17">
        <v>880398</v>
      </c>
      <c r="D11" s="17"/>
      <c r="E11" s="18">
        <v>260000</v>
      </c>
      <c r="F11" s="19">
        <v>260000</v>
      </c>
      <c r="G11" s="19">
        <v>7682</v>
      </c>
      <c r="H11" s="19">
        <v>50874</v>
      </c>
      <c r="I11" s="19">
        <v>3274</v>
      </c>
      <c r="J11" s="19">
        <v>61830</v>
      </c>
      <c r="K11" s="19">
        <v>10540</v>
      </c>
      <c r="L11" s="19">
        <v>10539</v>
      </c>
      <c r="M11" s="19">
        <v>17975</v>
      </c>
      <c r="N11" s="19">
        <v>39054</v>
      </c>
      <c r="O11" s="19">
        <v>30394</v>
      </c>
      <c r="P11" s="19">
        <v>21296</v>
      </c>
      <c r="Q11" s="19"/>
      <c r="R11" s="19">
        <v>51690</v>
      </c>
      <c r="S11" s="19"/>
      <c r="T11" s="19"/>
      <c r="U11" s="19"/>
      <c r="V11" s="19"/>
      <c r="W11" s="19">
        <v>152574</v>
      </c>
      <c r="X11" s="19">
        <v>260000</v>
      </c>
      <c r="Y11" s="19">
        <v>-107426</v>
      </c>
      <c r="Z11" s="20">
        <v>-41.32</v>
      </c>
      <c r="AA11" s="21">
        <v>260000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-105326000</v>
      </c>
      <c r="D14" s="17"/>
      <c r="E14" s="18">
        <v>-132800000</v>
      </c>
      <c r="F14" s="19">
        <v>-132799992</v>
      </c>
      <c r="G14" s="19">
        <v>-38257967</v>
      </c>
      <c r="H14" s="19">
        <v>-15300120</v>
      </c>
      <c r="I14" s="19">
        <v>-14794895</v>
      </c>
      <c r="J14" s="19">
        <v>-68352982</v>
      </c>
      <c r="K14" s="19">
        <v>-26064859</v>
      </c>
      <c r="L14" s="19">
        <v>-13614071</v>
      </c>
      <c r="M14" s="19">
        <v>-6819984</v>
      </c>
      <c r="N14" s="19">
        <v>-46498914</v>
      </c>
      <c r="O14" s="19">
        <v>-6668083</v>
      </c>
      <c r="P14" s="19">
        <v>-9237901</v>
      </c>
      <c r="Q14" s="19">
        <v>-7806211</v>
      </c>
      <c r="R14" s="19">
        <v>-23712195</v>
      </c>
      <c r="S14" s="19">
        <v>-10397885</v>
      </c>
      <c r="T14" s="19">
        <v>-11725898</v>
      </c>
      <c r="U14" s="19">
        <v>-34047882</v>
      </c>
      <c r="V14" s="19">
        <v>-56171665</v>
      </c>
      <c r="W14" s="19">
        <v>-194735756</v>
      </c>
      <c r="X14" s="19">
        <v>-132799992</v>
      </c>
      <c r="Y14" s="19">
        <v>-61935764</v>
      </c>
      <c r="Z14" s="20">
        <v>46.64</v>
      </c>
      <c r="AA14" s="21">
        <v>-132799992</v>
      </c>
    </row>
    <row r="15" spans="1:27" ht="13.5">
      <c r="A15" s="22" t="s">
        <v>42</v>
      </c>
      <c r="B15" s="16"/>
      <c r="C15" s="17">
        <v>-5324694</v>
      </c>
      <c r="D15" s="17"/>
      <c r="E15" s="18">
        <v>-383000</v>
      </c>
      <c r="F15" s="19">
        <v>-383000</v>
      </c>
      <c r="G15" s="19">
        <v>-130948</v>
      </c>
      <c r="H15" s="19">
        <v>-131379</v>
      </c>
      <c r="I15" s="19">
        <v>-102563</v>
      </c>
      <c r="J15" s="19">
        <v>-364890</v>
      </c>
      <c r="K15" s="19">
        <v>-267419</v>
      </c>
      <c r="L15" s="19">
        <v>-269936</v>
      </c>
      <c r="M15" s="19">
        <v>-20936</v>
      </c>
      <c r="N15" s="19">
        <v>-558291</v>
      </c>
      <c r="O15" s="19">
        <v>-10867</v>
      </c>
      <c r="P15" s="19">
        <v>-76091</v>
      </c>
      <c r="Q15" s="19">
        <v>-20000</v>
      </c>
      <c r="R15" s="19">
        <v>-106958</v>
      </c>
      <c r="S15" s="19">
        <v>-3176</v>
      </c>
      <c r="T15" s="19">
        <v>-3441</v>
      </c>
      <c r="U15" s="19">
        <v>-206519</v>
      </c>
      <c r="V15" s="19">
        <v>-213136</v>
      </c>
      <c r="W15" s="19">
        <v>-1243275</v>
      </c>
      <c r="X15" s="19">
        <v>-383000</v>
      </c>
      <c r="Y15" s="19">
        <v>-860275</v>
      </c>
      <c r="Z15" s="20">
        <v>224.61</v>
      </c>
      <c r="AA15" s="21">
        <v>-383000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-2131362</v>
      </c>
      <c r="H16" s="19">
        <v>-2121093</v>
      </c>
      <c r="I16" s="19">
        <v>-1130679</v>
      </c>
      <c r="J16" s="19">
        <v>-5383134</v>
      </c>
      <c r="K16" s="19"/>
      <c r="L16" s="19"/>
      <c r="M16" s="19">
        <v>-401215</v>
      </c>
      <c r="N16" s="19">
        <v>-401215</v>
      </c>
      <c r="O16" s="19">
        <v>-80351</v>
      </c>
      <c r="P16" s="19">
        <v>-235641</v>
      </c>
      <c r="Q16" s="19">
        <v>-80351</v>
      </c>
      <c r="R16" s="19">
        <v>-396343</v>
      </c>
      <c r="S16" s="19">
        <v>-150896</v>
      </c>
      <c r="T16" s="19">
        <v>-163466</v>
      </c>
      <c r="U16" s="19">
        <v>-717288</v>
      </c>
      <c r="V16" s="19">
        <v>-1031650</v>
      </c>
      <c r="W16" s="19">
        <v>-7212342</v>
      </c>
      <c r="X16" s="19"/>
      <c r="Y16" s="19">
        <v>-7212342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-20788136</v>
      </c>
      <c r="D17" s="25">
        <f>SUM(D6:D16)</f>
        <v>0</v>
      </c>
      <c r="E17" s="26">
        <f t="shared" si="0"/>
        <v>-6752000</v>
      </c>
      <c r="F17" s="27">
        <f t="shared" si="0"/>
        <v>-1042996</v>
      </c>
      <c r="G17" s="27">
        <f t="shared" si="0"/>
        <v>-21644570</v>
      </c>
      <c r="H17" s="27">
        <f t="shared" si="0"/>
        <v>-10073322</v>
      </c>
      <c r="I17" s="27">
        <f t="shared" si="0"/>
        <v>-7342087</v>
      </c>
      <c r="J17" s="27">
        <f t="shared" si="0"/>
        <v>-39059979</v>
      </c>
      <c r="K17" s="27">
        <f t="shared" si="0"/>
        <v>-19429864</v>
      </c>
      <c r="L17" s="27">
        <f t="shared" si="0"/>
        <v>-3470947</v>
      </c>
      <c r="M17" s="27">
        <f t="shared" si="0"/>
        <v>90140</v>
      </c>
      <c r="N17" s="27">
        <f t="shared" si="0"/>
        <v>-22810671</v>
      </c>
      <c r="O17" s="27">
        <f t="shared" si="0"/>
        <v>740811</v>
      </c>
      <c r="P17" s="27">
        <f t="shared" si="0"/>
        <v>-1236636</v>
      </c>
      <c r="Q17" s="27">
        <f t="shared" si="0"/>
        <v>4264384</v>
      </c>
      <c r="R17" s="27">
        <f t="shared" si="0"/>
        <v>3768559</v>
      </c>
      <c r="S17" s="27">
        <f t="shared" si="0"/>
        <v>-5572895</v>
      </c>
      <c r="T17" s="27">
        <f t="shared" si="0"/>
        <v>-8865701</v>
      </c>
      <c r="U17" s="27">
        <f t="shared" si="0"/>
        <v>-27797602</v>
      </c>
      <c r="V17" s="27">
        <f t="shared" si="0"/>
        <v>-42236198</v>
      </c>
      <c r="W17" s="27">
        <f t="shared" si="0"/>
        <v>-100338289</v>
      </c>
      <c r="X17" s="27">
        <f t="shared" si="0"/>
        <v>-1042996</v>
      </c>
      <c r="Y17" s="27">
        <f t="shared" si="0"/>
        <v>-99295293</v>
      </c>
      <c r="Z17" s="28">
        <f>+IF(X17&lt;&gt;0,+(Y17/X17)*100,0)</f>
        <v>9520.198831059754</v>
      </c>
      <c r="AA17" s="29">
        <f>SUM(AA6:AA16)</f>
        <v>-1042996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29000000</v>
      </c>
      <c r="D21" s="17"/>
      <c r="E21" s="18">
        <v>29000000</v>
      </c>
      <c r="F21" s="19">
        <v>29000000</v>
      </c>
      <c r="G21" s="36">
        <v>17550600</v>
      </c>
      <c r="H21" s="36"/>
      <c r="I21" s="36"/>
      <c r="J21" s="19">
        <v>17550600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17550600</v>
      </c>
      <c r="X21" s="19">
        <v>29000000</v>
      </c>
      <c r="Y21" s="36">
        <v>-11449400</v>
      </c>
      <c r="Z21" s="37">
        <v>-39.48</v>
      </c>
      <c r="AA21" s="38">
        <v>29000000</v>
      </c>
    </row>
    <row r="22" spans="1:27" ht="13.5">
      <c r="A22" s="22" t="s">
        <v>47</v>
      </c>
      <c r="B22" s="16"/>
      <c r="C22" s="17"/>
      <c r="D22" s="17"/>
      <c r="E22" s="39">
        <v>2300000</v>
      </c>
      <c r="F22" s="36">
        <v>2300000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2300000</v>
      </c>
      <c r="Y22" s="19">
        <v>-2300000</v>
      </c>
      <c r="Z22" s="20">
        <v>-100</v>
      </c>
      <c r="AA22" s="21">
        <v>2300000</v>
      </c>
    </row>
    <row r="23" spans="1:27" ht="13.5">
      <c r="A23" s="22" t="s">
        <v>48</v>
      </c>
      <c r="B23" s="16"/>
      <c r="C23" s="40"/>
      <c r="D23" s="40"/>
      <c r="E23" s="18">
        <v>450000</v>
      </c>
      <c r="F23" s="19">
        <v>450000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450000</v>
      </c>
      <c r="Y23" s="36">
        <v>-450000</v>
      </c>
      <c r="Z23" s="37">
        <v>-100</v>
      </c>
      <c r="AA23" s="38">
        <v>450000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>
        <v>12999967</v>
      </c>
      <c r="H24" s="19"/>
      <c r="I24" s="19"/>
      <c r="J24" s="19">
        <v>12999967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>
        <v>12999967</v>
      </c>
      <c r="X24" s="19"/>
      <c r="Y24" s="19">
        <v>12999967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-23531691</v>
      </c>
      <c r="D26" s="17"/>
      <c r="E26" s="18">
        <v>-31700000</v>
      </c>
      <c r="F26" s="19">
        <v>-31699992</v>
      </c>
      <c r="G26" s="19"/>
      <c r="H26" s="19">
        <v>-608124</v>
      </c>
      <c r="I26" s="19"/>
      <c r="J26" s="19">
        <v>-608124</v>
      </c>
      <c r="K26" s="19">
        <v>-122628</v>
      </c>
      <c r="L26" s="19"/>
      <c r="M26" s="19"/>
      <c r="N26" s="19">
        <v>-122628</v>
      </c>
      <c r="O26" s="19">
        <v>-837027</v>
      </c>
      <c r="P26" s="19">
        <v>-1901277</v>
      </c>
      <c r="Q26" s="19">
        <v>-2100000</v>
      </c>
      <c r="R26" s="19">
        <v>-4838304</v>
      </c>
      <c r="S26" s="19">
        <v>-1920000</v>
      </c>
      <c r="T26" s="19">
        <v>-1921737</v>
      </c>
      <c r="U26" s="19">
        <v>-2883423</v>
      </c>
      <c r="V26" s="19">
        <v>-6725160</v>
      </c>
      <c r="W26" s="19">
        <v>-12294216</v>
      </c>
      <c r="X26" s="19">
        <v>-31699992</v>
      </c>
      <c r="Y26" s="19">
        <v>19405776</v>
      </c>
      <c r="Z26" s="20">
        <v>-61.22</v>
      </c>
      <c r="AA26" s="21">
        <v>-31699992</v>
      </c>
    </row>
    <row r="27" spans="1:27" ht="13.5">
      <c r="A27" s="23" t="s">
        <v>51</v>
      </c>
      <c r="B27" s="24"/>
      <c r="C27" s="25">
        <f aca="true" t="shared" si="1" ref="C27:Y27">SUM(C21:C26)</f>
        <v>5468309</v>
      </c>
      <c r="D27" s="25">
        <f>SUM(D21:D26)</f>
        <v>0</v>
      </c>
      <c r="E27" s="26">
        <f t="shared" si="1"/>
        <v>50000</v>
      </c>
      <c r="F27" s="27">
        <f t="shared" si="1"/>
        <v>50008</v>
      </c>
      <c r="G27" s="27">
        <f t="shared" si="1"/>
        <v>30550567</v>
      </c>
      <c r="H27" s="27">
        <f t="shared" si="1"/>
        <v>-608124</v>
      </c>
      <c r="I27" s="27">
        <f t="shared" si="1"/>
        <v>0</v>
      </c>
      <c r="J27" s="27">
        <f t="shared" si="1"/>
        <v>29942443</v>
      </c>
      <c r="K27" s="27">
        <f t="shared" si="1"/>
        <v>-122628</v>
      </c>
      <c r="L27" s="27">
        <f t="shared" si="1"/>
        <v>0</v>
      </c>
      <c r="M27" s="27">
        <f t="shared" si="1"/>
        <v>0</v>
      </c>
      <c r="N27" s="27">
        <f t="shared" si="1"/>
        <v>-122628</v>
      </c>
      <c r="O27" s="27">
        <f t="shared" si="1"/>
        <v>-837027</v>
      </c>
      <c r="P27" s="27">
        <f t="shared" si="1"/>
        <v>-1901277</v>
      </c>
      <c r="Q27" s="27">
        <f t="shared" si="1"/>
        <v>-2100000</v>
      </c>
      <c r="R27" s="27">
        <f t="shared" si="1"/>
        <v>-4838304</v>
      </c>
      <c r="S27" s="27">
        <f t="shared" si="1"/>
        <v>-1920000</v>
      </c>
      <c r="T27" s="27">
        <f t="shared" si="1"/>
        <v>-1921737</v>
      </c>
      <c r="U27" s="27">
        <f t="shared" si="1"/>
        <v>-2883423</v>
      </c>
      <c r="V27" s="27">
        <f t="shared" si="1"/>
        <v>-6725160</v>
      </c>
      <c r="W27" s="27">
        <f t="shared" si="1"/>
        <v>18256351</v>
      </c>
      <c r="X27" s="27">
        <f t="shared" si="1"/>
        <v>50008</v>
      </c>
      <c r="Y27" s="27">
        <f t="shared" si="1"/>
        <v>18206343</v>
      </c>
      <c r="Z27" s="28">
        <f>+IF(X27&lt;&gt;0,+(Y27/X27)*100,0)</f>
        <v>36406.86090225564</v>
      </c>
      <c r="AA27" s="29">
        <f>SUM(AA21:AA26)</f>
        <v>50008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8400000</v>
      </c>
      <c r="F32" s="19">
        <v>8400000</v>
      </c>
      <c r="G32" s="19"/>
      <c r="H32" s="19"/>
      <c r="I32" s="19"/>
      <c r="J32" s="19"/>
      <c r="K32" s="19">
        <v>-711916</v>
      </c>
      <c r="L32" s="19"/>
      <c r="M32" s="19"/>
      <c r="N32" s="19">
        <v>-711916</v>
      </c>
      <c r="O32" s="19"/>
      <c r="P32" s="19"/>
      <c r="Q32" s="19"/>
      <c r="R32" s="19"/>
      <c r="S32" s="19"/>
      <c r="T32" s="19"/>
      <c r="U32" s="19"/>
      <c r="V32" s="19"/>
      <c r="W32" s="19">
        <v>-711916</v>
      </c>
      <c r="X32" s="19">
        <v>8400000</v>
      </c>
      <c r="Y32" s="19">
        <v>-9111916</v>
      </c>
      <c r="Z32" s="20">
        <v>-108.48</v>
      </c>
      <c r="AA32" s="21">
        <v>8400000</v>
      </c>
    </row>
    <row r="33" spans="1:27" ht="13.5">
      <c r="A33" s="22" t="s">
        <v>55</v>
      </c>
      <c r="B33" s="16"/>
      <c r="C33" s="17"/>
      <c r="D33" s="17"/>
      <c r="E33" s="18">
        <v>125000</v>
      </c>
      <c r="F33" s="19">
        <v>125000</v>
      </c>
      <c r="G33" s="19"/>
      <c r="H33" s="36">
        <v>10486</v>
      </c>
      <c r="I33" s="36"/>
      <c r="J33" s="36">
        <v>10486</v>
      </c>
      <c r="K33" s="19">
        <v>-1687271</v>
      </c>
      <c r="L33" s="19">
        <v>40993</v>
      </c>
      <c r="M33" s="19">
        <v>11689</v>
      </c>
      <c r="N33" s="19">
        <v>-1634589</v>
      </c>
      <c r="O33" s="36">
        <v>4929</v>
      </c>
      <c r="P33" s="36">
        <v>9888</v>
      </c>
      <c r="Q33" s="36">
        <v>10712</v>
      </c>
      <c r="R33" s="19">
        <v>25529</v>
      </c>
      <c r="S33" s="19"/>
      <c r="T33" s="19">
        <v>11604</v>
      </c>
      <c r="U33" s="19"/>
      <c r="V33" s="36">
        <v>11604</v>
      </c>
      <c r="W33" s="36">
        <v>-1586970</v>
      </c>
      <c r="X33" s="36">
        <v>125000</v>
      </c>
      <c r="Y33" s="19">
        <v>-1711970</v>
      </c>
      <c r="Z33" s="20">
        <v>-1369.58</v>
      </c>
      <c r="AA33" s="21">
        <v>125000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-1015000</v>
      </c>
      <c r="D35" s="17"/>
      <c r="E35" s="18">
        <v>-383000</v>
      </c>
      <c r="F35" s="19">
        <v>-383000</v>
      </c>
      <c r="G35" s="19"/>
      <c r="H35" s="19"/>
      <c r="I35" s="19"/>
      <c r="J35" s="19"/>
      <c r="K35" s="19">
        <v>-898099</v>
      </c>
      <c r="L35" s="19"/>
      <c r="M35" s="19"/>
      <c r="N35" s="19">
        <v>-898099</v>
      </c>
      <c r="O35" s="19"/>
      <c r="P35" s="19"/>
      <c r="Q35" s="19"/>
      <c r="R35" s="19"/>
      <c r="S35" s="19">
        <v>-335002</v>
      </c>
      <c r="T35" s="19"/>
      <c r="U35" s="19"/>
      <c r="V35" s="19">
        <v>-335002</v>
      </c>
      <c r="W35" s="19">
        <v>-1233101</v>
      </c>
      <c r="X35" s="19">
        <v>-383000</v>
      </c>
      <c r="Y35" s="19">
        <v>-850101</v>
      </c>
      <c r="Z35" s="20">
        <v>221.96</v>
      </c>
      <c r="AA35" s="21">
        <v>-383000</v>
      </c>
    </row>
    <row r="36" spans="1:27" ht="13.5">
      <c r="A36" s="23" t="s">
        <v>57</v>
      </c>
      <c r="B36" s="24"/>
      <c r="C36" s="25">
        <f aca="true" t="shared" si="2" ref="C36:Y36">SUM(C31:C35)</f>
        <v>-1015000</v>
      </c>
      <c r="D36" s="25">
        <f>SUM(D31:D35)</f>
        <v>0</v>
      </c>
      <c r="E36" s="26">
        <f t="shared" si="2"/>
        <v>8142000</v>
      </c>
      <c r="F36" s="27">
        <f t="shared" si="2"/>
        <v>8142000</v>
      </c>
      <c r="G36" s="27">
        <f t="shared" si="2"/>
        <v>0</v>
      </c>
      <c r="H36" s="27">
        <f t="shared" si="2"/>
        <v>10486</v>
      </c>
      <c r="I36" s="27">
        <f t="shared" si="2"/>
        <v>0</v>
      </c>
      <c r="J36" s="27">
        <f t="shared" si="2"/>
        <v>10486</v>
      </c>
      <c r="K36" s="27">
        <f t="shared" si="2"/>
        <v>-3297286</v>
      </c>
      <c r="L36" s="27">
        <f t="shared" si="2"/>
        <v>40993</v>
      </c>
      <c r="M36" s="27">
        <f t="shared" si="2"/>
        <v>11689</v>
      </c>
      <c r="N36" s="27">
        <f t="shared" si="2"/>
        <v>-3244604</v>
      </c>
      <c r="O36" s="27">
        <f t="shared" si="2"/>
        <v>4929</v>
      </c>
      <c r="P36" s="27">
        <f t="shared" si="2"/>
        <v>9888</v>
      </c>
      <c r="Q36" s="27">
        <f t="shared" si="2"/>
        <v>10712</v>
      </c>
      <c r="R36" s="27">
        <f t="shared" si="2"/>
        <v>25529</v>
      </c>
      <c r="S36" s="27">
        <f t="shared" si="2"/>
        <v>-335002</v>
      </c>
      <c r="T36" s="27">
        <f t="shared" si="2"/>
        <v>11604</v>
      </c>
      <c r="U36" s="27">
        <f t="shared" si="2"/>
        <v>0</v>
      </c>
      <c r="V36" s="27">
        <f t="shared" si="2"/>
        <v>-323398</v>
      </c>
      <c r="W36" s="27">
        <f t="shared" si="2"/>
        <v>-3531987</v>
      </c>
      <c r="X36" s="27">
        <f t="shared" si="2"/>
        <v>8142000</v>
      </c>
      <c r="Y36" s="27">
        <f t="shared" si="2"/>
        <v>-11673987</v>
      </c>
      <c r="Z36" s="28">
        <f>+IF(X36&lt;&gt;0,+(Y36/X36)*100,0)</f>
        <v>-143.3798452468681</v>
      </c>
      <c r="AA36" s="29">
        <f>SUM(AA31:AA35)</f>
        <v>8142000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-16334827</v>
      </c>
      <c r="D38" s="31">
        <f>+D17+D27+D36</f>
        <v>0</v>
      </c>
      <c r="E38" s="32">
        <f t="shared" si="3"/>
        <v>1440000</v>
      </c>
      <c r="F38" s="33">
        <f t="shared" si="3"/>
        <v>7149012</v>
      </c>
      <c r="G38" s="33">
        <f t="shared" si="3"/>
        <v>8905997</v>
      </c>
      <c r="H38" s="33">
        <f t="shared" si="3"/>
        <v>-10670960</v>
      </c>
      <c r="I38" s="33">
        <f t="shared" si="3"/>
        <v>-7342087</v>
      </c>
      <c r="J38" s="33">
        <f t="shared" si="3"/>
        <v>-9107050</v>
      </c>
      <c r="K38" s="33">
        <f t="shared" si="3"/>
        <v>-22849778</v>
      </c>
      <c r="L38" s="33">
        <f t="shared" si="3"/>
        <v>-3429954</v>
      </c>
      <c r="M38" s="33">
        <f t="shared" si="3"/>
        <v>101829</v>
      </c>
      <c r="N38" s="33">
        <f t="shared" si="3"/>
        <v>-26177903</v>
      </c>
      <c r="O38" s="33">
        <f t="shared" si="3"/>
        <v>-91287</v>
      </c>
      <c r="P38" s="33">
        <f t="shared" si="3"/>
        <v>-3128025</v>
      </c>
      <c r="Q38" s="33">
        <f t="shared" si="3"/>
        <v>2175096</v>
      </c>
      <c r="R38" s="33">
        <f t="shared" si="3"/>
        <v>-1044216</v>
      </c>
      <c r="S38" s="33">
        <f t="shared" si="3"/>
        <v>-7827897</v>
      </c>
      <c r="T38" s="33">
        <f t="shared" si="3"/>
        <v>-10775834</v>
      </c>
      <c r="U38" s="33">
        <f t="shared" si="3"/>
        <v>-30681025</v>
      </c>
      <c r="V38" s="33">
        <f t="shared" si="3"/>
        <v>-49284756</v>
      </c>
      <c r="W38" s="33">
        <f t="shared" si="3"/>
        <v>-85613925</v>
      </c>
      <c r="X38" s="33">
        <f t="shared" si="3"/>
        <v>7149012</v>
      </c>
      <c r="Y38" s="33">
        <f t="shared" si="3"/>
        <v>-92762937</v>
      </c>
      <c r="Z38" s="34">
        <f>+IF(X38&lt;&gt;0,+(Y38/X38)*100,0)</f>
        <v>-1297.563033884962</v>
      </c>
      <c r="AA38" s="35">
        <f>+AA17+AA27+AA36</f>
        <v>7149012</v>
      </c>
    </row>
    <row r="39" spans="1:27" ht="13.5">
      <c r="A39" s="22" t="s">
        <v>59</v>
      </c>
      <c r="B39" s="16"/>
      <c r="C39" s="31">
        <v>11654037</v>
      </c>
      <c r="D39" s="31"/>
      <c r="E39" s="32">
        <v>409000</v>
      </c>
      <c r="F39" s="33">
        <v>409000</v>
      </c>
      <c r="G39" s="33">
        <v>16396176</v>
      </c>
      <c r="H39" s="33">
        <v>25302173</v>
      </c>
      <c r="I39" s="33">
        <v>14631213</v>
      </c>
      <c r="J39" s="33">
        <v>16396176</v>
      </c>
      <c r="K39" s="33">
        <v>7289126</v>
      </c>
      <c r="L39" s="33">
        <v>-15560652</v>
      </c>
      <c r="M39" s="33">
        <v>-18990606</v>
      </c>
      <c r="N39" s="33">
        <v>7289126</v>
      </c>
      <c r="O39" s="33">
        <v>-18888777</v>
      </c>
      <c r="P39" s="33">
        <v>-18980064</v>
      </c>
      <c r="Q39" s="33">
        <v>-22108089</v>
      </c>
      <c r="R39" s="33">
        <v>-18888777</v>
      </c>
      <c r="S39" s="33">
        <v>-19932993</v>
      </c>
      <c r="T39" s="33">
        <v>-27760890</v>
      </c>
      <c r="U39" s="33">
        <v>-38536724</v>
      </c>
      <c r="V39" s="33">
        <v>-19932993</v>
      </c>
      <c r="W39" s="33">
        <v>16396176</v>
      </c>
      <c r="X39" s="33">
        <v>409000</v>
      </c>
      <c r="Y39" s="33">
        <v>15987176</v>
      </c>
      <c r="Z39" s="34">
        <v>3908.84</v>
      </c>
      <c r="AA39" s="35">
        <v>409000</v>
      </c>
    </row>
    <row r="40" spans="1:27" ht="13.5">
      <c r="A40" s="41" t="s">
        <v>60</v>
      </c>
      <c r="B40" s="42"/>
      <c r="C40" s="43">
        <v>-4680790</v>
      </c>
      <c r="D40" s="43"/>
      <c r="E40" s="44">
        <v>1849000</v>
      </c>
      <c r="F40" s="45">
        <v>7558012</v>
      </c>
      <c r="G40" s="45">
        <v>25302173</v>
      </c>
      <c r="H40" s="45">
        <v>14631213</v>
      </c>
      <c r="I40" s="45">
        <v>7289126</v>
      </c>
      <c r="J40" s="45">
        <v>7289126</v>
      </c>
      <c r="K40" s="45">
        <v>-15560652</v>
      </c>
      <c r="L40" s="45">
        <v>-18990606</v>
      </c>
      <c r="M40" s="45">
        <v>-18888777</v>
      </c>
      <c r="N40" s="45">
        <v>-18888777</v>
      </c>
      <c r="O40" s="45">
        <v>-18980064</v>
      </c>
      <c r="P40" s="45">
        <v>-22108089</v>
      </c>
      <c r="Q40" s="45">
        <v>-19932993</v>
      </c>
      <c r="R40" s="45">
        <v>-18980064</v>
      </c>
      <c r="S40" s="45">
        <v>-27760890</v>
      </c>
      <c r="T40" s="45">
        <v>-38536724</v>
      </c>
      <c r="U40" s="45">
        <v>-69217749</v>
      </c>
      <c r="V40" s="45">
        <v>-69217749</v>
      </c>
      <c r="W40" s="45">
        <v>-69217749</v>
      </c>
      <c r="X40" s="45">
        <v>7558012</v>
      </c>
      <c r="Y40" s="45">
        <v>-76775761</v>
      </c>
      <c r="Z40" s="46">
        <v>-1015.82</v>
      </c>
      <c r="AA40" s="47">
        <v>7558012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2441770</v>
      </c>
      <c r="D6" s="17"/>
      <c r="E6" s="18">
        <v>5989000</v>
      </c>
      <c r="F6" s="19">
        <v>5989000</v>
      </c>
      <c r="G6" s="19">
        <v>101157</v>
      </c>
      <c r="H6" s="19">
        <v>112986</v>
      </c>
      <c r="I6" s="19">
        <v>86535</v>
      </c>
      <c r="J6" s="19">
        <v>300678</v>
      </c>
      <c r="K6" s="19">
        <v>136725</v>
      </c>
      <c r="L6" s="19">
        <v>-36642</v>
      </c>
      <c r="M6" s="19">
        <v>240137</v>
      </c>
      <c r="N6" s="19">
        <v>340220</v>
      </c>
      <c r="O6" s="19">
        <v>100000</v>
      </c>
      <c r="P6" s="19">
        <v>228969</v>
      </c>
      <c r="Q6" s="19">
        <v>293941</v>
      </c>
      <c r="R6" s="19">
        <v>622910</v>
      </c>
      <c r="S6" s="19">
        <v>637902</v>
      </c>
      <c r="T6" s="19"/>
      <c r="U6" s="19"/>
      <c r="V6" s="19">
        <v>637902</v>
      </c>
      <c r="W6" s="19">
        <v>1901710</v>
      </c>
      <c r="X6" s="19">
        <v>5989000</v>
      </c>
      <c r="Y6" s="19">
        <v>-4087290</v>
      </c>
      <c r="Z6" s="20">
        <v>-68.25</v>
      </c>
      <c r="AA6" s="21">
        <v>5989000</v>
      </c>
    </row>
    <row r="7" spans="1:27" ht="13.5">
      <c r="A7" s="22" t="s">
        <v>34</v>
      </c>
      <c r="B7" s="16"/>
      <c r="C7" s="17">
        <v>17006329</v>
      </c>
      <c r="D7" s="17"/>
      <c r="E7" s="18">
        <v>18108000</v>
      </c>
      <c r="F7" s="19">
        <v>18108000</v>
      </c>
      <c r="G7" s="19">
        <v>596240</v>
      </c>
      <c r="H7" s="19">
        <v>872630</v>
      </c>
      <c r="I7" s="19">
        <v>1036825</v>
      </c>
      <c r="J7" s="19">
        <v>2505695</v>
      </c>
      <c r="K7" s="19">
        <v>1368687</v>
      </c>
      <c r="L7" s="19">
        <v>1275867</v>
      </c>
      <c r="M7" s="19">
        <v>1250023</v>
      </c>
      <c r="N7" s="19">
        <v>3894577</v>
      </c>
      <c r="O7" s="19">
        <v>1331478</v>
      </c>
      <c r="P7" s="19">
        <v>1212023</v>
      </c>
      <c r="Q7" s="19">
        <v>1362447</v>
      </c>
      <c r="R7" s="19">
        <v>3905948</v>
      </c>
      <c r="S7" s="19">
        <v>806922</v>
      </c>
      <c r="T7" s="19"/>
      <c r="U7" s="19"/>
      <c r="V7" s="19">
        <v>806922</v>
      </c>
      <c r="W7" s="19">
        <v>11113142</v>
      </c>
      <c r="X7" s="19">
        <v>18108000</v>
      </c>
      <c r="Y7" s="19">
        <v>-6994858</v>
      </c>
      <c r="Z7" s="20">
        <v>-38.63</v>
      </c>
      <c r="AA7" s="21">
        <v>18108000</v>
      </c>
    </row>
    <row r="8" spans="1:27" ht="13.5">
      <c r="A8" s="22" t="s">
        <v>35</v>
      </c>
      <c r="B8" s="16"/>
      <c r="C8" s="17">
        <v>4985211</v>
      </c>
      <c r="D8" s="17"/>
      <c r="E8" s="18">
        <v>28843164</v>
      </c>
      <c r="F8" s="19">
        <v>28843164</v>
      </c>
      <c r="G8" s="19">
        <v>3305843</v>
      </c>
      <c r="H8" s="19">
        <v>575952</v>
      </c>
      <c r="I8" s="19">
        <v>828930</v>
      </c>
      <c r="J8" s="19">
        <v>4710725</v>
      </c>
      <c r="K8" s="19">
        <v>2733176</v>
      </c>
      <c r="L8" s="19">
        <v>1640947</v>
      </c>
      <c r="M8" s="19">
        <v>374934</v>
      </c>
      <c r="N8" s="19">
        <v>4749057</v>
      </c>
      <c r="O8" s="19">
        <v>246291</v>
      </c>
      <c r="P8" s="19">
        <v>1604558</v>
      </c>
      <c r="Q8" s="19">
        <v>399909</v>
      </c>
      <c r="R8" s="19">
        <v>2250758</v>
      </c>
      <c r="S8" s="19">
        <v>393653</v>
      </c>
      <c r="T8" s="19"/>
      <c r="U8" s="19"/>
      <c r="V8" s="19">
        <v>393653</v>
      </c>
      <c r="W8" s="19">
        <v>12104193</v>
      </c>
      <c r="X8" s="19">
        <v>28843164</v>
      </c>
      <c r="Y8" s="19">
        <v>-16738971</v>
      </c>
      <c r="Z8" s="20">
        <v>-58.03</v>
      </c>
      <c r="AA8" s="21">
        <v>28843164</v>
      </c>
    </row>
    <row r="9" spans="1:27" ht="13.5">
      <c r="A9" s="22" t="s">
        <v>36</v>
      </c>
      <c r="B9" s="16"/>
      <c r="C9" s="17">
        <v>30114716</v>
      </c>
      <c r="D9" s="17"/>
      <c r="E9" s="18">
        <v>26240000</v>
      </c>
      <c r="F9" s="19">
        <v>26240000</v>
      </c>
      <c r="G9" s="19">
        <v>10408721</v>
      </c>
      <c r="H9" s="19">
        <v>325099</v>
      </c>
      <c r="I9" s="19"/>
      <c r="J9" s="19">
        <v>10733820</v>
      </c>
      <c r="K9" s="19">
        <v>109253</v>
      </c>
      <c r="L9" s="19">
        <v>300000</v>
      </c>
      <c r="M9" s="19">
        <v>6414750</v>
      </c>
      <c r="N9" s="19">
        <v>6824003</v>
      </c>
      <c r="O9" s="19"/>
      <c r="P9" s="19">
        <v>994105</v>
      </c>
      <c r="Q9" s="19"/>
      <c r="R9" s="19">
        <v>994105</v>
      </c>
      <c r="S9" s="19"/>
      <c r="T9" s="19"/>
      <c r="U9" s="19"/>
      <c r="V9" s="19"/>
      <c r="W9" s="19">
        <v>18551928</v>
      </c>
      <c r="X9" s="19">
        <v>26240000</v>
      </c>
      <c r="Y9" s="19">
        <v>-7688072</v>
      </c>
      <c r="Z9" s="20">
        <v>-29.3</v>
      </c>
      <c r="AA9" s="21">
        <v>26240000</v>
      </c>
    </row>
    <row r="10" spans="1:27" ht="13.5">
      <c r="A10" s="22" t="s">
        <v>37</v>
      </c>
      <c r="B10" s="16"/>
      <c r="C10" s="17">
        <v>19196347</v>
      </c>
      <c r="D10" s="17"/>
      <c r="E10" s="18">
        <v>11155000</v>
      </c>
      <c r="F10" s="19">
        <v>11155000</v>
      </c>
      <c r="G10" s="19"/>
      <c r="H10" s="19"/>
      <c r="I10" s="19"/>
      <c r="J10" s="19"/>
      <c r="K10" s="19"/>
      <c r="L10" s="19"/>
      <c r="M10" s="19"/>
      <c r="N10" s="19"/>
      <c r="O10" s="19"/>
      <c r="P10" s="19">
        <v>276675</v>
      </c>
      <c r="Q10" s="19">
        <v>6565000</v>
      </c>
      <c r="R10" s="19">
        <v>6841675</v>
      </c>
      <c r="S10" s="19"/>
      <c r="T10" s="19"/>
      <c r="U10" s="19"/>
      <c r="V10" s="19"/>
      <c r="W10" s="19">
        <v>6841675</v>
      </c>
      <c r="X10" s="19">
        <v>11155000</v>
      </c>
      <c r="Y10" s="19">
        <v>-4313325</v>
      </c>
      <c r="Z10" s="20">
        <v>-38.67</v>
      </c>
      <c r="AA10" s="21">
        <v>11155000</v>
      </c>
    </row>
    <row r="11" spans="1:27" ht="13.5">
      <c r="A11" s="22" t="s">
        <v>38</v>
      </c>
      <c r="B11" s="16"/>
      <c r="C11" s="17">
        <v>1971504</v>
      </c>
      <c r="D11" s="17"/>
      <c r="E11" s="18">
        <v>2588000</v>
      </c>
      <c r="F11" s="19">
        <v>2588000</v>
      </c>
      <c r="G11" s="19">
        <v>284891</v>
      </c>
      <c r="H11" s="19">
        <v>308041</v>
      </c>
      <c r="I11" s="19">
        <v>209546</v>
      </c>
      <c r="J11" s="19">
        <v>802478</v>
      </c>
      <c r="K11" s="19">
        <v>229185</v>
      </c>
      <c r="L11" s="19">
        <v>215666</v>
      </c>
      <c r="M11" s="19">
        <v>27150</v>
      </c>
      <c r="N11" s="19">
        <v>472001</v>
      </c>
      <c r="O11" s="19">
        <v>35421</v>
      </c>
      <c r="P11" s="19">
        <v>29608</v>
      </c>
      <c r="Q11" s="19">
        <v>104081</v>
      </c>
      <c r="R11" s="19">
        <v>169110</v>
      </c>
      <c r="S11" s="19">
        <v>190665</v>
      </c>
      <c r="T11" s="19"/>
      <c r="U11" s="19"/>
      <c r="V11" s="19">
        <v>190665</v>
      </c>
      <c r="W11" s="19">
        <v>1634254</v>
      </c>
      <c r="X11" s="19">
        <v>2588000</v>
      </c>
      <c r="Y11" s="19">
        <v>-953746</v>
      </c>
      <c r="Z11" s="20">
        <v>-36.85</v>
      </c>
      <c r="AA11" s="21">
        <v>2588000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-55785807</v>
      </c>
      <c r="D14" s="17"/>
      <c r="E14" s="18">
        <v>-70005269</v>
      </c>
      <c r="F14" s="19">
        <v>-70005269</v>
      </c>
      <c r="G14" s="19">
        <v>-4074574</v>
      </c>
      <c r="H14" s="19">
        <v>-3950030</v>
      </c>
      <c r="I14" s="19">
        <v>-2747493</v>
      </c>
      <c r="J14" s="19">
        <v>-10772097</v>
      </c>
      <c r="K14" s="19">
        <v>-4533447</v>
      </c>
      <c r="L14" s="19">
        <v>-6283510</v>
      </c>
      <c r="M14" s="19">
        <v>-6783614</v>
      </c>
      <c r="N14" s="19">
        <v>-17600571</v>
      </c>
      <c r="O14" s="19">
        <v>-2376772</v>
      </c>
      <c r="P14" s="19">
        <v>-4920711</v>
      </c>
      <c r="Q14" s="19">
        <v>-4186348</v>
      </c>
      <c r="R14" s="19">
        <v>-11483831</v>
      </c>
      <c r="S14" s="19">
        <v>5068186</v>
      </c>
      <c r="T14" s="19"/>
      <c r="U14" s="19"/>
      <c r="V14" s="19">
        <v>5068186</v>
      </c>
      <c r="W14" s="19">
        <v>-34788313</v>
      </c>
      <c r="X14" s="19">
        <v>-70005269</v>
      </c>
      <c r="Y14" s="19">
        <v>35216956</v>
      </c>
      <c r="Z14" s="20">
        <v>-50.31</v>
      </c>
      <c r="AA14" s="21">
        <v>-70005269</v>
      </c>
    </row>
    <row r="15" spans="1:27" ht="13.5">
      <c r="A15" s="22" t="s">
        <v>42</v>
      </c>
      <c r="B15" s="16"/>
      <c r="C15" s="17">
        <v>-900353</v>
      </c>
      <c r="D15" s="17"/>
      <c r="E15" s="18">
        <v>-769468</v>
      </c>
      <c r="F15" s="19">
        <v>-769468</v>
      </c>
      <c r="G15" s="19">
        <v>-57341</v>
      </c>
      <c r="H15" s="19">
        <v>-31481</v>
      </c>
      <c r="I15" s="19">
        <v>-26178</v>
      </c>
      <c r="J15" s="19">
        <v>-115000</v>
      </c>
      <c r="K15" s="19">
        <v>-27566</v>
      </c>
      <c r="L15" s="19">
        <v>-83784</v>
      </c>
      <c r="M15" s="19">
        <v>-112432</v>
      </c>
      <c r="N15" s="19">
        <v>-223782</v>
      </c>
      <c r="O15" s="19">
        <v>-67097</v>
      </c>
      <c r="P15" s="19">
        <v>-2519816</v>
      </c>
      <c r="Q15" s="19">
        <v>-129119</v>
      </c>
      <c r="R15" s="19">
        <v>-2716032</v>
      </c>
      <c r="S15" s="19">
        <v>102667</v>
      </c>
      <c r="T15" s="19"/>
      <c r="U15" s="19"/>
      <c r="V15" s="19">
        <v>102667</v>
      </c>
      <c r="W15" s="19">
        <v>-2952147</v>
      </c>
      <c r="X15" s="19">
        <v>-769468</v>
      </c>
      <c r="Y15" s="19">
        <v>-2182679</v>
      </c>
      <c r="Z15" s="20">
        <v>283.66</v>
      </c>
      <c r="AA15" s="21">
        <v>-769468</v>
      </c>
    </row>
    <row r="16" spans="1:27" ht="13.5">
      <c r="A16" s="22" t="s">
        <v>43</v>
      </c>
      <c r="B16" s="16"/>
      <c r="C16" s="17">
        <v>-6849946</v>
      </c>
      <c r="D16" s="17"/>
      <c r="E16" s="18">
        <v>-4028839</v>
      </c>
      <c r="F16" s="19">
        <v>-4028839</v>
      </c>
      <c r="G16" s="19"/>
      <c r="H16" s="19"/>
      <c r="I16" s="19"/>
      <c r="J16" s="19"/>
      <c r="K16" s="19"/>
      <c r="L16" s="19">
        <v>-335737</v>
      </c>
      <c r="M16" s="19">
        <v>-344234</v>
      </c>
      <c r="N16" s="19">
        <v>-679971</v>
      </c>
      <c r="O16" s="19">
        <v>-291260</v>
      </c>
      <c r="P16" s="19">
        <v>-302497</v>
      </c>
      <c r="Q16" s="19">
        <v>-333545</v>
      </c>
      <c r="R16" s="19">
        <v>-927302</v>
      </c>
      <c r="S16" s="19">
        <v>-212252</v>
      </c>
      <c r="T16" s="19"/>
      <c r="U16" s="19"/>
      <c r="V16" s="19">
        <v>-212252</v>
      </c>
      <c r="W16" s="19">
        <v>-1819525</v>
      </c>
      <c r="X16" s="19">
        <v>-4028839</v>
      </c>
      <c r="Y16" s="19">
        <v>2209314</v>
      </c>
      <c r="Z16" s="20">
        <v>-54.84</v>
      </c>
      <c r="AA16" s="21">
        <v>-4028839</v>
      </c>
    </row>
    <row r="17" spans="1:27" ht="13.5">
      <c r="A17" s="23" t="s">
        <v>44</v>
      </c>
      <c r="B17" s="24"/>
      <c r="C17" s="25">
        <f aca="true" t="shared" si="0" ref="C17:Y17">SUM(C6:C16)</f>
        <v>12179771</v>
      </c>
      <c r="D17" s="25">
        <f>SUM(D6:D16)</f>
        <v>0</v>
      </c>
      <c r="E17" s="26">
        <f t="shared" si="0"/>
        <v>18119588</v>
      </c>
      <c r="F17" s="27">
        <f t="shared" si="0"/>
        <v>18119588</v>
      </c>
      <c r="G17" s="27">
        <f t="shared" si="0"/>
        <v>10564937</v>
      </c>
      <c r="H17" s="27">
        <f t="shared" si="0"/>
        <v>-1786803</v>
      </c>
      <c r="I17" s="27">
        <f t="shared" si="0"/>
        <v>-611835</v>
      </c>
      <c r="J17" s="27">
        <f t="shared" si="0"/>
        <v>8166299</v>
      </c>
      <c r="K17" s="27">
        <f t="shared" si="0"/>
        <v>16013</v>
      </c>
      <c r="L17" s="27">
        <f t="shared" si="0"/>
        <v>-3307193</v>
      </c>
      <c r="M17" s="27">
        <f t="shared" si="0"/>
        <v>1066714</v>
      </c>
      <c r="N17" s="27">
        <f t="shared" si="0"/>
        <v>-2224466</v>
      </c>
      <c r="O17" s="27">
        <f t="shared" si="0"/>
        <v>-1021939</v>
      </c>
      <c r="P17" s="27">
        <f t="shared" si="0"/>
        <v>-3397086</v>
      </c>
      <c r="Q17" s="27">
        <f t="shared" si="0"/>
        <v>4076366</v>
      </c>
      <c r="R17" s="27">
        <f t="shared" si="0"/>
        <v>-342659</v>
      </c>
      <c r="S17" s="27">
        <f t="shared" si="0"/>
        <v>6987743</v>
      </c>
      <c r="T17" s="27">
        <f t="shared" si="0"/>
        <v>0</v>
      </c>
      <c r="U17" s="27">
        <f t="shared" si="0"/>
        <v>0</v>
      </c>
      <c r="V17" s="27">
        <f t="shared" si="0"/>
        <v>6987743</v>
      </c>
      <c r="W17" s="27">
        <f t="shared" si="0"/>
        <v>12586917</v>
      </c>
      <c r="X17" s="27">
        <f t="shared" si="0"/>
        <v>18119588</v>
      </c>
      <c r="Y17" s="27">
        <f t="shared" si="0"/>
        <v>-5532671</v>
      </c>
      <c r="Z17" s="28">
        <f>+IF(X17&lt;&gt;0,+(Y17/X17)*100,0)</f>
        <v>-30.53419868045565</v>
      </c>
      <c r="AA17" s="29">
        <f>SUM(AA6:AA16)</f>
        <v>18119588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204207</v>
      </c>
      <c r="D21" s="17"/>
      <c r="E21" s="18">
        <v>45000</v>
      </c>
      <c r="F21" s="19">
        <v>45000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45000</v>
      </c>
      <c r="Y21" s="36">
        <v>-45000</v>
      </c>
      <c r="Z21" s="37">
        <v>-100</v>
      </c>
      <c r="AA21" s="38">
        <v>45000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-274304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-87938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-12196104</v>
      </c>
      <c r="D26" s="17"/>
      <c r="E26" s="18">
        <v>-11155000</v>
      </c>
      <c r="F26" s="19">
        <v>-11155000</v>
      </c>
      <c r="G26" s="19"/>
      <c r="H26" s="19"/>
      <c r="I26" s="19"/>
      <c r="J26" s="19"/>
      <c r="K26" s="19"/>
      <c r="L26" s="19">
        <v>-133805</v>
      </c>
      <c r="M26" s="19">
        <v>-240882</v>
      </c>
      <c r="N26" s="19">
        <v>-374687</v>
      </c>
      <c r="O26" s="19">
        <v>-68115</v>
      </c>
      <c r="P26" s="19">
        <v>-2042819</v>
      </c>
      <c r="Q26" s="19">
        <v>-2293268</v>
      </c>
      <c r="R26" s="19">
        <v>-4404202</v>
      </c>
      <c r="S26" s="19">
        <v>-1363820</v>
      </c>
      <c r="T26" s="19"/>
      <c r="U26" s="19"/>
      <c r="V26" s="19">
        <v>-1363820</v>
      </c>
      <c r="W26" s="19">
        <v>-6142709</v>
      </c>
      <c r="X26" s="19">
        <v>-11155000</v>
      </c>
      <c r="Y26" s="19">
        <v>5012291</v>
      </c>
      <c r="Z26" s="20">
        <v>-44.93</v>
      </c>
      <c r="AA26" s="21">
        <v>-11155000</v>
      </c>
    </row>
    <row r="27" spans="1:27" ht="13.5">
      <c r="A27" s="23" t="s">
        <v>51</v>
      </c>
      <c r="B27" s="24"/>
      <c r="C27" s="25">
        <f aca="true" t="shared" si="1" ref="C27:Y27">SUM(C21:C26)</f>
        <v>-12354139</v>
      </c>
      <c r="D27" s="25">
        <f>SUM(D21:D26)</f>
        <v>0</v>
      </c>
      <c r="E27" s="26">
        <f t="shared" si="1"/>
        <v>-11110000</v>
      </c>
      <c r="F27" s="27">
        <f t="shared" si="1"/>
        <v>-11110000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-133805</v>
      </c>
      <c r="M27" s="27">
        <f t="shared" si="1"/>
        <v>-240882</v>
      </c>
      <c r="N27" s="27">
        <f t="shared" si="1"/>
        <v>-374687</v>
      </c>
      <c r="O27" s="27">
        <f t="shared" si="1"/>
        <v>-68115</v>
      </c>
      <c r="P27" s="27">
        <f t="shared" si="1"/>
        <v>-2042819</v>
      </c>
      <c r="Q27" s="27">
        <f t="shared" si="1"/>
        <v>-2293268</v>
      </c>
      <c r="R27" s="27">
        <f t="shared" si="1"/>
        <v>-4404202</v>
      </c>
      <c r="S27" s="27">
        <f t="shared" si="1"/>
        <v>-1363820</v>
      </c>
      <c r="T27" s="27">
        <f t="shared" si="1"/>
        <v>0</v>
      </c>
      <c r="U27" s="27">
        <f t="shared" si="1"/>
        <v>0</v>
      </c>
      <c r="V27" s="27">
        <f t="shared" si="1"/>
        <v>-1363820</v>
      </c>
      <c r="W27" s="27">
        <f t="shared" si="1"/>
        <v>-6142709</v>
      </c>
      <c r="X27" s="27">
        <f t="shared" si="1"/>
        <v>-11110000</v>
      </c>
      <c r="Y27" s="27">
        <f t="shared" si="1"/>
        <v>4967291</v>
      </c>
      <c r="Z27" s="28">
        <f>+IF(X27&lt;&gt;0,+(Y27/X27)*100,0)</f>
        <v>-44.7100900090009</v>
      </c>
      <c r="AA27" s="29">
        <f>SUM(AA21:AA26)</f>
        <v>-11110000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867225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14240</v>
      </c>
      <c r="D33" s="17"/>
      <c r="E33" s="18">
        <v>13000</v>
      </c>
      <c r="F33" s="19">
        <v>13000</v>
      </c>
      <c r="G33" s="19"/>
      <c r="H33" s="36"/>
      <c r="I33" s="36"/>
      <c r="J33" s="36"/>
      <c r="K33" s="19"/>
      <c r="L33" s="19">
        <v>-3075</v>
      </c>
      <c r="M33" s="19">
        <v>1429</v>
      </c>
      <c r="N33" s="19">
        <v>-1646</v>
      </c>
      <c r="O33" s="36">
        <v>5121</v>
      </c>
      <c r="P33" s="36">
        <v>-715</v>
      </c>
      <c r="Q33" s="36">
        <v>431</v>
      </c>
      <c r="R33" s="19">
        <v>4837</v>
      </c>
      <c r="S33" s="19">
        <v>3753</v>
      </c>
      <c r="T33" s="19"/>
      <c r="U33" s="19"/>
      <c r="V33" s="36">
        <v>3753</v>
      </c>
      <c r="W33" s="36">
        <v>6944</v>
      </c>
      <c r="X33" s="36">
        <v>13000</v>
      </c>
      <c r="Y33" s="19">
        <v>-6056</v>
      </c>
      <c r="Z33" s="20">
        <v>-46.58</v>
      </c>
      <c r="AA33" s="21">
        <v>13000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-482256</v>
      </c>
      <c r="D35" s="17"/>
      <c r="E35" s="18">
        <v>-468347</v>
      </c>
      <c r="F35" s="19">
        <v>-468347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-468347</v>
      </c>
      <c r="Y35" s="19">
        <v>468347</v>
      </c>
      <c r="Z35" s="20">
        <v>-100</v>
      </c>
      <c r="AA35" s="21">
        <v>-468347</v>
      </c>
    </row>
    <row r="36" spans="1:27" ht="13.5">
      <c r="A36" s="23" t="s">
        <v>57</v>
      </c>
      <c r="B36" s="24"/>
      <c r="C36" s="25">
        <f aca="true" t="shared" si="2" ref="C36:Y36">SUM(C31:C35)</f>
        <v>399209</v>
      </c>
      <c r="D36" s="25">
        <f>SUM(D31:D35)</f>
        <v>0</v>
      </c>
      <c r="E36" s="26">
        <f t="shared" si="2"/>
        <v>-455347</v>
      </c>
      <c r="F36" s="27">
        <f t="shared" si="2"/>
        <v>-455347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-3075</v>
      </c>
      <c r="M36" s="27">
        <f t="shared" si="2"/>
        <v>1429</v>
      </c>
      <c r="N36" s="27">
        <f t="shared" si="2"/>
        <v>-1646</v>
      </c>
      <c r="O36" s="27">
        <f t="shared" si="2"/>
        <v>5121</v>
      </c>
      <c r="P36" s="27">
        <f t="shared" si="2"/>
        <v>-715</v>
      </c>
      <c r="Q36" s="27">
        <f t="shared" si="2"/>
        <v>431</v>
      </c>
      <c r="R36" s="27">
        <f t="shared" si="2"/>
        <v>4837</v>
      </c>
      <c r="S36" s="27">
        <f t="shared" si="2"/>
        <v>3753</v>
      </c>
      <c r="T36" s="27">
        <f t="shared" si="2"/>
        <v>0</v>
      </c>
      <c r="U36" s="27">
        <f t="shared" si="2"/>
        <v>0</v>
      </c>
      <c r="V36" s="27">
        <f t="shared" si="2"/>
        <v>3753</v>
      </c>
      <c r="W36" s="27">
        <f t="shared" si="2"/>
        <v>6944</v>
      </c>
      <c r="X36" s="27">
        <f t="shared" si="2"/>
        <v>-455347</v>
      </c>
      <c r="Y36" s="27">
        <f t="shared" si="2"/>
        <v>462291</v>
      </c>
      <c r="Z36" s="28">
        <f>+IF(X36&lt;&gt;0,+(Y36/X36)*100,0)</f>
        <v>-101.52499083116832</v>
      </c>
      <c r="AA36" s="29">
        <f>SUM(AA31:AA35)</f>
        <v>-455347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224841</v>
      </c>
      <c r="D38" s="31">
        <f>+D17+D27+D36</f>
        <v>0</v>
      </c>
      <c r="E38" s="32">
        <f t="shared" si="3"/>
        <v>6554241</v>
      </c>
      <c r="F38" s="33">
        <f t="shared" si="3"/>
        <v>6554241</v>
      </c>
      <c r="G38" s="33">
        <f t="shared" si="3"/>
        <v>10564937</v>
      </c>
      <c r="H38" s="33">
        <f t="shared" si="3"/>
        <v>-1786803</v>
      </c>
      <c r="I38" s="33">
        <f t="shared" si="3"/>
        <v>-611835</v>
      </c>
      <c r="J38" s="33">
        <f t="shared" si="3"/>
        <v>8166299</v>
      </c>
      <c r="K38" s="33">
        <f t="shared" si="3"/>
        <v>16013</v>
      </c>
      <c r="L38" s="33">
        <f t="shared" si="3"/>
        <v>-3444073</v>
      </c>
      <c r="M38" s="33">
        <f t="shared" si="3"/>
        <v>827261</v>
      </c>
      <c r="N38" s="33">
        <f t="shared" si="3"/>
        <v>-2600799</v>
      </c>
      <c r="O38" s="33">
        <f t="shared" si="3"/>
        <v>-1084933</v>
      </c>
      <c r="P38" s="33">
        <f t="shared" si="3"/>
        <v>-5440620</v>
      </c>
      <c r="Q38" s="33">
        <f t="shared" si="3"/>
        <v>1783529</v>
      </c>
      <c r="R38" s="33">
        <f t="shared" si="3"/>
        <v>-4742024</v>
      </c>
      <c r="S38" s="33">
        <f t="shared" si="3"/>
        <v>5627676</v>
      </c>
      <c r="T38" s="33">
        <f t="shared" si="3"/>
        <v>0</v>
      </c>
      <c r="U38" s="33">
        <f t="shared" si="3"/>
        <v>0</v>
      </c>
      <c r="V38" s="33">
        <f t="shared" si="3"/>
        <v>5627676</v>
      </c>
      <c r="W38" s="33">
        <f t="shared" si="3"/>
        <v>6451152</v>
      </c>
      <c r="X38" s="33">
        <f t="shared" si="3"/>
        <v>6554241</v>
      </c>
      <c r="Y38" s="33">
        <f t="shared" si="3"/>
        <v>-103089</v>
      </c>
      <c r="Z38" s="34">
        <f>+IF(X38&lt;&gt;0,+(Y38/X38)*100,0)</f>
        <v>-1.5728594661075173</v>
      </c>
      <c r="AA38" s="35">
        <f>+AA17+AA27+AA36</f>
        <v>6554241</v>
      </c>
    </row>
    <row r="39" spans="1:27" ht="13.5">
      <c r="A39" s="22" t="s">
        <v>59</v>
      </c>
      <c r="B39" s="16"/>
      <c r="C39" s="31">
        <v>-423224</v>
      </c>
      <c r="D39" s="31"/>
      <c r="E39" s="32">
        <v>3017000</v>
      </c>
      <c r="F39" s="33">
        <v>3017000</v>
      </c>
      <c r="G39" s="33"/>
      <c r="H39" s="33">
        <v>10564937</v>
      </c>
      <c r="I39" s="33">
        <v>8778134</v>
      </c>
      <c r="J39" s="33"/>
      <c r="K39" s="33">
        <v>8166299</v>
      </c>
      <c r="L39" s="33">
        <v>8182312</v>
      </c>
      <c r="M39" s="33">
        <v>4738239</v>
      </c>
      <c r="N39" s="33">
        <v>8166299</v>
      </c>
      <c r="O39" s="33">
        <v>5565500</v>
      </c>
      <c r="P39" s="33">
        <v>4480567</v>
      </c>
      <c r="Q39" s="33">
        <v>-960053</v>
      </c>
      <c r="R39" s="33">
        <v>5565500</v>
      </c>
      <c r="S39" s="33">
        <v>823476</v>
      </c>
      <c r="T39" s="33"/>
      <c r="U39" s="33"/>
      <c r="V39" s="33">
        <v>823476</v>
      </c>
      <c r="W39" s="33"/>
      <c r="X39" s="33">
        <v>3017000</v>
      </c>
      <c r="Y39" s="33">
        <v>-3017000</v>
      </c>
      <c r="Z39" s="34">
        <v>-100</v>
      </c>
      <c r="AA39" s="35">
        <v>3017000</v>
      </c>
    </row>
    <row r="40" spans="1:27" ht="13.5">
      <c r="A40" s="41" t="s">
        <v>60</v>
      </c>
      <c r="B40" s="42"/>
      <c r="C40" s="43">
        <v>-198383</v>
      </c>
      <c r="D40" s="43"/>
      <c r="E40" s="44">
        <v>9571241</v>
      </c>
      <c r="F40" s="45">
        <v>9571241</v>
      </c>
      <c r="G40" s="45">
        <v>10564937</v>
      </c>
      <c r="H40" s="45">
        <v>8778134</v>
      </c>
      <c r="I40" s="45">
        <v>8166299</v>
      </c>
      <c r="J40" s="45">
        <v>8166299</v>
      </c>
      <c r="K40" s="45">
        <v>8182312</v>
      </c>
      <c r="L40" s="45">
        <v>4738239</v>
      </c>
      <c r="M40" s="45">
        <v>5565500</v>
      </c>
      <c r="N40" s="45">
        <v>5565500</v>
      </c>
      <c r="O40" s="45">
        <v>4480567</v>
      </c>
      <c r="P40" s="45">
        <v>-960053</v>
      </c>
      <c r="Q40" s="45">
        <v>823476</v>
      </c>
      <c r="R40" s="45">
        <v>4480567</v>
      </c>
      <c r="S40" s="45">
        <v>6451152</v>
      </c>
      <c r="T40" s="45"/>
      <c r="U40" s="45"/>
      <c r="V40" s="45">
        <v>6451152</v>
      </c>
      <c r="W40" s="45">
        <v>6451152</v>
      </c>
      <c r="X40" s="45">
        <v>9571241</v>
      </c>
      <c r="Y40" s="45">
        <v>-3120089</v>
      </c>
      <c r="Z40" s="46">
        <v>-32.6</v>
      </c>
      <c r="AA40" s="47">
        <v>9571241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4102456</v>
      </c>
      <c r="D6" s="17"/>
      <c r="E6" s="18">
        <v>5199386</v>
      </c>
      <c r="F6" s="19">
        <v>8116592</v>
      </c>
      <c r="G6" s="19">
        <v>328379</v>
      </c>
      <c r="H6" s="19">
        <v>383941</v>
      </c>
      <c r="I6" s="19">
        <v>532273</v>
      </c>
      <c r="J6" s="19">
        <v>1244593</v>
      </c>
      <c r="K6" s="19">
        <v>438626</v>
      </c>
      <c r="L6" s="19">
        <v>436676</v>
      </c>
      <c r="M6" s="19">
        <v>523939</v>
      </c>
      <c r="N6" s="19">
        <v>1399241</v>
      </c>
      <c r="O6" s="19">
        <v>516513</v>
      </c>
      <c r="P6" s="19">
        <v>500654</v>
      </c>
      <c r="Q6" s="19">
        <v>913366</v>
      </c>
      <c r="R6" s="19">
        <v>1930533</v>
      </c>
      <c r="S6" s="19">
        <v>647777</v>
      </c>
      <c r="T6" s="19">
        <v>378845</v>
      </c>
      <c r="U6" s="19">
        <v>412843</v>
      </c>
      <c r="V6" s="19">
        <v>1439465</v>
      </c>
      <c r="W6" s="19">
        <v>6013832</v>
      </c>
      <c r="X6" s="19">
        <v>8116592</v>
      </c>
      <c r="Y6" s="19">
        <v>-2102760</v>
      </c>
      <c r="Z6" s="20">
        <v>-25.91</v>
      </c>
      <c r="AA6" s="21">
        <v>8116592</v>
      </c>
    </row>
    <row r="7" spans="1:27" ht="13.5">
      <c r="A7" s="22" t="s">
        <v>34</v>
      </c>
      <c r="B7" s="16"/>
      <c r="C7" s="17">
        <v>35708506</v>
      </c>
      <c r="D7" s="17"/>
      <c r="E7" s="18">
        <v>47410084</v>
      </c>
      <c r="F7" s="19">
        <v>40814454</v>
      </c>
      <c r="G7" s="19">
        <v>2821813</v>
      </c>
      <c r="H7" s="19">
        <v>2400176</v>
      </c>
      <c r="I7" s="19">
        <v>2721255</v>
      </c>
      <c r="J7" s="19">
        <v>7943244</v>
      </c>
      <c r="K7" s="19">
        <v>2732091</v>
      </c>
      <c r="L7" s="19">
        <v>2806138</v>
      </c>
      <c r="M7" s="19">
        <v>2080976</v>
      </c>
      <c r="N7" s="19">
        <v>7619205</v>
      </c>
      <c r="O7" s="19">
        <v>2376199</v>
      </c>
      <c r="P7" s="19">
        <v>3660595</v>
      </c>
      <c r="Q7" s="19">
        <v>2492228</v>
      </c>
      <c r="R7" s="19">
        <v>8529022</v>
      </c>
      <c r="S7" s="19">
        <v>2547784</v>
      </c>
      <c r="T7" s="19">
        <v>2740020</v>
      </c>
      <c r="U7" s="19">
        <v>2828588</v>
      </c>
      <c r="V7" s="19">
        <v>8116392</v>
      </c>
      <c r="W7" s="19">
        <v>32207863</v>
      </c>
      <c r="X7" s="19">
        <v>40814454</v>
      </c>
      <c r="Y7" s="19">
        <v>-8606591</v>
      </c>
      <c r="Z7" s="20">
        <v>-21.09</v>
      </c>
      <c r="AA7" s="21">
        <v>40814454</v>
      </c>
    </row>
    <row r="8" spans="1:27" ht="13.5">
      <c r="A8" s="22" t="s">
        <v>35</v>
      </c>
      <c r="B8" s="16"/>
      <c r="C8" s="17">
        <v>15476903</v>
      </c>
      <c r="D8" s="17"/>
      <c r="E8" s="18">
        <v>6870404</v>
      </c>
      <c r="F8" s="19">
        <v>5326545</v>
      </c>
      <c r="G8" s="19">
        <v>1317746</v>
      </c>
      <c r="H8" s="19">
        <v>1378500</v>
      </c>
      <c r="I8" s="19">
        <v>749536</v>
      </c>
      <c r="J8" s="19">
        <v>3445782</v>
      </c>
      <c r="K8" s="19">
        <v>931406</v>
      </c>
      <c r="L8" s="19">
        <v>15292190</v>
      </c>
      <c r="M8" s="19">
        <v>692372</v>
      </c>
      <c r="N8" s="19">
        <v>16915968</v>
      </c>
      <c r="O8" s="19">
        <v>1952126</v>
      </c>
      <c r="P8" s="19">
        <v>1685715</v>
      </c>
      <c r="Q8" s="19">
        <v>866175</v>
      </c>
      <c r="R8" s="19">
        <v>4504016</v>
      </c>
      <c r="S8" s="19">
        <v>1537824</v>
      </c>
      <c r="T8" s="19">
        <v>1031603</v>
      </c>
      <c r="U8" s="19">
        <v>766672</v>
      </c>
      <c r="V8" s="19">
        <v>3336099</v>
      </c>
      <c r="W8" s="19">
        <v>28201865</v>
      </c>
      <c r="X8" s="19">
        <v>5326545</v>
      </c>
      <c r="Y8" s="19">
        <v>22875320</v>
      </c>
      <c r="Z8" s="20">
        <v>429.46</v>
      </c>
      <c r="AA8" s="21">
        <v>5326545</v>
      </c>
    </row>
    <row r="9" spans="1:27" ht="13.5">
      <c r="A9" s="22" t="s">
        <v>36</v>
      </c>
      <c r="B9" s="16"/>
      <c r="C9" s="17">
        <v>28059223</v>
      </c>
      <c r="D9" s="17"/>
      <c r="E9" s="18">
        <v>36664400</v>
      </c>
      <c r="F9" s="19">
        <v>36664400</v>
      </c>
      <c r="G9" s="19">
        <v>14617000</v>
      </c>
      <c r="H9" s="19">
        <v>934000</v>
      </c>
      <c r="I9" s="19">
        <v>495500</v>
      </c>
      <c r="J9" s="19">
        <v>16046500</v>
      </c>
      <c r="K9" s="19"/>
      <c r="L9" s="19">
        <v>10067000</v>
      </c>
      <c r="M9" s="19"/>
      <c r="N9" s="19">
        <v>10067000</v>
      </c>
      <c r="O9" s="19"/>
      <c r="P9" s="19">
        <v>495500</v>
      </c>
      <c r="Q9" s="19">
        <v>8771000</v>
      </c>
      <c r="R9" s="19">
        <v>9266500</v>
      </c>
      <c r="S9" s="19"/>
      <c r="T9" s="19"/>
      <c r="U9" s="19">
        <v>1284400</v>
      </c>
      <c r="V9" s="19">
        <v>1284400</v>
      </c>
      <c r="W9" s="19">
        <v>36664400</v>
      </c>
      <c r="X9" s="19">
        <v>36664400</v>
      </c>
      <c r="Y9" s="19"/>
      <c r="Z9" s="20"/>
      <c r="AA9" s="21">
        <v>36664400</v>
      </c>
    </row>
    <row r="10" spans="1:27" ht="13.5">
      <c r="A10" s="22" t="s">
        <v>37</v>
      </c>
      <c r="B10" s="16"/>
      <c r="C10" s="17">
        <v>45384763</v>
      </c>
      <c r="D10" s="17"/>
      <c r="E10" s="18">
        <v>43090600</v>
      </c>
      <c r="F10" s="19">
        <v>46841000</v>
      </c>
      <c r="G10" s="19">
        <v>8132891</v>
      </c>
      <c r="H10" s="19">
        <v>1413347</v>
      </c>
      <c r="I10" s="19">
        <v>565519</v>
      </c>
      <c r="J10" s="19">
        <v>10111757</v>
      </c>
      <c r="K10" s="19">
        <v>1760118</v>
      </c>
      <c r="L10" s="19">
        <v>300000</v>
      </c>
      <c r="M10" s="19">
        <v>5713356</v>
      </c>
      <c r="N10" s="19">
        <v>7773474</v>
      </c>
      <c r="O10" s="19">
        <v>4007000</v>
      </c>
      <c r="P10" s="19">
        <v>798458</v>
      </c>
      <c r="Q10" s="19">
        <v>14822584</v>
      </c>
      <c r="R10" s="19">
        <v>19628042</v>
      </c>
      <c r="S10" s="19"/>
      <c r="T10" s="19"/>
      <c r="U10" s="19">
        <v>5697196</v>
      </c>
      <c r="V10" s="19">
        <v>5697196</v>
      </c>
      <c r="W10" s="19">
        <v>43210469</v>
      </c>
      <c r="X10" s="19">
        <v>46841000</v>
      </c>
      <c r="Y10" s="19">
        <v>-3630531</v>
      </c>
      <c r="Z10" s="20">
        <v>-7.75</v>
      </c>
      <c r="AA10" s="21">
        <v>46841000</v>
      </c>
    </row>
    <row r="11" spans="1:27" ht="13.5">
      <c r="A11" s="22" t="s">
        <v>38</v>
      </c>
      <c r="B11" s="16"/>
      <c r="C11" s="17">
        <v>692873</v>
      </c>
      <c r="D11" s="17"/>
      <c r="E11" s="18">
        <v>1738994</v>
      </c>
      <c r="F11" s="19">
        <v>5289340</v>
      </c>
      <c r="G11" s="19">
        <v>6749</v>
      </c>
      <c r="H11" s="19">
        <v>57249</v>
      </c>
      <c r="I11" s="19">
        <v>116781</v>
      </c>
      <c r="J11" s="19">
        <v>180779</v>
      </c>
      <c r="K11" s="19">
        <v>4980</v>
      </c>
      <c r="L11" s="19">
        <v>57242</v>
      </c>
      <c r="M11" s="19">
        <v>5198</v>
      </c>
      <c r="N11" s="19">
        <v>67420</v>
      </c>
      <c r="O11" s="19">
        <v>63545</v>
      </c>
      <c r="P11" s="19">
        <v>6898</v>
      </c>
      <c r="Q11" s="19">
        <v>6122</v>
      </c>
      <c r="R11" s="19">
        <v>76565</v>
      </c>
      <c r="S11" s="19">
        <v>127430</v>
      </c>
      <c r="T11" s="19">
        <v>12064</v>
      </c>
      <c r="U11" s="19">
        <v>67445</v>
      </c>
      <c r="V11" s="19">
        <v>206939</v>
      </c>
      <c r="W11" s="19">
        <v>531703</v>
      </c>
      <c r="X11" s="19">
        <v>5289340</v>
      </c>
      <c r="Y11" s="19">
        <v>-4757637</v>
      </c>
      <c r="Z11" s="20">
        <v>-89.95</v>
      </c>
      <c r="AA11" s="21">
        <v>5289340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-92662868</v>
      </c>
      <c r="D14" s="17"/>
      <c r="E14" s="18">
        <v>-88439153</v>
      </c>
      <c r="F14" s="19">
        <v>-100488339</v>
      </c>
      <c r="G14" s="19">
        <v>-15595088</v>
      </c>
      <c r="H14" s="19">
        <v>-10527596</v>
      </c>
      <c r="I14" s="19">
        <v>-9218306</v>
      </c>
      <c r="J14" s="19">
        <v>-35340990</v>
      </c>
      <c r="K14" s="19">
        <v>-4948280</v>
      </c>
      <c r="L14" s="19">
        <v>-22181931</v>
      </c>
      <c r="M14" s="19">
        <v>-13556879</v>
      </c>
      <c r="N14" s="19">
        <v>-40687090</v>
      </c>
      <c r="O14" s="19">
        <v>-6721703</v>
      </c>
      <c r="P14" s="19">
        <v>-6284186</v>
      </c>
      <c r="Q14" s="19">
        <v>-12018682</v>
      </c>
      <c r="R14" s="19">
        <v>-25024571</v>
      </c>
      <c r="S14" s="19">
        <v>-6364397</v>
      </c>
      <c r="T14" s="19">
        <v>-6862664</v>
      </c>
      <c r="U14" s="19">
        <v>8702629</v>
      </c>
      <c r="V14" s="19">
        <v>-4524432</v>
      </c>
      <c r="W14" s="19">
        <v>-105577083</v>
      </c>
      <c r="X14" s="19">
        <v>-100488339</v>
      </c>
      <c r="Y14" s="19">
        <v>-5088744</v>
      </c>
      <c r="Z14" s="20">
        <v>5.06</v>
      </c>
      <c r="AA14" s="21">
        <v>-100488339</v>
      </c>
    </row>
    <row r="15" spans="1:27" ht="13.5">
      <c r="A15" s="22" t="s">
        <v>42</v>
      </c>
      <c r="B15" s="16"/>
      <c r="C15" s="17">
        <v>-465601</v>
      </c>
      <c r="D15" s="17"/>
      <c r="E15" s="18">
        <v>-354146</v>
      </c>
      <c r="F15" s="19">
        <v>-360001</v>
      </c>
      <c r="G15" s="19">
        <v>-33623</v>
      </c>
      <c r="H15" s="19">
        <v>-34232</v>
      </c>
      <c r="I15" s="19">
        <v>-34416</v>
      </c>
      <c r="J15" s="19">
        <v>-102271</v>
      </c>
      <c r="K15" s="19">
        <v>-34416</v>
      </c>
      <c r="L15" s="19">
        <v>-30965</v>
      </c>
      <c r="M15" s="19">
        <v>-31296</v>
      </c>
      <c r="N15" s="19">
        <v>-96677</v>
      </c>
      <c r="O15" s="19">
        <v>-31288</v>
      </c>
      <c r="P15" s="19">
        <v>-30540</v>
      </c>
      <c r="Q15" s="19">
        <v>-27737</v>
      </c>
      <c r="R15" s="19">
        <v>-89565</v>
      </c>
      <c r="S15" s="19">
        <v>-29455</v>
      </c>
      <c r="T15" s="19">
        <v>-28100</v>
      </c>
      <c r="U15" s="19">
        <v>-28096</v>
      </c>
      <c r="V15" s="19">
        <v>-85651</v>
      </c>
      <c r="W15" s="19">
        <v>-374164</v>
      </c>
      <c r="X15" s="19">
        <v>-360001</v>
      </c>
      <c r="Y15" s="19">
        <v>-14163</v>
      </c>
      <c r="Z15" s="20">
        <v>3.93</v>
      </c>
      <c r="AA15" s="21">
        <v>-360001</v>
      </c>
    </row>
    <row r="16" spans="1:27" ht="13.5">
      <c r="A16" s="22" t="s">
        <v>43</v>
      </c>
      <c r="B16" s="16"/>
      <c r="C16" s="17"/>
      <c r="D16" s="17"/>
      <c r="E16" s="18">
        <v>-2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36296255</v>
      </c>
      <c r="D17" s="25">
        <f>SUM(D6:D16)</f>
        <v>0</v>
      </c>
      <c r="E17" s="26">
        <f t="shared" si="0"/>
        <v>52180567</v>
      </c>
      <c r="F17" s="27">
        <f t="shared" si="0"/>
        <v>42203991</v>
      </c>
      <c r="G17" s="27">
        <f t="shared" si="0"/>
        <v>11595867</v>
      </c>
      <c r="H17" s="27">
        <f t="shared" si="0"/>
        <v>-3994615</v>
      </c>
      <c r="I17" s="27">
        <f t="shared" si="0"/>
        <v>-4071858</v>
      </c>
      <c r="J17" s="27">
        <f t="shared" si="0"/>
        <v>3529394</v>
      </c>
      <c r="K17" s="27">
        <f t="shared" si="0"/>
        <v>884525</v>
      </c>
      <c r="L17" s="27">
        <f t="shared" si="0"/>
        <v>6746350</v>
      </c>
      <c r="M17" s="27">
        <f t="shared" si="0"/>
        <v>-4572334</v>
      </c>
      <c r="N17" s="27">
        <f t="shared" si="0"/>
        <v>3058541</v>
      </c>
      <c r="O17" s="27">
        <f t="shared" si="0"/>
        <v>2162392</v>
      </c>
      <c r="P17" s="27">
        <f t="shared" si="0"/>
        <v>833094</v>
      </c>
      <c r="Q17" s="27">
        <f t="shared" si="0"/>
        <v>15825056</v>
      </c>
      <c r="R17" s="27">
        <f t="shared" si="0"/>
        <v>18820542</v>
      </c>
      <c r="S17" s="27">
        <f t="shared" si="0"/>
        <v>-1533037</v>
      </c>
      <c r="T17" s="27">
        <f t="shared" si="0"/>
        <v>-2728232</v>
      </c>
      <c r="U17" s="27">
        <f t="shared" si="0"/>
        <v>19731677</v>
      </c>
      <c r="V17" s="27">
        <f t="shared" si="0"/>
        <v>15470408</v>
      </c>
      <c r="W17" s="27">
        <f t="shared" si="0"/>
        <v>40878885</v>
      </c>
      <c r="X17" s="27">
        <f t="shared" si="0"/>
        <v>42203991</v>
      </c>
      <c r="Y17" s="27">
        <f t="shared" si="0"/>
        <v>-1325106</v>
      </c>
      <c r="Z17" s="28">
        <f>+IF(X17&lt;&gt;0,+(Y17/X17)*100,0)</f>
        <v>-3.139764672966592</v>
      </c>
      <c r="AA17" s="29">
        <f>SUM(AA6:AA16)</f>
        <v>42203991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>
        <v>-102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-102</v>
      </c>
      <c r="Y21" s="36">
        <v>102</v>
      </c>
      <c r="Z21" s="37">
        <v>-100</v>
      </c>
      <c r="AA21" s="38">
        <v>-102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-50429060</v>
      </c>
      <c r="D26" s="17"/>
      <c r="E26" s="18">
        <v>-47898000</v>
      </c>
      <c r="F26" s="19">
        <v>-47898000</v>
      </c>
      <c r="G26" s="19">
        <v>-604095</v>
      </c>
      <c r="H26" s="19">
        <v>-875994</v>
      </c>
      <c r="I26" s="19">
        <v>-1337521</v>
      </c>
      <c r="J26" s="19">
        <v>-2817610</v>
      </c>
      <c r="K26" s="19">
        <v>-4145762</v>
      </c>
      <c r="L26" s="19">
        <v>-672496</v>
      </c>
      <c r="M26" s="19">
        <v>-6258491</v>
      </c>
      <c r="N26" s="19">
        <v>-11076749</v>
      </c>
      <c r="O26" s="19">
        <v>-23418</v>
      </c>
      <c r="P26" s="19">
        <v>-540725</v>
      </c>
      <c r="Q26" s="19">
        <v>-5096320</v>
      </c>
      <c r="R26" s="19">
        <v>-5660463</v>
      </c>
      <c r="S26" s="19">
        <v>-5442246</v>
      </c>
      <c r="T26" s="19">
        <v>-6885</v>
      </c>
      <c r="U26" s="19">
        <v>-3398441</v>
      </c>
      <c r="V26" s="19">
        <v>-8847572</v>
      </c>
      <c r="W26" s="19">
        <v>-28402394</v>
      </c>
      <c r="X26" s="19">
        <v>-47898000</v>
      </c>
      <c r="Y26" s="19">
        <v>19495606</v>
      </c>
      <c r="Z26" s="20">
        <v>-40.7</v>
      </c>
      <c r="AA26" s="21">
        <v>-47898000</v>
      </c>
    </row>
    <row r="27" spans="1:27" ht="13.5">
      <c r="A27" s="23" t="s">
        <v>51</v>
      </c>
      <c r="B27" s="24"/>
      <c r="C27" s="25">
        <f aca="true" t="shared" si="1" ref="C27:Y27">SUM(C21:C26)</f>
        <v>-50429060</v>
      </c>
      <c r="D27" s="25">
        <f>SUM(D21:D26)</f>
        <v>0</v>
      </c>
      <c r="E27" s="26">
        <f t="shared" si="1"/>
        <v>-47898000</v>
      </c>
      <c r="F27" s="27">
        <f t="shared" si="1"/>
        <v>-47898102</v>
      </c>
      <c r="G27" s="27">
        <f t="shared" si="1"/>
        <v>-604095</v>
      </c>
      <c r="H27" s="27">
        <f t="shared" si="1"/>
        <v>-875994</v>
      </c>
      <c r="I27" s="27">
        <f t="shared" si="1"/>
        <v>-1337521</v>
      </c>
      <c r="J27" s="27">
        <f t="shared" si="1"/>
        <v>-2817610</v>
      </c>
      <c r="K27" s="27">
        <f t="shared" si="1"/>
        <v>-4145762</v>
      </c>
      <c r="L27" s="27">
        <f t="shared" si="1"/>
        <v>-672496</v>
      </c>
      <c r="M27" s="27">
        <f t="shared" si="1"/>
        <v>-6258491</v>
      </c>
      <c r="N27" s="27">
        <f t="shared" si="1"/>
        <v>-11076749</v>
      </c>
      <c r="O27" s="27">
        <f t="shared" si="1"/>
        <v>-23418</v>
      </c>
      <c r="P27" s="27">
        <f t="shared" si="1"/>
        <v>-540725</v>
      </c>
      <c r="Q27" s="27">
        <f t="shared" si="1"/>
        <v>-5096320</v>
      </c>
      <c r="R27" s="27">
        <f t="shared" si="1"/>
        <v>-5660463</v>
      </c>
      <c r="S27" s="27">
        <f t="shared" si="1"/>
        <v>-5442246</v>
      </c>
      <c r="T27" s="27">
        <f t="shared" si="1"/>
        <v>-6885</v>
      </c>
      <c r="U27" s="27">
        <f t="shared" si="1"/>
        <v>-3398441</v>
      </c>
      <c r="V27" s="27">
        <f t="shared" si="1"/>
        <v>-8847572</v>
      </c>
      <c r="W27" s="27">
        <f t="shared" si="1"/>
        <v>-28402394</v>
      </c>
      <c r="X27" s="27">
        <f t="shared" si="1"/>
        <v>-47898102</v>
      </c>
      <c r="Y27" s="27">
        <f t="shared" si="1"/>
        <v>19495708</v>
      </c>
      <c r="Z27" s="28">
        <f>+IF(X27&lt;&gt;0,+(Y27/X27)*100,0)</f>
        <v>-40.70246457782398</v>
      </c>
      <c r="AA27" s="29">
        <f>SUM(AA21:AA26)</f>
        <v>-47898102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>
        <v>120000</v>
      </c>
      <c r="G33" s="19">
        <v>16213</v>
      </c>
      <c r="H33" s="36">
        <v>8983</v>
      </c>
      <c r="I33" s="36">
        <v>14896</v>
      </c>
      <c r="J33" s="36">
        <v>40092</v>
      </c>
      <c r="K33" s="19">
        <v>14765</v>
      </c>
      <c r="L33" s="19">
        <v>9342</v>
      </c>
      <c r="M33" s="19">
        <v>5740</v>
      </c>
      <c r="N33" s="19">
        <v>29847</v>
      </c>
      <c r="O33" s="36">
        <v>9684</v>
      </c>
      <c r="P33" s="36">
        <v>9482</v>
      </c>
      <c r="Q33" s="36">
        <v>10633</v>
      </c>
      <c r="R33" s="19">
        <v>29799</v>
      </c>
      <c r="S33" s="19">
        <v>5624</v>
      </c>
      <c r="T33" s="19">
        <v>3944</v>
      </c>
      <c r="U33" s="19">
        <v>18958</v>
      </c>
      <c r="V33" s="36">
        <v>28526</v>
      </c>
      <c r="W33" s="36">
        <v>128264</v>
      </c>
      <c r="X33" s="36">
        <v>120000</v>
      </c>
      <c r="Y33" s="19">
        <v>8264</v>
      </c>
      <c r="Z33" s="20">
        <v>6.89</v>
      </c>
      <c r="AA33" s="21">
        <v>120000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-330371</v>
      </c>
      <c r="D35" s="17"/>
      <c r="E35" s="18">
        <v>-727920</v>
      </c>
      <c r="F35" s="19">
        <v>-727924</v>
      </c>
      <c r="G35" s="19">
        <v>-73036</v>
      </c>
      <c r="H35" s="19">
        <v>-72493</v>
      </c>
      <c r="I35" s="19">
        <v>-72724</v>
      </c>
      <c r="J35" s="19">
        <v>-218253</v>
      </c>
      <c r="K35" s="19">
        <v>-72724</v>
      </c>
      <c r="L35" s="19">
        <v>-60888</v>
      </c>
      <c r="M35" s="19">
        <v>-75844</v>
      </c>
      <c r="N35" s="19">
        <v>-209456</v>
      </c>
      <c r="O35" s="19">
        <v>-75853</v>
      </c>
      <c r="P35" s="19">
        <v>-76600</v>
      </c>
      <c r="Q35" s="19">
        <v>-79403</v>
      </c>
      <c r="R35" s="19">
        <v>-231856</v>
      </c>
      <c r="S35" s="19">
        <v>-77686</v>
      </c>
      <c r="T35" s="19">
        <v>-70368</v>
      </c>
      <c r="U35" s="19">
        <v>-79044</v>
      </c>
      <c r="V35" s="19">
        <v>-227098</v>
      </c>
      <c r="W35" s="19">
        <v>-886663</v>
      </c>
      <c r="X35" s="19">
        <v>-727924</v>
      </c>
      <c r="Y35" s="19">
        <v>-158739</v>
      </c>
      <c r="Z35" s="20">
        <v>21.81</v>
      </c>
      <c r="AA35" s="21">
        <v>-727924</v>
      </c>
    </row>
    <row r="36" spans="1:27" ht="13.5">
      <c r="A36" s="23" t="s">
        <v>57</v>
      </c>
      <c r="B36" s="24"/>
      <c r="C36" s="25">
        <f aca="true" t="shared" si="2" ref="C36:Y36">SUM(C31:C35)</f>
        <v>-330371</v>
      </c>
      <c r="D36" s="25">
        <f>SUM(D31:D35)</f>
        <v>0</v>
      </c>
      <c r="E36" s="26">
        <f t="shared" si="2"/>
        <v>-727920</v>
      </c>
      <c r="F36" s="27">
        <f t="shared" si="2"/>
        <v>-607924</v>
      </c>
      <c r="G36" s="27">
        <f t="shared" si="2"/>
        <v>-56823</v>
      </c>
      <c r="H36" s="27">
        <f t="shared" si="2"/>
        <v>-63510</v>
      </c>
      <c r="I36" s="27">
        <f t="shared" si="2"/>
        <v>-57828</v>
      </c>
      <c r="J36" s="27">
        <f t="shared" si="2"/>
        <v>-178161</v>
      </c>
      <c r="K36" s="27">
        <f t="shared" si="2"/>
        <v>-57959</v>
      </c>
      <c r="L36" s="27">
        <f t="shared" si="2"/>
        <v>-51546</v>
      </c>
      <c r="M36" s="27">
        <f t="shared" si="2"/>
        <v>-70104</v>
      </c>
      <c r="N36" s="27">
        <f t="shared" si="2"/>
        <v>-179609</v>
      </c>
      <c r="O36" s="27">
        <f t="shared" si="2"/>
        <v>-66169</v>
      </c>
      <c r="P36" s="27">
        <f t="shared" si="2"/>
        <v>-67118</v>
      </c>
      <c r="Q36" s="27">
        <f t="shared" si="2"/>
        <v>-68770</v>
      </c>
      <c r="R36" s="27">
        <f t="shared" si="2"/>
        <v>-202057</v>
      </c>
      <c r="S36" s="27">
        <f t="shared" si="2"/>
        <v>-72062</v>
      </c>
      <c r="T36" s="27">
        <f t="shared" si="2"/>
        <v>-66424</v>
      </c>
      <c r="U36" s="27">
        <f t="shared" si="2"/>
        <v>-60086</v>
      </c>
      <c r="V36" s="27">
        <f t="shared" si="2"/>
        <v>-198572</v>
      </c>
      <c r="W36" s="27">
        <f t="shared" si="2"/>
        <v>-758399</v>
      </c>
      <c r="X36" s="27">
        <f t="shared" si="2"/>
        <v>-607924</v>
      </c>
      <c r="Y36" s="27">
        <f t="shared" si="2"/>
        <v>-150475</v>
      </c>
      <c r="Z36" s="28">
        <f>+IF(X36&lt;&gt;0,+(Y36/X36)*100,0)</f>
        <v>24.75227166553714</v>
      </c>
      <c r="AA36" s="29">
        <f>SUM(AA31:AA35)</f>
        <v>-607924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-14463176</v>
      </c>
      <c r="D38" s="31">
        <f>+D17+D27+D36</f>
        <v>0</v>
      </c>
      <c r="E38" s="32">
        <f t="shared" si="3"/>
        <v>3554647</v>
      </c>
      <c r="F38" s="33">
        <f t="shared" si="3"/>
        <v>-6302035</v>
      </c>
      <c r="G38" s="33">
        <f t="shared" si="3"/>
        <v>10934949</v>
      </c>
      <c r="H38" s="33">
        <f t="shared" si="3"/>
        <v>-4934119</v>
      </c>
      <c r="I38" s="33">
        <f t="shared" si="3"/>
        <v>-5467207</v>
      </c>
      <c r="J38" s="33">
        <f t="shared" si="3"/>
        <v>533623</v>
      </c>
      <c r="K38" s="33">
        <f t="shared" si="3"/>
        <v>-3319196</v>
      </c>
      <c r="L38" s="33">
        <f t="shared" si="3"/>
        <v>6022308</v>
      </c>
      <c r="M38" s="33">
        <f t="shared" si="3"/>
        <v>-10900929</v>
      </c>
      <c r="N38" s="33">
        <f t="shared" si="3"/>
        <v>-8197817</v>
      </c>
      <c r="O38" s="33">
        <f t="shared" si="3"/>
        <v>2072805</v>
      </c>
      <c r="P38" s="33">
        <f t="shared" si="3"/>
        <v>225251</v>
      </c>
      <c r="Q38" s="33">
        <f t="shared" si="3"/>
        <v>10659966</v>
      </c>
      <c r="R38" s="33">
        <f t="shared" si="3"/>
        <v>12958022</v>
      </c>
      <c r="S38" s="33">
        <f t="shared" si="3"/>
        <v>-7047345</v>
      </c>
      <c r="T38" s="33">
        <f t="shared" si="3"/>
        <v>-2801541</v>
      </c>
      <c r="U38" s="33">
        <f t="shared" si="3"/>
        <v>16273150</v>
      </c>
      <c r="V38" s="33">
        <f t="shared" si="3"/>
        <v>6424264</v>
      </c>
      <c r="W38" s="33">
        <f t="shared" si="3"/>
        <v>11718092</v>
      </c>
      <c r="X38" s="33">
        <f t="shared" si="3"/>
        <v>-6302035</v>
      </c>
      <c r="Y38" s="33">
        <f t="shared" si="3"/>
        <v>18020127</v>
      </c>
      <c r="Z38" s="34">
        <f>+IF(X38&lt;&gt;0,+(Y38/X38)*100,0)</f>
        <v>-285.94139829436045</v>
      </c>
      <c r="AA38" s="35">
        <f>+AA17+AA27+AA36</f>
        <v>-6302035</v>
      </c>
    </row>
    <row r="39" spans="1:27" ht="13.5">
      <c r="A39" s="22" t="s">
        <v>59</v>
      </c>
      <c r="B39" s="16"/>
      <c r="C39" s="31">
        <v>34409897</v>
      </c>
      <c r="D39" s="31"/>
      <c r="E39" s="32">
        <v>15612433</v>
      </c>
      <c r="F39" s="33">
        <v>15612433</v>
      </c>
      <c r="G39" s="33">
        <v>19990726</v>
      </c>
      <c r="H39" s="33">
        <v>30925675</v>
      </c>
      <c r="I39" s="33">
        <v>25991556</v>
      </c>
      <c r="J39" s="33">
        <v>19990726</v>
      </c>
      <c r="K39" s="33">
        <v>20524349</v>
      </c>
      <c r="L39" s="33">
        <v>17205153</v>
      </c>
      <c r="M39" s="33">
        <v>23227461</v>
      </c>
      <c r="N39" s="33">
        <v>20524349</v>
      </c>
      <c r="O39" s="33">
        <v>12326532</v>
      </c>
      <c r="P39" s="33">
        <v>14399337</v>
      </c>
      <c r="Q39" s="33">
        <v>14624588</v>
      </c>
      <c r="R39" s="33">
        <v>12326532</v>
      </c>
      <c r="S39" s="33">
        <v>25284554</v>
      </c>
      <c r="T39" s="33">
        <v>18237209</v>
      </c>
      <c r="U39" s="33">
        <v>15435668</v>
      </c>
      <c r="V39" s="33">
        <v>25284554</v>
      </c>
      <c r="W39" s="33">
        <v>19990726</v>
      </c>
      <c r="X39" s="33">
        <v>15612433</v>
      </c>
      <c r="Y39" s="33">
        <v>4378293</v>
      </c>
      <c r="Z39" s="34">
        <v>28.04</v>
      </c>
      <c r="AA39" s="35">
        <v>15612433</v>
      </c>
    </row>
    <row r="40" spans="1:27" ht="13.5">
      <c r="A40" s="41" t="s">
        <v>60</v>
      </c>
      <c r="B40" s="42"/>
      <c r="C40" s="43">
        <v>19946721</v>
      </c>
      <c r="D40" s="43"/>
      <c r="E40" s="44">
        <v>19167080</v>
      </c>
      <c r="F40" s="45">
        <v>9310398</v>
      </c>
      <c r="G40" s="45">
        <v>30925675</v>
      </c>
      <c r="H40" s="45">
        <v>25991556</v>
      </c>
      <c r="I40" s="45">
        <v>20524349</v>
      </c>
      <c r="J40" s="45">
        <v>20524349</v>
      </c>
      <c r="K40" s="45">
        <v>17205153</v>
      </c>
      <c r="L40" s="45">
        <v>23227461</v>
      </c>
      <c r="M40" s="45">
        <v>12326532</v>
      </c>
      <c r="N40" s="45">
        <v>12326532</v>
      </c>
      <c r="O40" s="45">
        <v>14399337</v>
      </c>
      <c r="P40" s="45">
        <v>14624588</v>
      </c>
      <c r="Q40" s="45">
        <v>25284554</v>
      </c>
      <c r="R40" s="45">
        <v>14399337</v>
      </c>
      <c r="S40" s="45">
        <v>18237209</v>
      </c>
      <c r="T40" s="45">
        <v>15435668</v>
      </c>
      <c r="U40" s="45">
        <v>31708818</v>
      </c>
      <c r="V40" s="45">
        <v>31708818</v>
      </c>
      <c r="W40" s="45">
        <v>31708818</v>
      </c>
      <c r="X40" s="45">
        <v>9310398</v>
      </c>
      <c r="Y40" s="45">
        <v>22398420</v>
      </c>
      <c r="Z40" s="46">
        <v>240.57</v>
      </c>
      <c r="AA40" s="47">
        <v>9310398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91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3494973</v>
      </c>
      <c r="D8" s="17"/>
      <c r="E8" s="18">
        <v>3083404</v>
      </c>
      <c r="F8" s="19">
        <v>2153000</v>
      </c>
      <c r="G8" s="19">
        <v>549758</v>
      </c>
      <c r="H8" s="19">
        <v>263005</v>
      </c>
      <c r="I8" s="19">
        <v>2565094</v>
      </c>
      <c r="J8" s="19">
        <v>3377857</v>
      </c>
      <c r="K8" s="19">
        <v>2991519</v>
      </c>
      <c r="L8" s="19">
        <v>3871784</v>
      </c>
      <c r="M8" s="19">
        <v>37672</v>
      </c>
      <c r="N8" s="19">
        <v>6900975</v>
      </c>
      <c r="O8" s="19">
        <v>79276</v>
      </c>
      <c r="P8" s="19">
        <v>2580058</v>
      </c>
      <c r="Q8" s="19">
        <v>1550394</v>
      </c>
      <c r="R8" s="19">
        <v>4209728</v>
      </c>
      <c r="S8" s="19">
        <v>37429</v>
      </c>
      <c r="T8" s="19">
        <v>-573501</v>
      </c>
      <c r="U8" s="19">
        <v>2244149</v>
      </c>
      <c r="V8" s="19">
        <v>1708077</v>
      </c>
      <c r="W8" s="19">
        <v>16196637</v>
      </c>
      <c r="X8" s="19">
        <v>2153000</v>
      </c>
      <c r="Y8" s="19">
        <v>14043637</v>
      </c>
      <c r="Z8" s="20">
        <v>652.28</v>
      </c>
      <c r="AA8" s="21">
        <v>2153000</v>
      </c>
    </row>
    <row r="9" spans="1:27" ht="13.5">
      <c r="A9" s="22" t="s">
        <v>36</v>
      </c>
      <c r="B9" s="16"/>
      <c r="C9" s="17">
        <v>49534877</v>
      </c>
      <c r="D9" s="17"/>
      <c r="E9" s="18">
        <v>52459000</v>
      </c>
      <c r="F9" s="19">
        <v>52829000</v>
      </c>
      <c r="G9" s="19">
        <v>20109000</v>
      </c>
      <c r="H9" s="19">
        <v>1334000</v>
      </c>
      <c r="I9" s="19"/>
      <c r="J9" s="19">
        <v>21443000</v>
      </c>
      <c r="K9" s="19">
        <v>1370000</v>
      </c>
      <c r="L9" s="19">
        <v>930000</v>
      </c>
      <c r="M9" s="19">
        <v>15882000</v>
      </c>
      <c r="N9" s="19">
        <v>18182000</v>
      </c>
      <c r="O9" s="19"/>
      <c r="P9" s="19"/>
      <c r="Q9" s="19">
        <v>12904000</v>
      </c>
      <c r="R9" s="19">
        <v>12904000</v>
      </c>
      <c r="S9" s="19"/>
      <c r="T9" s="19"/>
      <c r="U9" s="19">
        <v>1800000</v>
      </c>
      <c r="V9" s="19">
        <v>1800000</v>
      </c>
      <c r="W9" s="19">
        <v>54329000</v>
      </c>
      <c r="X9" s="19">
        <v>52829000</v>
      </c>
      <c r="Y9" s="19">
        <v>1500000</v>
      </c>
      <c r="Z9" s="20">
        <v>2.84</v>
      </c>
      <c r="AA9" s="21">
        <v>52829000</v>
      </c>
    </row>
    <row r="10" spans="1:27" ht="13.5">
      <c r="A10" s="22" t="s">
        <v>37</v>
      </c>
      <c r="B10" s="16"/>
      <c r="C10" s="17">
        <v>716569</v>
      </c>
      <c r="D10" s="17"/>
      <c r="E10" s="18">
        <v>250000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675996</v>
      </c>
      <c r="D11" s="17"/>
      <c r="E11" s="18">
        <v>350000</v>
      </c>
      <c r="F11" s="19">
        <v>499998</v>
      </c>
      <c r="G11" s="19">
        <v>28735</v>
      </c>
      <c r="H11" s="19">
        <v>44132</v>
      </c>
      <c r="I11" s="19">
        <v>22942</v>
      </c>
      <c r="J11" s="19">
        <v>95809</v>
      </c>
      <c r="K11" s="19">
        <v>33394</v>
      </c>
      <c r="L11" s="19">
        <v>2069</v>
      </c>
      <c r="M11" s="19">
        <v>6118</v>
      </c>
      <c r="N11" s="19">
        <v>41581</v>
      </c>
      <c r="O11" s="19">
        <v>44484</v>
      </c>
      <c r="P11" s="19">
        <v>3734</v>
      </c>
      <c r="Q11" s="19">
        <v>12333</v>
      </c>
      <c r="R11" s="19">
        <v>60551</v>
      </c>
      <c r="S11" s="19">
        <v>416</v>
      </c>
      <c r="T11" s="19">
        <v>27241</v>
      </c>
      <c r="U11" s="19">
        <v>1271</v>
      </c>
      <c r="V11" s="19">
        <v>28928</v>
      </c>
      <c r="W11" s="19">
        <v>226869</v>
      </c>
      <c r="X11" s="19">
        <v>499998</v>
      </c>
      <c r="Y11" s="19">
        <v>-273129</v>
      </c>
      <c r="Z11" s="20">
        <v>-54.63</v>
      </c>
      <c r="AA11" s="21">
        <v>499998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-53486639</v>
      </c>
      <c r="D14" s="17"/>
      <c r="E14" s="18">
        <v>-56539351</v>
      </c>
      <c r="F14" s="19">
        <v>-55467323</v>
      </c>
      <c r="G14" s="19">
        <v>-6735594</v>
      </c>
      <c r="H14" s="19">
        <v>-12443489</v>
      </c>
      <c r="I14" s="19">
        <v>-5754699</v>
      </c>
      <c r="J14" s="19">
        <v>-24933782</v>
      </c>
      <c r="K14" s="19">
        <v>-6178306</v>
      </c>
      <c r="L14" s="19">
        <v>-6395445</v>
      </c>
      <c r="M14" s="19">
        <v>-8407535</v>
      </c>
      <c r="N14" s="19">
        <v>-20981286</v>
      </c>
      <c r="O14" s="19">
        <v>-1039170</v>
      </c>
      <c r="P14" s="19">
        <v>-7389664</v>
      </c>
      <c r="Q14" s="19">
        <v>-6063086</v>
      </c>
      <c r="R14" s="19">
        <v>-14491920</v>
      </c>
      <c r="S14" s="19">
        <v>-4241918</v>
      </c>
      <c r="T14" s="19">
        <v>-4699396</v>
      </c>
      <c r="U14" s="19">
        <v>-4312985</v>
      </c>
      <c r="V14" s="19">
        <v>-13254299</v>
      </c>
      <c r="W14" s="19">
        <v>-73661287</v>
      </c>
      <c r="X14" s="19">
        <v>-55467323</v>
      </c>
      <c r="Y14" s="19">
        <v>-18193964</v>
      </c>
      <c r="Z14" s="20">
        <v>32.8</v>
      </c>
      <c r="AA14" s="21">
        <v>-55467323</v>
      </c>
    </row>
    <row r="15" spans="1:27" ht="13.5">
      <c r="A15" s="22" t="s">
        <v>42</v>
      </c>
      <c r="B15" s="16"/>
      <c r="C15" s="17">
        <v>-219900</v>
      </c>
      <c r="D15" s="17"/>
      <c r="E15" s="18">
        <v>-123912</v>
      </c>
      <c r="F15" s="19">
        <v>-123912</v>
      </c>
      <c r="G15" s="19"/>
      <c r="H15" s="19"/>
      <c r="I15" s="19">
        <v>-18299</v>
      </c>
      <c r="J15" s="19">
        <v>-18299</v>
      </c>
      <c r="K15" s="19"/>
      <c r="L15" s="19"/>
      <c r="M15" s="19">
        <v>-55436</v>
      </c>
      <c r="N15" s="19">
        <v>-55436</v>
      </c>
      <c r="O15" s="19"/>
      <c r="P15" s="19"/>
      <c r="Q15" s="19">
        <v>-12927</v>
      </c>
      <c r="R15" s="19">
        <v>-12927</v>
      </c>
      <c r="S15" s="19"/>
      <c r="T15" s="19"/>
      <c r="U15" s="19"/>
      <c r="V15" s="19"/>
      <c r="W15" s="19">
        <v>-86662</v>
      </c>
      <c r="X15" s="19">
        <v>-123912</v>
      </c>
      <c r="Y15" s="19">
        <v>37250</v>
      </c>
      <c r="Z15" s="20">
        <v>-30.06</v>
      </c>
      <c r="AA15" s="21">
        <v>-123912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-25568</v>
      </c>
      <c r="H16" s="19"/>
      <c r="I16" s="19"/>
      <c r="J16" s="19">
        <v>-25568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-25568</v>
      </c>
      <c r="X16" s="19"/>
      <c r="Y16" s="19">
        <v>-25568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715876</v>
      </c>
      <c r="D17" s="25">
        <f>SUM(D6:D16)</f>
        <v>0</v>
      </c>
      <c r="E17" s="26">
        <f t="shared" si="0"/>
        <v>-520859</v>
      </c>
      <c r="F17" s="27">
        <f t="shared" si="0"/>
        <v>-109237</v>
      </c>
      <c r="G17" s="27">
        <f t="shared" si="0"/>
        <v>13926331</v>
      </c>
      <c r="H17" s="27">
        <f t="shared" si="0"/>
        <v>-10802352</v>
      </c>
      <c r="I17" s="27">
        <f t="shared" si="0"/>
        <v>-3184962</v>
      </c>
      <c r="J17" s="27">
        <f t="shared" si="0"/>
        <v>-60983</v>
      </c>
      <c r="K17" s="27">
        <f t="shared" si="0"/>
        <v>-1783393</v>
      </c>
      <c r="L17" s="27">
        <f t="shared" si="0"/>
        <v>-1591592</v>
      </c>
      <c r="M17" s="27">
        <f t="shared" si="0"/>
        <v>7462819</v>
      </c>
      <c r="N17" s="27">
        <f t="shared" si="0"/>
        <v>4087834</v>
      </c>
      <c r="O17" s="27">
        <f t="shared" si="0"/>
        <v>-915410</v>
      </c>
      <c r="P17" s="27">
        <f t="shared" si="0"/>
        <v>-4805872</v>
      </c>
      <c r="Q17" s="27">
        <f t="shared" si="0"/>
        <v>8390714</v>
      </c>
      <c r="R17" s="27">
        <f t="shared" si="0"/>
        <v>2669432</v>
      </c>
      <c r="S17" s="27">
        <f t="shared" si="0"/>
        <v>-4204073</v>
      </c>
      <c r="T17" s="27">
        <f t="shared" si="0"/>
        <v>-5245656</v>
      </c>
      <c r="U17" s="27">
        <f t="shared" si="0"/>
        <v>-267565</v>
      </c>
      <c r="V17" s="27">
        <f t="shared" si="0"/>
        <v>-9717294</v>
      </c>
      <c r="W17" s="27">
        <f t="shared" si="0"/>
        <v>-3021011</v>
      </c>
      <c r="X17" s="27">
        <f t="shared" si="0"/>
        <v>-109237</v>
      </c>
      <c r="Y17" s="27">
        <f t="shared" si="0"/>
        <v>-2911774</v>
      </c>
      <c r="Z17" s="28">
        <f>+IF(X17&lt;&gt;0,+(Y17/X17)*100,0)</f>
        <v>2665.556542197241</v>
      </c>
      <c r="AA17" s="29">
        <f>SUM(AA6:AA16)</f>
        <v>-109237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488000</v>
      </c>
      <c r="D21" s="17"/>
      <c r="E21" s="18">
        <v>3200000</v>
      </c>
      <c r="F21" s="19">
        <v>3200000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3200000</v>
      </c>
      <c r="Y21" s="36">
        <v>-3200000</v>
      </c>
      <c r="Z21" s="37">
        <v>-100</v>
      </c>
      <c r="AA21" s="38">
        <v>3200000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7218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-1736716</v>
      </c>
      <c r="D26" s="17"/>
      <c r="E26" s="18">
        <v>-2245000</v>
      </c>
      <c r="F26" s="19">
        <v>-1204000</v>
      </c>
      <c r="G26" s="19"/>
      <c r="H26" s="19">
        <v>-98990</v>
      </c>
      <c r="I26" s="19">
        <v>-79280</v>
      </c>
      <c r="J26" s="19">
        <v>-178270</v>
      </c>
      <c r="K26" s="19">
        <v>-103576</v>
      </c>
      <c r="L26" s="19">
        <v>-47459</v>
      </c>
      <c r="M26" s="19">
        <v>-9351</v>
      </c>
      <c r="N26" s="19">
        <v>-160386</v>
      </c>
      <c r="O26" s="19">
        <v>-1402</v>
      </c>
      <c r="P26" s="19">
        <v>-31547</v>
      </c>
      <c r="Q26" s="19"/>
      <c r="R26" s="19">
        <v>-32949</v>
      </c>
      <c r="S26" s="19">
        <v>-34631</v>
      </c>
      <c r="T26" s="19">
        <v>-98244</v>
      </c>
      <c r="U26" s="19">
        <v>-6016</v>
      </c>
      <c r="V26" s="19">
        <v>-138891</v>
      </c>
      <c r="W26" s="19">
        <v>-510496</v>
      </c>
      <c r="X26" s="19">
        <v>-1204000</v>
      </c>
      <c r="Y26" s="19">
        <v>693504</v>
      </c>
      <c r="Z26" s="20">
        <v>-57.6</v>
      </c>
      <c r="AA26" s="21">
        <v>-1204000</v>
      </c>
    </row>
    <row r="27" spans="1:27" ht="13.5">
      <c r="A27" s="23" t="s">
        <v>51</v>
      </c>
      <c r="B27" s="24"/>
      <c r="C27" s="25">
        <f aca="true" t="shared" si="1" ref="C27:Y27">SUM(C21:C26)</f>
        <v>-1241498</v>
      </c>
      <c r="D27" s="25">
        <f>SUM(D21:D26)</f>
        <v>0</v>
      </c>
      <c r="E27" s="26">
        <f t="shared" si="1"/>
        <v>955000</v>
      </c>
      <c r="F27" s="27">
        <f t="shared" si="1"/>
        <v>1996000</v>
      </c>
      <c r="G27" s="27">
        <f t="shared" si="1"/>
        <v>0</v>
      </c>
      <c r="H27" s="27">
        <f t="shared" si="1"/>
        <v>-98990</v>
      </c>
      <c r="I27" s="27">
        <f t="shared" si="1"/>
        <v>-79280</v>
      </c>
      <c r="J27" s="27">
        <f t="shared" si="1"/>
        <v>-178270</v>
      </c>
      <c r="K27" s="27">
        <f t="shared" si="1"/>
        <v>-103576</v>
      </c>
      <c r="L27" s="27">
        <f t="shared" si="1"/>
        <v>-47459</v>
      </c>
      <c r="M27" s="27">
        <f t="shared" si="1"/>
        <v>-9351</v>
      </c>
      <c r="N27" s="27">
        <f t="shared" si="1"/>
        <v>-160386</v>
      </c>
      <c r="O27" s="27">
        <f t="shared" si="1"/>
        <v>-1402</v>
      </c>
      <c r="P27" s="27">
        <f t="shared" si="1"/>
        <v>-31547</v>
      </c>
      <c r="Q27" s="27">
        <f t="shared" si="1"/>
        <v>0</v>
      </c>
      <c r="R27" s="27">
        <f t="shared" si="1"/>
        <v>-32949</v>
      </c>
      <c r="S27" s="27">
        <f t="shared" si="1"/>
        <v>-34631</v>
      </c>
      <c r="T27" s="27">
        <f t="shared" si="1"/>
        <v>-98244</v>
      </c>
      <c r="U27" s="27">
        <f t="shared" si="1"/>
        <v>-6016</v>
      </c>
      <c r="V27" s="27">
        <f t="shared" si="1"/>
        <v>-138891</v>
      </c>
      <c r="W27" s="27">
        <f t="shared" si="1"/>
        <v>-510496</v>
      </c>
      <c r="X27" s="27">
        <f t="shared" si="1"/>
        <v>1996000</v>
      </c>
      <c r="Y27" s="27">
        <f t="shared" si="1"/>
        <v>-2506496</v>
      </c>
      <c r="Z27" s="28">
        <f>+IF(X27&lt;&gt;0,+(Y27/X27)*100,0)</f>
        <v>-125.57595190380762</v>
      </c>
      <c r="AA27" s="29">
        <f>SUM(AA21:AA26)</f>
        <v>1996000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-1090781</v>
      </c>
      <c r="D35" s="17"/>
      <c r="E35" s="18">
        <v>-890000</v>
      </c>
      <c r="F35" s="19">
        <v>-800000</v>
      </c>
      <c r="G35" s="19"/>
      <c r="H35" s="19"/>
      <c r="I35" s="19"/>
      <c r="J35" s="19"/>
      <c r="K35" s="19"/>
      <c r="L35" s="19"/>
      <c r="M35" s="19">
        <v>-348481</v>
      </c>
      <c r="N35" s="19">
        <v>-348481</v>
      </c>
      <c r="O35" s="19"/>
      <c r="P35" s="19"/>
      <c r="Q35" s="19">
        <v>-69204</v>
      </c>
      <c r="R35" s="19">
        <v>-69204</v>
      </c>
      <c r="S35" s="19"/>
      <c r="T35" s="19"/>
      <c r="U35" s="19"/>
      <c r="V35" s="19"/>
      <c r="W35" s="19">
        <v>-417685</v>
      </c>
      <c r="X35" s="19">
        <v>-800000</v>
      </c>
      <c r="Y35" s="19">
        <v>382315</v>
      </c>
      <c r="Z35" s="20">
        <v>-47.79</v>
      </c>
      <c r="AA35" s="21">
        <v>-800000</v>
      </c>
    </row>
    <row r="36" spans="1:27" ht="13.5">
      <c r="A36" s="23" t="s">
        <v>57</v>
      </c>
      <c r="B36" s="24"/>
      <c r="C36" s="25">
        <f aca="true" t="shared" si="2" ref="C36:Y36">SUM(C31:C35)</f>
        <v>-1090781</v>
      </c>
      <c r="D36" s="25">
        <f>SUM(D31:D35)</f>
        <v>0</v>
      </c>
      <c r="E36" s="26">
        <f t="shared" si="2"/>
        <v>-890000</v>
      </c>
      <c r="F36" s="27">
        <f t="shared" si="2"/>
        <v>-800000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-348481</v>
      </c>
      <c r="N36" s="27">
        <f t="shared" si="2"/>
        <v>-348481</v>
      </c>
      <c r="O36" s="27">
        <f t="shared" si="2"/>
        <v>0</v>
      </c>
      <c r="P36" s="27">
        <f t="shared" si="2"/>
        <v>0</v>
      </c>
      <c r="Q36" s="27">
        <f t="shared" si="2"/>
        <v>-69204</v>
      </c>
      <c r="R36" s="27">
        <f t="shared" si="2"/>
        <v>-69204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-417685</v>
      </c>
      <c r="X36" s="27">
        <f t="shared" si="2"/>
        <v>-800000</v>
      </c>
      <c r="Y36" s="27">
        <f t="shared" si="2"/>
        <v>382315</v>
      </c>
      <c r="Z36" s="28">
        <f>+IF(X36&lt;&gt;0,+(Y36/X36)*100,0)</f>
        <v>-47.789375</v>
      </c>
      <c r="AA36" s="29">
        <f>SUM(AA31:AA35)</f>
        <v>-800000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-1616403</v>
      </c>
      <c r="D38" s="31">
        <f>+D17+D27+D36</f>
        <v>0</v>
      </c>
      <c r="E38" s="32">
        <f t="shared" si="3"/>
        <v>-455859</v>
      </c>
      <c r="F38" s="33">
        <f t="shared" si="3"/>
        <v>1086763</v>
      </c>
      <c r="G38" s="33">
        <f t="shared" si="3"/>
        <v>13926331</v>
      </c>
      <c r="H38" s="33">
        <f t="shared" si="3"/>
        <v>-10901342</v>
      </c>
      <c r="I38" s="33">
        <f t="shared" si="3"/>
        <v>-3264242</v>
      </c>
      <c r="J38" s="33">
        <f t="shared" si="3"/>
        <v>-239253</v>
      </c>
      <c r="K38" s="33">
        <f t="shared" si="3"/>
        <v>-1886969</v>
      </c>
      <c r="L38" s="33">
        <f t="shared" si="3"/>
        <v>-1639051</v>
      </c>
      <c r="M38" s="33">
        <f t="shared" si="3"/>
        <v>7104987</v>
      </c>
      <c r="N38" s="33">
        <f t="shared" si="3"/>
        <v>3578967</v>
      </c>
      <c r="O38" s="33">
        <f t="shared" si="3"/>
        <v>-916812</v>
      </c>
      <c r="P38" s="33">
        <f t="shared" si="3"/>
        <v>-4837419</v>
      </c>
      <c r="Q38" s="33">
        <f t="shared" si="3"/>
        <v>8321510</v>
      </c>
      <c r="R38" s="33">
        <f t="shared" si="3"/>
        <v>2567279</v>
      </c>
      <c r="S38" s="33">
        <f t="shared" si="3"/>
        <v>-4238704</v>
      </c>
      <c r="T38" s="33">
        <f t="shared" si="3"/>
        <v>-5343900</v>
      </c>
      <c r="U38" s="33">
        <f t="shared" si="3"/>
        <v>-273581</v>
      </c>
      <c r="V38" s="33">
        <f t="shared" si="3"/>
        <v>-9856185</v>
      </c>
      <c r="W38" s="33">
        <f t="shared" si="3"/>
        <v>-3949192</v>
      </c>
      <c r="X38" s="33">
        <f t="shared" si="3"/>
        <v>1086763</v>
      </c>
      <c r="Y38" s="33">
        <f t="shared" si="3"/>
        <v>-5035955</v>
      </c>
      <c r="Z38" s="34">
        <f>+IF(X38&lt;&gt;0,+(Y38/X38)*100,0)</f>
        <v>-463.39036202005406</v>
      </c>
      <c r="AA38" s="35">
        <f>+AA17+AA27+AA36</f>
        <v>1086763</v>
      </c>
    </row>
    <row r="39" spans="1:27" ht="13.5">
      <c r="A39" s="22" t="s">
        <v>59</v>
      </c>
      <c r="B39" s="16"/>
      <c r="C39" s="31">
        <v>4923755</v>
      </c>
      <c r="D39" s="31"/>
      <c r="E39" s="32">
        <v>3000000</v>
      </c>
      <c r="F39" s="33">
        <v>3000000</v>
      </c>
      <c r="G39" s="33">
        <v>3198849</v>
      </c>
      <c r="H39" s="33">
        <v>17125180</v>
      </c>
      <c r="I39" s="33">
        <v>6223838</v>
      </c>
      <c r="J39" s="33">
        <v>3198849</v>
      </c>
      <c r="K39" s="33">
        <v>2959596</v>
      </c>
      <c r="L39" s="33">
        <v>1072627</v>
      </c>
      <c r="M39" s="33">
        <v>-566424</v>
      </c>
      <c r="N39" s="33">
        <v>2959596</v>
      </c>
      <c r="O39" s="33">
        <v>6538563</v>
      </c>
      <c r="P39" s="33">
        <v>5621751</v>
      </c>
      <c r="Q39" s="33">
        <v>784332</v>
      </c>
      <c r="R39" s="33">
        <v>6538563</v>
      </c>
      <c r="S39" s="33">
        <v>9105842</v>
      </c>
      <c r="T39" s="33">
        <v>4867138</v>
      </c>
      <c r="U39" s="33">
        <v>-476762</v>
      </c>
      <c r="V39" s="33">
        <v>9105842</v>
      </c>
      <c r="W39" s="33">
        <v>3198849</v>
      </c>
      <c r="X39" s="33">
        <v>3000000</v>
      </c>
      <c r="Y39" s="33">
        <v>198849</v>
      </c>
      <c r="Z39" s="34">
        <v>6.63</v>
      </c>
      <c r="AA39" s="35">
        <v>3000000</v>
      </c>
    </row>
    <row r="40" spans="1:27" ht="13.5">
      <c r="A40" s="41" t="s">
        <v>60</v>
      </c>
      <c r="B40" s="42"/>
      <c r="C40" s="43">
        <v>3307352</v>
      </c>
      <c r="D40" s="43"/>
      <c r="E40" s="44">
        <v>2544140</v>
      </c>
      <c r="F40" s="45">
        <v>4086763</v>
      </c>
      <c r="G40" s="45">
        <v>17125180</v>
      </c>
      <c r="H40" s="45">
        <v>6223838</v>
      </c>
      <c r="I40" s="45">
        <v>2959596</v>
      </c>
      <c r="J40" s="45">
        <v>2959596</v>
      </c>
      <c r="K40" s="45">
        <v>1072627</v>
      </c>
      <c r="L40" s="45">
        <v>-566424</v>
      </c>
      <c r="M40" s="45">
        <v>6538563</v>
      </c>
      <c r="N40" s="45">
        <v>6538563</v>
      </c>
      <c r="O40" s="45">
        <v>5621751</v>
      </c>
      <c r="P40" s="45">
        <v>784332</v>
      </c>
      <c r="Q40" s="45">
        <v>9105842</v>
      </c>
      <c r="R40" s="45">
        <v>5621751</v>
      </c>
      <c r="S40" s="45">
        <v>4867138</v>
      </c>
      <c r="T40" s="45">
        <v>-476762</v>
      </c>
      <c r="U40" s="45">
        <v>-750343</v>
      </c>
      <c r="V40" s="45">
        <v>-750343</v>
      </c>
      <c r="W40" s="45">
        <v>-750343</v>
      </c>
      <c r="X40" s="45">
        <v>4086763</v>
      </c>
      <c r="Y40" s="45">
        <v>-4837106</v>
      </c>
      <c r="Z40" s="46">
        <v>-118.36</v>
      </c>
      <c r="AA40" s="47">
        <v>4086763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46638421</v>
      </c>
      <c r="D6" s="17"/>
      <c r="E6" s="18">
        <v>63915540</v>
      </c>
      <c r="F6" s="19">
        <v>73227693</v>
      </c>
      <c r="G6" s="19">
        <v>18053798</v>
      </c>
      <c r="H6" s="19">
        <v>4224853</v>
      </c>
      <c r="I6" s="19">
        <v>3445377</v>
      </c>
      <c r="J6" s="19">
        <v>25724028</v>
      </c>
      <c r="K6" s="19">
        <v>5431124</v>
      </c>
      <c r="L6" s="19">
        <v>5033800</v>
      </c>
      <c r="M6" s="19">
        <v>5042176</v>
      </c>
      <c r="N6" s="19">
        <v>15507100</v>
      </c>
      <c r="O6" s="19">
        <v>4962895</v>
      </c>
      <c r="P6" s="19">
        <v>4998817</v>
      </c>
      <c r="Q6" s="19">
        <v>4927894</v>
      </c>
      <c r="R6" s="19">
        <v>14889606</v>
      </c>
      <c r="S6" s="19">
        <v>4677119</v>
      </c>
      <c r="T6" s="19">
        <v>3925583</v>
      </c>
      <c r="U6" s="19">
        <v>5035677</v>
      </c>
      <c r="V6" s="19">
        <v>13638379</v>
      </c>
      <c r="W6" s="19">
        <v>69759113</v>
      </c>
      <c r="X6" s="19">
        <v>73227693</v>
      </c>
      <c r="Y6" s="19">
        <v>-3468580</v>
      </c>
      <c r="Z6" s="20">
        <v>-4.74</v>
      </c>
      <c r="AA6" s="21">
        <v>73227693</v>
      </c>
    </row>
    <row r="7" spans="1:27" ht="13.5">
      <c r="A7" s="22" t="s">
        <v>34</v>
      </c>
      <c r="B7" s="16"/>
      <c r="C7" s="17">
        <v>306086270</v>
      </c>
      <c r="D7" s="17"/>
      <c r="E7" s="18">
        <v>328883664</v>
      </c>
      <c r="F7" s="19">
        <v>319101642</v>
      </c>
      <c r="G7" s="19">
        <v>6710056</v>
      </c>
      <c r="H7" s="19">
        <v>29494345</v>
      </c>
      <c r="I7" s="19">
        <v>28096842</v>
      </c>
      <c r="J7" s="19">
        <v>64301243</v>
      </c>
      <c r="K7" s="19">
        <v>28494924</v>
      </c>
      <c r="L7" s="19">
        <v>28059623</v>
      </c>
      <c r="M7" s="19">
        <v>25985583</v>
      </c>
      <c r="N7" s="19">
        <v>82540130</v>
      </c>
      <c r="O7" s="19">
        <v>28887694</v>
      </c>
      <c r="P7" s="19">
        <v>27761425</v>
      </c>
      <c r="Q7" s="19">
        <v>32574196</v>
      </c>
      <c r="R7" s="19">
        <v>89223315</v>
      </c>
      <c r="S7" s="19">
        <v>24711607</v>
      </c>
      <c r="T7" s="19">
        <v>30191120</v>
      </c>
      <c r="U7" s="19">
        <v>35052305</v>
      </c>
      <c r="V7" s="19">
        <v>89955032</v>
      </c>
      <c r="W7" s="19">
        <v>326019720</v>
      </c>
      <c r="X7" s="19">
        <v>319101642</v>
      </c>
      <c r="Y7" s="19">
        <v>6918078</v>
      </c>
      <c r="Z7" s="20">
        <v>2.17</v>
      </c>
      <c r="AA7" s="21">
        <v>319101642</v>
      </c>
    </row>
    <row r="8" spans="1:27" ht="13.5">
      <c r="A8" s="22" t="s">
        <v>35</v>
      </c>
      <c r="B8" s="16"/>
      <c r="C8" s="17">
        <v>22319086</v>
      </c>
      <c r="D8" s="17"/>
      <c r="E8" s="18">
        <v>24141012</v>
      </c>
      <c r="F8" s="19">
        <v>21030642</v>
      </c>
      <c r="G8" s="19">
        <v>1714032</v>
      </c>
      <c r="H8" s="19">
        <v>1030445</v>
      </c>
      <c r="I8" s="19">
        <v>2355742</v>
      </c>
      <c r="J8" s="19">
        <v>5100219</v>
      </c>
      <c r="K8" s="19">
        <v>2622193</v>
      </c>
      <c r="L8" s="19">
        <v>2106288</v>
      </c>
      <c r="M8" s="19">
        <v>5758644</v>
      </c>
      <c r="N8" s="19">
        <v>10487125</v>
      </c>
      <c r="O8" s="19">
        <v>639123</v>
      </c>
      <c r="P8" s="19">
        <v>2142791</v>
      </c>
      <c r="Q8" s="19">
        <v>2061812</v>
      </c>
      <c r="R8" s="19">
        <v>4843726</v>
      </c>
      <c r="S8" s="19">
        <v>1428744</v>
      </c>
      <c r="T8" s="19">
        <v>3255893</v>
      </c>
      <c r="U8" s="19">
        <v>4351985</v>
      </c>
      <c r="V8" s="19">
        <v>9036622</v>
      </c>
      <c r="W8" s="19">
        <v>29467692</v>
      </c>
      <c r="X8" s="19">
        <v>21030642</v>
      </c>
      <c r="Y8" s="19">
        <v>8437050</v>
      </c>
      <c r="Z8" s="20">
        <v>40.12</v>
      </c>
      <c r="AA8" s="21">
        <v>21030642</v>
      </c>
    </row>
    <row r="9" spans="1:27" ht="13.5">
      <c r="A9" s="22" t="s">
        <v>36</v>
      </c>
      <c r="B9" s="16"/>
      <c r="C9" s="17">
        <v>69642640</v>
      </c>
      <c r="D9" s="17"/>
      <c r="E9" s="18">
        <v>64572072</v>
      </c>
      <c r="F9" s="19">
        <v>69462539</v>
      </c>
      <c r="G9" s="19">
        <v>22221545</v>
      </c>
      <c r="H9" s="19">
        <v>76231</v>
      </c>
      <c r="I9" s="19">
        <v>1171150</v>
      </c>
      <c r="J9" s="19">
        <v>23468926</v>
      </c>
      <c r="K9" s="19">
        <v>1064629</v>
      </c>
      <c r="L9" s="19">
        <v>836161</v>
      </c>
      <c r="M9" s="19">
        <v>11862354</v>
      </c>
      <c r="N9" s="19">
        <v>13763144</v>
      </c>
      <c r="O9" s="19">
        <v>7849274</v>
      </c>
      <c r="P9" s="19">
        <v>1589002</v>
      </c>
      <c r="Q9" s="19">
        <v>8330981</v>
      </c>
      <c r="R9" s="19">
        <v>17769257</v>
      </c>
      <c r="S9" s="19">
        <v>8280816</v>
      </c>
      <c r="T9" s="19">
        <v>649831</v>
      </c>
      <c r="U9" s="19">
        <v>1219041</v>
      </c>
      <c r="V9" s="19">
        <v>10149688</v>
      </c>
      <c r="W9" s="19">
        <v>65151015</v>
      </c>
      <c r="X9" s="19">
        <v>69462539</v>
      </c>
      <c r="Y9" s="19">
        <v>-4311524</v>
      </c>
      <c r="Z9" s="20">
        <v>-6.21</v>
      </c>
      <c r="AA9" s="21">
        <v>69462539</v>
      </c>
    </row>
    <row r="10" spans="1:27" ht="13.5">
      <c r="A10" s="22" t="s">
        <v>37</v>
      </c>
      <c r="B10" s="16"/>
      <c r="C10" s="17">
        <v>52910396</v>
      </c>
      <c r="D10" s="17"/>
      <c r="E10" s="18">
        <v>22508244</v>
      </c>
      <c r="F10" s="19">
        <v>39476948</v>
      </c>
      <c r="G10" s="19"/>
      <c r="H10" s="19"/>
      <c r="I10" s="19">
        <v>1595966</v>
      </c>
      <c r="J10" s="19">
        <v>1595966</v>
      </c>
      <c r="K10" s="19">
        <v>5789876</v>
      </c>
      <c r="L10" s="19">
        <v>2410174</v>
      </c>
      <c r="M10" s="19">
        <v>2987253</v>
      </c>
      <c r="N10" s="19">
        <v>11187303</v>
      </c>
      <c r="O10" s="19">
        <v>558029</v>
      </c>
      <c r="P10" s="19">
        <v>5026016</v>
      </c>
      <c r="Q10" s="19">
        <v>5024502</v>
      </c>
      <c r="R10" s="19">
        <v>10608547</v>
      </c>
      <c r="S10" s="19">
        <v>3768919</v>
      </c>
      <c r="T10" s="19">
        <v>1553679</v>
      </c>
      <c r="U10" s="19">
        <v>3193515</v>
      </c>
      <c r="V10" s="19">
        <v>8516113</v>
      </c>
      <c r="W10" s="19">
        <v>31907929</v>
      </c>
      <c r="X10" s="19">
        <v>39476948</v>
      </c>
      <c r="Y10" s="19">
        <v>-7569019</v>
      </c>
      <c r="Z10" s="20">
        <v>-19.17</v>
      </c>
      <c r="AA10" s="21">
        <v>39476948</v>
      </c>
    </row>
    <row r="11" spans="1:27" ht="13.5">
      <c r="A11" s="22" t="s">
        <v>38</v>
      </c>
      <c r="B11" s="16"/>
      <c r="C11" s="17">
        <v>3161327</v>
      </c>
      <c r="D11" s="17"/>
      <c r="E11" s="18">
        <v>3208380</v>
      </c>
      <c r="F11" s="19">
        <v>2892573</v>
      </c>
      <c r="G11" s="19">
        <v>215891</v>
      </c>
      <c r="H11" s="19">
        <v>217944</v>
      </c>
      <c r="I11" s="19">
        <v>269082</v>
      </c>
      <c r="J11" s="19">
        <v>702917</v>
      </c>
      <c r="K11" s="19">
        <v>230717</v>
      </c>
      <c r="L11" s="19">
        <v>310220</v>
      </c>
      <c r="M11" s="19">
        <v>290425</v>
      </c>
      <c r="N11" s="19">
        <v>831362</v>
      </c>
      <c r="O11" s="19">
        <v>311009</v>
      </c>
      <c r="P11" s="19">
        <v>337250</v>
      </c>
      <c r="Q11" s="19">
        <v>230695</v>
      </c>
      <c r="R11" s="19">
        <v>878954</v>
      </c>
      <c r="S11" s="19">
        <v>275847</v>
      </c>
      <c r="T11" s="19">
        <v>232503</v>
      </c>
      <c r="U11" s="19">
        <v>260884</v>
      </c>
      <c r="V11" s="19">
        <v>769234</v>
      </c>
      <c r="W11" s="19">
        <v>3182467</v>
      </c>
      <c r="X11" s="19">
        <v>2892573</v>
      </c>
      <c r="Y11" s="19">
        <v>289894</v>
      </c>
      <c r="Z11" s="20">
        <v>10.02</v>
      </c>
      <c r="AA11" s="21">
        <v>2892573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-362339681</v>
      </c>
      <c r="D14" s="17"/>
      <c r="E14" s="18">
        <v>-444376991</v>
      </c>
      <c r="F14" s="19">
        <v>-419418907</v>
      </c>
      <c r="G14" s="19">
        <v>-39648358</v>
      </c>
      <c r="H14" s="19">
        <v>-31121176</v>
      </c>
      <c r="I14" s="19">
        <v>-38486124</v>
      </c>
      <c r="J14" s="19">
        <v>-109255658</v>
      </c>
      <c r="K14" s="19">
        <v>-30927074</v>
      </c>
      <c r="L14" s="19">
        <v>-26845346</v>
      </c>
      <c r="M14" s="19">
        <v>-42817802</v>
      </c>
      <c r="N14" s="19">
        <v>-100590222</v>
      </c>
      <c r="O14" s="19">
        <v>-35328297</v>
      </c>
      <c r="P14" s="19">
        <v>-40216388</v>
      </c>
      <c r="Q14" s="19">
        <v>-48102008</v>
      </c>
      <c r="R14" s="19">
        <v>-123646693</v>
      </c>
      <c r="S14" s="19">
        <v>-29192010</v>
      </c>
      <c r="T14" s="19">
        <v>-36742538</v>
      </c>
      <c r="U14" s="19">
        <v>-42928118</v>
      </c>
      <c r="V14" s="19">
        <v>-108862666</v>
      </c>
      <c r="W14" s="19">
        <v>-442355239</v>
      </c>
      <c r="X14" s="19">
        <v>-419418907</v>
      </c>
      <c r="Y14" s="19">
        <v>-22936332</v>
      </c>
      <c r="Z14" s="20">
        <v>5.47</v>
      </c>
      <c r="AA14" s="21">
        <v>-419418907</v>
      </c>
    </row>
    <row r="15" spans="1:27" ht="13.5">
      <c r="A15" s="22" t="s">
        <v>42</v>
      </c>
      <c r="B15" s="16"/>
      <c r="C15" s="17">
        <v>-19944458</v>
      </c>
      <c r="D15" s="17"/>
      <c r="E15" s="18">
        <v>-16658040</v>
      </c>
      <c r="F15" s="19">
        <v>-15284297</v>
      </c>
      <c r="G15" s="19">
        <v>-227510</v>
      </c>
      <c r="H15" s="19">
        <v>-211554</v>
      </c>
      <c r="I15" s="19">
        <v>-288585</v>
      </c>
      <c r="J15" s="19">
        <v>-727649</v>
      </c>
      <c r="K15" s="19">
        <v>-197832</v>
      </c>
      <c r="L15" s="19">
        <v>-127381</v>
      </c>
      <c r="M15" s="19">
        <v>-3968704</v>
      </c>
      <c r="N15" s="19">
        <v>-4293917</v>
      </c>
      <c r="O15" s="19">
        <v>-3119496</v>
      </c>
      <c r="P15" s="19">
        <v>-236504</v>
      </c>
      <c r="Q15" s="19">
        <v>-363491</v>
      </c>
      <c r="R15" s="19">
        <v>-3719491</v>
      </c>
      <c r="S15" s="19">
        <v>-163008</v>
      </c>
      <c r="T15" s="19">
        <v>-281453</v>
      </c>
      <c r="U15" s="19">
        <v>-287504</v>
      </c>
      <c r="V15" s="19">
        <v>-731965</v>
      </c>
      <c r="W15" s="19">
        <v>-9473022</v>
      </c>
      <c r="X15" s="19">
        <v>-15284297</v>
      </c>
      <c r="Y15" s="19">
        <v>5811275</v>
      </c>
      <c r="Z15" s="20">
        <v>-38.02</v>
      </c>
      <c r="AA15" s="21">
        <v>-15284297</v>
      </c>
    </row>
    <row r="16" spans="1:27" ht="13.5">
      <c r="A16" s="22" t="s">
        <v>43</v>
      </c>
      <c r="B16" s="16"/>
      <c r="C16" s="17">
        <v>-27209537</v>
      </c>
      <c r="D16" s="17"/>
      <c r="E16" s="18">
        <v>-25116996</v>
      </c>
      <c r="F16" s="19">
        <v>-20086997</v>
      </c>
      <c r="G16" s="19">
        <v>-874000</v>
      </c>
      <c r="H16" s="19">
        <v>-1998652</v>
      </c>
      <c r="I16" s="19">
        <v>-2228957</v>
      </c>
      <c r="J16" s="19">
        <v>-5101609</v>
      </c>
      <c r="K16" s="19">
        <v>-2268677</v>
      </c>
      <c r="L16" s="19">
        <v>-1238075</v>
      </c>
      <c r="M16" s="19">
        <v>-1198154</v>
      </c>
      <c r="N16" s="19">
        <v>-4704906</v>
      </c>
      <c r="O16" s="19">
        <v>-1271557</v>
      </c>
      <c r="P16" s="19">
        <v>-3617695</v>
      </c>
      <c r="Q16" s="19">
        <v>-1293145</v>
      </c>
      <c r="R16" s="19">
        <v>-6182397</v>
      </c>
      <c r="S16" s="19">
        <v>-1419868</v>
      </c>
      <c r="T16" s="19">
        <v>-1930468</v>
      </c>
      <c r="U16" s="19">
        <v>-7101787</v>
      </c>
      <c r="V16" s="19">
        <v>-10452123</v>
      </c>
      <c r="W16" s="19">
        <v>-26441035</v>
      </c>
      <c r="X16" s="19">
        <v>-20086997</v>
      </c>
      <c r="Y16" s="19">
        <v>-6354038</v>
      </c>
      <c r="Z16" s="20">
        <v>31.63</v>
      </c>
      <c r="AA16" s="21">
        <v>-20086997</v>
      </c>
    </row>
    <row r="17" spans="1:27" ht="13.5">
      <c r="A17" s="23" t="s">
        <v>44</v>
      </c>
      <c r="B17" s="24"/>
      <c r="C17" s="25">
        <f aca="true" t="shared" si="0" ref="C17:Y17">SUM(C6:C16)</f>
        <v>91264464</v>
      </c>
      <c r="D17" s="25">
        <f>SUM(D6:D16)</f>
        <v>0</v>
      </c>
      <c r="E17" s="26">
        <f t="shared" si="0"/>
        <v>21076885</v>
      </c>
      <c r="F17" s="27">
        <f t="shared" si="0"/>
        <v>70401836</v>
      </c>
      <c r="G17" s="27">
        <f t="shared" si="0"/>
        <v>8165454</v>
      </c>
      <c r="H17" s="27">
        <f t="shared" si="0"/>
        <v>1712436</v>
      </c>
      <c r="I17" s="27">
        <f t="shared" si="0"/>
        <v>-4069507</v>
      </c>
      <c r="J17" s="27">
        <f t="shared" si="0"/>
        <v>5808383</v>
      </c>
      <c r="K17" s="27">
        <f t="shared" si="0"/>
        <v>10239880</v>
      </c>
      <c r="L17" s="27">
        <f t="shared" si="0"/>
        <v>10545464</v>
      </c>
      <c r="M17" s="27">
        <f t="shared" si="0"/>
        <v>3941775</v>
      </c>
      <c r="N17" s="27">
        <f t="shared" si="0"/>
        <v>24727119</v>
      </c>
      <c r="O17" s="27">
        <f t="shared" si="0"/>
        <v>3488674</v>
      </c>
      <c r="P17" s="27">
        <f t="shared" si="0"/>
        <v>-2215286</v>
      </c>
      <c r="Q17" s="27">
        <f t="shared" si="0"/>
        <v>3391436</v>
      </c>
      <c r="R17" s="27">
        <f t="shared" si="0"/>
        <v>4664824</v>
      </c>
      <c r="S17" s="27">
        <f t="shared" si="0"/>
        <v>12368166</v>
      </c>
      <c r="T17" s="27">
        <f t="shared" si="0"/>
        <v>854150</v>
      </c>
      <c r="U17" s="27">
        <f t="shared" si="0"/>
        <v>-1204002</v>
      </c>
      <c r="V17" s="27">
        <f t="shared" si="0"/>
        <v>12018314</v>
      </c>
      <c r="W17" s="27">
        <f t="shared" si="0"/>
        <v>47218640</v>
      </c>
      <c r="X17" s="27">
        <f t="shared" si="0"/>
        <v>70401836</v>
      </c>
      <c r="Y17" s="27">
        <f t="shared" si="0"/>
        <v>-23183196</v>
      </c>
      <c r="Z17" s="28">
        <f>+IF(X17&lt;&gt;0,+(Y17/X17)*100,0)</f>
        <v>-32.92981734169547</v>
      </c>
      <c r="AA17" s="29">
        <f>SUM(AA6:AA16)</f>
        <v>70401836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3076238</v>
      </c>
      <c r="D21" s="17"/>
      <c r="E21" s="18">
        <v>15200004</v>
      </c>
      <c r="F21" s="19">
        <v>27009999</v>
      </c>
      <c r="G21" s="36">
        <v>1</v>
      </c>
      <c r="H21" s="36">
        <v>15375</v>
      </c>
      <c r="I21" s="36"/>
      <c r="J21" s="19">
        <v>15376</v>
      </c>
      <c r="K21" s="36">
        <v>12249159</v>
      </c>
      <c r="L21" s="36"/>
      <c r="M21" s="19">
        <v>104669</v>
      </c>
      <c r="N21" s="36">
        <v>12353828</v>
      </c>
      <c r="O21" s="36">
        <v>82745</v>
      </c>
      <c r="P21" s="36">
        <v>29476</v>
      </c>
      <c r="Q21" s="19">
        <v>374125</v>
      </c>
      <c r="R21" s="36">
        <v>486346</v>
      </c>
      <c r="S21" s="36">
        <v>3331250</v>
      </c>
      <c r="T21" s="19">
        <v>-1376018</v>
      </c>
      <c r="U21" s="36">
        <v>188480</v>
      </c>
      <c r="V21" s="36">
        <v>2143712</v>
      </c>
      <c r="W21" s="36">
        <v>14999262</v>
      </c>
      <c r="X21" s="19">
        <v>27009999</v>
      </c>
      <c r="Y21" s="36">
        <v>-12010737</v>
      </c>
      <c r="Z21" s="37">
        <v>-44.47</v>
      </c>
      <c r="AA21" s="38">
        <v>27009999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6762</v>
      </c>
      <c r="D23" s="40"/>
      <c r="E23" s="18">
        <v>6264</v>
      </c>
      <c r="F23" s="19">
        <v>5764</v>
      </c>
      <c r="G23" s="36">
        <v>200</v>
      </c>
      <c r="H23" s="36">
        <v>-1451</v>
      </c>
      <c r="I23" s="36">
        <v>740</v>
      </c>
      <c r="J23" s="19">
        <v>-511</v>
      </c>
      <c r="K23" s="36">
        <v>-515846</v>
      </c>
      <c r="L23" s="36">
        <v>4898</v>
      </c>
      <c r="M23" s="19">
        <v>-327</v>
      </c>
      <c r="N23" s="36">
        <v>-511275</v>
      </c>
      <c r="O23" s="36">
        <v>120</v>
      </c>
      <c r="P23" s="36">
        <v>-457</v>
      </c>
      <c r="Q23" s="19">
        <v>74</v>
      </c>
      <c r="R23" s="36">
        <v>-263</v>
      </c>
      <c r="S23" s="36">
        <v>-3584</v>
      </c>
      <c r="T23" s="19">
        <v>2061</v>
      </c>
      <c r="U23" s="36">
        <v>3792</v>
      </c>
      <c r="V23" s="36">
        <v>2269</v>
      </c>
      <c r="W23" s="36">
        <v>-509780</v>
      </c>
      <c r="X23" s="19">
        <v>5764</v>
      </c>
      <c r="Y23" s="36">
        <v>-515544</v>
      </c>
      <c r="Z23" s="37">
        <v>-8944.21</v>
      </c>
      <c r="AA23" s="38">
        <v>5764</v>
      </c>
    </row>
    <row r="24" spans="1:27" ht="13.5">
      <c r="A24" s="22" t="s">
        <v>49</v>
      </c>
      <c r="B24" s="16"/>
      <c r="C24" s="17">
        <v>-34199</v>
      </c>
      <c r="D24" s="17"/>
      <c r="E24" s="18"/>
      <c r="F24" s="19">
        <v>668912</v>
      </c>
      <c r="G24" s="19"/>
      <c r="H24" s="19">
        <v>-2122140</v>
      </c>
      <c r="I24" s="19">
        <v>-1519089</v>
      </c>
      <c r="J24" s="19">
        <v>-3641229</v>
      </c>
      <c r="K24" s="19">
        <v>-1799098</v>
      </c>
      <c r="L24" s="19">
        <v>-341430</v>
      </c>
      <c r="M24" s="19">
        <v>5525249</v>
      </c>
      <c r="N24" s="19">
        <v>3384721</v>
      </c>
      <c r="O24" s="19">
        <v>577960</v>
      </c>
      <c r="P24" s="19">
        <v>-581615</v>
      </c>
      <c r="Q24" s="19">
        <v>-42</v>
      </c>
      <c r="R24" s="19">
        <v>-3697</v>
      </c>
      <c r="S24" s="19">
        <v>-4284</v>
      </c>
      <c r="T24" s="19">
        <v>285969</v>
      </c>
      <c r="U24" s="19">
        <v>-40233</v>
      </c>
      <c r="V24" s="19">
        <v>241452</v>
      </c>
      <c r="W24" s="19">
        <v>-18753</v>
      </c>
      <c r="X24" s="19">
        <v>668912</v>
      </c>
      <c r="Y24" s="19">
        <v>-687665</v>
      </c>
      <c r="Z24" s="20">
        <v>-102.8</v>
      </c>
      <c r="AA24" s="21">
        <v>668912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-94690457</v>
      </c>
      <c r="D26" s="17"/>
      <c r="E26" s="18">
        <v>-43678956</v>
      </c>
      <c r="F26" s="19">
        <v>-69731961</v>
      </c>
      <c r="G26" s="19">
        <v>-2144801</v>
      </c>
      <c r="H26" s="19">
        <v>-1934178</v>
      </c>
      <c r="I26" s="19">
        <v>-5802373</v>
      </c>
      <c r="J26" s="19">
        <v>-9881352</v>
      </c>
      <c r="K26" s="19">
        <v>-4070559</v>
      </c>
      <c r="L26" s="19">
        <v>-4327974</v>
      </c>
      <c r="M26" s="19">
        <v>-3814008</v>
      </c>
      <c r="N26" s="19">
        <v>-12212541</v>
      </c>
      <c r="O26" s="19">
        <v>-6524648</v>
      </c>
      <c r="P26" s="19">
        <v>-3090318</v>
      </c>
      <c r="Q26" s="19">
        <v>-6405658</v>
      </c>
      <c r="R26" s="19">
        <v>-16020624</v>
      </c>
      <c r="S26" s="19">
        <v>-5451567</v>
      </c>
      <c r="T26" s="19">
        <v>-1536168</v>
      </c>
      <c r="U26" s="19">
        <v>-3356098</v>
      </c>
      <c r="V26" s="19">
        <v>-10343833</v>
      </c>
      <c r="W26" s="19">
        <v>-48458350</v>
      </c>
      <c r="X26" s="19">
        <v>-69731961</v>
      </c>
      <c r="Y26" s="19">
        <v>21273611</v>
      </c>
      <c r="Z26" s="20">
        <v>-30.51</v>
      </c>
      <c r="AA26" s="21">
        <v>-69731961</v>
      </c>
    </row>
    <row r="27" spans="1:27" ht="13.5">
      <c r="A27" s="23" t="s">
        <v>51</v>
      </c>
      <c r="B27" s="24"/>
      <c r="C27" s="25">
        <f aca="true" t="shared" si="1" ref="C27:Y27">SUM(C21:C26)</f>
        <v>-91641656</v>
      </c>
      <c r="D27" s="25">
        <f>SUM(D21:D26)</f>
        <v>0</v>
      </c>
      <c r="E27" s="26">
        <f t="shared" si="1"/>
        <v>-28472688</v>
      </c>
      <c r="F27" s="27">
        <f t="shared" si="1"/>
        <v>-42047286</v>
      </c>
      <c r="G27" s="27">
        <f t="shared" si="1"/>
        <v>-2144600</v>
      </c>
      <c r="H27" s="27">
        <f t="shared" si="1"/>
        <v>-4042394</v>
      </c>
      <c r="I27" s="27">
        <f t="shared" si="1"/>
        <v>-7320722</v>
      </c>
      <c r="J27" s="27">
        <f t="shared" si="1"/>
        <v>-13507716</v>
      </c>
      <c r="K27" s="27">
        <f t="shared" si="1"/>
        <v>5863656</v>
      </c>
      <c r="L27" s="27">
        <f t="shared" si="1"/>
        <v>-4664506</v>
      </c>
      <c r="M27" s="27">
        <f t="shared" si="1"/>
        <v>1815583</v>
      </c>
      <c r="N27" s="27">
        <f t="shared" si="1"/>
        <v>3014733</v>
      </c>
      <c r="O27" s="27">
        <f t="shared" si="1"/>
        <v>-5863823</v>
      </c>
      <c r="P27" s="27">
        <f t="shared" si="1"/>
        <v>-3642914</v>
      </c>
      <c r="Q27" s="27">
        <f t="shared" si="1"/>
        <v>-6031501</v>
      </c>
      <c r="R27" s="27">
        <f t="shared" si="1"/>
        <v>-15538238</v>
      </c>
      <c r="S27" s="27">
        <f t="shared" si="1"/>
        <v>-2128185</v>
      </c>
      <c r="T27" s="27">
        <f t="shared" si="1"/>
        <v>-2624156</v>
      </c>
      <c r="U27" s="27">
        <f t="shared" si="1"/>
        <v>-3204059</v>
      </c>
      <c r="V27" s="27">
        <f t="shared" si="1"/>
        <v>-7956400</v>
      </c>
      <c r="W27" s="27">
        <f t="shared" si="1"/>
        <v>-33987621</v>
      </c>
      <c r="X27" s="27">
        <f t="shared" si="1"/>
        <v>-42047286</v>
      </c>
      <c r="Y27" s="27">
        <f t="shared" si="1"/>
        <v>8059665</v>
      </c>
      <c r="Z27" s="28">
        <f>+IF(X27&lt;&gt;0,+(Y27/X27)*100,0)</f>
        <v>-19.168098031344996</v>
      </c>
      <c r="AA27" s="29">
        <f>SUM(AA21:AA26)</f>
        <v>-42047286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8540164</v>
      </c>
      <c r="D32" s="17"/>
      <c r="E32" s="18">
        <v>20170716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708179</v>
      </c>
      <c r="D33" s="17"/>
      <c r="E33" s="18">
        <v>3000000</v>
      </c>
      <c r="F33" s="19">
        <v>2387708</v>
      </c>
      <c r="G33" s="19">
        <v>656697</v>
      </c>
      <c r="H33" s="36">
        <v>259245</v>
      </c>
      <c r="I33" s="36">
        <v>219827</v>
      </c>
      <c r="J33" s="36">
        <v>1135769</v>
      </c>
      <c r="K33" s="19">
        <v>88142</v>
      </c>
      <c r="L33" s="19">
        <v>191778</v>
      </c>
      <c r="M33" s="19">
        <v>250601</v>
      </c>
      <c r="N33" s="19">
        <v>530521</v>
      </c>
      <c r="O33" s="36">
        <v>66018</v>
      </c>
      <c r="P33" s="36">
        <v>169326</v>
      </c>
      <c r="Q33" s="36">
        <v>47612</v>
      </c>
      <c r="R33" s="19">
        <v>282956</v>
      </c>
      <c r="S33" s="19">
        <v>61421</v>
      </c>
      <c r="T33" s="19">
        <v>-200577</v>
      </c>
      <c r="U33" s="19">
        <v>-314940</v>
      </c>
      <c r="V33" s="36">
        <v>-454096</v>
      </c>
      <c r="W33" s="36">
        <v>1495150</v>
      </c>
      <c r="X33" s="36">
        <v>2387708</v>
      </c>
      <c r="Y33" s="19">
        <v>-892558</v>
      </c>
      <c r="Z33" s="20">
        <v>-37.38</v>
      </c>
      <c r="AA33" s="21">
        <v>2387708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-12355283</v>
      </c>
      <c r="D35" s="17"/>
      <c r="E35" s="18">
        <v>-14774904</v>
      </c>
      <c r="F35" s="19">
        <v>-23680826</v>
      </c>
      <c r="G35" s="19">
        <v>-1253143</v>
      </c>
      <c r="H35" s="19">
        <v>-1189169</v>
      </c>
      <c r="I35" s="19">
        <v>-1783673</v>
      </c>
      <c r="J35" s="19">
        <v>-4225985</v>
      </c>
      <c r="K35" s="19">
        <v>-1282821</v>
      </c>
      <c r="L35" s="19">
        <v>-885103</v>
      </c>
      <c r="M35" s="19">
        <v>-4486215</v>
      </c>
      <c r="N35" s="19">
        <v>-6654139</v>
      </c>
      <c r="O35" s="19">
        <v>-1221332</v>
      </c>
      <c r="P35" s="19">
        <v>-1313518</v>
      </c>
      <c r="Q35" s="19">
        <v>-1731483</v>
      </c>
      <c r="R35" s="19">
        <v>-4266333</v>
      </c>
      <c r="S35" s="19">
        <v>-1335693</v>
      </c>
      <c r="T35" s="19">
        <v>-1807073</v>
      </c>
      <c r="U35" s="19">
        <v>-1056058</v>
      </c>
      <c r="V35" s="19">
        <v>-4198824</v>
      </c>
      <c r="W35" s="19">
        <v>-19345281</v>
      </c>
      <c r="X35" s="19">
        <v>-23680826</v>
      </c>
      <c r="Y35" s="19">
        <v>4335545</v>
      </c>
      <c r="Z35" s="20">
        <v>-18.31</v>
      </c>
      <c r="AA35" s="21">
        <v>-23680826</v>
      </c>
    </row>
    <row r="36" spans="1:27" ht="13.5">
      <c r="A36" s="23" t="s">
        <v>57</v>
      </c>
      <c r="B36" s="24"/>
      <c r="C36" s="25">
        <f aca="true" t="shared" si="2" ref="C36:Y36">SUM(C31:C35)</f>
        <v>-3106940</v>
      </c>
      <c r="D36" s="25">
        <f>SUM(D31:D35)</f>
        <v>0</v>
      </c>
      <c r="E36" s="26">
        <f t="shared" si="2"/>
        <v>8395812</v>
      </c>
      <c r="F36" s="27">
        <f t="shared" si="2"/>
        <v>-21293118</v>
      </c>
      <c r="G36" s="27">
        <f t="shared" si="2"/>
        <v>-596446</v>
      </c>
      <c r="H36" s="27">
        <f t="shared" si="2"/>
        <v>-929924</v>
      </c>
      <c r="I36" s="27">
        <f t="shared" si="2"/>
        <v>-1563846</v>
      </c>
      <c r="J36" s="27">
        <f t="shared" si="2"/>
        <v>-3090216</v>
      </c>
      <c r="K36" s="27">
        <f t="shared" si="2"/>
        <v>-1194679</v>
      </c>
      <c r="L36" s="27">
        <f t="shared" si="2"/>
        <v>-693325</v>
      </c>
      <c r="M36" s="27">
        <f t="shared" si="2"/>
        <v>-4235614</v>
      </c>
      <c r="N36" s="27">
        <f t="shared" si="2"/>
        <v>-6123618</v>
      </c>
      <c r="O36" s="27">
        <f t="shared" si="2"/>
        <v>-1155314</v>
      </c>
      <c r="P36" s="27">
        <f t="shared" si="2"/>
        <v>-1144192</v>
      </c>
      <c r="Q36" s="27">
        <f t="shared" si="2"/>
        <v>-1683871</v>
      </c>
      <c r="R36" s="27">
        <f t="shared" si="2"/>
        <v>-3983377</v>
      </c>
      <c r="S36" s="27">
        <f t="shared" si="2"/>
        <v>-1274272</v>
      </c>
      <c r="T36" s="27">
        <f t="shared" si="2"/>
        <v>-2007650</v>
      </c>
      <c r="U36" s="27">
        <f t="shared" si="2"/>
        <v>-1370998</v>
      </c>
      <c r="V36" s="27">
        <f t="shared" si="2"/>
        <v>-4652920</v>
      </c>
      <c r="W36" s="27">
        <f t="shared" si="2"/>
        <v>-17850131</v>
      </c>
      <c r="X36" s="27">
        <f t="shared" si="2"/>
        <v>-21293118</v>
      </c>
      <c r="Y36" s="27">
        <f t="shared" si="2"/>
        <v>3442987</v>
      </c>
      <c r="Z36" s="28">
        <f>+IF(X36&lt;&gt;0,+(Y36/X36)*100,0)</f>
        <v>-16.169482553001398</v>
      </c>
      <c r="AA36" s="29">
        <f>SUM(AA31:AA35)</f>
        <v>-21293118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-3484132</v>
      </c>
      <c r="D38" s="31">
        <f>+D17+D27+D36</f>
        <v>0</v>
      </c>
      <c r="E38" s="32">
        <f t="shared" si="3"/>
        <v>1000009</v>
      </c>
      <c r="F38" s="33">
        <f t="shared" si="3"/>
        <v>7061432</v>
      </c>
      <c r="G38" s="33">
        <f t="shared" si="3"/>
        <v>5424408</v>
      </c>
      <c r="H38" s="33">
        <f t="shared" si="3"/>
        <v>-3259882</v>
      </c>
      <c r="I38" s="33">
        <f t="shared" si="3"/>
        <v>-12954075</v>
      </c>
      <c r="J38" s="33">
        <f t="shared" si="3"/>
        <v>-10789549</v>
      </c>
      <c r="K38" s="33">
        <f t="shared" si="3"/>
        <v>14908857</v>
      </c>
      <c r="L38" s="33">
        <f t="shared" si="3"/>
        <v>5187633</v>
      </c>
      <c r="M38" s="33">
        <f t="shared" si="3"/>
        <v>1521744</v>
      </c>
      <c r="N38" s="33">
        <f t="shared" si="3"/>
        <v>21618234</v>
      </c>
      <c r="O38" s="33">
        <f t="shared" si="3"/>
        <v>-3530463</v>
      </c>
      <c r="P38" s="33">
        <f t="shared" si="3"/>
        <v>-7002392</v>
      </c>
      <c r="Q38" s="33">
        <f t="shared" si="3"/>
        <v>-4323936</v>
      </c>
      <c r="R38" s="33">
        <f t="shared" si="3"/>
        <v>-14856791</v>
      </c>
      <c r="S38" s="33">
        <f t="shared" si="3"/>
        <v>8965709</v>
      </c>
      <c r="T38" s="33">
        <f t="shared" si="3"/>
        <v>-3777656</v>
      </c>
      <c r="U38" s="33">
        <f t="shared" si="3"/>
        <v>-5779059</v>
      </c>
      <c r="V38" s="33">
        <f t="shared" si="3"/>
        <v>-591006</v>
      </c>
      <c r="W38" s="33">
        <f t="shared" si="3"/>
        <v>-4619112</v>
      </c>
      <c r="X38" s="33">
        <f t="shared" si="3"/>
        <v>7061432</v>
      </c>
      <c r="Y38" s="33">
        <f t="shared" si="3"/>
        <v>-11680544</v>
      </c>
      <c r="Z38" s="34">
        <f>+IF(X38&lt;&gt;0,+(Y38/X38)*100,0)</f>
        <v>-165.41324762456114</v>
      </c>
      <c r="AA38" s="35">
        <f>+AA17+AA27+AA36</f>
        <v>7061432</v>
      </c>
    </row>
    <row r="39" spans="1:27" ht="13.5">
      <c r="A39" s="22" t="s">
        <v>59</v>
      </c>
      <c r="B39" s="16"/>
      <c r="C39" s="31">
        <v>2362703</v>
      </c>
      <c r="D39" s="31"/>
      <c r="E39" s="32">
        <v>2005660</v>
      </c>
      <c r="F39" s="33">
        <v>-1121430</v>
      </c>
      <c r="G39" s="33">
        <v>-1121430</v>
      </c>
      <c r="H39" s="33">
        <v>4302978</v>
      </c>
      <c r="I39" s="33">
        <v>1043096</v>
      </c>
      <c r="J39" s="33">
        <v>-1121430</v>
      </c>
      <c r="K39" s="33">
        <v>-11910979</v>
      </c>
      <c r="L39" s="33">
        <v>2997878</v>
      </c>
      <c r="M39" s="33">
        <v>8185511</v>
      </c>
      <c r="N39" s="33">
        <v>-11910979</v>
      </c>
      <c r="O39" s="33">
        <v>9707255</v>
      </c>
      <c r="P39" s="33">
        <v>6176792</v>
      </c>
      <c r="Q39" s="33">
        <v>-825600</v>
      </c>
      <c r="R39" s="33">
        <v>9707255</v>
      </c>
      <c r="S39" s="33">
        <v>-5149536</v>
      </c>
      <c r="T39" s="33">
        <v>3816173</v>
      </c>
      <c r="U39" s="33">
        <v>38517</v>
      </c>
      <c r="V39" s="33">
        <v>-5149536</v>
      </c>
      <c r="W39" s="33">
        <v>-1121430</v>
      </c>
      <c r="X39" s="33">
        <v>-1121430</v>
      </c>
      <c r="Y39" s="33"/>
      <c r="Z39" s="34"/>
      <c r="AA39" s="35">
        <v>-1121430</v>
      </c>
    </row>
    <row r="40" spans="1:27" ht="13.5">
      <c r="A40" s="41" t="s">
        <v>60</v>
      </c>
      <c r="B40" s="42"/>
      <c r="C40" s="43">
        <v>-1121430</v>
      </c>
      <c r="D40" s="43"/>
      <c r="E40" s="44">
        <v>3005668</v>
      </c>
      <c r="F40" s="45">
        <v>5940002</v>
      </c>
      <c r="G40" s="45">
        <v>4302978</v>
      </c>
      <c r="H40" s="45">
        <v>1043096</v>
      </c>
      <c r="I40" s="45">
        <v>-11910979</v>
      </c>
      <c r="J40" s="45">
        <v>-11910979</v>
      </c>
      <c r="K40" s="45">
        <v>2997878</v>
      </c>
      <c r="L40" s="45">
        <v>8185511</v>
      </c>
      <c r="M40" s="45">
        <v>9707255</v>
      </c>
      <c r="N40" s="45">
        <v>9707255</v>
      </c>
      <c r="O40" s="45">
        <v>6176792</v>
      </c>
      <c r="P40" s="45">
        <v>-825600</v>
      </c>
      <c r="Q40" s="45">
        <v>-5149536</v>
      </c>
      <c r="R40" s="45">
        <v>6176792</v>
      </c>
      <c r="S40" s="45">
        <v>3816173</v>
      </c>
      <c r="T40" s="45">
        <v>38517</v>
      </c>
      <c r="U40" s="45">
        <v>-5740542</v>
      </c>
      <c r="V40" s="45">
        <v>-5740542</v>
      </c>
      <c r="W40" s="45">
        <v>-5740542</v>
      </c>
      <c r="X40" s="45">
        <v>5940002</v>
      </c>
      <c r="Y40" s="45">
        <v>-11680544</v>
      </c>
      <c r="Z40" s="46">
        <v>-196.64</v>
      </c>
      <c r="AA40" s="47">
        <v>5940002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114443426</v>
      </c>
      <c r="D6" s="17"/>
      <c r="E6" s="18">
        <v>12</v>
      </c>
      <c r="F6" s="19">
        <v>52157550</v>
      </c>
      <c r="G6" s="19">
        <v>354365</v>
      </c>
      <c r="H6" s="19">
        <v>458416</v>
      </c>
      <c r="I6" s="19">
        <v>400582</v>
      </c>
      <c r="J6" s="19">
        <v>1213363</v>
      </c>
      <c r="K6" s="19">
        <v>580805</v>
      </c>
      <c r="L6" s="19">
        <v>489590</v>
      </c>
      <c r="M6" s="19">
        <v>10887079</v>
      </c>
      <c r="N6" s="19">
        <v>11957474</v>
      </c>
      <c r="O6" s="19">
        <v>669558</v>
      </c>
      <c r="P6" s="19">
        <v>543363</v>
      </c>
      <c r="Q6" s="19">
        <v>522670</v>
      </c>
      <c r="R6" s="19">
        <v>1735591</v>
      </c>
      <c r="S6" s="19">
        <v>504026</v>
      </c>
      <c r="T6" s="19">
        <v>280284</v>
      </c>
      <c r="U6" s="19">
        <v>321887</v>
      </c>
      <c r="V6" s="19">
        <v>1106197</v>
      </c>
      <c r="W6" s="19">
        <v>16012625</v>
      </c>
      <c r="X6" s="19">
        <v>52157550</v>
      </c>
      <c r="Y6" s="19">
        <v>-36144925</v>
      </c>
      <c r="Z6" s="20">
        <v>-69.3</v>
      </c>
      <c r="AA6" s="21">
        <v>52157550</v>
      </c>
    </row>
    <row r="7" spans="1:27" ht="13.5">
      <c r="A7" s="22" t="s">
        <v>34</v>
      </c>
      <c r="B7" s="16"/>
      <c r="C7" s="17"/>
      <c r="D7" s="17"/>
      <c r="E7" s="18"/>
      <c r="F7" s="19"/>
      <c r="G7" s="19">
        <v>3949580</v>
      </c>
      <c r="H7" s="19">
        <v>3364783</v>
      </c>
      <c r="I7" s="19">
        <v>3287499</v>
      </c>
      <c r="J7" s="19">
        <v>10601862</v>
      </c>
      <c r="K7" s="19">
        <v>3978355</v>
      </c>
      <c r="L7" s="19">
        <v>2704595</v>
      </c>
      <c r="M7" s="19">
        <v>3460535</v>
      </c>
      <c r="N7" s="19">
        <v>10143485</v>
      </c>
      <c r="O7" s="19">
        <v>2123499</v>
      </c>
      <c r="P7" s="19">
        <v>7248612</v>
      </c>
      <c r="Q7" s="19">
        <v>-3748767</v>
      </c>
      <c r="R7" s="19">
        <v>5623344</v>
      </c>
      <c r="S7" s="19">
        <v>3269172</v>
      </c>
      <c r="T7" s="19">
        <v>1465340</v>
      </c>
      <c r="U7" s="19">
        <v>2289062</v>
      </c>
      <c r="V7" s="19">
        <v>7023574</v>
      </c>
      <c r="W7" s="19">
        <v>33392265</v>
      </c>
      <c r="X7" s="19"/>
      <c r="Y7" s="19">
        <v>33392265</v>
      </c>
      <c r="Z7" s="20"/>
      <c r="AA7" s="21"/>
    </row>
    <row r="8" spans="1:27" ht="13.5">
      <c r="A8" s="22" t="s">
        <v>35</v>
      </c>
      <c r="B8" s="16"/>
      <c r="C8" s="17"/>
      <c r="D8" s="17"/>
      <c r="E8" s="18"/>
      <c r="F8" s="19"/>
      <c r="G8" s="19">
        <v>28336</v>
      </c>
      <c r="H8" s="19">
        <v>54773</v>
      </c>
      <c r="I8" s="19">
        <v>32656</v>
      </c>
      <c r="J8" s="19">
        <v>115765</v>
      </c>
      <c r="K8" s="19">
        <v>29848</v>
      </c>
      <c r="L8" s="19">
        <v>40076</v>
      </c>
      <c r="M8" s="19">
        <v>28211</v>
      </c>
      <c r="N8" s="19">
        <v>98135</v>
      </c>
      <c r="O8" s="19">
        <v>19618</v>
      </c>
      <c r="P8" s="19">
        <v>-26185</v>
      </c>
      <c r="Q8" s="19">
        <v>51781</v>
      </c>
      <c r="R8" s="19">
        <v>45214</v>
      </c>
      <c r="S8" s="19">
        <v>15888</v>
      </c>
      <c r="T8" s="19">
        <v>987819</v>
      </c>
      <c r="U8" s="19">
        <v>7838923</v>
      </c>
      <c r="V8" s="19">
        <v>8842630</v>
      </c>
      <c r="W8" s="19">
        <v>9101744</v>
      </c>
      <c r="X8" s="19"/>
      <c r="Y8" s="19">
        <v>9101744</v>
      </c>
      <c r="Z8" s="20"/>
      <c r="AA8" s="21"/>
    </row>
    <row r="9" spans="1:27" ht="13.5">
      <c r="A9" s="22" t="s">
        <v>36</v>
      </c>
      <c r="B9" s="16"/>
      <c r="C9" s="17"/>
      <c r="D9" s="17"/>
      <c r="E9" s="18"/>
      <c r="F9" s="19">
        <v>52384000</v>
      </c>
      <c r="G9" s="19">
        <v>20452000</v>
      </c>
      <c r="H9" s="19"/>
      <c r="I9" s="19"/>
      <c r="J9" s="19">
        <v>20452000</v>
      </c>
      <c r="K9" s="19"/>
      <c r="L9" s="19">
        <v>15969000</v>
      </c>
      <c r="M9" s="19"/>
      <c r="N9" s="19">
        <v>15969000</v>
      </c>
      <c r="O9" s="19"/>
      <c r="P9" s="19"/>
      <c r="Q9" s="19"/>
      <c r="R9" s="19"/>
      <c r="S9" s="19"/>
      <c r="T9" s="19">
        <v>13995000</v>
      </c>
      <c r="U9" s="19">
        <v>3486974</v>
      </c>
      <c r="V9" s="19">
        <v>17481974</v>
      </c>
      <c r="W9" s="19">
        <v>53902974</v>
      </c>
      <c r="X9" s="19">
        <v>52384000</v>
      </c>
      <c r="Y9" s="19">
        <v>1518974</v>
      </c>
      <c r="Z9" s="20">
        <v>2.9</v>
      </c>
      <c r="AA9" s="21">
        <v>52384000</v>
      </c>
    </row>
    <row r="10" spans="1:27" ht="13.5">
      <c r="A10" s="22" t="s">
        <v>37</v>
      </c>
      <c r="B10" s="16"/>
      <c r="C10" s="17"/>
      <c r="D10" s="17"/>
      <c r="E10" s="18"/>
      <c r="F10" s="19">
        <v>2734000</v>
      </c>
      <c r="G10" s="19">
        <v>18000000</v>
      </c>
      <c r="H10" s="19"/>
      <c r="I10" s="19"/>
      <c r="J10" s="19">
        <v>18000000</v>
      </c>
      <c r="K10" s="19"/>
      <c r="L10" s="19">
        <v>21675</v>
      </c>
      <c r="M10" s="19">
        <v>100556</v>
      </c>
      <c r="N10" s="19">
        <v>122231</v>
      </c>
      <c r="O10" s="19"/>
      <c r="P10" s="19"/>
      <c r="Q10" s="19"/>
      <c r="R10" s="19"/>
      <c r="S10" s="19"/>
      <c r="T10" s="19"/>
      <c r="U10" s="19"/>
      <c r="V10" s="19"/>
      <c r="W10" s="19">
        <v>18122231</v>
      </c>
      <c r="X10" s="19">
        <v>2734000</v>
      </c>
      <c r="Y10" s="19">
        <v>15388231</v>
      </c>
      <c r="Z10" s="20">
        <v>562.85</v>
      </c>
      <c r="AA10" s="21">
        <v>2734000</v>
      </c>
    </row>
    <row r="11" spans="1:27" ht="13.5">
      <c r="A11" s="22" t="s">
        <v>38</v>
      </c>
      <c r="B11" s="16"/>
      <c r="C11" s="17">
        <v>15280169</v>
      </c>
      <c r="D11" s="17"/>
      <c r="E11" s="18"/>
      <c r="F11" s="19">
        <v>12182000</v>
      </c>
      <c r="G11" s="19">
        <v>1389864</v>
      </c>
      <c r="H11" s="19">
        <v>1373090</v>
      </c>
      <c r="I11" s="19">
        <v>1393388</v>
      </c>
      <c r="J11" s="19">
        <v>4156342</v>
      </c>
      <c r="K11" s="19">
        <v>1474789</v>
      </c>
      <c r="L11" s="19">
        <v>1511069</v>
      </c>
      <c r="M11" s="19">
        <v>1465916</v>
      </c>
      <c r="N11" s="19">
        <v>4451774</v>
      </c>
      <c r="O11" s="19">
        <v>1478564</v>
      </c>
      <c r="P11" s="19">
        <v>1472993</v>
      </c>
      <c r="Q11" s="19">
        <v>1536320</v>
      </c>
      <c r="R11" s="19">
        <v>4487877</v>
      </c>
      <c r="S11" s="19">
        <v>1522745</v>
      </c>
      <c r="T11" s="19"/>
      <c r="U11" s="19">
        <v>15430</v>
      </c>
      <c r="V11" s="19">
        <v>1538175</v>
      </c>
      <c r="W11" s="19">
        <v>14634168</v>
      </c>
      <c r="X11" s="19">
        <v>12182000</v>
      </c>
      <c r="Y11" s="19">
        <v>2452168</v>
      </c>
      <c r="Z11" s="20">
        <v>20.13</v>
      </c>
      <c r="AA11" s="21">
        <v>12182000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-95210994</v>
      </c>
      <c r="D14" s="17"/>
      <c r="E14" s="18"/>
      <c r="F14" s="19">
        <v>-117316483</v>
      </c>
      <c r="G14" s="19">
        <v>-13454050</v>
      </c>
      <c r="H14" s="19">
        <v>-6999539</v>
      </c>
      <c r="I14" s="19">
        <v>-6756602</v>
      </c>
      <c r="J14" s="19">
        <v>-27210191</v>
      </c>
      <c r="K14" s="19">
        <v>-5085252</v>
      </c>
      <c r="L14" s="19">
        <v>-5752299</v>
      </c>
      <c r="M14" s="19">
        <v>-6072491</v>
      </c>
      <c r="N14" s="19">
        <v>-16910042</v>
      </c>
      <c r="O14" s="19">
        <v>-5186357</v>
      </c>
      <c r="P14" s="19">
        <v>-5052878</v>
      </c>
      <c r="Q14" s="19">
        <v>-4620956</v>
      </c>
      <c r="R14" s="19">
        <v>-14860191</v>
      </c>
      <c r="S14" s="19">
        <v>-4845559</v>
      </c>
      <c r="T14" s="19">
        <v>-4489731</v>
      </c>
      <c r="U14" s="19">
        <v>-18687822</v>
      </c>
      <c r="V14" s="19">
        <v>-28023112</v>
      </c>
      <c r="W14" s="19">
        <v>-87003536</v>
      </c>
      <c r="X14" s="19">
        <v>-117316483</v>
      </c>
      <c r="Y14" s="19">
        <v>30312947</v>
      </c>
      <c r="Z14" s="20">
        <v>-25.84</v>
      </c>
      <c r="AA14" s="21">
        <v>-117316483</v>
      </c>
    </row>
    <row r="15" spans="1:27" ht="13.5">
      <c r="A15" s="22" t="s">
        <v>42</v>
      </c>
      <c r="B15" s="16"/>
      <c r="C15" s="17">
        <v>-1299978</v>
      </c>
      <c r="D15" s="17"/>
      <c r="E15" s="18"/>
      <c r="F15" s="19">
        <v>-100000</v>
      </c>
      <c r="G15" s="19"/>
      <c r="H15" s="19">
        <v>-6994</v>
      </c>
      <c r="I15" s="19"/>
      <c r="J15" s="19">
        <v>-6994</v>
      </c>
      <c r="K15" s="19"/>
      <c r="L15" s="19"/>
      <c r="M15" s="19"/>
      <c r="N15" s="19"/>
      <c r="O15" s="19">
        <v>-13796</v>
      </c>
      <c r="P15" s="19">
        <v>-12618</v>
      </c>
      <c r="Q15" s="19"/>
      <c r="R15" s="19">
        <v>-26414</v>
      </c>
      <c r="S15" s="19"/>
      <c r="T15" s="19">
        <v>-64937</v>
      </c>
      <c r="U15" s="19"/>
      <c r="V15" s="19">
        <v>-64937</v>
      </c>
      <c r="W15" s="19">
        <v>-98345</v>
      </c>
      <c r="X15" s="19">
        <v>-100000</v>
      </c>
      <c r="Y15" s="19">
        <v>1655</v>
      </c>
      <c r="Z15" s="20">
        <v>-1.65</v>
      </c>
      <c r="AA15" s="21">
        <v>-100000</v>
      </c>
    </row>
    <row r="16" spans="1:27" ht="13.5">
      <c r="A16" s="22" t="s">
        <v>43</v>
      </c>
      <c r="B16" s="16"/>
      <c r="C16" s="17"/>
      <c r="D16" s="17"/>
      <c r="E16" s="18"/>
      <c r="F16" s="19">
        <v>-850000</v>
      </c>
      <c r="G16" s="19">
        <v>-40845</v>
      </c>
      <c r="H16" s="19">
        <v>-58612</v>
      </c>
      <c r="I16" s="19">
        <v>-27924</v>
      </c>
      <c r="J16" s="19">
        <v>-127381</v>
      </c>
      <c r="K16" s="19">
        <v>-68501</v>
      </c>
      <c r="L16" s="19">
        <v>-74556</v>
      </c>
      <c r="M16" s="19">
        <v>-31495</v>
      </c>
      <c r="N16" s="19">
        <v>-174552</v>
      </c>
      <c r="O16" s="19">
        <v>-57740</v>
      </c>
      <c r="P16" s="19">
        <v>-70220</v>
      </c>
      <c r="Q16" s="19">
        <v>-94845</v>
      </c>
      <c r="R16" s="19">
        <v>-222805</v>
      </c>
      <c r="S16" s="19">
        <v>-74459</v>
      </c>
      <c r="T16" s="19"/>
      <c r="U16" s="19"/>
      <c r="V16" s="19">
        <v>-74459</v>
      </c>
      <c r="W16" s="19">
        <v>-599197</v>
      </c>
      <c r="X16" s="19">
        <v>-850000</v>
      </c>
      <c r="Y16" s="19">
        <v>250803</v>
      </c>
      <c r="Z16" s="20">
        <v>-29.51</v>
      </c>
      <c r="AA16" s="21">
        <v>-850000</v>
      </c>
    </row>
    <row r="17" spans="1:27" ht="13.5">
      <c r="A17" s="23" t="s">
        <v>44</v>
      </c>
      <c r="B17" s="24"/>
      <c r="C17" s="25">
        <f aca="true" t="shared" si="0" ref="C17:Y17">SUM(C6:C16)</f>
        <v>33212623</v>
      </c>
      <c r="D17" s="25">
        <f>SUM(D6:D16)</f>
        <v>0</v>
      </c>
      <c r="E17" s="26">
        <f t="shared" si="0"/>
        <v>12</v>
      </c>
      <c r="F17" s="27">
        <f t="shared" si="0"/>
        <v>1191067</v>
      </c>
      <c r="G17" s="27">
        <f t="shared" si="0"/>
        <v>30679250</v>
      </c>
      <c r="H17" s="27">
        <f t="shared" si="0"/>
        <v>-1814083</v>
      </c>
      <c r="I17" s="27">
        <f t="shared" si="0"/>
        <v>-1670401</v>
      </c>
      <c r="J17" s="27">
        <f t="shared" si="0"/>
        <v>27194766</v>
      </c>
      <c r="K17" s="27">
        <f t="shared" si="0"/>
        <v>910044</v>
      </c>
      <c r="L17" s="27">
        <f t="shared" si="0"/>
        <v>14909150</v>
      </c>
      <c r="M17" s="27">
        <f t="shared" si="0"/>
        <v>9838311</v>
      </c>
      <c r="N17" s="27">
        <f t="shared" si="0"/>
        <v>25657505</v>
      </c>
      <c r="O17" s="27">
        <f t="shared" si="0"/>
        <v>-966654</v>
      </c>
      <c r="P17" s="27">
        <f t="shared" si="0"/>
        <v>4103067</v>
      </c>
      <c r="Q17" s="27">
        <f t="shared" si="0"/>
        <v>-6353797</v>
      </c>
      <c r="R17" s="27">
        <f t="shared" si="0"/>
        <v>-3217384</v>
      </c>
      <c r="S17" s="27">
        <f t="shared" si="0"/>
        <v>391813</v>
      </c>
      <c r="T17" s="27">
        <f t="shared" si="0"/>
        <v>12173775</v>
      </c>
      <c r="U17" s="27">
        <f t="shared" si="0"/>
        <v>-4735546</v>
      </c>
      <c r="V17" s="27">
        <f t="shared" si="0"/>
        <v>7830042</v>
      </c>
      <c r="W17" s="27">
        <f t="shared" si="0"/>
        <v>57464929</v>
      </c>
      <c r="X17" s="27">
        <f t="shared" si="0"/>
        <v>1191067</v>
      </c>
      <c r="Y17" s="27">
        <f t="shared" si="0"/>
        <v>56273862</v>
      </c>
      <c r="Z17" s="28">
        <f>+IF(X17&lt;&gt;0,+(Y17/X17)*100,0)</f>
        <v>4724.65965390696</v>
      </c>
      <c r="AA17" s="29">
        <f>SUM(AA6:AA16)</f>
        <v>1191067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180400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>
        <v>-34154</v>
      </c>
      <c r="Q21" s="19"/>
      <c r="R21" s="36">
        <v>-34154</v>
      </c>
      <c r="S21" s="36"/>
      <c r="T21" s="19"/>
      <c r="U21" s="36">
        <v>5</v>
      </c>
      <c r="V21" s="36">
        <v>5</v>
      </c>
      <c r="W21" s="36">
        <v>-34149</v>
      </c>
      <c r="X21" s="19"/>
      <c r="Y21" s="36">
        <v>-34149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-4799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-28382637</v>
      </c>
      <c r="D26" s="17"/>
      <c r="E26" s="18"/>
      <c r="F26" s="19"/>
      <c r="G26" s="19">
        <v>-8671</v>
      </c>
      <c r="H26" s="19">
        <v>-411720</v>
      </c>
      <c r="I26" s="19">
        <v>-1537264</v>
      </c>
      <c r="J26" s="19">
        <v>-1957655</v>
      </c>
      <c r="K26" s="19"/>
      <c r="L26" s="19">
        <v>-79683</v>
      </c>
      <c r="M26" s="19">
        <v>-2153193</v>
      </c>
      <c r="N26" s="19">
        <v>-2232876</v>
      </c>
      <c r="O26" s="19">
        <v>-267765</v>
      </c>
      <c r="P26" s="19">
        <v>-1947816</v>
      </c>
      <c r="Q26" s="19">
        <v>-112209</v>
      </c>
      <c r="R26" s="19">
        <v>-2327790</v>
      </c>
      <c r="S26" s="19">
        <v>-72067</v>
      </c>
      <c r="T26" s="19"/>
      <c r="U26" s="19">
        <v>-7007122</v>
      </c>
      <c r="V26" s="19">
        <v>-7079189</v>
      </c>
      <c r="W26" s="19">
        <v>-13597510</v>
      </c>
      <c r="X26" s="19"/>
      <c r="Y26" s="19">
        <v>-13597510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-28207036</v>
      </c>
      <c r="D27" s="25">
        <f>SUM(D21:D26)</f>
        <v>0</v>
      </c>
      <c r="E27" s="26">
        <f t="shared" si="1"/>
        <v>0</v>
      </c>
      <c r="F27" s="27">
        <f t="shared" si="1"/>
        <v>0</v>
      </c>
      <c r="G27" s="27">
        <f t="shared" si="1"/>
        <v>-8671</v>
      </c>
      <c r="H27" s="27">
        <f t="shared" si="1"/>
        <v>-411720</v>
      </c>
      <c r="I27" s="27">
        <f t="shared" si="1"/>
        <v>-1537264</v>
      </c>
      <c r="J27" s="27">
        <f t="shared" si="1"/>
        <v>-1957655</v>
      </c>
      <c r="K27" s="27">
        <f t="shared" si="1"/>
        <v>0</v>
      </c>
      <c r="L27" s="27">
        <f t="shared" si="1"/>
        <v>-79683</v>
      </c>
      <c r="M27" s="27">
        <f t="shared" si="1"/>
        <v>-2153193</v>
      </c>
      <c r="N27" s="27">
        <f t="shared" si="1"/>
        <v>-2232876</v>
      </c>
      <c r="O27" s="27">
        <f t="shared" si="1"/>
        <v>-267765</v>
      </c>
      <c r="P27" s="27">
        <f t="shared" si="1"/>
        <v>-1981970</v>
      </c>
      <c r="Q27" s="27">
        <f t="shared" si="1"/>
        <v>-112209</v>
      </c>
      <c r="R27" s="27">
        <f t="shared" si="1"/>
        <v>-2361944</v>
      </c>
      <c r="S27" s="27">
        <f t="shared" si="1"/>
        <v>-72067</v>
      </c>
      <c r="T27" s="27">
        <f t="shared" si="1"/>
        <v>0</v>
      </c>
      <c r="U27" s="27">
        <f t="shared" si="1"/>
        <v>-7007117</v>
      </c>
      <c r="V27" s="27">
        <f t="shared" si="1"/>
        <v>-7079184</v>
      </c>
      <c r="W27" s="27">
        <f t="shared" si="1"/>
        <v>-13631659</v>
      </c>
      <c r="X27" s="27">
        <f t="shared" si="1"/>
        <v>0</v>
      </c>
      <c r="Y27" s="27">
        <f t="shared" si="1"/>
        <v>-13631659</v>
      </c>
      <c r="Z27" s="28">
        <f>+IF(X27&lt;&gt;0,+(Y27/X27)*100,0)</f>
        <v>0</v>
      </c>
      <c r="AA27" s="29">
        <f>SUM(AA21:AA26)</f>
        <v>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135</v>
      </c>
      <c r="H31" s="19"/>
      <c r="I31" s="19"/>
      <c r="J31" s="19">
        <v>135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>
        <v>135</v>
      </c>
      <c r="X31" s="19"/>
      <c r="Y31" s="19">
        <v>135</v>
      </c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30825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223277</v>
      </c>
      <c r="D35" s="17"/>
      <c r="E35" s="18"/>
      <c r="F35" s="19"/>
      <c r="G35" s="19">
        <v>-7023</v>
      </c>
      <c r="H35" s="19"/>
      <c r="I35" s="19"/>
      <c r="J35" s="19">
        <v>-7023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-7023</v>
      </c>
      <c r="X35" s="19"/>
      <c r="Y35" s="19">
        <v>-7023</v>
      </c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254102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-6888</v>
      </c>
      <c r="H36" s="27">
        <f t="shared" si="2"/>
        <v>0</v>
      </c>
      <c r="I36" s="27">
        <f t="shared" si="2"/>
        <v>0</v>
      </c>
      <c r="J36" s="27">
        <f t="shared" si="2"/>
        <v>-6888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-6888</v>
      </c>
      <c r="X36" s="27">
        <f t="shared" si="2"/>
        <v>0</v>
      </c>
      <c r="Y36" s="27">
        <f t="shared" si="2"/>
        <v>-6888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5259689</v>
      </c>
      <c r="D38" s="31">
        <f>+D17+D27+D36</f>
        <v>0</v>
      </c>
      <c r="E38" s="32">
        <f t="shared" si="3"/>
        <v>12</v>
      </c>
      <c r="F38" s="33">
        <f t="shared" si="3"/>
        <v>1191067</v>
      </c>
      <c r="G38" s="33">
        <f t="shared" si="3"/>
        <v>30663691</v>
      </c>
      <c r="H38" s="33">
        <f t="shared" si="3"/>
        <v>-2225803</v>
      </c>
      <c r="I38" s="33">
        <f t="shared" si="3"/>
        <v>-3207665</v>
      </c>
      <c r="J38" s="33">
        <f t="shared" si="3"/>
        <v>25230223</v>
      </c>
      <c r="K38" s="33">
        <f t="shared" si="3"/>
        <v>910044</v>
      </c>
      <c r="L38" s="33">
        <f t="shared" si="3"/>
        <v>14829467</v>
      </c>
      <c r="M38" s="33">
        <f t="shared" si="3"/>
        <v>7685118</v>
      </c>
      <c r="N38" s="33">
        <f t="shared" si="3"/>
        <v>23424629</v>
      </c>
      <c r="O38" s="33">
        <f t="shared" si="3"/>
        <v>-1234419</v>
      </c>
      <c r="P38" s="33">
        <f t="shared" si="3"/>
        <v>2121097</v>
      </c>
      <c r="Q38" s="33">
        <f t="shared" si="3"/>
        <v>-6466006</v>
      </c>
      <c r="R38" s="33">
        <f t="shared" si="3"/>
        <v>-5579328</v>
      </c>
      <c r="S38" s="33">
        <f t="shared" si="3"/>
        <v>319746</v>
      </c>
      <c r="T38" s="33">
        <f t="shared" si="3"/>
        <v>12173775</v>
      </c>
      <c r="U38" s="33">
        <f t="shared" si="3"/>
        <v>-11742663</v>
      </c>
      <c r="V38" s="33">
        <f t="shared" si="3"/>
        <v>750858</v>
      </c>
      <c r="W38" s="33">
        <f t="shared" si="3"/>
        <v>43826382</v>
      </c>
      <c r="X38" s="33">
        <f t="shared" si="3"/>
        <v>1191067</v>
      </c>
      <c r="Y38" s="33">
        <f t="shared" si="3"/>
        <v>42635315</v>
      </c>
      <c r="Z38" s="34">
        <f>+IF(X38&lt;&gt;0,+(Y38/X38)*100,0)</f>
        <v>3579.5899810841875</v>
      </c>
      <c r="AA38" s="35">
        <f>+AA17+AA27+AA36</f>
        <v>1191067</v>
      </c>
    </row>
    <row r="39" spans="1:27" ht="13.5">
      <c r="A39" s="22" t="s">
        <v>59</v>
      </c>
      <c r="B39" s="16"/>
      <c r="C39" s="31">
        <v>-2445975</v>
      </c>
      <c r="D39" s="31"/>
      <c r="E39" s="32">
        <v>5948000</v>
      </c>
      <c r="F39" s="33"/>
      <c r="G39" s="33"/>
      <c r="H39" s="33">
        <v>30663691</v>
      </c>
      <c r="I39" s="33">
        <v>28437888</v>
      </c>
      <c r="J39" s="33"/>
      <c r="K39" s="33">
        <v>25230223</v>
      </c>
      <c r="L39" s="33">
        <v>26140267</v>
      </c>
      <c r="M39" s="33">
        <v>40969734</v>
      </c>
      <c r="N39" s="33">
        <v>25230223</v>
      </c>
      <c r="O39" s="33">
        <v>48654852</v>
      </c>
      <c r="P39" s="33">
        <v>47420433</v>
      </c>
      <c r="Q39" s="33">
        <v>49541530</v>
      </c>
      <c r="R39" s="33">
        <v>48654852</v>
      </c>
      <c r="S39" s="33">
        <v>43075524</v>
      </c>
      <c r="T39" s="33">
        <v>43395270</v>
      </c>
      <c r="U39" s="33">
        <v>55569045</v>
      </c>
      <c r="V39" s="33">
        <v>43075524</v>
      </c>
      <c r="W39" s="33"/>
      <c r="X39" s="33"/>
      <c r="Y39" s="33"/>
      <c r="Z39" s="34"/>
      <c r="AA39" s="35"/>
    </row>
    <row r="40" spans="1:27" ht="13.5">
      <c r="A40" s="41" t="s">
        <v>60</v>
      </c>
      <c r="B40" s="42"/>
      <c r="C40" s="43">
        <v>2813714</v>
      </c>
      <c r="D40" s="43"/>
      <c r="E40" s="44">
        <v>5948012</v>
      </c>
      <c r="F40" s="45">
        <v>1191067</v>
      </c>
      <c r="G40" s="45">
        <v>30663691</v>
      </c>
      <c r="H40" s="45">
        <v>28437888</v>
      </c>
      <c r="I40" s="45">
        <v>25230223</v>
      </c>
      <c r="J40" s="45">
        <v>25230223</v>
      </c>
      <c r="K40" s="45">
        <v>26140267</v>
      </c>
      <c r="L40" s="45">
        <v>40969734</v>
      </c>
      <c r="M40" s="45">
        <v>48654852</v>
      </c>
      <c r="N40" s="45">
        <v>48654852</v>
      </c>
      <c r="O40" s="45">
        <v>47420433</v>
      </c>
      <c r="P40" s="45">
        <v>49541530</v>
      </c>
      <c r="Q40" s="45">
        <v>43075524</v>
      </c>
      <c r="R40" s="45">
        <v>47420433</v>
      </c>
      <c r="S40" s="45">
        <v>43395270</v>
      </c>
      <c r="T40" s="45">
        <v>55569045</v>
      </c>
      <c r="U40" s="45">
        <v>43826382</v>
      </c>
      <c r="V40" s="45">
        <v>43826382</v>
      </c>
      <c r="W40" s="45">
        <v>43826382</v>
      </c>
      <c r="X40" s="45">
        <v>1191067</v>
      </c>
      <c r="Y40" s="45">
        <v>42635315</v>
      </c>
      <c r="Z40" s="46">
        <v>3579.59</v>
      </c>
      <c r="AA40" s="47">
        <v>1191067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17407400</v>
      </c>
      <c r="D6" s="17"/>
      <c r="E6" s="18">
        <v>22833600</v>
      </c>
      <c r="F6" s="19">
        <v>22656458</v>
      </c>
      <c r="G6" s="19">
        <v>1109824</v>
      </c>
      <c r="H6" s="19">
        <v>2278440</v>
      </c>
      <c r="I6" s="19">
        <v>1294876</v>
      </c>
      <c r="J6" s="19">
        <v>4683140</v>
      </c>
      <c r="K6" s="19">
        <v>3237810</v>
      </c>
      <c r="L6" s="19">
        <v>3035976</v>
      </c>
      <c r="M6" s="19">
        <v>1250451</v>
      </c>
      <c r="N6" s="19">
        <v>7524237</v>
      </c>
      <c r="O6" s="19">
        <v>873225</v>
      </c>
      <c r="P6" s="19">
        <v>1206814</v>
      </c>
      <c r="Q6" s="19">
        <v>1128426</v>
      </c>
      <c r="R6" s="19">
        <v>3208465</v>
      </c>
      <c r="S6" s="19">
        <v>1004912</v>
      </c>
      <c r="T6" s="19">
        <v>1088550</v>
      </c>
      <c r="U6" s="19">
        <v>1108821</v>
      </c>
      <c r="V6" s="19">
        <v>3202283</v>
      </c>
      <c r="W6" s="19">
        <v>18618125</v>
      </c>
      <c r="X6" s="19">
        <v>22656458</v>
      </c>
      <c r="Y6" s="19">
        <v>-4038333</v>
      </c>
      <c r="Z6" s="20">
        <v>-17.82</v>
      </c>
      <c r="AA6" s="21">
        <v>22656458</v>
      </c>
    </row>
    <row r="7" spans="1:27" ht="13.5">
      <c r="A7" s="22" t="s">
        <v>34</v>
      </c>
      <c r="B7" s="16"/>
      <c r="C7" s="17">
        <v>80958755</v>
      </c>
      <c r="D7" s="17"/>
      <c r="E7" s="18">
        <v>95404161</v>
      </c>
      <c r="F7" s="19">
        <v>91557448</v>
      </c>
      <c r="G7" s="19">
        <v>6591586</v>
      </c>
      <c r="H7" s="19">
        <v>7157676</v>
      </c>
      <c r="I7" s="19">
        <v>5610708</v>
      </c>
      <c r="J7" s="19">
        <v>19359970</v>
      </c>
      <c r="K7" s="19">
        <v>7215165</v>
      </c>
      <c r="L7" s="19">
        <v>6973290</v>
      </c>
      <c r="M7" s="19">
        <v>5889538</v>
      </c>
      <c r="N7" s="19">
        <v>20077993</v>
      </c>
      <c r="O7" s="19">
        <v>6576732</v>
      </c>
      <c r="P7" s="19">
        <v>5521625</v>
      </c>
      <c r="Q7" s="19">
        <v>8045505</v>
      </c>
      <c r="R7" s="19">
        <v>20143862</v>
      </c>
      <c r="S7" s="19">
        <v>5447695</v>
      </c>
      <c r="T7" s="19">
        <v>7527820</v>
      </c>
      <c r="U7" s="19">
        <v>6383016</v>
      </c>
      <c r="V7" s="19">
        <v>19358531</v>
      </c>
      <c r="W7" s="19">
        <v>78940356</v>
      </c>
      <c r="X7" s="19">
        <v>91557448</v>
      </c>
      <c r="Y7" s="19">
        <v>-12617092</v>
      </c>
      <c r="Z7" s="20">
        <v>-13.78</v>
      </c>
      <c r="AA7" s="21">
        <v>91557448</v>
      </c>
    </row>
    <row r="8" spans="1:27" ht="13.5">
      <c r="A8" s="22" t="s">
        <v>35</v>
      </c>
      <c r="B8" s="16"/>
      <c r="C8" s="17">
        <v>2757022</v>
      </c>
      <c r="D8" s="17"/>
      <c r="E8" s="18">
        <v>34852024</v>
      </c>
      <c r="F8" s="19">
        <v>28231422</v>
      </c>
      <c r="G8" s="19">
        <v>2034139</v>
      </c>
      <c r="H8" s="19">
        <v>1801195</v>
      </c>
      <c r="I8" s="19">
        <v>1613834</v>
      </c>
      <c r="J8" s="19">
        <v>5449168</v>
      </c>
      <c r="K8" s="19">
        <v>2742368</v>
      </c>
      <c r="L8" s="19">
        <v>839185</v>
      </c>
      <c r="M8" s="19">
        <v>1726876</v>
      </c>
      <c r="N8" s="19">
        <v>5308429</v>
      </c>
      <c r="O8" s="19">
        <v>1714922</v>
      </c>
      <c r="P8" s="19">
        <v>1593194</v>
      </c>
      <c r="Q8" s="19">
        <v>1945607</v>
      </c>
      <c r="R8" s="19">
        <v>5253723</v>
      </c>
      <c r="S8" s="19">
        <v>1514391</v>
      </c>
      <c r="T8" s="19">
        <v>4155430</v>
      </c>
      <c r="U8" s="19">
        <v>3574921</v>
      </c>
      <c r="V8" s="19">
        <v>9244742</v>
      </c>
      <c r="W8" s="19">
        <v>25256062</v>
      </c>
      <c r="X8" s="19">
        <v>28231422</v>
      </c>
      <c r="Y8" s="19">
        <v>-2975360</v>
      </c>
      <c r="Z8" s="20">
        <v>-10.54</v>
      </c>
      <c r="AA8" s="21">
        <v>28231422</v>
      </c>
    </row>
    <row r="9" spans="1:27" ht="13.5">
      <c r="A9" s="22" t="s">
        <v>36</v>
      </c>
      <c r="B9" s="16"/>
      <c r="C9" s="17">
        <v>38677586</v>
      </c>
      <c r="D9" s="17"/>
      <c r="E9" s="18">
        <v>39633000</v>
      </c>
      <c r="F9" s="19">
        <v>39633000</v>
      </c>
      <c r="G9" s="19">
        <v>15589000</v>
      </c>
      <c r="H9" s="19">
        <v>1334000</v>
      </c>
      <c r="I9" s="19"/>
      <c r="J9" s="19">
        <v>16923000</v>
      </c>
      <c r="K9" s="19">
        <v>378500</v>
      </c>
      <c r="L9" s="19">
        <v>12081000</v>
      </c>
      <c r="M9" s="19"/>
      <c r="N9" s="19">
        <v>12459500</v>
      </c>
      <c r="O9" s="19"/>
      <c r="P9" s="19">
        <v>678500</v>
      </c>
      <c r="Q9" s="19">
        <v>9572000</v>
      </c>
      <c r="R9" s="19">
        <v>10250500</v>
      </c>
      <c r="S9" s="19"/>
      <c r="T9" s="19">
        <v>645000</v>
      </c>
      <c r="U9" s="19"/>
      <c r="V9" s="19">
        <v>645000</v>
      </c>
      <c r="W9" s="19">
        <v>40278000</v>
      </c>
      <c r="X9" s="19">
        <v>39633000</v>
      </c>
      <c r="Y9" s="19">
        <v>645000</v>
      </c>
      <c r="Z9" s="20">
        <v>1.63</v>
      </c>
      <c r="AA9" s="21">
        <v>39633000</v>
      </c>
    </row>
    <row r="10" spans="1:27" ht="13.5">
      <c r="A10" s="22" t="s">
        <v>37</v>
      </c>
      <c r="B10" s="16"/>
      <c r="C10" s="17">
        <v>15152027</v>
      </c>
      <c r="D10" s="17"/>
      <c r="E10" s="18">
        <v>29248000</v>
      </c>
      <c r="F10" s="19">
        <v>12708000</v>
      </c>
      <c r="G10" s="19">
        <v>3000000</v>
      </c>
      <c r="H10" s="19"/>
      <c r="I10" s="19"/>
      <c r="J10" s="19">
        <v>3000000</v>
      </c>
      <c r="K10" s="19"/>
      <c r="L10" s="19">
        <v>4000000</v>
      </c>
      <c r="M10" s="19"/>
      <c r="N10" s="19">
        <v>4000000</v>
      </c>
      <c r="O10" s="19"/>
      <c r="P10" s="19"/>
      <c r="Q10" s="19">
        <v>9108000</v>
      </c>
      <c r="R10" s="19">
        <v>9108000</v>
      </c>
      <c r="S10" s="19"/>
      <c r="T10" s="19"/>
      <c r="U10" s="19"/>
      <c r="V10" s="19"/>
      <c r="W10" s="19">
        <v>16108000</v>
      </c>
      <c r="X10" s="19">
        <v>12708000</v>
      </c>
      <c r="Y10" s="19">
        <v>3400000</v>
      </c>
      <c r="Z10" s="20">
        <v>26.75</v>
      </c>
      <c r="AA10" s="21">
        <v>12708000</v>
      </c>
    </row>
    <row r="11" spans="1:27" ht="13.5">
      <c r="A11" s="22" t="s">
        <v>38</v>
      </c>
      <c r="B11" s="16"/>
      <c r="C11" s="17">
        <v>1030475</v>
      </c>
      <c r="D11" s="17"/>
      <c r="E11" s="18">
        <v>940000</v>
      </c>
      <c r="F11" s="19">
        <v>939999</v>
      </c>
      <c r="G11" s="19">
        <v>17929</v>
      </c>
      <c r="H11" s="19">
        <v>19777</v>
      </c>
      <c r="I11" s="19"/>
      <c r="J11" s="19">
        <v>37706</v>
      </c>
      <c r="K11" s="19">
        <v>9698</v>
      </c>
      <c r="L11" s="19">
        <v>3510</v>
      </c>
      <c r="M11" s="19"/>
      <c r="N11" s="19">
        <v>13208</v>
      </c>
      <c r="O11" s="19">
        <v>30196</v>
      </c>
      <c r="P11" s="19"/>
      <c r="Q11" s="19">
        <v>9276</v>
      </c>
      <c r="R11" s="19">
        <v>39472</v>
      </c>
      <c r="S11" s="19">
        <v>5630</v>
      </c>
      <c r="T11" s="19">
        <v>452</v>
      </c>
      <c r="U11" s="19">
        <v>853652</v>
      </c>
      <c r="V11" s="19">
        <v>859734</v>
      </c>
      <c r="W11" s="19">
        <v>950120</v>
      </c>
      <c r="X11" s="19">
        <v>939999</v>
      </c>
      <c r="Y11" s="19">
        <v>10121</v>
      </c>
      <c r="Z11" s="20">
        <v>1.08</v>
      </c>
      <c r="AA11" s="21">
        <v>939999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-140583079</v>
      </c>
      <c r="D14" s="17"/>
      <c r="E14" s="18">
        <v>-163869681</v>
      </c>
      <c r="F14" s="19">
        <v>-163376373</v>
      </c>
      <c r="G14" s="19">
        <v>-14597146</v>
      </c>
      <c r="H14" s="19">
        <v>-14349671</v>
      </c>
      <c r="I14" s="19">
        <v>-12400105</v>
      </c>
      <c r="J14" s="19">
        <v>-41346922</v>
      </c>
      <c r="K14" s="19">
        <v>-12651416</v>
      </c>
      <c r="L14" s="19">
        <v>-11334510</v>
      </c>
      <c r="M14" s="19">
        <v>-11555245</v>
      </c>
      <c r="N14" s="19">
        <v>-35541171</v>
      </c>
      <c r="O14" s="19">
        <v>-11920923</v>
      </c>
      <c r="P14" s="19">
        <v>-12065720</v>
      </c>
      <c r="Q14" s="19">
        <v>-12056186</v>
      </c>
      <c r="R14" s="19">
        <v>-36042829</v>
      </c>
      <c r="S14" s="19">
        <v>-11530175</v>
      </c>
      <c r="T14" s="19">
        <v>-11693583</v>
      </c>
      <c r="U14" s="19">
        <v>-15216146</v>
      </c>
      <c r="V14" s="19">
        <v>-38439904</v>
      </c>
      <c r="W14" s="19">
        <v>-151370826</v>
      </c>
      <c r="X14" s="19">
        <v>-163376373</v>
      </c>
      <c r="Y14" s="19">
        <v>12005547</v>
      </c>
      <c r="Z14" s="20">
        <v>-7.35</v>
      </c>
      <c r="AA14" s="21">
        <v>-163376373</v>
      </c>
    </row>
    <row r="15" spans="1:27" ht="13.5">
      <c r="A15" s="22" t="s">
        <v>42</v>
      </c>
      <c r="B15" s="16"/>
      <c r="C15" s="17">
        <v>-1607928</v>
      </c>
      <c r="D15" s="17"/>
      <c r="E15" s="18">
        <v>-1700309</v>
      </c>
      <c r="F15" s="19">
        <v>-2530310</v>
      </c>
      <c r="G15" s="19">
        <v>-34055</v>
      </c>
      <c r="H15" s="19">
        <v>-32618</v>
      </c>
      <c r="I15" s="19">
        <v>-161518</v>
      </c>
      <c r="J15" s="19">
        <v>-228191</v>
      </c>
      <c r="K15" s="19">
        <v>-32524</v>
      </c>
      <c r="L15" s="19">
        <v>-29208</v>
      </c>
      <c r="M15" s="19"/>
      <c r="N15" s="19">
        <v>-61732</v>
      </c>
      <c r="O15" s="19">
        <v>-55154</v>
      </c>
      <c r="P15" s="19">
        <v>-24904</v>
      </c>
      <c r="Q15" s="19">
        <v>-154855</v>
      </c>
      <c r="R15" s="19">
        <v>-234913</v>
      </c>
      <c r="S15" s="19">
        <v>-20910</v>
      </c>
      <c r="T15" s="19">
        <v>-21991</v>
      </c>
      <c r="U15" s="19">
        <v>-19831</v>
      </c>
      <c r="V15" s="19">
        <v>-62732</v>
      </c>
      <c r="W15" s="19">
        <v>-587568</v>
      </c>
      <c r="X15" s="19">
        <v>-2530310</v>
      </c>
      <c r="Y15" s="19">
        <v>1942742</v>
      </c>
      <c r="Z15" s="20">
        <v>-76.78</v>
      </c>
      <c r="AA15" s="21">
        <v>-2530310</v>
      </c>
    </row>
    <row r="16" spans="1:27" ht="13.5">
      <c r="A16" s="22" t="s">
        <v>43</v>
      </c>
      <c r="B16" s="16"/>
      <c r="C16" s="17">
        <v>-750004</v>
      </c>
      <c r="D16" s="17"/>
      <c r="E16" s="18">
        <v>-13669128</v>
      </c>
      <c r="F16" s="19">
        <v>-13669128</v>
      </c>
      <c r="G16" s="19">
        <v>-1462837</v>
      </c>
      <c r="H16" s="19">
        <v>-903984</v>
      </c>
      <c r="I16" s="19">
        <v>-533860</v>
      </c>
      <c r="J16" s="19">
        <v>-2900681</v>
      </c>
      <c r="K16" s="19">
        <v>-437382</v>
      </c>
      <c r="L16" s="19">
        <v>-1424112</v>
      </c>
      <c r="M16" s="19">
        <v>-1030772</v>
      </c>
      <c r="N16" s="19">
        <v>-2892266</v>
      </c>
      <c r="O16" s="19">
        <v>-765806</v>
      </c>
      <c r="P16" s="19">
        <v>-715722</v>
      </c>
      <c r="Q16" s="19">
        <v>-863020</v>
      </c>
      <c r="R16" s="19">
        <v>-2344548</v>
      </c>
      <c r="S16" s="19">
        <v>-843178</v>
      </c>
      <c r="T16" s="19">
        <v>-847711</v>
      </c>
      <c r="U16" s="19">
        <v>-1069434</v>
      </c>
      <c r="V16" s="19">
        <v>-2760323</v>
      </c>
      <c r="W16" s="19">
        <v>-10897818</v>
      </c>
      <c r="X16" s="19">
        <v>-13669128</v>
      </c>
      <c r="Y16" s="19">
        <v>2771310</v>
      </c>
      <c r="Z16" s="20">
        <v>-20.27</v>
      </c>
      <c r="AA16" s="21">
        <v>-13669128</v>
      </c>
    </row>
    <row r="17" spans="1:27" ht="13.5">
      <c r="A17" s="23" t="s">
        <v>44</v>
      </c>
      <c r="B17" s="24"/>
      <c r="C17" s="25">
        <f aca="true" t="shared" si="0" ref="C17:Y17">SUM(C6:C16)</f>
        <v>13042254</v>
      </c>
      <c r="D17" s="25">
        <f>SUM(D6:D16)</f>
        <v>0</v>
      </c>
      <c r="E17" s="26">
        <f t="shared" si="0"/>
        <v>43671667</v>
      </c>
      <c r="F17" s="27">
        <f t="shared" si="0"/>
        <v>16150516</v>
      </c>
      <c r="G17" s="27">
        <f t="shared" si="0"/>
        <v>12248440</v>
      </c>
      <c r="H17" s="27">
        <f t="shared" si="0"/>
        <v>-2695185</v>
      </c>
      <c r="I17" s="27">
        <f t="shared" si="0"/>
        <v>-4576065</v>
      </c>
      <c r="J17" s="27">
        <f t="shared" si="0"/>
        <v>4977190</v>
      </c>
      <c r="K17" s="27">
        <f t="shared" si="0"/>
        <v>462219</v>
      </c>
      <c r="L17" s="27">
        <f t="shared" si="0"/>
        <v>14145131</v>
      </c>
      <c r="M17" s="27">
        <f t="shared" si="0"/>
        <v>-3719152</v>
      </c>
      <c r="N17" s="27">
        <f t="shared" si="0"/>
        <v>10888198</v>
      </c>
      <c r="O17" s="27">
        <f t="shared" si="0"/>
        <v>-3546808</v>
      </c>
      <c r="P17" s="27">
        <f t="shared" si="0"/>
        <v>-3806213</v>
      </c>
      <c r="Q17" s="27">
        <f t="shared" si="0"/>
        <v>16734753</v>
      </c>
      <c r="R17" s="27">
        <f t="shared" si="0"/>
        <v>9381732</v>
      </c>
      <c r="S17" s="27">
        <f t="shared" si="0"/>
        <v>-4421635</v>
      </c>
      <c r="T17" s="27">
        <f t="shared" si="0"/>
        <v>853967</v>
      </c>
      <c r="U17" s="27">
        <f t="shared" si="0"/>
        <v>-4385001</v>
      </c>
      <c r="V17" s="27">
        <f t="shared" si="0"/>
        <v>-7952669</v>
      </c>
      <c r="W17" s="27">
        <f t="shared" si="0"/>
        <v>17294451</v>
      </c>
      <c r="X17" s="27">
        <f t="shared" si="0"/>
        <v>16150516</v>
      </c>
      <c r="Y17" s="27">
        <f t="shared" si="0"/>
        <v>1143935</v>
      </c>
      <c r="Z17" s="28">
        <f>+IF(X17&lt;&gt;0,+(Y17/X17)*100,0)</f>
        <v>7.082962550546372</v>
      </c>
      <c r="AA17" s="29">
        <f>SUM(AA6:AA16)</f>
        <v>16150516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631755</v>
      </c>
      <c r="D21" s="17"/>
      <c r="E21" s="18">
        <v>120000</v>
      </c>
      <c r="F21" s="19">
        <v>120001</v>
      </c>
      <c r="G21" s="36">
        <v>2575</v>
      </c>
      <c r="H21" s="36">
        <v>7481</v>
      </c>
      <c r="I21" s="36">
        <v>1035182</v>
      </c>
      <c r="J21" s="19">
        <v>1045238</v>
      </c>
      <c r="K21" s="36">
        <v>-27037</v>
      </c>
      <c r="L21" s="36">
        <v>53432</v>
      </c>
      <c r="M21" s="19">
        <v>1</v>
      </c>
      <c r="N21" s="36">
        <v>26396</v>
      </c>
      <c r="O21" s="36">
        <v>2932</v>
      </c>
      <c r="P21" s="36"/>
      <c r="Q21" s="19">
        <v>9622</v>
      </c>
      <c r="R21" s="36">
        <v>12554</v>
      </c>
      <c r="S21" s="36">
        <v>5000</v>
      </c>
      <c r="T21" s="19"/>
      <c r="U21" s="36">
        <v>5275</v>
      </c>
      <c r="V21" s="36">
        <v>10275</v>
      </c>
      <c r="W21" s="36">
        <v>1094463</v>
      </c>
      <c r="X21" s="19">
        <v>120001</v>
      </c>
      <c r="Y21" s="36">
        <v>974462</v>
      </c>
      <c r="Z21" s="37">
        <v>812.04</v>
      </c>
      <c r="AA21" s="38">
        <v>120001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25602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-21550288</v>
      </c>
      <c r="D26" s="17"/>
      <c r="E26" s="18">
        <v>-40589000</v>
      </c>
      <c r="F26" s="19">
        <v>-23899000</v>
      </c>
      <c r="G26" s="19">
        <v>-816425</v>
      </c>
      <c r="H26" s="19">
        <v>-561485</v>
      </c>
      <c r="I26" s="19">
        <v>-1968025</v>
      </c>
      <c r="J26" s="19">
        <v>-3345935</v>
      </c>
      <c r="K26" s="19">
        <v>-1651740</v>
      </c>
      <c r="L26" s="19">
        <v>-332764</v>
      </c>
      <c r="M26" s="19">
        <v>-1137539</v>
      </c>
      <c r="N26" s="19">
        <v>-3122043</v>
      </c>
      <c r="O26" s="19">
        <v>-270742</v>
      </c>
      <c r="P26" s="19">
        <v>-14732</v>
      </c>
      <c r="Q26" s="19">
        <v>-2675346</v>
      </c>
      <c r="R26" s="19">
        <v>-2960820</v>
      </c>
      <c r="S26" s="19">
        <v>-1129920</v>
      </c>
      <c r="T26" s="19">
        <v>-1260560</v>
      </c>
      <c r="U26" s="19">
        <v>-2696343</v>
      </c>
      <c r="V26" s="19">
        <v>-5086823</v>
      </c>
      <c r="W26" s="19">
        <v>-14515621</v>
      </c>
      <c r="X26" s="19">
        <v>-23899000</v>
      </c>
      <c r="Y26" s="19">
        <v>9383379</v>
      </c>
      <c r="Z26" s="20">
        <v>-39.26</v>
      </c>
      <c r="AA26" s="21">
        <v>-23899000</v>
      </c>
    </row>
    <row r="27" spans="1:27" ht="13.5">
      <c r="A27" s="23" t="s">
        <v>51</v>
      </c>
      <c r="B27" s="24"/>
      <c r="C27" s="25">
        <f aca="true" t="shared" si="1" ref="C27:Y27">SUM(C21:C26)</f>
        <v>-20892931</v>
      </c>
      <c r="D27" s="25">
        <f>SUM(D21:D26)</f>
        <v>0</v>
      </c>
      <c r="E27" s="26">
        <f t="shared" si="1"/>
        <v>-40469000</v>
      </c>
      <c r="F27" s="27">
        <f t="shared" si="1"/>
        <v>-23778999</v>
      </c>
      <c r="G27" s="27">
        <f t="shared" si="1"/>
        <v>-813850</v>
      </c>
      <c r="H27" s="27">
        <f t="shared" si="1"/>
        <v>-554004</v>
      </c>
      <c r="I27" s="27">
        <f t="shared" si="1"/>
        <v>-932843</v>
      </c>
      <c r="J27" s="27">
        <f t="shared" si="1"/>
        <v>-2300697</v>
      </c>
      <c r="K27" s="27">
        <f t="shared" si="1"/>
        <v>-1678777</v>
      </c>
      <c r="L27" s="27">
        <f t="shared" si="1"/>
        <v>-279332</v>
      </c>
      <c r="M27" s="27">
        <f t="shared" si="1"/>
        <v>-1137538</v>
      </c>
      <c r="N27" s="27">
        <f t="shared" si="1"/>
        <v>-3095647</v>
      </c>
      <c r="O27" s="27">
        <f t="shared" si="1"/>
        <v>-267810</v>
      </c>
      <c r="P27" s="27">
        <f t="shared" si="1"/>
        <v>-14732</v>
      </c>
      <c r="Q27" s="27">
        <f t="shared" si="1"/>
        <v>-2665724</v>
      </c>
      <c r="R27" s="27">
        <f t="shared" si="1"/>
        <v>-2948266</v>
      </c>
      <c r="S27" s="27">
        <f t="shared" si="1"/>
        <v>-1124920</v>
      </c>
      <c r="T27" s="27">
        <f t="shared" si="1"/>
        <v>-1260560</v>
      </c>
      <c r="U27" s="27">
        <f t="shared" si="1"/>
        <v>-2691068</v>
      </c>
      <c r="V27" s="27">
        <f t="shared" si="1"/>
        <v>-5076548</v>
      </c>
      <c r="W27" s="27">
        <f t="shared" si="1"/>
        <v>-13421158</v>
      </c>
      <c r="X27" s="27">
        <f t="shared" si="1"/>
        <v>-23778999</v>
      </c>
      <c r="Y27" s="27">
        <f t="shared" si="1"/>
        <v>10357841</v>
      </c>
      <c r="Z27" s="28">
        <f>+IF(X27&lt;&gt;0,+(Y27/X27)*100,0)</f>
        <v>-43.55877638078878</v>
      </c>
      <c r="AA27" s="29">
        <f>SUM(AA21:AA26)</f>
        <v>-23778999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>
        <v>6000000</v>
      </c>
      <c r="F31" s="19">
        <v>6000000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>
        <v>6000000</v>
      </c>
      <c r="Y31" s="19">
        <v>-6000000</v>
      </c>
      <c r="Z31" s="20">
        <v>-100</v>
      </c>
      <c r="AA31" s="21">
        <v>6000000</v>
      </c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135000</v>
      </c>
      <c r="F33" s="19">
        <v>135001</v>
      </c>
      <c r="G33" s="19">
        <v>13760</v>
      </c>
      <c r="H33" s="36">
        <v>19803</v>
      </c>
      <c r="I33" s="36">
        <v>850</v>
      </c>
      <c r="J33" s="36">
        <v>34413</v>
      </c>
      <c r="K33" s="19">
        <v>11211</v>
      </c>
      <c r="L33" s="19">
        <v>1443</v>
      </c>
      <c r="M33" s="19">
        <v>12543</v>
      </c>
      <c r="N33" s="19">
        <v>25197</v>
      </c>
      <c r="O33" s="36">
        <v>-2173</v>
      </c>
      <c r="P33" s="36">
        <v>43257</v>
      </c>
      <c r="Q33" s="36">
        <v>13526</v>
      </c>
      <c r="R33" s="19">
        <v>54610</v>
      </c>
      <c r="S33" s="19">
        <v>21048</v>
      </c>
      <c r="T33" s="19">
        <v>12935</v>
      </c>
      <c r="U33" s="19">
        <v>23092</v>
      </c>
      <c r="V33" s="36">
        <v>57075</v>
      </c>
      <c r="W33" s="36">
        <v>171295</v>
      </c>
      <c r="X33" s="36">
        <v>135001</v>
      </c>
      <c r="Y33" s="19">
        <v>36294</v>
      </c>
      <c r="Z33" s="20">
        <v>26.88</v>
      </c>
      <c r="AA33" s="21">
        <v>135001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-2503720</v>
      </c>
      <c r="D35" s="17"/>
      <c r="E35" s="18">
        <v>-3384000</v>
      </c>
      <c r="F35" s="19">
        <v>-3384000</v>
      </c>
      <c r="G35" s="19">
        <v>-160524</v>
      </c>
      <c r="H35" s="19">
        <v>-161914</v>
      </c>
      <c r="I35" s="19">
        <v>-519700</v>
      </c>
      <c r="J35" s="19">
        <v>-842138</v>
      </c>
      <c r="K35" s="19">
        <v>-164740</v>
      </c>
      <c r="L35" s="19">
        <v>-167015</v>
      </c>
      <c r="M35" s="19">
        <v>-167614</v>
      </c>
      <c r="N35" s="19">
        <v>-499369</v>
      </c>
      <c r="O35" s="19">
        <v>-167015</v>
      </c>
      <c r="P35" s="19">
        <v>-172653</v>
      </c>
      <c r="Q35" s="19">
        <v>-527469</v>
      </c>
      <c r="R35" s="19">
        <v>-867137</v>
      </c>
      <c r="S35" s="19">
        <v>-174128</v>
      </c>
      <c r="T35" s="19">
        <v>-175025</v>
      </c>
      <c r="U35" s="19">
        <v>-177055</v>
      </c>
      <c r="V35" s="19">
        <v>-526208</v>
      </c>
      <c r="W35" s="19">
        <v>-2734852</v>
      </c>
      <c r="X35" s="19">
        <v>-3384000</v>
      </c>
      <c r="Y35" s="19">
        <v>649148</v>
      </c>
      <c r="Z35" s="20">
        <v>-19.18</v>
      </c>
      <c r="AA35" s="21">
        <v>-3384000</v>
      </c>
    </row>
    <row r="36" spans="1:27" ht="13.5">
      <c r="A36" s="23" t="s">
        <v>57</v>
      </c>
      <c r="B36" s="24"/>
      <c r="C36" s="25">
        <f aca="true" t="shared" si="2" ref="C36:Y36">SUM(C31:C35)</f>
        <v>-2503720</v>
      </c>
      <c r="D36" s="25">
        <f>SUM(D31:D35)</f>
        <v>0</v>
      </c>
      <c r="E36" s="26">
        <f t="shared" si="2"/>
        <v>2751000</v>
      </c>
      <c r="F36" s="27">
        <f t="shared" si="2"/>
        <v>2751001</v>
      </c>
      <c r="G36" s="27">
        <f t="shared" si="2"/>
        <v>-146764</v>
      </c>
      <c r="H36" s="27">
        <f t="shared" si="2"/>
        <v>-142111</v>
      </c>
      <c r="I36" s="27">
        <f t="shared" si="2"/>
        <v>-518850</v>
      </c>
      <c r="J36" s="27">
        <f t="shared" si="2"/>
        <v>-807725</v>
      </c>
      <c r="K36" s="27">
        <f t="shared" si="2"/>
        <v>-153529</v>
      </c>
      <c r="L36" s="27">
        <f t="shared" si="2"/>
        <v>-165572</v>
      </c>
      <c r="M36" s="27">
        <f t="shared" si="2"/>
        <v>-155071</v>
      </c>
      <c r="N36" s="27">
        <f t="shared" si="2"/>
        <v>-474172</v>
      </c>
      <c r="O36" s="27">
        <f t="shared" si="2"/>
        <v>-169188</v>
      </c>
      <c r="P36" s="27">
        <f t="shared" si="2"/>
        <v>-129396</v>
      </c>
      <c r="Q36" s="27">
        <f t="shared" si="2"/>
        <v>-513943</v>
      </c>
      <c r="R36" s="27">
        <f t="shared" si="2"/>
        <v>-812527</v>
      </c>
      <c r="S36" s="27">
        <f t="shared" si="2"/>
        <v>-153080</v>
      </c>
      <c r="T36" s="27">
        <f t="shared" si="2"/>
        <v>-162090</v>
      </c>
      <c r="U36" s="27">
        <f t="shared" si="2"/>
        <v>-153963</v>
      </c>
      <c r="V36" s="27">
        <f t="shared" si="2"/>
        <v>-469133</v>
      </c>
      <c r="W36" s="27">
        <f t="shared" si="2"/>
        <v>-2563557</v>
      </c>
      <c r="X36" s="27">
        <f t="shared" si="2"/>
        <v>2751001</v>
      </c>
      <c r="Y36" s="27">
        <f t="shared" si="2"/>
        <v>-5314558</v>
      </c>
      <c r="Z36" s="28">
        <f>+IF(X36&lt;&gt;0,+(Y36/X36)*100,0)</f>
        <v>-193.1863347196166</v>
      </c>
      <c r="AA36" s="29">
        <f>SUM(AA31:AA35)</f>
        <v>2751001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-10354397</v>
      </c>
      <c r="D38" s="31">
        <f>+D17+D27+D36</f>
        <v>0</v>
      </c>
      <c r="E38" s="32">
        <f t="shared" si="3"/>
        <v>5953667</v>
      </c>
      <c r="F38" s="33">
        <f t="shared" si="3"/>
        <v>-4877482</v>
      </c>
      <c r="G38" s="33">
        <f t="shared" si="3"/>
        <v>11287826</v>
      </c>
      <c r="H38" s="33">
        <f t="shared" si="3"/>
        <v>-3391300</v>
      </c>
      <c r="I38" s="33">
        <f t="shared" si="3"/>
        <v>-6027758</v>
      </c>
      <c r="J38" s="33">
        <f t="shared" si="3"/>
        <v>1868768</v>
      </c>
      <c r="K38" s="33">
        <f t="shared" si="3"/>
        <v>-1370087</v>
      </c>
      <c r="L38" s="33">
        <f t="shared" si="3"/>
        <v>13700227</v>
      </c>
      <c r="M38" s="33">
        <f t="shared" si="3"/>
        <v>-5011761</v>
      </c>
      <c r="N38" s="33">
        <f t="shared" si="3"/>
        <v>7318379</v>
      </c>
      <c r="O38" s="33">
        <f t="shared" si="3"/>
        <v>-3983806</v>
      </c>
      <c r="P38" s="33">
        <f t="shared" si="3"/>
        <v>-3950341</v>
      </c>
      <c r="Q38" s="33">
        <f t="shared" si="3"/>
        <v>13555086</v>
      </c>
      <c r="R38" s="33">
        <f t="shared" si="3"/>
        <v>5620939</v>
      </c>
      <c r="S38" s="33">
        <f t="shared" si="3"/>
        <v>-5699635</v>
      </c>
      <c r="T38" s="33">
        <f t="shared" si="3"/>
        <v>-568683</v>
      </c>
      <c r="U38" s="33">
        <f t="shared" si="3"/>
        <v>-7230032</v>
      </c>
      <c r="V38" s="33">
        <f t="shared" si="3"/>
        <v>-13498350</v>
      </c>
      <c r="W38" s="33">
        <f t="shared" si="3"/>
        <v>1309736</v>
      </c>
      <c r="X38" s="33">
        <f t="shared" si="3"/>
        <v>-4877482</v>
      </c>
      <c r="Y38" s="33">
        <f t="shared" si="3"/>
        <v>6187218</v>
      </c>
      <c r="Z38" s="34">
        <f>+IF(X38&lt;&gt;0,+(Y38/X38)*100,0)</f>
        <v>-126.85270801614439</v>
      </c>
      <c r="AA38" s="35">
        <f>+AA17+AA27+AA36</f>
        <v>-4877482</v>
      </c>
    </row>
    <row r="39" spans="1:27" ht="13.5">
      <c r="A39" s="22" t="s">
        <v>59</v>
      </c>
      <c r="B39" s="16"/>
      <c r="C39" s="31">
        <v>10639847</v>
      </c>
      <c r="D39" s="31"/>
      <c r="E39" s="32">
        <v>-2629466</v>
      </c>
      <c r="F39" s="33">
        <v>285450</v>
      </c>
      <c r="G39" s="33">
        <v>-2629466</v>
      </c>
      <c r="H39" s="33">
        <v>8658360</v>
      </c>
      <c r="I39" s="33">
        <v>5267060</v>
      </c>
      <c r="J39" s="33">
        <v>-2629466</v>
      </c>
      <c r="K39" s="33">
        <v>-760698</v>
      </c>
      <c r="L39" s="33">
        <v>-2130785</v>
      </c>
      <c r="M39" s="33">
        <v>11569442</v>
      </c>
      <c r="N39" s="33">
        <v>-760698</v>
      </c>
      <c r="O39" s="33">
        <v>6557681</v>
      </c>
      <c r="P39" s="33">
        <v>2573875</v>
      </c>
      <c r="Q39" s="33">
        <v>-1376466</v>
      </c>
      <c r="R39" s="33">
        <v>6557681</v>
      </c>
      <c r="S39" s="33">
        <v>12178620</v>
      </c>
      <c r="T39" s="33">
        <v>6478985</v>
      </c>
      <c r="U39" s="33">
        <v>5910302</v>
      </c>
      <c r="V39" s="33">
        <v>12178620</v>
      </c>
      <c r="W39" s="33">
        <v>-2629466</v>
      </c>
      <c r="X39" s="33">
        <v>285450</v>
      </c>
      <c r="Y39" s="33">
        <v>-2914916</v>
      </c>
      <c r="Z39" s="34">
        <v>-1021.17</v>
      </c>
      <c r="AA39" s="35">
        <v>285450</v>
      </c>
    </row>
    <row r="40" spans="1:27" ht="13.5">
      <c r="A40" s="41" t="s">
        <v>60</v>
      </c>
      <c r="B40" s="42"/>
      <c r="C40" s="43">
        <v>285450</v>
      </c>
      <c r="D40" s="43"/>
      <c r="E40" s="44">
        <v>3324201</v>
      </c>
      <c r="F40" s="45">
        <v>-4592032</v>
      </c>
      <c r="G40" s="45">
        <v>8658360</v>
      </c>
      <c r="H40" s="45">
        <v>5267060</v>
      </c>
      <c r="I40" s="45">
        <v>-760698</v>
      </c>
      <c r="J40" s="45">
        <v>-760698</v>
      </c>
      <c r="K40" s="45">
        <v>-2130785</v>
      </c>
      <c r="L40" s="45">
        <v>11569442</v>
      </c>
      <c r="M40" s="45">
        <v>6557681</v>
      </c>
      <c r="N40" s="45">
        <v>6557681</v>
      </c>
      <c r="O40" s="45">
        <v>2573875</v>
      </c>
      <c r="P40" s="45">
        <v>-1376466</v>
      </c>
      <c r="Q40" s="45">
        <v>12178620</v>
      </c>
      <c r="R40" s="45">
        <v>2573875</v>
      </c>
      <c r="S40" s="45">
        <v>6478985</v>
      </c>
      <c r="T40" s="45">
        <v>5910302</v>
      </c>
      <c r="U40" s="45">
        <v>-1319730</v>
      </c>
      <c r="V40" s="45">
        <v>-1319730</v>
      </c>
      <c r="W40" s="45">
        <v>-1319730</v>
      </c>
      <c r="X40" s="45">
        <v>-4592032</v>
      </c>
      <c r="Y40" s="45">
        <v>3272302</v>
      </c>
      <c r="Z40" s="46">
        <v>-71.26</v>
      </c>
      <c r="AA40" s="47">
        <v>-4592032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2243134</v>
      </c>
      <c r="D8" s="17"/>
      <c r="E8" s="18">
        <v>145036</v>
      </c>
      <c r="F8" s="19">
        <v>145000</v>
      </c>
      <c r="G8" s="19">
        <v>334150</v>
      </c>
      <c r="H8" s="19">
        <v>67338</v>
      </c>
      <c r="I8" s="19">
        <v>642195</v>
      </c>
      <c r="J8" s="19">
        <v>1043683</v>
      </c>
      <c r="K8" s="19">
        <v>480263</v>
      </c>
      <c r="L8" s="19">
        <v>182370</v>
      </c>
      <c r="M8" s="19">
        <v>241803</v>
      </c>
      <c r="N8" s="19">
        <v>904436</v>
      </c>
      <c r="O8" s="19">
        <v>240524</v>
      </c>
      <c r="P8" s="19">
        <v>325827</v>
      </c>
      <c r="Q8" s="19">
        <v>214738</v>
      </c>
      <c r="R8" s="19">
        <v>781089</v>
      </c>
      <c r="S8" s="19">
        <v>177198</v>
      </c>
      <c r="T8" s="19">
        <v>267504</v>
      </c>
      <c r="U8" s="19">
        <v>698686</v>
      </c>
      <c r="V8" s="19">
        <v>1143388</v>
      </c>
      <c r="W8" s="19">
        <v>3872596</v>
      </c>
      <c r="X8" s="19">
        <v>145000</v>
      </c>
      <c r="Y8" s="19">
        <v>3727596</v>
      </c>
      <c r="Z8" s="20">
        <v>2570.76</v>
      </c>
      <c r="AA8" s="21">
        <v>145000</v>
      </c>
    </row>
    <row r="9" spans="1:27" ht="13.5">
      <c r="A9" s="22" t="s">
        <v>36</v>
      </c>
      <c r="B9" s="16"/>
      <c r="C9" s="17">
        <v>95071853</v>
      </c>
      <c r="D9" s="17"/>
      <c r="E9" s="18">
        <v>101083000</v>
      </c>
      <c r="F9" s="19">
        <v>102463000</v>
      </c>
      <c r="G9" s="19">
        <v>39815000</v>
      </c>
      <c r="H9" s="19">
        <v>1347911</v>
      </c>
      <c r="I9" s="19"/>
      <c r="J9" s="19">
        <v>41162911</v>
      </c>
      <c r="K9" s="19">
        <v>1380000</v>
      </c>
      <c r="L9" s="19">
        <v>32617054</v>
      </c>
      <c r="M9" s="19"/>
      <c r="N9" s="19">
        <v>33997054</v>
      </c>
      <c r="O9" s="19">
        <v>12191</v>
      </c>
      <c r="P9" s="19">
        <v>932000</v>
      </c>
      <c r="Q9" s="19">
        <v>26415604</v>
      </c>
      <c r="R9" s="19">
        <v>27359795</v>
      </c>
      <c r="S9" s="19">
        <v>6336</v>
      </c>
      <c r="T9" s="19">
        <v>3150</v>
      </c>
      <c r="U9" s="19">
        <v>500000</v>
      </c>
      <c r="V9" s="19">
        <v>509486</v>
      </c>
      <c r="W9" s="19">
        <v>103029246</v>
      </c>
      <c r="X9" s="19">
        <v>102463000</v>
      </c>
      <c r="Y9" s="19">
        <v>566246</v>
      </c>
      <c r="Z9" s="20">
        <v>0.55</v>
      </c>
      <c r="AA9" s="21">
        <v>102463000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5841380</v>
      </c>
      <c r="D11" s="17"/>
      <c r="E11" s="18">
        <v>5673201</v>
      </c>
      <c r="F11" s="19">
        <v>5673000</v>
      </c>
      <c r="G11" s="19">
        <v>609532</v>
      </c>
      <c r="H11" s="19">
        <v>396551</v>
      </c>
      <c r="I11" s="19">
        <v>727744</v>
      </c>
      <c r="J11" s="19">
        <v>1733827</v>
      </c>
      <c r="K11" s="19">
        <v>591624</v>
      </c>
      <c r="L11" s="19">
        <v>425125</v>
      </c>
      <c r="M11" s="19">
        <v>540647</v>
      </c>
      <c r="N11" s="19">
        <v>1557396</v>
      </c>
      <c r="O11" s="19">
        <v>529385</v>
      </c>
      <c r="P11" s="19">
        <v>574075</v>
      </c>
      <c r="Q11" s="19">
        <v>585099</v>
      </c>
      <c r="R11" s="19">
        <v>1688559</v>
      </c>
      <c r="S11" s="19">
        <v>547084</v>
      </c>
      <c r="T11" s="19">
        <v>216542</v>
      </c>
      <c r="U11" s="19">
        <v>929349</v>
      </c>
      <c r="V11" s="19">
        <v>1692975</v>
      </c>
      <c r="W11" s="19">
        <v>6672757</v>
      </c>
      <c r="X11" s="19">
        <v>5673000</v>
      </c>
      <c r="Y11" s="19">
        <v>999757</v>
      </c>
      <c r="Z11" s="20">
        <v>17.62</v>
      </c>
      <c r="AA11" s="21">
        <v>5673000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-58357122</v>
      </c>
      <c r="D14" s="17"/>
      <c r="E14" s="18">
        <v>-74940966</v>
      </c>
      <c r="F14" s="19">
        <v>-73763000</v>
      </c>
      <c r="G14" s="19">
        <v>-5634549</v>
      </c>
      <c r="H14" s="19">
        <v>-5812212</v>
      </c>
      <c r="I14" s="19">
        <v>-5990311</v>
      </c>
      <c r="J14" s="19">
        <v>-17437072</v>
      </c>
      <c r="K14" s="19">
        <v>-6184957</v>
      </c>
      <c r="L14" s="19">
        <v>-7586201</v>
      </c>
      <c r="M14" s="19">
        <v>-4904288</v>
      </c>
      <c r="N14" s="19">
        <v>-18675446</v>
      </c>
      <c r="O14" s="19">
        <v>-6332794</v>
      </c>
      <c r="P14" s="19">
        <v>-5365487</v>
      </c>
      <c r="Q14" s="19">
        <v>-6736477</v>
      </c>
      <c r="R14" s="19">
        <v>-18434758</v>
      </c>
      <c r="S14" s="19">
        <v>-6763103</v>
      </c>
      <c r="T14" s="19">
        <v>-6513016</v>
      </c>
      <c r="U14" s="19">
        <v>-7154165</v>
      </c>
      <c r="V14" s="19">
        <v>-20430284</v>
      </c>
      <c r="W14" s="19">
        <v>-74977560</v>
      </c>
      <c r="X14" s="19">
        <v>-73763000</v>
      </c>
      <c r="Y14" s="19">
        <v>-1214560</v>
      </c>
      <c r="Z14" s="20">
        <v>1.65</v>
      </c>
      <c r="AA14" s="21">
        <v>-73763000</v>
      </c>
    </row>
    <row r="15" spans="1:27" ht="13.5">
      <c r="A15" s="22" t="s">
        <v>42</v>
      </c>
      <c r="B15" s="16"/>
      <c r="C15" s="17">
        <v>-2300340</v>
      </c>
      <c r="D15" s="17"/>
      <c r="E15" s="18">
        <v>-1569430</v>
      </c>
      <c r="F15" s="19">
        <v>-1569000</v>
      </c>
      <c r="G15" s="19"/>
      <c r="H15" s="19"/>
      <c r="I15" s="19"/>
      <c r="J15" s="19"/>
      <c r="K15" s="19"/>
      <c r="L15" s="19"/>
      <c r="M15" s="19">
        <v>-551713</v>
      </c>
      <c r="N15" s="19">
        <v>-551713</v>
      </c>
      <c r="O15" s="19"/>
      <c r="P15" s="19"/>
      <c r="Q15" s="19"/>
      <c r="R15" s="19"/>
      <c r="S15" s="19"/>
      <c r="T15" s="19"/>
      <c r="U15" s="19">
        <v>-500668</v>
      </c>
      <c r="V15" s="19">
        <v>-500668</v>
      </c>
      <c r="W15" s="19">
        <v>-1052381</v>
      </c>
      <c r="X15" s="19">
        <v>-1569000</v>
      </c>
      <c r="Y15" s="19">
        <v>516619</v>
      </c>
      <c r="Z15" s="20">
        <v>-32.93</v>
      </c>
      <c r="AA15" s="21">
        <v>-1569000</v>
      </c>
    </row>
    <row r="16" spans="1:27" ht="13.5">
      <c r="A16" s="22" t="s">
        <v>43</v>
      </c>
      <c r="B16" s="16"/>
      <c r="C16" s="17">
        <v>-33666424</v>
      </c>
      <c r="D16" s="17"/>
      <c r="E16" s="18">
        <v>-38675939</v>
      </c>
      <c r="F16" s="19">
        <v>-37505000</v>
      </c>
      <c r="G16" s="19">
        <v>-3848694</v>
      </c>
      <c r="H16" s="19">
        <v>-961510</v>
      </c>
      <c r="I16" s="19">
        <v>-1730516</v>
      </c>
      <c r="J16" s="19">
        <v>-6540720</v>
      </c>
      <c r="K16" s="19">
        <v>-1192802</v>
      </c>
      <c r="L16" s="19">
        <v>-5626633</v>
      </c>
      <c r="M16" s="19">
        <v>-2512440</v>
      </c>
      <c r="N16" s="19">
        <v>-9331875</v>
      </c>
      <c r="O16" s="19">
        <v>-1522056</v>
      </c>
      <c r="P16" s="19">
        <v>-4412457</v>
      </c>
      <c r="Q16" s="19">
        <v>-2726060</v>
      </c>
      <c r="R16" s="19">
        <v>-8660573</v>
      </c>
      <c r="S16" s="19">
        <v>-1240898</v>
      </c>
      <c r="T16" s="19">
        <v>-2847589</v>
      </c>
      <c r="U16" s="19">
        <v>-5425939</v>
      </c>
      <c r="V16" s="19">
        <v>-9514426</v>
      </c>
      <c r="W16" s="19">
        <v>-34047594</v>
      </c>
      <c r="X16" s="19">
        <v>-37505000</v>
      </c>
      <c r="Y16" s="19">
        <v>3457406</v>
      </c>
      <c r="Z16" s="20">
        <v>-9.22</v>
      </c>
      <c r="AA16" s="21">
        <v>-37505000</v>
      </c>
    </row>
    <row r="17" spans="1:27" ht="13.5">
      <c r="A17" s="23" t="s">
        <v>44</v>
      </c>
      <c r="B17" s="24"/>
      <c r="C17" s="25">
        <f aca="true" t="shared" si="0" ref="C17:Y17">SUM(C6:C16)</f>
        <v>8832481</v>
      </c>
      <c r="D17" s="25">
        <f>SUM(D6:D16)</f>
        <v>0</v>
      </c>
      <c r="E17" s="26">
        <f t="shared" si="0"/>
        <v>-8285098</v>
      </c>
      <c r="F17" s="27">
        <f t="shared" si="0"/>
        <v>-4556000</v>
      </c>
      <c r="G17" s="27">
        <f t="shared" si="0"/>
        <v>31275439</v>
      </c>
      <c r="H17" s="27">
        <f t="shared" si="0"/>
        <v>-4961922</v>
      </c>
      <c r="I17" s="27">
        <f t="shared" si="0"/>
        <v>-6350888</v>
      </c>
      <c r="J17" s="27">
        <f t="shared" si="0"/>
        <v>19962629</v>
      </c>
      <c r="K17" s="27">
        <f t="shared" si="0"/>
        <v>-4925872</v>
      </c>
      <c r="L17" s="27">
        <f t="shared" si="0"/>
        <v>20011715</v>
      </c>
      <c r="M17" s="27">
        <f t="shared" si="0"/>
        <v>-7185991</v>
      </c>
      <c r="N17" s="27">
        <f t="shared" si="0"/>
        <v>7899852</v>
      </c>
      <c r="O17" s="27">
        <f t="shared" si="0"/>
        <v>-7072750</v>
      </c>
      <c r="P17" s="27">
        <f t="shared" si="0"/>
        <v>-7946042</v>
      </c>
      <c r="Q17" s="27">
        <f t="shared" si="0"/>
        <v>17752904</v>
      </c>
      <c r="R17" s="27">
        <f t="shared" si="0"/>
        <v>2734112</v>
      </c>
      <c r="S17" s="27">
        <f t="shared" si="0"/>
        <v>-7273383</v>
      </c>
      <c r="T17" s="27">
        <f t="shared" si="0"/>
        <v>-8873409</v>
      </c>
      <c r="U17" s="27">
        <f t="shared" si="0"/>
        <v>-10952737</v>
      </c>
      <c r="V17" s="27">
        <f t="shared" si="0"/>
        <v>-27099529</v>
      </c>
      <c r="W17" s="27">
        <f t="shared" si="0"/>
        <v>3497064</v>
      </c>
      <c r="X17" s="27">
        <f t="shared" si="0"/>
        <v>-4556000</v>
      </c>
      <c r="Y17" s="27">
        <f t="shared" si="0"/>
        <v>8053064</v>
      </c>
      <c r="Z17" s="28">
        <f>+IF(X17&lt;&gt;0,+(Y17/X17)*100,0)</f>
        <v>-176.75733099209833</v>
      </c>
      <c r="AA17" s="29">
        <f>SUM(AA6:AA16)</f>
        <v>-4556000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601</v>
      </c>
      <c r="D21" s="17"/>
      <c r="E21" s="18">
        <v>57000</v>
      </c>
      <c r="F21" s="19">
        <v>57000</v>
      </c>
      <c r="G21" s="36"/>
      <c r="H21" s="36"/>
      <c r="I21" s="36"/>
      <c r="J21" s="19"/>
      <c r="K21" s="36">
        <v>9950</v>
      </c>
      <c r="L21" s="36"/>
      <c r="M21" s="19"/>
      <c r="N21" s="36">
        <v>9950</v>
      </c>
      <c r="O21" s="36"/>
      <c r="P21" s="36"/>
      <c r="Q21" s="19"/>
      <c r="R21" s="36"/>
      <c r="S21" s="36"/>
      <c r="T21" s="19"/>
      <c r="U21" s="36">
        <v>1000</v>
      </c>
      <c r="V21" s="36">
        <v>1000</v>
      </c>
      <c r="W21" s="36">
        <v>10950</v>
      </c>
      <c r="X21" s="19">
        <v>57000</v>
      </c>
      <c r="Y21" s="36">
        <v>-46050</v>
      </c>
      <c r="Z21" s="37">
        <v>-80.79</v>
      </c>
      <c r="AA21" s="38">
        <v>57000</v>
      </c>
    </row>
    <row r="22" spans="1:27" ht="13.5">
      <c r="A22" s="22" t="s">
        <v>47</v>
      </c>
      <c r="B22" s="16"/>
      <c r="C22" s="17">
        <v>135571</v>
      </c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-600000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-2553462</v>
      </c>
      <c r="D26" s="17"/>
      <c r="E26" s="18">
        <v>-4539136</v>
      </c>
      <c r="F26" s="19">
        <v>-2197000</v>
      </c>
      <c r="G26" s="19">
        <v>-305770</v>
      </c>
      <c r="H26" s="19">
        <v>-8735</v>
      </c>
      <c r="I26" s="19">
        <v>-22675</v>
      </c>
      <c r="J26" s="19">
        <v>-337180</v>
      </c>
      <c r="K26" s="19"/>
      <c r="L26" s="19">
        <v>-278661</v>
      </c>
      <c r="M26" s="19">
        <v>-572835</v>
      </c>
      <c r="N26" s="19">
        <v>-851496</v>
      </c>
      <c r="O26" s="19">
        <v>-21512</v>
      </c>
      <c r="P26" s="19">
        <v>-80203</v>
      </c>
      <c r="Q26" s="19">
        <v>-241115</v>
      </c>
      <c r="R26" s="19">
        <v>-342830</v>
      </c>
      <c r="S26" s="19">
        <v>-139868</v>
      </c>
      <c r="T26" s="19">
        <v>41707</v>
      </c>
      <c r="U26" s="19">
        <v>129973</v>
      </c>
      <c r="V26" s="19">
        <v>31812</v>
      </c>
      <c r="W26" s="19">
        <v>-1499694</v>
      </c>
      <c r="X26" s="19">
        <v>-2197000</v>
      </c>
      <c r="Y26" s="19">
        <v>697306</v>
      </c>
      <c r="Z26" s="20">
        <v>-31.74</v>
      </c>
      <c r="AA26" s="21">
        <v>-2197000</v>
      </c>
    </row>
    <row r="27" spans="1:27" ht="13.5">
      <c r="A27" s="23" t="s">
        <v>51</v>
      </c>
      <c r="B27" s="24"/>
      <c r="C27" s="25">
        <f aca="true" t="shared" si="1" ref="C27:Y27">SUM(C21:C26)</f>
        <v>-3017290</v>
      </c>
      <c r="D27" s="25">
        <f>SUM(D21:D26)</f>
        <v>0</v>
      </c>
      <c r="E27" s="26">
        <f t="shared" si="1"/>
        <v>-4482136</v>
      </c>
      <c r="F27" s="27">
        <f t="shared" si="1"/>
        <v>-2140000</v>
      </c>
      <c r="G27" s="27">
        <f t="shared" si="1"/>
        <v>-305770</v>
      </c>
      <c r="H27" s="27">
        <f t="shared" si="1"/>
        <v>-8735</v>
      </c>
      <c r="I27" s="27">
        <f t="shared" si="1"/>
        <v>-22675</v>
      </c>
      <c r="J27" s="27">
        <f t="shared" si="1"/>
        <v>-337180</v>
      </c>
      <c r="K27" s="27">
        <f t="shared" si="1"/>
        <v>9950</v>
      </c>
      <c r="L27" s="27">
        <f t="shared" si="1"/>
        <v>-278661</v>
      </c>
      <c r="M27" s="27">
        <f t="shared" si="1"/>
        <v>-572835</v>
      </c>
      <c r="N27" s="27">
        <f t="shared" si="1"/>
        <v>-841546</v>
      </c>
      <c r="O27" s="27">
        <f t="shared" si="1"/>
        <v>-21512</v>
      </c>
      <c r="P27" s="27">
        <f t="shared" si="1"/>
        <v>-80203</v>
      </c>
      <c r="Q27" s="27">
        <f t="shared" si="1"/>
        <v>-241115</v>
      </c>
      <c r="R27" s="27">
        <f t="shared" si="1"/>
        <v>-342830</v>
      </c>
      <c r="S27" s="27">
        <f t="shared" si="1"/>
        <v>-139868</v>
      </c>
      <c r="T27" s="27">
        <f t="shared" si="1"/>
        <v>41707</v>
      </c>
      <c r="U27" s="27">
        <f t="shared" si="1"/>
        <v>130973</v>
      </c>
      <c r="V27" s="27">
        <f t="shared" si="1"/>
        <v>32812</v>
      </c>
      <c r="W27" s="27">
        <f t="shared" si="1"/>
        <v>-1488744</v>
      </c>
      <c r="X27" s="27">
        <f t="shared" si="1"/>
        <v>-2140000</v>
      </c>
      <c r="Y27" s="27">
        <f t="shared" si="1"/>
        <v>651256</v>
      </c>
      <c r="Z27" s="28">
        <f>+IF(X27&lt;&gt;0,+(Y27/X27)*100,0)</f>
        <v>-30.43252336448598</v>
      </c>
      <c r="AA27" s="29">
        <f>SUM(AA21:AA26)</f>
        <v>-2140000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-1444747</v>
      </c>
      <c r="D35" s="17"/>
      <c r="E35" s="18">
        <v>-1606000</v>
      </c>
      <c r="F35" s="19">
        <v>-1606000</v>
      </c>
      <c r="G35" s="19"/>
      <c r="H35" s="19"/>
      <c r="I35" s="19"/>
      <c r="J35" s="19"/>
      <c r="K35" s="19"/>
      <c r="L35" s="19"/>
      <c r="M35" s="19">
        <v>-777945</v>
      </c>
      <c r="N35" s="19">
        <v>-777945</v>
      </c>
      <c r="O35" s="19"/>
      <c r="P35" s="19"/>
      <c r="Q35" s="19"/>
      <c r="R35" s="19"/>
      <c r="S35" s="19"/>
      <c r="T35" s="19"/>
      <c r="U35" s="19">
        <v>-828989</v>
      </c>
      <c r="V35" s="19">
        <v>-828989</v>
      </c>
      <c r="W35" s="19">
        <v>-1606934</v>
      </c>
      <c r="X35" s="19">
        <v>-1606000</v>
      </c>
      <c r="Y35" s="19">
        <v>-934</v>
      </c>
      <c r="Z35" s="20">
        <v>0.06</v>
      </c>
      <c r="AA35" s="21">
        <v>-1606000</v>
      </c>
    </row>
    <row r="36" spans="1:27" ht="13.5">
      <c r="A36" s="23" t="s">
        <v>57</v>
      </c>
      <c r="B36" s="24"/>
      <c r="C36" s="25">
        <f aca="true" t="shared" si="2" ref="C36:Y36">SUM(C31:C35)</f>
        <v>-1444747</v>
      </c>
      <c r="D36" s="25">
        <f>SUM(D31:D35)</f>
        <v>0</v>
      </c>
      <c r="E36" s="26">
        <f t="shared" si="2"/>
        <v>-1606000</v>
      </c>
      <c r="F36" s="27">
        <f t="shared" si="2"/>
        <v>-1606000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-777945</v>
      </c>
      <c r="N36" s="27">
        <f t="shared" si="2"/>
        <v>-777945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-828989</v>
      </c>
      <c r="V36" s="27">
        <f t="shared" si="2"/>
        <v>-828989</v>
      </c>
      <c r="W36" s="27">
        <f t="shared" si="2"/>
        <v>-1606934</v>
      </c>
      <c r="X36" s="27">
        <f t="shared" si="2"/>
        <v>-1606000</v>
      </c>
      <c r="Y36" s="27">
        <f t="shared" si="2"/>
        <v>-934</v>
      </c>
      <c r="Z36" s="28">
        <f>+IF(X36&lt;&gt;0,+(Y36/X36)*100,0)</f>
        <v>0.05815691158156911</v>
      </c>
      <c r="AA36" s="29">
        <f>SUM(AA31:AA35)</f>
        <v>-1606000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4370444</v>
      </c>
      <c r="D38" s="31">
        <f>+D17+D27+D36</f>
        <v>0</v>
      </c>
      <c r="E38" s="32">
        <f t="shared" si="3"/>
        <v>-14373234</v>
      </c>
      <c r="F38" s="33">
        <f t="shared" si="3"/>
        <v>-8302000</v>
      </c>
      <c r="G38" s="33">
        <f t="shared" si="3"/>
        <v>30969669</v>
      </c>
      <c r="H38" s="33">
        <f t="shared" si="3"/>
        <v>-4970657</v>
      </c>
      <c r="I38" s="33">
        <f t="shared" si="3"/>
        <v>-6373563</v>
      </c>
      <c r="J38" s="33">
        <f t="shared" si="3"/>
        <v>19625449</v>
      </c>
      <c r="K38" s="33">
        <f t="shared" si="3"/>
        <v>-4915922</v>
      </c>
      <c r="L38" s="33">
        <f t="shared" si="3"/>
        <v>19733054</v>
      </c>
      <c r="M38" s="33">
        <f t="shared" si="3"/>
        <v>-8536771</v>
      </c>
      <c r="N38" s="33">
        <f t="shared" si="3"/>
        <v>6280361</v>
      </c>
      <c r="O38" s="33">
        <f t="shared" si="3"/>
        <v>-7094262</v>
      </c>
      <c r="P38" s="33">
        <f t="shared" si="3"/>
        <v>-8026245</v>
      </c>
      <c r="Q38" s="33">
        <f t="shared" si="3"/>
        <v>17511789</v>
      </c>
      <c r="R38" s="33">
        <f t="shared" si="3"/>
        <v>2391282</v>
      </c>
      <c r="S38" s="33">
        <f t="shared" si="3"/>
        <v>-7413251</v>
      </c>
      <c r="T38" s="33">
        <f t="shared" si="3"/>
        <v>-8831702</v>
      </c>
      <c r="U38" s="33">
        <f t="shared" si="3"/>
        <v>-11650753</v>
      </c>
      <c r="V38" s="33">
        <f t="shared" si="3"/>
        <v>-27895706</v>
      </c>
      <c r="W38" s="33">
        <f t="shared" si="3"/>
        <v>401386</v>
      </c>
      <c r="X38" s="33">
        <f t="shared" si="3"/>
        <v>-8302000</v>
      </c>
      <c r="Y38" s="33">
        <f t="shared" si="3"/>
        <v>8703386</v>
      </c>
      <c r="Z38" s="34">
        <f>+IF(X38&lt;&gt;0,+(Y38/X38)*100,0)</f>
        <v>-104.83481088894241</v>
      </c>
      <c r="AA38" s="35">
        <f>+AA17+AA27+AA36</f>
        <v>-8302000</v>
      </c>
    </row>
    <row r="39" spans="1:27" ht="13.5">
      <c r="A39" s="22" t="s">
        <v>59</v>
      </c>
      <c r="B39" s="16"/>
      <c r="C39" s="31">
        <v>83563895</v>
      </c>
      <c r="D39" s="31"/>
      <c r="E39" s="32">
        <v>97332907</v>
      </c>
      <c r="F39" s="33">
        <v>87934339</v>
      </c>
      <c r="G39" s="33">
        <v>87934339</v>
      </c>
      <c r="H39" s="33">
        <v>118904008</v>
      </c>
      <c r="I39" s="33">
        <v>113933351</v>
      </c>
      <c r="J39" s="33">
        <v>87934339</v>
      </c>
      <c r="K39" s="33">
        <v>107559788</v>
      </c>
      <c r="L39" s="33">
        <v>102643866</v>
      </c>
      <c r="M39" s="33">
        <v>122376920</v>
      </c>
      <c r="N39" s="33">
        <v>107559788</v>
      </c>
      <c r="O39" s="33">
        <v>113840149</v>
      </c>
      <c r="P39" s="33">
        <v>106745887</v>
      </c>
      <c r="Q39" s="33">
        <v>98719642</v>
      </c>
      <c r="R39" s="33">
        <v>113840149</v>
      </c>
      <c r="S39" s="33">
        <v>116231431</v>
      </c>
      <c r="T39" s="33">
        <v>108818180</v>
      </c>
      <c r="U39" s="33">
        <v>99986478</v>
      </c>
      <c r="V39" s="33">
        <v>116231431</v>
      </c>
      <c r="W39" s="33">
        <v>87934339</v>
      </c>
      <c r="X39" s="33">
        <v>87934339</v>
      </c>
      <c r="Y39" s="33"/>
      <c r="Z39" s="34"/>
      <c r="AA39" s="35">
        <v>87934339</v>
      </c>
    </row>
    <row r="40" spans="1:27" ht="13.5">
      <c r="A40" s="41" t="s">
        <v>60</v>
      </c>
      <c r="B40" s="42"/>
      <c r="C40" s="43">
        <v>87934339</v>
      </c>
      <c r="D40" s="43"/>
      <c r="E40" s="44">
        <v>82959673</v>
      </c>
      <c r="F40" s="45">
        <v>79632339</v>
      </c>
      <c r="G40" s="45">
        <v>118904008</v>
      </c>
      <c r="H40" s="45">
        <v>113933351</v>
      </c>
      <c r="I40" s="45">
        <v>107559788</v>
      </c>
      <c r="J40" s="45">
        <v>107559788</v>
      </c>
      <c r="K40" s="45">
        <v>102643866</v>
      </c>
      <c r="L40" s="45">
        <v>122376920</v>
      </c>
      <c r="M40" s="45">
        <v>113840149</v>
      </c>
      <c r="N40" s="45">
        <v>113840149</v>
      </c>
      <c r="O40" s="45">
        <v>106745887</v>
      </c>
      <c r="P40" s="45">
        <v>98719642</v>
      </c>
      <c r="Q40" s="45">
        <v>116231431</v>
      </c>
      <c r="R40" s="45">
        <v>106745887</v>
      </c>
      <c r="S40" s="45">
        <v>108818180</v>
      </c>
      <c r="T40" s="45">
        <v>99986478</v>
      </c>
      <c r="U40" s="45">
        <v>88335725</v>
      </c>
      <c r="V40" s="45">
        <v>88335725</v>
      </c>
      <c r="W40" s="45">
        <v>88335725</v>
      </c>
      <c r="X40" s="45">
        <v>79632339</v>
      </c>
      <c r="Y40" s="45">
        <v>8703386</v>
      </c>
      <c r="Z40" s="46">
        <v>10.93</v>
      </c>
      <c r="AA40" s="47">
        <v>79632339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12413531</v>
      </c>
      <c r="D6" s="17"/>
      <c r="E6" s="18">
        <v>23475658</v>
      </c>
      <c r="F6" s="19"/>
      <c r="G6" s="19">
        <v>423141</v>
      </c>
      <c r="H6" s="19">
        <v>3727197</v>
      </c>
      <c r="I6" s="19">
        <v>1083957</v>
      </c>
      <c r="J6" s="19">
        <v>5234295</v>
      </c>
      <c r="K6" s="19">
        <v>1438887</v>
      </c>
      <c r="L6" s="19">
        <v>2177571</v>
      </c>
      <c r="M6" s="19">
        <v>858530</v>
      </c>
      <c r="N6" s="19">
        <v>4474988</v>
      </c>
      <c r="O6" s="19">
        <v>1908507</v>
      </c>
      <c r="P6" s="19">
        <v>1029018</v>
      </c>
      <c r="Q6" s="19">
        <v>1094076</v>
      </c>
      <c r="R6" s="19">
        <v>4031601</v>
      </c>
      <c r="S6" s="19">
        <v>1129751</v>
      </c>
      <c r="T6" s="19">
        <v>1020100</v>
      </c>
      <c r="U6" s="19">
        <v>1154674</v>
      </c>
      <c r="V6" s="19">
        <v>3304525</v>
      </c>
      <c r="W6" s="19">
        <v>17045409</v>
      </c>
      <c r="X6" s="19"/>
      <c r="Y6" s="19">
        <v>17045409</v>
      </c>
      <c r="Z6" s="20"/>
      <c r="AA6" s="21"/>
    </row>
    <row r="7" spans="1:27" ht="13.5">
      <c r="A7" s="22" t="s">
        <v>34</v>
      </c>
      <c r="B7" s="16"/>
      <c r="C7" s="17">
        <v>96111534</v>
      </c>
      <c r="D7" s="17"/>
      <c r="E7" s="18">
        <v>108731632</v>
      </c>
      <c r="F7" s="19">
        <v>122765640</v>
      </c>
      <c r="G7" s="19">
        <v>6959638</v>
      </c>
      <c r="H7" s="19">
        <v>6679163</v>
      </c>
      <c r="I7" s="19">
        <v>7906299</v>
      </c>
      <c r="J7" s="19">
        <v>21545100</v>
      </c>
      <c r="K7" s="19">
        <v>8496209</v>
      </c>
      <c r="L7" s="19">
        <v>6464727</v>
      </c>
      <c r="M7" s="19">
        <v>5766381</v>
      </c>
      <c r="N7" s="19">
        <v>20727317</v>
      </c>
      <c r="O7" s="19">
        <v>10849760</v>
      </c>
      <c r="P7" s="19">
        <v>6688667</v>
      </c>
      <c r="Q7" s="19">
        <v>7281949</v>
      </c>
      <c r="R7" s="19">
        <v>24820376</v>
      </c>
      <c r="S7" s="19">
        <v>7097605</v>
      </c>
      <c r="T7" s="19">
        <v>5837421</v>
      </c>
      <c r="U7" s="19">
        <v>8115793</v>
      </c>
      <c r="V7" s="19">
        <v>21050819</v>
      </c>
      <c r="W7" s="19">
        <v>88143612</v>
      </c>
      <c r="X7" s="19">
        <v>122765640</v>
      </c>
      <c r="Y7" s="19">
        <v>-34622028</v>
      </c>
      <c r="Z7" s="20">
        <v>-28.2</v>
      </c>
      <c r="AA7" s="21">
        <v>122765640</v>
      </c>
    </row>
    <row r="8" spans="1:27" ht="13.5">
      <c r="A8" s="22" t="s">
        <v>35</v>
      </c>
      <c r="B8" s="16"/>
      <c r="C8" s="17">
        <v>54615656</v>
      </c>
      <c r="D8" s="17"/>
      <c r="E8" s="18">
        <v>45019791</v>
      </c>
      <c r="F8" s="19">
        <v>20050511</v>
      </c>
      <c r="G8" s="19">
        <v>4143801</v>
      </c>
      <c r="H8" s="19">
        <v>27600232</v>
      </c>
      <c r="I8" s="19">
        <v>4148115</v>
      </c>
      <c r="J8" s="19">
        <v>35892148</v>
      </c>
      <c r="K8" s="19">
        <v>3759607</v>
      </c>
      <c r="L8" s="19">
        <v>3522857</v>
      </c>
      <c r="M8" s="19">
        <v>2543345</v>
      </c>
      <c r="N8" s="19">
        <v>9825809</v>
      </c>
      <c r="O8" s="19">
        <v>15413461</v>
      </c>
      <c r="P8" s="19">
        <v>796026</v>
      </c>
      <c r="Q8" s="19">
        <v>2530825</v>
      </c>
      <c r="R8" s="19">
        <v>18740312</v>
      </c>
      <c r="S8" s="19">
        <v>10886998</v>
      </c>
      <c r="T8" s="19">
        <v>944989</v>
      </c>
      <c r="U8" s="19">
        <v>18013393</v>
      </c>
      <c r="V8" s="19">
        <v>29845380</v>
      </c>
      <c r="W8" s="19">
        <v>94303649</v>
      </c>
      <c r="X8" s="19">
        <v>20050511</v>
      </c>
      <c r="Y8" s="19">
        <v>74253138</v>
      </c>
      <c r="Z8" s="20">
        <v>370.33</v>
      </c>
      <c r="AA8" s="21">
        <v>20050511</v>
      </c>
    </row>
    <row r="9" spans="1:27" ht="13.5">
      <c r="A9" s="22" t="s">
        <v>36</v>
      </c>
      <c r="B9" s="16"/>
      <c r="C9" s="17">
        <v>93446444</v>
      </c>
      <c r="D9" s="17"/>
      <c r="E9" s="18">
        <v>98754000</v>
      </c>
      <c r="F9" s="19">
        <v>103333404</v>
      </c>
      <c r="G9" s="19">
        <v>38276452</v>
      </c>
      <c r="H9" s="19">
        <v>1632349</v>
      </c>
      <c r="I9" s="19">
        <v>614000</v>
      </c>
      <c r="J9" s="19">
        <v>40522801</v>
      </c>
      <c r="K9" s="19">
        <v>3500000</v>
      </c>
      <c r="L9" s="19">
        <v>26838000</v>
      </c>
      <c r="M9" s="19"/>
      <c r="N9" s="19">
        <v>30338000</v>
      </c>
      <c r="O9" s="19">
        <v>300000</v>
      </c>
      <c r="P9" s="19">
        <v>914000</v>
      </c>
      <c r="Q9" s="19">
        <v>25311000</v>
      </c>
      <c r="R9" s="19">
        <v>26525000</v>
      </c>
      <c r="S9" s="19">
        <v>629408</v>
      </c>
      <c r="T9" s="19">
        <v>705890</v>
      </c>
      <c r="U9" s="19"/>
      <c r="V9" s="19">
        <v>1335298</v>
      </c>
      <c r="W9" s="19">
        <v>98721099</v>
      </c>
      <c r="X9" s="19">
        <v>103333404</v>
      </c>
      <c r="Y9" s="19">
        <v>-4612305</v>
      </c>
      <c r="Z9" s="20">
        <v>-4.46</v>
      </c>
      <c r="AA9" s="21">
        <v>103333404</v>
      </c>
    </row>
    <row r="10" spans="1:27" ht="13.5">
      <c r="A10" s="22" t="s">
        <v>37</v>
      </c>
      <c r="B10" s="16"/>
      <c r="C10" s="17">
        <v>65916069</v>
      </c>
      <c r="D10" s="17"/>
      <c r="E10" s="18">
        <v>96197000</v>
      </c>
      <c r="F10" s="19">
        <v>98164652</v>
      </c>
      <c r="G10" s="19">
        <v>33021000</v>
      </c>
      <c r="H10" s="19">
        <v>8883777</v>
      </c>
      <c r="I10" s="19">
        <v>3814631</v>
      </c>
      <c r="J10" s="19">
        <v>45719408</v>
      </c>
      <c r="K10" s="19">
        <v>8086000</v>
      </c>
      <c r="L10" s="19">
        <v>1225828</v>
      </c>
      <c r="M10" s="19"/>
      <c r="N10" s="19">
        <v>9311828</v>
      </c>
      <c r="O10" s="19"/>
      <c r="P10" s="19">
        <v>13514735</v>
      </c>
      <c r="Q10" s="19">
        <v>18773954</v>
      </c>
      <c r="R10" s="19">
        <v>32288689</v>
      </c>
      <c r="S10" s="19">
        <v>1927061</v>
      </c>
      <c r="T10" s="19"/>
      <c r="U10" s="19">
        <v>1835448</v>
      </c>
      <c r="V10" s="19">
        <v>3762509</v>
      </c>
      <c r="W10" s="19">
        <v>91082434</v>
      </c>
      <c r="X10" s="19">
        <v>98164652</v>
      </c>
      <c r="Y10" s="19">
        <v>-7082218</v>
      </c>
      <c r="Z10" s="20">
        <v>-7.21</v>
      </c>
      <c r="AA10" s="21">
        <v>98164652</v>
      </c>
    </row>
    <row r="11" spans="1:27" ht="13.5">
      <c r="A11" s="22" t="s">
        <v>38</v>
      </c>
      <c r="B11" s="16"/>
      <c r="C11" s="17">
        <v>2735585</v>
      </c>
      <c r="D11" s="17"/>
      <c r="E11" s="18">
        <v>1082247</v>
      </c>
      <c r="F11" s="19">
        <v>3839208</v>
      </c>
      <c r="G11" s="19">
        <v>224777</v>
      </c>
      <c r="H11" s="19">
        <v>282233</v>
      </c>
      <c r="I11" s="19">
        <v>334321</v>
      </c>
      <c r="J11" s="19">
        <v>841331</v>
      </c>
      <c r="K11" s="19">
        <v>352577</v>
      </c>
      <c r="L11" s="19">
        <v>351252</v>
      </c>
      <c r="M11" s="19">
        <v>361593</v>
      </c>
      <c r="N11" s="19">
        <v>1065422</v>
      </c>
      <c r="O11" s="19">
        <v>356217</v>
      </c>
      <c r="P11" s="19">
        <v>351561</v>
      </c>
      <c r="Q11" s="19">
        <v>352134</v>
      </c>
      <c r="R11" s="19">
        <v>1059912</v>
      </c>
      <c r="S11" s="19">
        <v>356688</v>
      </c>
      <c r="T11" s="19">
        <v>365412</v>
      </c>
      <c r="U11" s="19">
        <v>368645</v>
      </c>
      <c r="V11" s="19">
        <v>1090745</v>
      </c>
      <c r="W11" s="19">
        <v>4057410</v>
      </c>
      <c r="X11" s="19">
        <v>3839208</v>
      </c>
      <c r="Y11" s="19">
        <v>218202</v>
      </c>
      <c r="Z11" s="20">
        <v>5.68</v>
      </c>
      <c r="AA11" s="21">
        <v>3839208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-242128014</v>
      </c>
      <c r="D14" s="17"/>
      <c r="E14" s="18">
        <v>-253289758</v>
      </c>
      <c r="F14" s="19">
        <v>-226881533</v>
      </c>
      <c r="G14" s="19">
        <v>-28426771</v>
      </c>
      <c r="H14" s="19">
        <v>-45499083</v>
      </c>
      <c r="I14" s="19">
        <v>-23629644</v>
      </c>
      <c r="J14" s="19">
        <v>-97555498</v>
      </c>
      <c r="K14" s="19">
        <v>-19224589</v>
      </c>
      <c r="L14" s="19">
        <v>-17956797</v>
      </c>
      <c r="M14" s="19">
        <v>-23417441</v>
      </c>
      <c r="N14" s="19">
        <v>-60598827</v>
      </c>
      <c r="O14" s="19">
        <v>-15999421</v>
      </c>
      <c r="P14" s="19">
        <v>-32937999</v>
      </c>
      <c r="Q14" s="19">
        <v>-19736817</v>
      </c>
      <c r="R14" s="19">
        <v>-68674237</v>
      </c>
      <c r="S14" s="19">
        <v>-21569227</v>
      </c>
      <c r="T14" s="19">
        <v>-19852199</v>
      </c>
      <c r="U14" s="19">
        <v>-27038330</v>
      </c>
      <c r="V14" s="19">
        <v>-68459756</v>
      </c>
      <c r="W14" s="19">
        <v>-295288318</v>
      </c>
      <c r="X14" s="19">
        <v>-226881533</v>
      </c>
      <c r="Y14" s="19">
        <v>-68406785</v>
      </c>
      <c r="Z14" s="20">
        <v>30.15</v>
      </c>
      <c r="AA14" s="21">
        <v>-226881533</v>
      </c>
    </row>
    <row r="15" spans="1:27" ht="13.5">
      <c r="A15" s="22" t="s">
        <v>42</v>
      </c>
      <c r="B15" s="16"/>
      <c r="C15" s="17">
        <v>-2801222</v>
      </c>
      <c r="D15" s="17"/>
      <c r="E15" s="18">
        <v>-2964070</v>
      </c>
      <c r="F15" s="19">
        <v>-2964073</v>
      </c>
      <c r="G15" s="19"/>
      <c r="H15" s="19"/>
      <c r="I15" s="19"/>
      <c r="J15" s="19"/>
      <c r="K15" s="19">
        <v>-39609</v>
      </c>
      <c r="L15" s="19"/>
      <c r="M15" s="19"/>
      <c r="N15" s="19">
        <v>-39609</v>
      </c>
      <c r="O15" s="19">
        <v>-9553</v>
      </c>
      <c r="P15" s="19">
        <v>-66818</v>
      </c>
      <c r="Q15" s="19">
        <v>-8737</v>
      </c>
      <c r="R15" s="19">
        <v>-85108</v>
      </c>
      <c r="S15" s="19"/>
      <c r="T15" s="19"/>
      <c r="U15" s="19">
        <v>-1142416</v>
      </c>
      <c r="V15" s="19">
        <v>-1142416</v>
      </c>
      <c r="W15" s="19">
        <v>-1267133</v>
      </c>
      <c r="X15" s="19">
        <v>-2964073</v>
      </c>
      <c r="Y15" s="19">
        <v>1696940</v>
      </c>
      <c r="Z15" s="20">
        <v>-57.25</v>
      </c>
      <c r="AA15" s="21">
        <v>-2964073</v>
      </c>
    </row>
    <row r="16" spans="1:27" ht="13.5">
      <c r="A16" s="22" t="s">
        <v>43</v>
      </c>
      <c r="B16" s="16"/>
      <c r="C16" s="17">
        <v>-279357</v>
      </c>
      <c r="D16" s="17"/>
      <c r="E16" s="18"/>
      <c r="F16" s="19">
        <v>-3590247</v>
      </c>
      <c r="G16" s="19"/>
      <c r="H16" s="19"/>
      <c r="I16" s="19">
        <v>-545601</v>
      </c>
      <c r="J16" s="19">
        <v>-545601</v>
      </c>
      <c r="K16" s="19">
        <v>-649771</v>
      </c>
      <c r="L16" s="19">
        <v>-1211004</v>
      </c>
      <c r="M16" s="19">
        <v>-1611885</v>
      </c>
      <c r="N16" s="19">
        <v>-3472660</v>
      </c>
      <c r="O16" s="19">
        <v>-105791</v>
      </c>
      <c r="P16" s="19">
        <v>-116045</v>
      </c>
      <c r="Q16" s="19">
        <v>-116045</v>
      </c>
      <c r="R16" s="19">
        <v>-337881</v>
      </c>
      <c r="S16" s="19">
        <v>-772895</v>
      </c>
      <c r="T16" s="19"/>
      <c r="U16" s="19"/>
      <c r="V16" s="19">
        <v>-772895</v>
      </c>
      <c r="W16" s="19">
        <v>-5129037</v>
      </c>
      <c r="X16" s="19">
        <v>-3590247</v>
      </c>
      <c r="Y16" s="19">
        <v>-1538790</v>
      </c>
      <c r="Z16" s="20">
        <v>42.86</v>
      </c>
      <c r="AA16" s="21">
        <v>-3590247</v>
      </c>
    </row>
    <row r="17" spans="1:27" ht="13.5">
      <c r="A17" s="23" t="s">
        <v>44</v>
      </c>
      <c r="B17" s="24"/>
      <c r="C17" s="25">
        <f aca="true" t="shared" si="0" ref="C17:Y17">SUM(C6:C16)</f>
        <v>80030226</v>
      </c>
      <c r="D17" s="25">
        <f>SUM(D6:D16)</f>
        <v>0</v>
      </c>
      <c r="E17" s="26">
        <f t="shared" si="0"/>
        <v>117006500</v>
      </c>
      <c r="F17" s="27">
        <f t="shared" si="0"/>
        <v>114717562</v>
      </c>
      <c r="G17" s="27">
        <f t="shared" si="0"/>
        <v>54622038</v>
      </c>
      <c r="H17" s="27">
        <f t="shared" si="0"/>
        <v>3305868</v>
      </c>
      <c r="I17" s="27">
        <f t="shared" si="0"/>
        <v>-6273922</v>
      </c>
      <c r="J17" s="27">
        <f t="shared" si="0"/>
        <v>51653984</v>
      </c>
      <c r="K17" s="27">
        <f t="shared" si="0"/>
        <v>5719311</v>
      </c>
      <c r="L17" s="27">
        <f t="shared" si="0"/>
        <v>21412434</v>
      </c>
      <c r="M17" s="27">
        <f t="shared" si="0"/>
        <v>-15499477</v>
      </c>
      <c r="N17" s="27">
        <f t="shared" si="0"/>
        <v>11632268</v>
      </c>
      <c r="O17" s="27">
        <f t="shared" si="0"/>
        <v>12713180</v>
      </c>
      <c r="P17" s="27">
        <f t="shared" si="0"/>
        <v>-9826855</v>
      </c>
      <c r="Q17" s="27">
        <f t="shared" si="0"/>
        <v>35482339</v>
      </c>
      <c r="R17" s="27">
        <f t="shared" si="0"/>
        <v>38368664</v>
      </c>
      <c r="S17" s="27">
        <f t="shared" si="0"/>
        <v>-314611</v>
      </c>
      <c r="T17" s="27">
        <f t="shared" si="0"/>
        <v>-10978387</v>
      </c>
      <c r="U17" s="27">
        <f t="shared" si="0"/>
        <v>1307207</v>
      </c>
      <c r="V17" s="27">
        <f t="shared" si="0"/>
        <v>-9985791</v>
      </c>
      <c r="W17" s="27">
        <f t="shared" si="0"/>
        <v>91669125</v>
      </c>
      <c r="X17" s="27">
        <f t="shared" si="0"/>
        <v>114717562</v>
      </c>
      <c r="Y17" s="27">
        <f t="shared" si="0"/>
        <v>-23048437</v>
      </c>
      <c r="Z17" s="28">
        <f>+IF(X17&lt;&gt;0,+(Y17/X17)*100,0)</f>
        <v>-20.091463415165673</v>
      </c>
      <c r="AA17" s="29">
        <f>SUM(AA6:AA16)</f>
        <v>114717562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197060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43842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-82894325</v>
      </c>
      <c r="D26" s="17"/>
      <c r="E26" s="18">
        <v>-128705177</v>
      </c>
      <c r="F26" s="19">
        <v>-124662828</v>
      </c>
      <c r="G26" s="19">
        <v>-4430025</v>
      </c>
      <c r="H26" s="19">
        <v>-13961547</v>
      </c>
      <c r="I26" s="19">
        <v>-11436719</v>
      </c>
      <c r="J26" s="19">
        <v>-29828291</v>
      </c>
      <c r="K26" s="19">
        <v>-3192053</v>
      </c>
      <c r="L26" s="19">
        <v>-7509849</v>
      </c>
      <c r="M26" s="19">
        <v>-12075613</v>
      </c>
      <c r="N26" s="19">
        <v>-22777515</v>
      </c>
      <c r="O26" s="19">
        <v>-646970</v>
      </c>
      <c r="P26" s="19">
        <v>-1671835</v>
      </c>
      <c r="Q26" s="19">
        <v>-6574642</v>
      </c>
      <c r="R26" s="19">
        <v>-8893447</v>
      </c>
      <c r="S26" s="19">
        <v>-19754463</v>
      </c>
      <c r="T26" s="19">
        <v>-5779871</v>
      </c>
      <c r="U26" s="19">
        <v>-16862398</v>
      </c>
      <c r="V26" s="19">
        <v>-42396732</v>
      </c>
      <c r="W26" s="19">
        <v>-103895985</v>
      </c>
      <c r="X26" s="19">
        <v>-124662828</v>
      </c>
      <c r="Y26" s="19">
        <v>20766843</v>
      </c>
      <c r="Z26" s="20">
        <v>-16.66</v>
      </c>
      <c r="AA26" s="21">
        <v>-124662828</v>
      </c>
    </row>
    <row r="27" spans="1:27" ht="13.5">
      <c r="A27" s="23" t="s">
        <v>51</v>
      </c>
      <c r="B27" s="24"/>
      <c r="C27" s="25">
        <f aca="true" t="shared" si="1" ref="C27:Y27">SUM(C21:C26)</f>
        <v>-82653423</v>
      </c>
      <c r="D27" s="25">
        <f>SUM(D21:D26)</f>
        <v>0</v>
      </c>
      <c r="E27" s="26">
        <f t="shared" si="1"/>
        <v>-128705177</v>
      </c>
      <c r="F27" s="27">
        <f t="shared" si="1"/>
        <v>-124662828</v>
      </c>
      <c r="G27" s="27">
        <f t="shared" si="1"/>
        <v>-4430025</v>
      </c>
      <c r="H27" s="27">
        <f t="shared" si="1"/>
        <v>-13961547</v>
      </c>
      <c r="I27" s="27">
        <f t="shared" si="1"/>
        <v>-11436719</v>
      </c>
      <c r="J27" s="27">
        <f t="shared" si="1"/>
        <v>-29828291</v>
      </c>
      <c r="K27" s="27">
        <f t="shared" si="1"/>
        <v>-3192053</v>
      </c>
      <c r="L27" s="27">
        <f t="shared" si="1"/>
        <v>-7509849</v>
      </c>
      <c r="M27" s="27">
        <f t="shared" si="1"/>
        <v>-12075613</v>
      </c>
      <c r="N27" s="27">
        <f t="shared" si="1"/>
        <v>-22777515</v>
      </c>
      <c r="O27" s="27">
        <f t="shared" si="1"/>
        <v>-646970</v>
      </c>
      <c r="P27" s="27">
        <f t="shared" si="1"/>
        <v>-1671835</v>
      </c>
      <c r="Q27" s="27">
        <f t="shared" si="1"/>
        <v>-6574642</v>
      </c>
      <c r="R27" s="27">
        <f t="shared" si="1"/>
        <v>-8893447</v>
      </c>
      <c r="S27" s="27">
        <f t="shared" si="1"/>
        <v>-19754463</v>
      </c>
      <c r="T27" s="27">
        <f t="shared" si="1"/>
        <v>-5779871</v>
      </c>
      <c r="U27" s="27">
        <f t="shared" si="1"/>
        <v>-16862398</v>
      </c>
      <c r="V27" s="27">
        <f t="shared" si="1"/>
        <v>-42396732</v>
      </c>
      <c r="W27" s="27">
        <f t="shared" si="1"/>
        <v>-103895985</v>
      </c>
      <c r="X27" s="27">
        <f t="shared" si="1"/>
        <v>-124662828</v>
      </c>
      <c r="Y27" s="27">
        <f t="shared" si="1"/>
        <v>20766843</v>
      </c>
      <c r="Z27" s="28">
        <f>+IF(X27&lt;&gt;0,+(Y27/X27)*100,0)</f>
        <v>-16.65840839099206</v>
      </c>
      <c r="AA27" s="29">
        <f>SUM(AA21:AA26)</f>
        <v>-124662828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-2315736</v>
      </c>
      <c r="D35" s="17"/>
      <c r="E35" s="18">
        <v>-2400000</v>
      </c>
      <c r="F35" s="19">
        <v>-3705000</v>
      </c>
      <c r="G35" s="19">
        <v>-13030</v>
      </c>
      <c r="H35" s="19">
        <v>-13086</v>
      </c>
      <c r="I35" s="19">
        <v>-13532</v>
      </c>
      <c r="J35" s="19">
        <v>-39648</v>
      </c>
      <c r="K35" s="19">
        <v>-13199</v>
      </c>
      <c r="L35" s="19">
        <v>-14206</v>
      </c>
      <c r="M35" s="19">
        <v>-1051783</v>
      </c>
      <c r="N35" s="19">
        <v>-1079188</v>
      </c>
      <c r="O35" s="19">
        <v>-11992</v>
      </c>
      <c r="P35" s="19">
        <v>-14574</v>
      </c>
      <c r="Q35" s="19">
        <v>-1065882</v>
      </c>
      <c r="R35" s="19">
        <v>-1092448</v>
      </c>
      <c r="S35" s="19">
        <v>-11435</v>
      </c>
      <c r="T35" s="19">
        <v>-13926</v>
      </c>
      <c r="U35" s="19">
        <v>-13604</v>
      </c>
      <c r="V35" s="19">
        <v>-38965</v>
      </c>
      <c r="W35" s="19">
        <v>-2250249</v>
      </c>
      <c r="X35" s="19">
        <v>-3705000</v>
      </c>
      <c r="Y35" s="19">
        <v>1454751</v>
      </c>
      <c r="Z35" s="20">
        <v>-39.26</v>
      </c>
      <c r="AA35" s="21">
        <v>-3705000</v>
      </c>
    </row>
    <row r="36" spans="1:27" ht="13.5">
      <c r="A36" s="23" t="s">
        <v>57</v>
      </c>
      <c r="B36" s="24"/>
      <c r="C36" s="25">
        <f aca="true" t="shared" si="2" ref="C36:Y36">SUM(C31:C35)</f>
        <v>-2315736</v>
      </c>
      <c r="D36" s="25">
        <f>SUM(D31:D35)</f>
        <v>0</v>
      </c>
      <c r="E36" s="26">
        <f t="shared" si="2"/>
        <v>-2400000</v>
      </c>
      <c r="F36" s="27">
        <f t="shared" si="2"/>
        <v>-3705000</v>
      </c>
      <c r="G36" s="27">
        <f t="shared" si="2"/>
        <v>-13030</v>
      </c>
      <c r="H36" s="27">
        <f t="shared" si="2"/>
        <v>-13086</v>
      </c>
      <c r="I36" s="27">
        <f t="shared" si="2"/>
        <v>-13532</v>
      </c>
      <c r="J36" s="27">
        <f t="shared" si="2"/>
        <v>-39648</v>
      </c>
      <c r="K36" s="27">
        <f t="shared" si="2"/>
        <v>-13199</v>
      </c>
      <c r="L36" s="27">
        <f t="shared" si="2"/>
        <v>-14206</v>
      </c>
      <c r="M36" s="27">
        <f t="shared" si="2"/>
        <v>-1051783</v>
      </c>
      <c r="N36" s="27">
        <f t="shared" si="2"/>
        <v>-1079188</v>
      </c>
      <c r="O36" s="27">
        <f t="shared" si="2"/>
        <v>-11992</v>
      </c>
      <c r="P36" s="27">
        <f t="shared" si="2"/>
        <v>-14574</v>
      </c>
      <c r="Q36" s="27">
        <f t="shared" si="2"/>
        <v>-1065882</v>
      </c>
      <c r="R36" s="27">
        <f t="shared" si="2"/>
        <v>-1092448</v>
      </c>
      <c r="S36" s="27">
        <f t="shared" si="2"/>
        <v>-11435</v>
      </c>
      <c r="T36" s="27">
        <f t="shared" si="2"/>
        <v>-13926</v>
      </c>
      <c r="U36" s="27">
        <f t="shared" si="2"/>
        <v>-13604</v>
      </c>
      <c r="V36" s="27">
        <f t="shared" si="2"/>
        <v>-38965</v>
      </c>
      <c r="W36" s="27">
        <f t="shared" si="2"/>
        <v>-2250249</v>
      </c>
      <c r="X36" s="27">
        <f t="shared" si="2"/>
        <v>-3705000</v>
      </c>
      <c r="Y36" s="27">
        <f t="shared" si="2"/>
        <v>1454751</v>
      </c>
      <c r="Z36" s="28">
        <f>+IF(X36&lt;&gt;0,+(Y36/X36)*100,0)</f>
        <v>-39.26453441295546</v>
      </c>
      <c r="AA36" s="29">
        <f>SUM(AA31:AA35)</f>
        <v>-3705000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-4938933</v>
      </c>
      <c r="D38" s="31">
        <f>+D17+D27+D36</f>
        <v>0</v>
      </c>
      <c r="E38" s="32">
        <f t="shared" si="3"/>
        <v>-14098677</v>
      </c>
      <c r="F38" s="33">
        <f t="shared" si="3"/>
        <v>-13650266</v>
      </c>
      <c r="G38" s="33">
        <f t="shared" si="3"/>
        <v>50178983</v>
      </c>
      <c r="H38" s="33">
        <f t="shared" si="3"/>
        <v>-10668765</v>
      </c>
      <c r="I38" s="33">
        <f t="shared" si="3"/>
        <v>-17724173</v>
      </c>
      <c r="J38" s="33">
        <f t="shared" si="3"/>
        <v>21786045</v>
      </c>
      <c r="K38" s="33">
        <f t="shared" si="3"/>
        <v>2514059</v>
      </c>
      <c r="L38" s="33">
        <f t="shared" si="3"/>
        <v>13888379</v>
      </c>
      <c r="M38" s="33">
        <f t="shared" si="3"/>
        <v>-28626873</v>
      </c>
      <c r="N38" s="33">
        <f t="shared" si="3"/>
        <v>-12224435</v>
      </c>
      <c r="O38" s="33">
        <f t="shared" si="3"/>
        <v>12054218</v>
      </c>
      <c r="P38" s="33">
        <f t="shared" si="3"/>
        <v>-11513264</v>
      </c>
      <c r="Q38" s="33">
        <f t="shared" si="3"/>
        <v>27841815</v>
      </c>
      <c r="R38" s="33">
        <f t="shared" si="3"/>
        <v>28382769</v>
      </c>
      <c r="S38" s="33">
        <f t="shared" si="3"/>
        <v>-20080509</v>
      </c>
      <c r="T38" s="33">
        <f t="shared" si="3"/>
        <v>-16772184</v>
      </c>
      <c r="U38" s="33">
        <f t="shared" si="3"/>
        <v>-15568795</v>
      </c>
      <c r="V38" s="33">
        <f t="shared" si="3"/>
        <v>-52421488</v>
      </c>
      <c r="W38" s="33">
        <f t="shared" si="3"/>
        <v>-14477109</v>
      </c>
      <c r="X38" s="33">
        <f t="shared" si="3"/>
        <v>-13650266</v>
      </c>
      <c r="Y38" s="33">
        <f t="shared" si="3"/>
        <v>-826843</v>
      </c>
      <c r="Z38" s="34">
        <f>+IF(X38&lt;&gt;0,+(Y38/X38)*100,0)</f>
        <v>6.057339834989296</v>
      </c>
      <c r="AA38" s="35">
        <f>+AA17+AA27+AA36</f>
        <v>-13650266</v>
      </c>
    </row>
    <row r="39" spans="1:27" ht="13.5">
      <c r="A39" s="22" t="s">
        <v>59</v>
      </c>
      <c r="B39" s="16"/>
      <c r="C39" s="31">
        <v>19894450</v>
      </c>
      <c r="D39" s="31"/>
      <c r="E39" s="32">
        <v>48159374</v>
      </c>
      <c r="F39" s="33">
        <v>14955517</v>
      </c>
      <c r="G39" s="33">
        <v>16330435</v>
      </c>
      <c r="H39" s="33">
        <v>66509418</v>
      </c>
      <c r="I39" s="33">
        <v>55840653</v>
      </c>
      <c r="J39" s="33">
        <v>16330435</v>
      </c>
      <c r="K39" s="33">
        <v>38116480</v>
      </c>
      <c r="L39" s="33">
        <v>40630539</v>
      </c>
      <c r="M39" s="33">
        <v>54518918</v>
      </c>
      <c r="N39" s="33">
        <v>38116480</v>
      </c>
      <c r="O39" s="33">
        <v>25892045</v>
      </c>
      <c r="P39" s="33">
        <v>37946263</v>
      </c>
      <c r="Q39" s="33">
        <v>26432999</v>
      </c>
      <c r="R39" s="33">
        <v>25892045</v>
      </c>
      <c r="S39" s="33">
        <v>54274814</v>
      </c>
      <c r="T39" s="33">
        <v>34194305</v>
      </c>
      <c r="U39" s="33">
        <v>17422121</v>
      </c>
      <c r="V39" s="33">
        <v>54274814</v>
      </c>
      <c r="W39" s="33">
        <v>16330435</v>
      </c>
      <c r="X39" s="33">
        <v>14955517</v>
      </c>
      <c r="Y39" s="33">
        <v>1374918</v>
      </c>
      <c r="Z39" s="34">
        <v>9.19</v>
      </c>
      <c r="AA39" s="35">
        <v>14955517</v>
      </c>
    </row>
    <row r="40" spans="1:27" ht="13.5">
      <c r="A40" s="41" t="s">
        <v>60</v>
      </c>
      <c r="B40" s="42"/>
      <c r="C40" s="43">
        <v>14955517</v>
      </c>
      <c r="D40" s="43"/>
      <c r="E40" s="44">
        <v>34060695</v>
      </c>
      <c r="F40" s="45">
        <v>1305251</v>
      </c>
      <c r="G40" s="45">
        <v>66509418</v>
      </c>
      <c r="H40" s="45">
        <v>55840653</v>
      </c>
      <c r="I40" s="45">
        <v>38116480</v>
      </c>
      <c r="J40" s="45">
        <v>38116480</v>
      </c>
      <c r="K40" s="45">
        <v>40630539</v>
      </c>
      <c r="L40" s="45">
        <v>54518918</v>
      </c>
      <c r="M40" s="45">
        <v>25892045</v>
      </c>
      <c r="N40" s="45">
        <v>25892045</v>
      </c>
      <c r="O40" s="45">
        <v>37946263</v>
      </c>
      <c r="P40" s="45">
        <v>26432999</v>
      </c>
      <c r="Q40" s="45">
        <v>54274814</v>
      </c>
      <c r="R40" s="45">
        <v>37946263</v>
      </c>
      <c r="S40" s="45">
        <v>34194305</v>
      </c>
      <c r="T40" s="45">
        <v>17422121</v>
      </c>
      <c r="U40" s="45">
        <v>1853326</v>
      </c>
      <c r="V40" s="45">
        <v>1853326</v>
      </c>
      <c r="W40" s="45">
        <v>1853326</v>
      </c>
      <c r="X40" s="45">
        <v>1305251</v>
      </c>
      <c r="Y40" s="45">
        <v>548075</v>
      </c>
      <c r="Z40" s="46">
        <v>41.99</v>
      </c>
      <c r="AA40" s="47">
        <v>1305251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95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23482333</v>
      </c>
      <c r="D6" s="17"/>
      <c r="E6" s="18">
        <v>376777596</v>
      </c>
      <c r="F6" s="19">
        <v>360729000</v>
      </c>
      <c r="G6" s="19">
        <v>1993811</v>
      </c>
      <c r="H6" s="19">
        <v>2119322</v>
      </c>
      <c r="I6" s="19">
        <v>8563967</v>
      </c>
      <c r="J6" s="19">
        <v>12677100</v>
      </c>
      <c r="K6" s="19">
        <v>2021092</v>
      </c>
      <c r="L6" s="19">
        <v>1856319</v>
      </c>
      <c r="M6" s="19">
        <v>238210</v>
      </c>
      <c r="N6" s="19">
        <v>4115621</v>
      </c>
      <c r="O6" s="19">
        <v>19584772</v>
      </c>
      <c r="P6" s="19">
        <v>3418793</v>
      </c>
      <c r="Q6" s="19">
        <v>3263158</v>
      </c>
      <c r="R6" s="19">
        <v>26266723</v>
      </c>
      <c r="S6" s="19">
        <v>2604411</v>
      </c>
      <c r="T6" s="19">
        <v>8758656</v>
      </c>
      <c r="U6" s="19"/>
      <c r="V6" s="19">
        <v>11363067</v>
      </c>
      <c r="W6" s="19">
        <v>54422511</v>
      </c>
      <c r="X6" s="19">
        <v>360729000</v>
      </c>
      <c r="Y6" s="19">
        <v>-306306489</v>
      </c>
      <c r="Z6" s="20">
        <v>-84.91</v>
      </c>
      <c r="AA6" s="21">
        <v>360729000</v>
      </c>
    </row>
    <row r="7" spans="1:27" ht="13.5">
      <c r="A7" s="22" t="s">
        <v>34</v>
      </c>
      <c r="B7" s="16"/>
      <c r="C7" s="17">
        <v>203821723</v>
      </c>
      <c r="D7" s="17"/>
      <c r="E7" s="18">
        <v>195640032</v>
      </c>
      <c r="F7" s="19"/>
      <c r="G7" s="19">
        <v>10339123</v>
      </c>
      <c r="H7" s="19">
        <v>6025292</v>
      </c>
      <c r="I7" s="19">
        <v>8597183</v>
      </c>
      <c r="J7" s="19">
        <v>24961598</v>
      </c>
      <c r="K7" s="19">
        <v>9709391</v>
      </c>
      <c r="L7" s="19">
        <v>8697974</v>
      </c>
      <c r="M7" s="19">
        <v>2705897</v>
      </c>
      <c r="N7" s="19">
        <v>21113262</v>
      </c>
      <c r="O7" s="19">
        <v>13309527</v>
      </c>
      <c r="P7" s="19">
        <v>10852534</v>
      </c>
      <c r="Q7" s="19">
        <v>14316062</v>
      </c>
      <c r="R7" s="19">
        <v>38478123</v>
      </c>
      <c r="S7" s="19">
        <v>14110503</v>
      </c>
      <c r="T7" s="19">
        <v>11425625</v>
      </c>
      <c r="U7" s="19"/>
      <c r="V7" s="19">
        <v>25536128</v>
      </c>
      <c r="W7" s="19">
        <v>110089111</v>
      </c>
      <c r="X7" s="19"/>
      <c r="Y7" s="19">
        <v>110089111</v>
      </c>
      <c r="Z7" s="20"/>
      <c r="AA7" s="21"/>
    </row>
    <row r="8" spans="1:27" ht="13.5">
      <c r="A8" s="22" t="s">
        <v>35</v>
      </c>
      <c r="B8" s="16"/>
      <c r="C8" s="17">
        <v>17751440</v>
      </c>
      <c r="D8" s="17"/>
      <c r="E8" s="18">
        <v>7115364</v>
      </c>
      <c r="F8" s="19"/>
      <c r="G8" s="19">
        <v>742899</v>
      </c>
      <c r="H8" s="19">
        <v>202134</v>
      </c>
      <c r="I8" s="19">
        <v>396286</v>
      </c>
      <c r="J8" s="19">
        <v>1341319</v>
      </c>
      <c r="K8" s="19">
        <v>1084562</v>
      </c>
      <c r="L8" s="19">
        <v>506364</v>
      </c>
      <c r="M8" s="19">
        <v>52333</v>
      </c>
      <c r="N8" s="19">
        <v>1643259</v>
      </c>
      <c r="O8" s="19">
        <v>91282</v>
      </c>
      <c r="P8" s="19">
        <v>118160</v>
      </c>
      <c r="Q8" s="19">
        <v>1105912</v>
      </c>
      <c r="R8" s="19">
        <v>1315354</v>
      </c>
      <c r="S8" s="19">
        <v>479678</v>
      </c>
      <c r="T8" s="19">
        <v>216392</v>
      </c>
      <c r="U8" s="19"/>
      <c r="V8" s="19">
        <v>696070</v>
      </c>
      <c r="W8" s="19">
        <v>4996002</v>
      </c>
      <c r="X8" s="19"/>
      <c r="Y8" s="19">
        <v>4996002</v>
      </c>
      <c r="Z8" s="20"/>
      <c r="AA8" s="21"/>
    </row>
    <row r="9" spans="1:27" ht="13.5">
      <c r="A9" s="22" t="s">
        <v>36</v>
      </c>
      <c r="B9" s="16"/>
      <c r="C9" s="17">
        <v>29471705</v>
      </c>
      <c r="D9" s="17"/>
      <c r="E9" s="18">
        <v>25569000</v>
      </c>
      <c r="F9" s="19">
        <v>58772003</v>
      </c>
      <c r="G9" s="19">
        <v>8726000</v>
      </c>
      <c r="H9" s="19">
        <v>643798</v>
      </c>
      <c r="I9" s="19"/>
      <c r="J9" s="19">
        <v>9369798</v>
      </c>
      <c r="K9" s="19">
        <v>338241</v>
      </c>
      <c r="L9" s="19">
        <v>7348000</v>
      </c>
      <c r="M9" s="19">
        <v>1967761</v>
      </c>
      <c r="N9" s="19">
        <v>9654002</v>
      </c>
      <c r="O9" s="19">
        <v>40652</v>
      </c>
      <c r="P9" s="19">
        <v>1040416</v>
      </c>
      <c r="Q9" s="19">
        <v>6007366</v>
      </c>
      <c r="R9" s="19">
        <v>7088434</v>
      </c>
      <c r="S9" s="19">
        <v>12904</v>
      </c>
      <c r="T9" s="19">
        <v>252594</v>
      </c>
      <c r="U9" s="19"/>
      <c r="V9" s="19">
        <v>265498</v>
      </c>
      <c r="W9" s="19">
        <v>26377732</v>
      </c>
      <c r="X9" s="19">
        <v>58772003</v>
      </c>
      <c r="Y9" s="19">
        <v>-32394271</v>
      </c>
      <c r="Z9" s="20">
        <v>-55.12</v>
      </c>
      <c r="AA9" s="21">
        <v>58772003</v>
      </c>
    </row>
    <row r="10" spans="1:27" ht="13.5">
      <c r="A10" s="22" t="s">
        <v>37</v>
      </c>
      <c r="B10" s="16"/>
      <c r="C10" s="17">
        <v>25908523</v>
      </c>
      <c r="D10" s="17"/>
      <c r="E10" s="18">
        <v>20438004</v>
      </c>
      <c r="F10" s="19">
        <v>54621000</v>
      </c>
      <c r="G10" s="19">
        <v>1978283</v>
      </c>
      <c r="H10" s="19">
        <v>1937182</v>
      </c>
      <c r="I10" s="19">
        <v>865622</v>
      </c>
      <c r="J10" s="19">
        <v>4781087</v>
      </c>
      <c r="K10" s="19">
        <v>5764971</v>
      </c>
      <c r="L10" s="19"/>
      <c r="M10" s="19">
        <v>4532495</v>
      </c>
      <c r="N10" s="19">
        <v>10297466</v>
      </c>
      <c r="O10" s="19">
        <v>846767</v>
      </c>
      <c r="P10" s="19">
        <v>581875</v>
      </c>
      <c r="Q10" s="19">
        <v>825727</v>
      </c>
      <c r="R10" s="19">
        <v>2254369</v>
      </c>
      <c r="S10" s="19">
        <v>-10064</v>
      </c>
      <c r="T10" s="19">
        <v>6004800</v>
      </c>
      <c r="U10" s="19"/>
      <c r="V10" s="19">
        <v>5994736</v>
      </c>
      <c r="W10" s="19">
        <v>23327658</v>
      </c>
      <c r="X10" s="19">
        <v>54621000</v>
      </c>
      <c r="Y10" s="19">
        <v>-31293342</v>
      </c>
      <c r="Z10" s="20">
        <v>-57.29</v>
      </c>
      <c r="AA10" s="21">
        <v>54621000</v>
      </c>
    </row>
    <row r="11" spans="1:27" ht="13.5">
      <c r="A11" s="22" t="s">
        <v>38</v>
      </c>
      <c r="B11" s="16"/>
      <c r="C11" s="17">
        <v>446076</v>
      </c>
      <c r="D11" s="17"/>
      <c r="E11" s="18">
        <v>500004</v>
      </c>
      <c r="F11" s="19">
        <v>500004</v>
      </c>
      <c r="G11" s="19">
        <v>165208</v>
      </c>
      <c r="H11" s="19">
        <v>37620</v>
      </c>
      <c r="I11" s="19">
        <v>19039</v>
      </c>
      <c r="J11" s="19">
        <v>221867</v>
      </c>
      <c r="K11" s="19">
        <v>7141</v>
      </c>
      <c r="L11" s="19">
        <v>15044</v>
      </c>
      <c r="M11" s="19">
        <v>27400</v>
      </c>
      <c r="N11" s="19">
        <v>49585</v>
      </c>
      <c r="O11" s="19">
        <v>158210</v>
      </c>
      <c r="P11" s="19">
        <v>134387</v>
      </c>
      <c r="Q11" s="19">
        <v>108258</v>
      </c>
      <c r="R11" s="19">
        <v>400855</v>
      </c>
      <c r="S11" s="19">
        <v>111499</v>
      </c>
      <c r="T11" s="19">
        <v>80908</v>
      </c>
      <c r="U11" s="19"/>
      <c r="V11" s="19">
        <v>192407</v>
      </c>
      <c r="W11" s="19">
        <v>864714</v>
      </c>
      <c r="X11" s="19">
        <v>500004</v>
      </c>
      <c r="Y11" s="19">
        <v>364710</v>
      </c>
      <c r="Z11" s="20">
        <v>72.94</v>
      </c>
      <c r="AA11" s="21">
        <v>500004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-221402006</v>
      </c>
      <c r="D14" s="17"/>
      <c r="E14" s="18">
        <v>-295719900</v>
      </c>
      <c r="F14" s="19">
        <v>-295719900</v>
      </c>
      <c r="G14" s="19">
        <v>-28977002</v>
      </c>
      <c r="H14" s="19">
        <v>-21465218</v>
      </c>
      <c r="I14" s="19">
        <v>-19212131</v>
      </c>
      <c r="J14" s="19">
        <v>-69654351</v>
      </c>
      <c r="K14" s="19">
        <v>-17915804</v>
      </c>
      <c r="L14" s="19">
        <v>-20220812</v>
      </c>
      <c r="M14" s="19">
        <v>-8534213</v>
      </c>
      <c r="N14" s="19">
        <v>-46670829</v>
      </c>
      <c r="O14" s="19">
        <v>-21574857</v>
      </c>
      <c r="P14" s="19">
        <v>-19000267</v>
      </c>
      <c r="Q14" s="19">
        <v>-24987220</v>
      </c>
      <c r="R14" s="19">
        <v>-65562344</v>
      </c>
      <c r="S14" s="19">
        <v>-26683200</v>
      </c>
      <c r="T14" s="19">
        <v>-12740902</v>
      </c>
      <c r="U14" s="19"/>
      <c r="V14" s="19">
        <v>-39424102</v>
      </c>
      <c r="W14" s="19">
        <v>-221311626</v>
      </c>
      <c r="X14" s="19">
        <v>-295719900</v>
      </c>
      <c r="Y14" s="19">
        <v>74408274</v>
      </c>
      <c r="Z14" s="20">
        <v>-25.16</v>
      </c>
      <c r="AA14" s="21">
        <v>-295719900</v>
      </c>
    </row>
    <row r="15" spans="1:27" ht="13.5">
      <c r="A15" s="22" t="s">
        <v>42</v>
      </c>
      <c r="B15" s="16"/>
      <c r="C15" s="17">
        <v>-3983550</v>
      </c>
      <c r="D15" s="17"/>
      <c r="E15" s="18">
        <v>-3773616</v>
      </c>
      <c r="F15" s="19">
        <v>-3773616</v>
      </c>
      <c r="G15" s="19">
        <v>-17188</v>
      </c>
      <c r="H15" s="19"/>
      <c r="I15" s="19">
        <v>-34377</v>
      </c>
      <c r="J15" s="19">
        <v>-51565</v>
      </c>
      <c r="K15" s="19">
        <v>-27368</v>
      </c>
      <c r="L15" s="19">
        <v>-1668381</v>
      </c>
      <c r="M15" s="19">
        <v>-17188</v>
      </c>
      <c r="N15" s="19">
        <v>-1712937</v>
      </c>
      <c r="O15" s="19">
        <v>-17188</v>
      </c>
      <c r="P15" s="19">
        <v>-17188</v>
      </c>
      <c r="Q15" s="19"/>
      <c r="R15" s="19">
        <v>-34376</v>
      </c>
      <c r="S15" s="19"/>
      <c r="T15" s="19">
        <v>-68753</v>
      </c>
      <c r="U15" s="19"/>
      <c r="V15" s="19">
        <v>-68753</v>
      </c>
      <c r="W15" s="19">
        <v>-1867631</v>
      </c>
      <c r="X15" s="19">
        <v>-3773616</v>
      </c>
      <c r="Y15" s="19">
        <v>1905985</v>
      </c>
      <c r="Z15" s="20">
        <v>-50.51</v>
      </c>
      <c r="AA15" s="21">
        <v>-3773616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>
        <v>-95861</v>
      </c>
      <c r="H16" s="19">
        <v>-157019</v>
      </c>
      <c r="I16" s="19">
        <v>-544743</v>
      </c>
      <c r="J16" s="19">
        <v>-797623</v>
      </c>
      <c r="K16" s="19">
        <v>-203574</v>
      </c>
      <c r="L16" s="19">
        <v>-231404</v>
      </c>
      <c r="M16" s="19">
        <v>-282620</v>
      </c>
      <c r="N16" s="19">
        <v>-717598</v>
      </c>
      <c r="O16" s="19">
        <v>-96603</v>
      </c>
      <c r="P16" s="19">
        <v>-1103610</v>
      </c>
      <c r="Q16" s="19">
        <v>-240112</v>
      </c>
      <c r="R16" s="19">
        <v>-1440325</v>
      </c>
      <c r="S16" s="19">
        <v>-372455</v>
      </c>
      <c r="T16" s="19">
        <v>-210050</v>
      </c>
      <c r="U16" s="19"/>
      <c r="V16" s="19">
        <v>-582505</v>
      </c>
      <c r="W16" s="19">
        <v>-3538051</v>
      </c>
      <c r="X16" s="19"/>
      <c r="Y16" s="19">
        <v>-3538051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75496244</v>
      </c>
      <c r="D17" s="25">
        <f>SUM(D6:D16)</f>
        <v>0</v>
      </c>
      <c r="E17" s="26">
        <f t="shared" si="0"/>
        <v>326546484</v>
      </c>
      <c r="F17" s="27">
        <f t="shared" si="0"/>
        <v>175128491</v>
      </c>
      <c r="G17" s="27">
        <f t="shared" si="0"/>
        <v>-5144727</v>
      </c>
      <c r="H17" s="27">
        <f t="shared" si="0"/>
        <v>-10656889</v>
      </c>
      <c r="I17" s="27">
        <f t="shared" si="0"/>
        <v>-1349154</v>
      </c>
      <c r="J17" s="27">
        <f t="shared" si="0"/>
        <v>-17150770</v>
      </c>
      <c r="K17" s="27">
        <f t="shared" si="0"/>
        <v>778652</v>
      </c>
      <c r="L17" s="27">
        <f t="shared" si="0"/>
        <v>-3696896</v>
      </c>
      <c r="M17" s="27">
        <f t="shared" si="0"/>
        <v>690075</v>
      </c>
      <c r="N17" s="27">
        <f t="shared" si="0"/>
        <v>-2228169</v>
      </c>
      <c r="O17" s="27">
        <f t="shared" si="0"/>
        <v>12342562</v>
      </c>
      <c r="P17" s="27">
        <f t="shared" si="0"/>
        <v>-3974900</v>
      </c>
      <c r="Q17" s="27">
        <f t="shared" si="0"/>
        <v>399151</v>
      </c>
      <c r="R17" s="27">
        <f t="shared" si="0"/>
        <v>8766813</v>
      </c>
      <c r="S17" s="27">
        <f t="shared" si="0"/>
        <v>-9746724</v>
      </c>
      <c r="T17" s="27">
        <f t="shared" si="0"/>
        <v>13719270</v>
      </c>
      <c r="U17" s="27">
        <f t="shared" si="0"/>
        <v>0</v>
      </c>
      <c r="V17" s="27">
        <f t="shared" si="0"/>
        <v>3972546</v>
      </c>
      <c r="W17" s="27">
        <f t="shared" si="0"/>
        <v>-6639580</v>
      </c>
      <c r="X17" s="27">
        <f t="shared" si="0"/>
        <v>175128491</v>
      </c>
      <c r="Y17" s="27">
        <f t="shared" si="0"/>
        <v>-181768071</v>
      </c>
      <c r="Z17" s="28">
        <f>+IF(X17&lt;&gt;0,+(Y17/X17)*100,0)</f>
        <v>-103.79126203971003</v>
      </c>
      <c r="AA17" s="29">
        <f>SUM(AA6:AA16)</f>
        <v>175128491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31189640</v>
      </c>
      <c r="D21" s="17"/>
      <c r="E21" s="18">
        <v>64500000</v>
      </c>
      <c r="F21" s="19">
        <v>36230004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36230004</v>
      </c>
      <c r="Y21" s="36">
        <v>-36230004</v>
      </c>
      <c r="Z21" s="37">
        <v>-100</v>
      </c>
      <c r="AA21" s="38">
        <v>36230004</v>
      </c>
    </row>
    <row r="22" spans="1:27" ht="13.5">
      <c r="A22" s="22" t="s">
        <v>47</v>
      </c>
      <c r="B22" s="16"/>
      <c r="C22" s="17"/>
      <c r="D22" s="17"/>
      <c r="E22" s="39">
        <v>5000004</v>
      </c>
      <c r="F22" s="36">
        <v>5000004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5000004</v>
      </c>
      <c r="Y22" s="19">
        <v>-5000004</v>
      </c>
      <c r="Z22" s="20">
        <v>-100</v>
      </c>
      <c r="AA22" s="21">
        <v>5000004</v>
      </c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-102305167</v>
      </c>
      <c r="D26" s="17"/>
      <c r="E26" s="18">
        <v>-281881596</v>
      </c>
      <c r="F26" s="19">
        <v>-104720004</v>
      </c>
      <c r="G26" s="19">
        <v>-4197454</v>
      </c>
      <c r="H26" s="19">
        <v>-2469983</v>
      </c>
      <c r="I26" s="19">
        <v>-5670666</v>
      </c>
      <c r="J26" s="19">
        <v>-12338103</v>
      </c>
      <c r="K26" s="19">
        <v>-1877652</v>
      </c>
      <c r="L26" s="19">
        <v>-9797468</v>
      </c>
      <c r="M26" s="19">
        <v>-3097196</v>
      </c>
      <c r="N26" s="19">
        <v>-14772316</v>
      </c>
      <c r="O26" s="19">
        <v>-2315409</v>
      </c>
      <c r="P26" s="19">
        <v>-5863094</v>
      </c>
      <c r="Q26" s="19">
        <v>-1190308</v>
      </c>
      <c r="R26" s="19">
        <v>-9368811</v>
      </c>
      <c r="S26" s="19">
        <v>-11626525</v>
      </c>
      <c r="T26" s="19">
        <v>-5496433</v>
      </c>
      <c r="U26" s="19"/>
      <c r="V26" s="19">
        <v>-17122958</v>
      </c>
      <c r="W26" s="19">
        <v>-53602188</v>
      </c>
      <c r="X26" s="19">
        <v>-104720004</v>
      </c>
      <c r="Y26" s="19">
        <v>51117816</v>
      </c>
      <c r="Z26" s="20">
        <v>-48.81</v>
      </c>
      <c r="AA26" s="21">
        <v>-104720004</v>
      </c>
    </row>
    <row r="27" spans="1:27" ht="13.5">
      <c r="A27" s="23" t="s">
        <v>51</v>
      </c>
      <c r="B27" s="24"/>
      <c r="C27" s="25">
        <f aca="true" t="shared" si="1" ref="C27:Y27">SUM(C21:C26)</f>
        <v>-71115527</v>
      </c>
      <c r="D27" s="25">
        <f>SUM(D21:D26)</f>
        <v>0</v>
      </c>
      <c r="E27" s="26">
        <f t="shared" si="1"/>
        <v>-212381592</v>
      </c>
      <c r="F27" s="27">
        <f t="shared" si="1"/>
        <v>-63489996</v>
      </c>
      <c r="G27" s="27">
        <f t="shared" si="1"/>
        <v>-4197454</v>
      </c>
      <c r="H27" s="27">
        <f t="shared" si="1"/>
        <v>-2469983</v>
      </c>
      <c r="I27" s="27">
        <f t="shared" si="1"/>
        <v>-5670666</v>
      </c>
      <c r="J27" s="27">
        <f t="shared" si="1"/>
        <v>-12338103</v>
      </c>
      <c r="K27" s="27">
        <f t="shared" si="1"/>
        <v>-1877652</v>
      </c>
      <c r="L27" s="27">
        <f t="shared" si="1"/>
        <v>-9797468</v>
      </c>
      <c r="M27" s="27">
        <f t="shared" si="1"/>
        <v>-3097196</v>
      </c>
      <c r="N27" s="27">
        <f t="shared" si="1"/>
        <v>-14772316</v>
      </c>
      <c r="O27" s="27">
        <f t="shared" si="1"/>
        <v>-2315409</v>
      </c>
      <c r="P27" s="27">
        <f t="shared" si="1"/>
        <v>-5863094</v>
      </c>
      <c r="Q27" s="27">
        <f t="shared" si="1"/>
        <v>-1190308</v>
      </c>
      <c r="R27" s="27">
        <f t="shared" si="1"/>
        <v>-9368811</v>
      </c>
      <c r="S27" s="27">
        <f t="shared" si="1"/>
        <v>-11626525</v>
      </c>
      <c r="T27" s="27">
        <f t="shared" si="1"/>
        <v>-5496433</v>
      </c>
      <c r="U27" s="27">
        <f t="shared" si="1"/>
        <v>0</v>
      </c>
      <c r="V27" s="27">
        <f t="shared" si="1"/>
        <v>-17122958</v>
      </c>
      <c r="W27" s="27">
        <f t="shared" si="1"/>
        <v>-53602188</v>
      </c>
      <c r="X27" s="27">
        <f t="shared" si="1"/>
        <v>-63489996</v>
      </c>
      <c r="Y27" s="27">
        <f t="shared" si="1"/>
        <v>9887808</v>
      </c>
      <c r="Z27" s="28">
        <f>+IF(X27&lt;&gt;0,+(Y27/X27)*100,0)</f>
        <v>-15.573804729803417</v>
      </c>
      <c r="AA27" s="29">
        <f>SUM(AA21:AA26)</f>
        <v>-63489996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549996</v>
      </c>
      <c r="F33" s="19">
        <v>549996</v>
      </c>
      <c r="G33" s="19">
        <v>61423</v>
      </c>
      <c r="H33" s="36">
        <v>63845</v>
      </c>
      <c r="I33" s="36">
        <v>7401</v>
      </c>
      <c r="J33" s="36">
        <v>132669</v>
      </c>
      <c r="K33" s="19">
        <v>60772</v>
      </c>
      <c r="L33" s="19">
        <v>80637</v>
      </c>
      <c r="M33" s="19">
        <v>8934</v>
      </c>
      <c r="N33" s="19">
        <v>150343</v>
      </c>
      <c r="O33" s="36"/>
      <c r="P33" s="36">
        <v>4198</v>
      </c>
      <c r="Q33" s="36">
        <v>76543</v>
      </c>
      <c r="R33" s="19">
        <v>80741</v>
      </c>
      <c r="S33" s="19">
        <v>689333</v>
      </c>
      <c r="T33" s="19">
        <v>46250</v>
      </c>
      <c r="U33" s="19"/>
      <c r="V33" s="36">
        <v>735583</v>
      </c>
      <c r="W33" s="36">
        <v>1099336</v>
      </c>
      <c r="X33" s="36">
        <v>549996</v>
      </c>
      <c r="Y33" s="19">
        <v>549340</v>
      </c>
      <c r="Z33" s="20">
        <v>99.88</v>
      </c>
      <c r="AA33" s="21">
        <v>549996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-4011996</v>
      </c>
      <c r="D35" s="17"/>
      <c r="E35" s="18">
        <v>-3773616</v>
      </c>
      <c r="F35" s="19">
        <v>-3773618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-3773618</v>
      </c>
      <c r="Y35" s="19">
        <v>3773618</v>
      </c>
      <c r="Z35" s="20">
        <v>-100</v>
      </c>
      <c r="AA35" s="21">
        <v>-3773618</v>
      </c>
    </row>
    <row r="36" spans="1:27" ht="13.5">
      <c r="A36" s="23" t="s">
        <v>57</v>
      </c>
      <c r="B36" s="24"/>
      <c r="C36" s="25">
        <f aca="true" t="shared" si="2" ref="C36:Y36">SUM(C31:C35)</f>
        <v>-4011996</v>
      </c>
      <c r="D36" s="25">
        <f>SUM(D31:D35)</f>
        <v>0</v>
      </c>
      <c r="E36" s="26">
        <f t="shared" si="2"/>
        <v>-3223620</v>
      </c>
      <c r="F36" s="27">
        <f t="shared" si="2"/>
        <v>-3223622</v>
      </c>
      <c r="G36" s="27">
        <f t="shared" si="2"/>
        <v>61423</v>
      </c>
      <c r="H36" s="27">
        <f t="shared" si="2"/>
        <v>63845</v>
      </c>
      <c r="I36" s="27">
        <f t="shared" si="2"/>
        <v>7401</v>
      </c>
      <c r="J36" s="27">
        <f t="shared" si="2"/>
        <v>132669</v>
      </c>
      <c r="K36" s="27">
        <f t="shared" si="2"/>
        <v>60772</v>
      </c>
      <c r="L36" s="27">
        <f t="shared" si="2"/>
        <v>80637</v>
      </c>
      <c r="M36" s="27">
        <f t="shared" si="2"/>
        <v>8934</v>
      </c>
      <c r="N36" s="27">
        <f t="shared" si="2"/>
        <v>150343</v>
      </c>
      <c r="O36" s="27">
        <f t="shared" si="2"/>
        <v>0</v>
      </c>
      <c r="P36" s="27">
        <f t="shared" si="2"/>
        <v>4198</v>
      </c>
      <c r="Q36" s="27">
        <f t="shared" si="2"/>
        <v>76543</v>
      </c>
      <c r="R36" s="27">
        <f t="shared" si="2"/>
        <v>80741</v>
      </c>
      <c r="S36" s="27">
        <f t="shared" si="2"/>
        <v>689333</v>
      </c>
      <c r="T36" s="27">
        <f t="shared" si="2"/>
        <v>46250</v>
      </c>
      <c r="U36" s="27">
        <f t="shared" si="2"/>
        <v>0</v>
      </c>
      <c r="V36" s="27">
        <f t="shared" si="2"/>
        <v>735583</v>
      </c>
      <c r="W36" s="27">
        <f t="shared" si="2"/>
        <v>1099336</v>
      </c>
      <c r="X36" s="27">
        <f t="shared" si="2"/>
        <v>-3223622</v>
      </c>
      <c r="Y36" s="27">
        <f t="shared" si="2"/>
        <v>4322958</v>
      </c>
      <c r="Z36" s="28">
        <f>+IF(X36&lt;&gt;0,+(Y36/X36)*100,0)</f>
        <v>-134.10250953740854</v>
      </c>
      <c r="AA36" s="29">
        <f>SUM(AA31:AA35)</f>
        <v>-3223622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368721</v>
      </c>
      <c r="D38" s="31">
        <f>+D17+D27+D36</f>
        <v>0</v>
      </c>
      <c r="E38" s="32">
        <f t="shared" si="3"/>
        <v>110941272</v>
      </c>
      <c r="F38" s="33">
        <f t="shared" si="3"/>
        <v>108414873</v>
      </c>
      <c r="G38" s="33">
        <f t="shared" si="3"/>
        <v>-9280758</v>
      </c>
      <c r="H38" s="33">
        <f t="shared" si="3"/>
        <v>-13063027</v>
      </c>
      <c r="I38" s="33">
        <f t="shared" si="3"/>
        <v>-7012419</v>
      </c>
      <c r="J38" s="33">
        <f t="shared" si="3"/>
        <v>-29356204</v>
      </c>
      <c r="K38" s="33">
        <f t="shared" si="3"/>
        <v>-1038228</v>
      </c>
      <c r="L38" s="33">
        <f t="shared" si="3"/>
        <v>-13413727</v>
      </c>
      <c r="M38" s="33">
        <f t="shared" si="3"/>
        <v>-2398187</v>
      </c>
      <c r="N38" s="33">
        <f t="shared" si="3"/>
        <v>-16850142</v>
      </c>
      <c r="O38" s="33">
        <f t="shared" si="3"/>
        <v>10027153</v>
      </c>
      <c r="P38" s="33">
        <f t="shared" si="3"/>
        <v>-9833796</v>
      </c>
      <c r="Q38" s="33">
        <f t="shared" si="3"/>
        <v>-714614</v>
      </c>
      <c r="R38" s="33">
        <f t="shared" si="3"/>
        <v>-521257</v>
      </c>
      <c r="S38" s="33">
        <f t="shared" si="3"/>
        <v>-20683916</v>
      </c>
      <c r="T38" s="33">
        <f t="shared" si="3"/>
        <v>8269087</v>
      </c>
      <c r="U38" s="33">
        <f t="shared" si="3"/>
        <v>0</v>
      </c>
      <c r="V38" s="33">
        <f t="shared" si="3"/>
        <v>-12414829</v>
      </c>
      <c r="W38" s="33">
        <f t="shared" si="3"/>
        <v>-59142432</v>
      </c>
      <c r="X38" s="33">
        <f t="shared" si="3"/>
        <v>108414873</v>
      </c>
      <c r="Y38" s="33">
        <f t="shared" si="3"/>
        <v>-167557305</v>
      </c>
      <c r="Z38" s="34">
        <f>+IF(X38&lt;&gt;0,+(Y38/X38)*100,0)</f>
        <v>-154.55195432456946</v>
      </c>
      <c r="AA38" s="35">
        <f>+AA17+AA27+AA36</f>
        <v>108414873</v>
      </c>
    </row>
    <row r="39" spans="1:27" ht="13.5">
      <c r="A39" s="22" t="s">
        <v>59</v>
      </c>
      <c r="B39" s="16"/>
      <c r="C39" s="31">
        <v>-20412412</v>
      </c>
      <c r="D39" s="31"/>
      <c r="E39" s="32">
        <v>64248000</v>
      </c>
      <c r="F39" s="33">
        <v>-20043691</v>
      </c>
      <c r="G39" s="33"/>
      <c r="H39" s="33">
        <v>-9280758</v>
      </c>
      <c r="I39" s="33">
        <v>-22343785</v>
      </c>
      <c r="J39" s="33"/>
      <c r="K39" s="33">
        <v>-29356204</v>
      </c>
      <c r="L39" s="33">
        <v>-30394432</v>
      </c>
      <c r="M39" s="33">
        <v>-43808159</v>
      </c>
      <c r="N39" s="33">
        <v>-29356204</v>
      </c>
      <c r="O39" s="33">
        <v>-46206346</v>
      </c>
      <c r="P39" s="33">
        <v>-36179193</v>
      </c>
      <c r="Q39" s="33">
        <v>-46012989</v>
      </c>
      <c r="R39" s="33">
        <v>-46206346</v>
      </c>
      <c r="S39" s="33">
        <v>-46727603</v>
      </c>
      <c r="T39" s="33">
        <v>-67411519</v>
      </c>
      <c r="U39" s="33"/>
      <c r="V39" s="33">
        <v>-46727603</v>
      </c>
      <c r="W39" s="33"/>
      <c r="X39" s="33">
        <v>-20043691</v>
      </c>
      <c r="Y39" s="33">
        <v>20043691</v>
      </c>
      <c r="Z39" s="34">
        <v>-100</v>
      </c>
      <c r="AA39" s="35">
        <v>-20043691</v>
      </c>
    </row>
    <row r="40" spans="1:27" ht="13.5">
      <c r="A40" s="41" t="s">
        <v>60</v>
      </c>
      <c r="B40" s="42"/>
      <c r="C40" s="43">
        <v>-20043691</v>
      </c>
      <c r="D40" s="43"/>
      <c r="E40" s="44">
        <v>175189271</v>
      </c>
      <c r="F40" s="45">
        <v>88371181</v>
      </c>
      <c r="G40" s="45">
        <v>-9280758</v>
      </c>
      <c r="H40" s="45">
        <v>-22343785</v>
      </c>
      <c r="I40" s="45">
        <v>-29356204</v>
      </c>
      <c r="J40" s="45">
        <v>-29356204</v>
      </c>
      <c r="K40" s="45">
        <v>-30394432</v>
      </c>
      <c r="L40" s="45">
        <v>-43808159</v>
      </c>
      <c r="M40" s="45">
        <v>-46206346</v>
      </c>
      <c r="N40" s="45">
        <v>-46206346</v>
      </c>
      <c r="O40" s="45">
        <v>-36179193</v>
      </c>
      <c r="P40" s="45">
        <v>-46012989</v>
      </c>
      <c r="Q40" s="45">
        <v>-46727603</v>
      </c>
      <c r="R40" s="45">
        <v>-36179193</v>
      </c>
      <c r="S40" s="45">
        <v>-67411519</v>
      </c>
      <c r="T40" s="45">
        <v>-59142432</v>
      </c>
      <c r="U40" s="45"/>
      <c r="V40" s="45">
        <v>-59142432</v>
      </c>
      <c r="W40" s="45">
        <v>-59142432</v>
      </c>
      <c r="X40" s="45">
        <v>88371181</v>
      </c>
      <c r="Y40" s="45">
        <v>-147513613</v>
      </c>
      <c r="Z40" s="46">
        <v>-166.93</v>
      </c>
      <c r="AA40" s="47">
        <v>88371181</v>
      </c>
    </row>
    <row r="41" spans="1:27" ht="13.5">
      <c r="A41" s="48" t="s">
        <v>93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94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2015-08-05T07:41:39Z</dcterms:created>
  <dcterms:modified xsi:type="dcterms:W3CDTF">2015-08-05T07:42:44Z</dcterms:modified>
  <cp:category/>
  <cp:version/>
  <cp:contentType/>
  <cp:contentStatus/>
</cp:coreProperties>
</file>