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DC37" sheetId="2" r:id="rId2"/>
    <sheet name="NW403" sheetId="3" r:id="rId3"/>
    <sheet name="NW384" sheetId="4" r:id="rId4"/>
    <sheet name="DC40" sheetId="5" r:id="rId5"/>
    <sheet name="DC39" sheetId="6" r:id="rId6"/>
    <sheet name="NW394" sheetId="7" r:id="rId7"/>
    <sheet name="NW397" sheetId="8" r:id="rId8"/>
    <sheet name="NW374" sheetId="9" r:id="rId9"/>
    <sheet name="NW396" sheetId="10" r:id="rId10"/>
    <sheet name="NW372" sheetId="11" r:id="rId11"/>
    <sheet name="NW383" sheetId="12" r:id="rId12"/>
    <sheet name="NW393" sheetId="13" r:id="rId13"/>
    <sheet name="NW404" sheetId="14" r:id="rId14"/>
    <sheet name="NW371" sheetId="15" r:id="rId15"/>
    <sheet name="NW375" sheetId="16" r:id="rId16"/>
    <sheet name="NW392" sheetId="17" r:id="rId17"/>
    <sheet name="DC38" sheetId="18" r:id="rId18"/>
    <sheet name="NW385" sheetId="19" r:id="rId19"/>
    <sheet name="NW381" sheetId="20" r:id="rId20"/>
    <sheet name="NW373" sheetId="21" r:id="rId21"/>
    <sheet name="NW402" sheetId="22" r:id="rId22"/>
    <sheet name="NW382" sheetId="23" r:id="rId23"/>
    <sheet name="NW401" sheetId="24" r:id="rId24"/>
  </sheets>
  <definedNames>
    <definedName name="_xlnm.Print_Area" localSheetId="1">'DC37'!$A$1:$AA$43</definedName>
    <definedName name="_xlnm.Print_Area" localSheetId="17">'DC38'!$A$1:$AA$43</definedName>
    <definedName name="_xlnm.Print_Area" localSheetId="5">'DC39'!$A$1:$AA$43</definedName>
    <definedName name="_xlnm.Print_Area" localSheetId="4">'DC40'!$A$1:$AA$43</definedName>
    <definedName name="_xlnm.Print_Area" localSheetId="14">'NW371'!$A$1:$AA$43</definedName>
    <definedName name="_xlnm.Print_Area" localSheetId="10">'NW372'!$A$1:$AA$43</definedName>
    <definedName name="_xlnm.Print_Area" localSheetId="20">'NW373'!$A$1:$AA$43</definedName>
    <definedName name="_xlnm.Print_Area" localSheetId="8">'NW374'!$A$1:$AA$43</definedName>
    <definedName name="_xlnm.Print_Area" localSheetId="15">'NW375'!$A$1:$AA$43</definedName>
    <definedName name="_xlnm.Print_Area" localSheetId="19">'NW381'!$A$1:$AA$43</definedName>
    <definedName name="_xlnm.Print_Area" localSheetId="22">'NW382'!$A$1:$AA$43</definedName>
    <definedName name="_xlnm.Print_Area" localSheetId="11">'NW383'!$A$1:$AA$43</definedName>
    <definedName name="_xlnm.Print_Area" localSheetId="3">'NW384'!$A$1:$AA$43</definedName>
    <definedName name="_xlnm.Print_Area" localSheetId="18">'NW385'!$A$1:$AA$43</definedName>
    <definedName name="_xlnm.Print_Area" localSheetId="16">'NW392'!$A$1:$AA$43</definedName>
    <definedName name="_xlnm.Print_Area" localSheetId="12">'NW393'!$A$1:$AA$43</definedName>
    <definedName name="_xlnm.Print_Area" localSheetId="6">'NW394'!$A$1:$AA$43</definedName>
    <definedName name="_xlnm.Print_Area" localSheetId="9">'NW396'!$A$1:$AA$43</definedName>
    <definedName name="_xlnm.Print_Area" localSheetId="7">'NW397'!$A$1:$AA$43</definedName>
    <definedName name="_xlnm.Print_Area" localSheetId="23">'NW401'!$A$1:$AA$43</definedName>
    <definedName name="_xlnm.Print_Area" localSheetId="21">'NW402'!$A$1:$AA$43</definedName>
    <definedName name="_xlnm.Print_Area" localSheetId="2">'NW403'!$A$1:$AA$43</definedName>
    <definedName name="_xlnm.Print_Area" localSheetId="13">'NW404'!$A$1:$AA$43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<sst xmlns="http://schemas.openxmlformats.org/spreadsheetml/2006/main" count="1656" uniqueCount="87">
  <si>
    <t>North West: Bojanala Platinum(DC37) - Table C7 Quarterly Budget Statement - Cash Flows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</si>
  <si>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</si>
  <si>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</si>
  <si>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</si>
  <si>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</si>
  <si>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</si>
  <si>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</si>
  <si>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</si>
  <si>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</si>
  <si>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</si>
  <si>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</si>
  <si>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</si>
  <si>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</si>
  <si>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</si>
  <si>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</si>
  <si>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</si>
  <si>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</si>
  <si>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</si>
  <si>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</si>
  <si>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</si>
  <si>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</si>
  <si>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</si>
  <si>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</si>
  <si>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</si>
  <si>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</si>
  <si>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</si>
  <si>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</si>
  <si>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</si>
  <si>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</si>
  <si>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</si>
  <si>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</si>
  <si>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</si>
  <si>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</si>
  <si>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</si>
  <si>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</si>
  <si>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</si>
  <si>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</si>
  <si>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</si>
  <si>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</si>
  <si>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</si>
  <si>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</si>
  <si>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</si>
  <si>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</si>
  <si>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</si>
  <si>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</si>
  <si>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</si>
  <si>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</si>
  <si>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</si>
  <si>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</si>
  <si>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</si>
  <si>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</si>
  <si>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</si>
  <si>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</si>
  <si>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</si>
  <si>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</si>
  <si>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</si>
  <si>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</si>
  <si>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</si>
  <si>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</si>
  <si>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</si>
  <si>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</si>
  <si>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City Of Matlosana(NW403) - Table C7 Quarterly Budget Statement - Cash Flows for 4th Quarter ended 30 June 2015 (Figures Finalised as at 2015/07/31)</t>
  </si>
  <si>
    <t>North West: Ditsobotla(NW384) - Table C7 Quarterly Budget Statement - Cash Flows for 4th Quarter ended 30 June 2015 (Figures Finalised as at 2015/07/31)</t>
  </si>
  <si>
    <t>North West: Dr Kenneth Kaunda(DC40) - Table C7 Quarterly Budget Statement - Cash Flows for 4th Quarter ended 30 June 2015 (Figures Finalised as at 2015/07/31)</t>
  </si>
  <si>
    <t>North West: Dr Ruth Segomotsi Mompati(DC39) - Table C7 Quarterly Budget Statement - Cash Flows for 4th Quarter ended 30 June 2015 (Figures Finalised as at 2015/07/31)</t>
  </si>
  <si>
    <t>North West: Greater Taung(NW394) - Table C7 Quarterly Budget Statement - Cash Flows for 4th Quarter ended 30 June 2015 (Figures Finalised as at 2015/07/31)</t>
  </si>
  <si>
    <t>North West: Kagisano-Molopo(NW397) - Table C7 Quarterly Budget Statement - Cash Flows for 4th Quarter ended 30 June 2015 (Figures Finalised as at 2015/07/31)</t>
  </si>
  <si>
    <t>North West: Kgetlengrivier(NW374) - Table C7 Quarterly Budget Statement - Cash Flows for 4th Quarter ended 30 June 2015 (Figures Finalised as at 2015/07/31)</t>
  </si>
  <si>
    <t>North West: Lekwa-Teemane(NW396) - Table C7 Quarterly Budget Statement - Cash Flows for 4th Quarter ended 30 June 2015 (Figures Finalised as at 2015/07/31)</t>
  </si>
  <si>
    <t>North West: Madibeng(NW372) - Table C7 Quarterly Budget Statement - Cash Flows for 4th Quarter ended 30 June 2015 (Figures Finalised as at 2015/07/31)</t>
  </si>
  <si>
    <t>North West: Mafikeng(NW383) - Table C7 Quarterly Budget Statement - Cash Flows for 4th Quarter ended 30 June 2015 (Figures Finalised as at 2015/07/31)</t>
  </si>
  <si>
    <t>North West: Mamusa(NW393) - Table C7 Quarterly Budget Statement - Cash Flows for 4th Quarter ended 30 June 2015 (Figures Finalised as at 2015/07/31)</t>
  </si>
  <si>
    <t>North West: Maquassi Hills(NW404) - Table C7 Quarterly Budget Statement - Cash Flows for 4th Quarter ended 30 June 2015 (Figures Finalised as at 2015/07/31)</t>
  </si>
  <si>
    <t>North West: Moretele(NW371) - Table C7 Quarterly Budget Statement - Cash Flows for 4th Quarter ended 30 June 2015 (Figures Finalised as at 2015/07/31)</t>
  </si>
  <si>
    <t>North West: Moses Kotane(NW375) - Table C7 Quarterly Budget Statement - Cash Flows for 4th Quarter ended 30 June 2015 (Figures Finalised as at 2015/07/31)</t>
  </si>
  <si>
    <t>North West: Naledi (Nw)(NW392) - Table C7 Quarterly Budget Statement - Cash Flows for 4th Quarter ended 30 June 2015 (Figures Finalised as at 2015/07/31)</t>
  </si>
  <si>
    <t>North West: Ngaka Modiri Molema(DC38) - Table C7 Quarterly Budget Statement - Cash Flows for 4th Quarter ended 30 June 2015 (Figures Finalised as at 2015/07/31)</t>
  </si>
  <si>
    <t>North West: Ramotshere Moiloa(NW385) - Table C7 Quarterly Budget Statement - Cash Flows for 4th Quarter ended 30 June 2015 (Figures Finalised as at 2015/07/31)</t>
  </si>
  <si>
    <t>North West: Ratlou(NW381) - Table C7 Quarterly Budget Statement - Cash Flows for 4th Quarter ended 30 June 2015 (Figures Finalised as at 2015/07/31)</t>
  </si>
  <si>
    <t>North West: Rustenburg(NW373) - Table C7 Quarterly Budget Statement - Cash Flows for 4th Quarter ended 30 June 2015 (Figures Finalised as at 2015/07/31)</t>
  </si>
  <si>
    <t>North West: Tlokwe(NW402) - Table C7 Quarterly Budget Statement - Cash Flows for 4th Quarter ended 30 June 2015 (Figures Finalised as at 2015/07/31)</t>
  </si>
  <si>
    <t>North West: Tswaing(NW382) - Table C7 Quarterly Budget Statement - Cash Flows for 4th Quarter ended 30 June 2015 (Figures Finalised as at 2015/07/31)</t>
  </si>
  <si>
    <t>North West: Ventersdorp(NW401) - Table C7 Quarterly Budget Statement - Cash Flows for 4th Quarter ended 30 June 2015 (Figures Finalised as at 2015/07/31)</t>
  </si>
  <si>
    <t>Summary - Table C7 Quarterly Budget Statement - Cash Flows for 4th Quarter ended 30 June 2015 (Figures Finalised as at 2015/07/31)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</si>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</sst>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603536896</v>
      </c>
      <c r="D6" s="17"/>
      <c r="E6" s="18">
        <v>1122847547</v>
      </c>
      <c r="F6" s="19">
        <v>1095217465</v>
      </c>
      <c r="G6" s="19">
        <v>82132005</v>
      </c>
      <c r="H6" s="19">
        <v>77324707</v>
      </c>
      <c r="I6" s="19">
        <v>116704177</v>
      </c>
      <c r="J6" s="19">
        <v>276160889</v>
      </c>
      <c r="K6" s="19">
        <v>81220602</v>
      </c>
      <c r="L6" s="19">
        <v>102067000</v>
      </c>
      <c r="M6" s="19">
        <v>93743678</v>
      </c>
      <c r="N6" s="19">
        <v>277031280</v>
      </c>
      <c r="O6" s="19">
        <v>82155619</v>
      </c>
      <c r="P6" s="19">
        <v>113784691</v>
      </c>
      <c r="Q6" s="19">
        <v>80649736</v>
      </c>
      <c r="R6" s="19">
        <v>276590046</v>
      </c>
      <c r="S6" s="19">
        <v>76130520</v>
      </c>
      <c r="T6" s="19">
        <v>101852225</v>
      </c>
      <c r="U6" s="19">
        <v>83594201</v>
      </c>
      <c r="V6" s="19">
        <v>261576946</v>
      </c>
      <c r="W6" s="19">
        <v>1091359161</v>
      </c>
      <c r="X6" s="19">
        <v>1095217465</v>
      </c>
      <c r="Y6" s="19">
        <v>-3858304</v>
      </c>
      <c r="Z6" s="20">
        <v>-0.35</v>
      </c>
      <c r="AA6" s="21">
        <v>1095217465</v>
      </c>
    </row>
    <row r="7" spans="1:27" ht="13.5">
      <c r="A7" s="22" t="s">
        <v>34</v>
      </c>
      <c r="B7" s="16"/>
      <c r="C7" s="17">
        <v>4221703243</v>
      </c>
      <c r="D7" s="17"/>
      <c r="E7" s="18">
        <v>4687702380</v>
      </c>
      <c r="F7" s="19">
        <v>4610661343</v>
      </c>
      <c r="G7" s="19">
        <v>403621183</v>
      </c>
      <c r="H7" s="19">
        <v>403650712</v>
      </c>
      <c r="I7" s="19">
        <v>442906503</v>
      </c>
      <c r="J7" s="19">
        <v>1250178398</v>
      </c>
      <c r="K7" s="19">
        <v>398983510</v>
      </c>
      <c r="L7" s="19">
        <v>363423349</v>
      </c>
      <c r="M7" s="19">
        <v>349343401</v>
      </c>
      <c r="N7" s="19">
        <v>1111750260</v>
      </c>
      <c r="O7" s="19">
        <v>366031469</v>
      </c>
      <c r="P7" s="19">
        <v>426153678</v>
      </c>
      <c r="Q7" s="19">
        <v>395156508</v>
      </c>
      <c r="R7" s="19">
        <v>1187341655</v>
      </c>
      <c r="S7" s="19">
        <v>328539138</v>
      </c>
      <c r="T7" s="19">
        <v>411274446</v>
      </c>
      <c r="U7" s="19">
        <v>395155248</v>
      </c>
      <c r="V7" s="19">
        <v>1134968832</v>
      </c>
      <c r="W7" s="19">
        <v>4684239145</v>
      </c>
      <c r="X7" s="19">
        <v>4610661343</v>
      </c>
      <c r="Y7" s="19">
        <v>73577802</v>
      </c>
      <c r="Z7" s="20">
        <v>1.6</v>
      </c>
      <c r="AA7" s="21">
        <v>4610661343</v>
      </c>
    </row>
    <row r="8" spans="1:27" ht="13.5">
      <c r="A8" s="22" t="s">
        <v>35</v>
      </c>
      <c r="B8" s="16"/>
      <c r="C8" s="17">
        <v>620241744</v>
      </c>
      <c r="D8" s="17">
        <v>21666000</v>
      </c>
      <c r="E8" s="18">
        <v>1458714677</v>
      </c>
      <c r="F8" s="19">
        <v>1137442383</v>
      </c>
      <c r="G8" s="19">
        <v>146485464</v>
      </c>
      <c r="H8" s="19">
        <v>91008074</v>
      </c>
      <c r="I8" s="19">
        <v>181895026</v>
      </c>
      <c r="J8" s="19">
        <v>419388564</v>
      </c>
      <c r="K8" s="19">
        <v>92500404</v>
      </c>
      <c r="L8" s="19">
        <v>118812785</v>
      </c>
      <c r="M8" s="19">
        <v>108743066</v>
      </c>
      <c r="N8" s="19">
        <v>320056255</v>
      </c>
      <c r="O8" s="19">
        <v>87205023</v>
      </c>
      <c r="P8" s="19">
        <v>92148979</v>
      </c>
      <c r="Q8" s="19">
        <v>147815451</v>
      </c>
      <c r="R8" s="19">
        <v>327169453</v>
      </c>
      <c r="S8" s="19">
        <v>97337075</v>
      </c>
      <c r="T8" s="19">
        <v>204748096</v>
      </c>
      <c r="U8" s="19">
        <v>186444685</v>
      </c>
      <c r="V8" s="19">
        <v>488529856</v>
      </c>
      <c r="W8" s="19">
        <v>1555144128</v>
      </c>
      <c r="X8" s="19">
        <v>1137442383</v>
      </c>
      <c r="Y8" s="19">
        <v>417701745</v>
      </c>
      <c r="Z8" s="20">
        <v>36.72</v>
      </c>
      <c r="AA8" s="21">
        <v>1137442383</v>
      </c>
    </row>
    <row r="9" spans="1:27" ht="13.5">
      <c r="A9" s="22" t="s">
        <v>36</v>
      </c>
      <c r="B9" s="16"/>
      <c r="C9" s="17">
        <v>3634244029</v>
      </c>
      <c r="D9" s="17">
        <v>292330000</v>
      </c>
      <c r="E9" s="18">
        <v>4012250842</v>
      </c>
      <c r="F9" s="19">
        <v>4183099687</v>
      </c>
      <c r="G9" s="19">
        <v>1232496305</v>
      </c>
      <c r="H9" s="19">
        <v>291420005</v>
      </c>
      <c r="I9" s="19">
        <v>49493637</v>
      </c>
      <c r="J9" s="19">
        <v>1573409947</v>
      </c>
      <c r="K9" s="19">
        <v>65909839</v>
      </c>
      <c r="L9" s="19">
        <v>730570959</v>
      </c>
      <c r="M9" s="19">
        <v>304877600</v>
      </c>
      <c r="N9" s="19">
        <v>1101358398</v>
      </c>
      <c r="O9" s="19">
        <v>29302230</v>
      </c>
      <c r="P9" s="19">
        <v>69820302</v>
      </c>
      <c r="Q9" s="19">
        <v>628067489</v>
      </c>
      <c r="R9" s="19">
        <v>727190021</v>
      </c>
      <c r="S9" s="19">
        <v>48249903</v>
      </c>
      <c r="T9" s="19">
        <v>219354658</v>
      </c>
      <c r="U9" s="19">
        <v>164567830</v>
      </c>
      <c r="V9" s="19">
        <v>432172391</v>
      </c>
      <c r="W9" s="19">
        <v>3834130757</v>
      </c>
      <c r="X9" s="19">
        <v>4183099687</v>
      </c>
      <c r="Y9" s="19">
        <v>-348968930</v>
      </c>
      <c r="Z9" s="20">
        <v>-8.34</v>
      </c>
      <c r="AA9" s="21">
        <v>4183099687</v>
      </c>
    </row>
    <row r="10" spans="1:27" ht="13.5">
      <c r="A10" s="22" t="s">
        <v>37</v>
      </c>
      <c r="B10" s="16"/>
      <c r="C10" s="17">
        <v>1656079602</v>
      </c>
      <c r="D10" s="17">
        <v>197118000</v>
      </c>
      <c r="E10" s="18">
        <v>2300300107</v>
      </c>
      <c r="F10" s="19">
        <v>2388602902</v>
      </c>
      <c r="G10" s="19">
        <v>754679295</v>
      </c>
      <c r="H10" s="19">
        <v>29513956</v>
      </c>
      <c r="I10" s="19">
        <v>24556236</v>
      </c>
      <c r="J10" s="19">
        <v>808749487</v>
      </c>
      <c r="K10" s="19">
        <v>176431875</v>
      </c>
      <c r="L10" s="19">
        <v>365958703</v>
      </c>
      <c r="M10" s="19">
        <v>59394565</v>
      </c>
      <c r="N10" s="19">
        <v>601785143</v>
      </c>
      <c r="O10" s="19">
        <v>152008000</v>
      </c>
      <c r="P10" s="19">
        <v>155898534</v>
      </c>
      <c r="Q10" s="19">
        <v>752137181</v>
      </c>
      <c r="R10" s="19">
        <v>1060043715</v>
      </c>
      <c r="S10" s="19">
        <v>868703</v>
      </c>
      <c r="T10" s="19">
        <v>42533118</v>
      </c>
      <c r="U10" s="19">
        <v>60906516</v>
      </c>
      <c r="V10" s="19">
        <v>104308337</v>
      </c>
      <c r="W10" s="19">
        <v>2574886682</v>
      </c>
      <c r="X10" s="19">
        <v>2388602902</v>
      </c>
      <c r="Y10" s="19">
        <v>186283780</v>
      </c>
      <c r="Z10" s="20">
        <v>7.8</v>
      </c>
      <c r="AA10" s="21">
        <v>2388602902</v>
      </c>
    </row>
    <row r="11" spans="1:27" ht="13.5">
      <c r="A11" s="22" t="s">
        <v>38</v>
      </c>
      <c r="B11" s="16"/>
      <c r="C11" s="17">
        <v>188173316</v>
      </c>
      <c r="D11" s="17">
        <v>2873000</v>
      </c>
      <c r="E11" s="18">
        <v>239815475</v>
      </c>
      <c r="F11" s="19">
        <v>360055201</v>
      </c>
      <c r="G11" s="19">
        <v>19121667</v>
      </c>
      <c r="H11" s="19">
        <v>23922135</v>
      </c>
      <c r="I11" s="19">
        <v>22477288</v>
      </c>
      <c r="J11" s="19">
        <v>65521090</v>
      </c>
      <c r="K11" s="19">
        <v>27935901</v>
      </c>
      <c r="L11" s="19">
        <v>24778838</v>
      </c>
      <c r="M11" s="19">
        <v>30766522</v>
      </c>
      <c r="N11" s="19">
        <v>83481261</v>
      </c>
      <c r="O11" s="19">
        <v>3534382</v>
      </c>
      <c r="P11" s="19">
        <v>26533016</v>
      </c>
      <c r="Q11" s="19">
        <v>23164281</v>
      </c>
      <c r="R11" s="19">
        <v>53231679</v>
      </c>
      <c r="S11" s="19">
        <v>22409799</v>
      </c>
      <c r="T11" s="19">
        <v>20858781</v>
      </c>
      <c r="U11" s="19">
        <v>16421175</v>
      </c>
      <c r="V11" s="19">
        <v>59689755</v>
      </c>
      <c r="W11" s="19">
        <v>261923785</v>
      </c>
      <c r="X11" s="19">
        <v>360055201</v>
      </c>
      <c r="Y11" s="19">
        <v>-98131416</v>
      </c>
      <c r="Z11" s="20">
        <v>-27.25</v>
      </c>
      <c r="AA11" s="21">
        <v>360055201</v>
      </c>
    </row>
    <row r="12" spans="1:27" ht="13.5">
      <c r="A12" s="22" t="s">
        <v>39</v>
      </c>
      <c r="B12" s="16"/>
      <c r="C12" s="17">
        <v>83366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-8747968309</v>
      </c>
      <c r="D14" s="17">
        <v>-236072000</v>
      </c>
      <c r="E14" s="18">
        <v>-10405167995</v>
      </c>
      <c r="F14" s="19">
        <v>-9706801103</v>
      </c>
      <c r="G14" s="19">
        <v>-1383685267</v>
      </c>
      <c r="H14" s="19">
        <v>-1045478720</v>
      </c>
      <c r="I14" s="19">
        <v>-896579908</v>
      </c>
      <c r="J14" s="19">
        <v>-3325743895</v>
      </c>
      <c r="K14" s="19">
        <v>-807012676</v>
      </c>
      <c r="L14" s="19">
        <v>-975221522</v>
      </c>
      <c r="M14" s="19">
        <v>-1126277851</v>
      </c>
      <c r="N14" s="19">
        <v>-2908512049</v>
      </c>
      <c r="O14" s="19">
        <v>-802700655</v>
      </c>
      <c r="P14" s="19">
        <v>-815138527</v>
      </c>
      <c r="Q14" s="19">
        <v>-946218086</v>
      </c>
      <c r="R14" s="19">
        <v>-2564057268</v>
      </c>
      <c r="S14" s="19">
        <v>-829084678</v>
      </c>
      <c r="T14" s="19">
        <v>-876240604</v>
      </c>
      <c r="U14" s="19">
        <v>-788922288</v>
      </c>
      <c r="V14" s="19">
        <v>-2494247570</v>
      </c>
      <c r="W14" s="19">
        <v>-11292560782</v>
      </c>
      <c r="X14" s="19">
        <v>-9706801103</v>
      </c>
      <c r="Y14" s="19">
        <v>-1585759679</v>
      </c>
      <c r="Z14" s="20">
        <v>16.34</v>
      </c>
      <c r="AA14" s="21">
        <v>-9706801103</v>
      </c>
    </row>
    <row r="15" spans="1:27" ht="13.5">
      <c r="A15" s="22" t="s">
        <v>42</v>
      </c>
      <c r="B15" s="16"/>
      <c r="C15" s="17">
        <v>-132522767</v>
      </c>
      <c r="D15" s="17">
        <v>-82000</v>
      </c>
      <c r="E15" s="18">
        <v>-147222833</v>
      </c>
      <c r="F15" s="19">
        <v>-153349868</v>
      </c>
      <c r="G15" s="19">
        <v>-9052262</v>
      </c>
      <c r="H15" s="19">
        <v>-5327133</v>
      </c>
      <c r="I15" s="19">
        <v>-7329085</v>
      </c>
      <c r="J15" s="19">
        <v>-21708480</v>
      </c>
      <c r="K15" s="19">
        <v>672490</v>
      </c>
      <c r="L15" s="19">
        <v>155585</v>
      </c>
      <c r="M15" s="19">
        <v>-20477325</v>
      </c>
      <c r="N15" s="19">
        <v>-19649250</v>
      </c>
      <c r="O15" s="19">
        <v>-7208427</v>
      </c>
      <c r="P15" s="19">
        <v>-16209368</v>
      </c>
      <c r="Q15" s="19">
        <v>-12151775</v>
      </c>
      <c r="R15" s="19">
        <v>-35569570</v>
      </c>
      <c r="S15" s="19">
        <v>-2535963</v>
      </c>
      <c r="T15" s="19">
        <v>-10229450</v>
      </c>
      <c r="U15" s="19">
        <v>-10864904</v>
      </c>
      <c r="V15" s="19">
        <v>-23630317</v>
      </c>
      <c r="W15" s="19">
        <v>-100557617</v>
      </c>
      <c r="X15" s="19">
        <v>-153349868</v>
      </c>
      <c r="Y15" s="19">
        <v>52792251</v>
      </c>
      <c r="Z15" s="20">
        <v>-34.43</v>
      </c>
      <c r="AA15" s="21">
        <v>-153349868</v>
      </c>
    </row>
    <row r="16" spans="1:27" ht="13.5">
      <c r="A16" s="22" t="s">
        <v>43</v>
      </c>
      <c r="B16" s="16"/>
      <c r="C16" s="17">
        <v>-333738726</v>
      </c>
      <c r="D16" s="17">
        <v>-57701000</v>
      </c>
      <c r="E16" s="18">
        <v>-446076172</v>
      </c>
      <c r="F16" s="19">
        <v>-517007864</v>
      </c>
      <c r="G16" s="19">
        <v>-9786090</v>
      </c>
      <c r="H16" s="19">
        <v>-27244185</v>
      </c>
      <c r="I16" s="19">
        <v>-5594599</v>
      </c>
      <c r="J16" s="19">
        <v>-42624874</v>
      </c>
      <c r="K16" s="19">
        <v>-8061350</v>
      </c>
      <c r="L16" s="19">
        <v>-16272970</v>
      </c>
      <c r="M16" s="19">
        <v>-18181159</v>
      </c>
      <c r="N16" s="19">
        <v>-42515479</v>
      </c>
      <c r="O16" s="19">
        <v>-4458169</v>
      </c>
      <c r="P16" s="19">
        <v>-13942925</v>
      </c>
      <c r="Q16" s="19">
        <v>-29927493</v>
      </c>
      <c r="R16" s="19">
        <v>-48328587</v>
      </c>
      <c r="S16" s="19">
        <v>-47995941</v>
      </c>
      <c r="T16" s="19">
        <v>-21569834</v>
      </c>
      <c r="U16" s="19">
        <v>-16286601</v>
      </c>
      <c r="V16" s="19">
        <v>-85852376</v>
      </c>
      <c r="W16" s="19">
        <v>-219321316</v>
      </c>
      <c r="X16" s="19">
        <v>-517007864</v>
      </c>
      <c r="Y16" s="19">
        <v>297686548</v>
      </c>
      <c r="Z16" s="20">
        <v>-57.58</v>
      </c>
      <c r="AA16" s="21">
        <v>-517007864</v>
      </c>
    </row>
    <row r="17" spans="1:27" ht="13.5">
      <c r="A17" s="23" t="s">
        <v>44</v>
      </c>
      <c r="B17" s="24"/>
      <c r="C17" s="25">
        <f aca="true" t="shared" si="0" ref="C17:Y17">SUM(C6:C16)</f>
        <v>1709832394</v>
      </c>
      <c r="D17" s="25">
        <f>SUM(D6:D16)</f>
        <v>220132000</v>
      </c>
      <c r="E17" s="26">
        <f t="shared" si="0"/>
        <v>2823164028</v>
      </c>
      <c r="F17" s="27">
        <f t="shared" si="0"/>
        <v>3397920146</v>
      </c>
      <c r="G17" s="27">
        <f t="shared" si="0"/>
        <v>1236012300</v>
      </c>
      <c r="H17" s="27">
        <f t="shared" si="0"/>
        <v>-161210449</v>
      </c>
      <c r="I17" s="27">
        <f t="shared" si="0"/>
        <v>-71470725</v>
      </c>
      <c r="J17" s="27">
        <f t="shared" si="0"/>
        <v>1003331126</v>
      </c>
      <c r="K17" s="27">
        <f t="shared" si="0"/>
        <v>28580595</v>
      </c>
      <c r="L17" s="27">
        <f t="shared" si="0"/>
        <v>714272727</v>
      </c>
      <c r="M17" s="27">
        <f t="shared" si="0"/>
        <v>-218067503</v>
      </c>
      <c r="N17" s="27">
        <f t="shared" si="0"/>
        <v>524785819</v>
      </c>
      <c r="O17" s="27">
        <f t="shared" si="0"/>
        <v>-94130528</v>
      </c>
      <c r="P17" s="27">
        <f t="shared" si="0"/>
        <v>39048380</v>
      </c>
      <c r="Q17" s="27">
        <f t="shared" si="0"/>
        <v>1038693292</v>
      </c>
      <c r="R17" s="27">
        <f t="shared" si="0"/>
        <v>983611144</v>
      </c>
      <c r="S17" s="27">
        <f t="shared" si="0"/>
        <v>-306081444</v>
      </c>
      <c r="T17" s="27">
        <f t="shared" si="0"/>
        <v>92581436</v>
      </c>
      <c r="U17" s="27">
        <f t="shared" si="0"/>
        <v>91015862</v>
      </c>
      <c r="V17" s="27">
        <f t="shared" si="0"/>
        <v>-122484146</v>
      </c>
      <c r="W17" s="27">
        <f t="shared" si="0"/>
        <v>2389243943</v>
      </c>
      <c r="X17" s="27">
        <f t="shared" si="0"/>
        <v>3397920146</v>
      </c>
      <c r="Y17" s="27">
        <f t="shared" si="0"/>
        <v>-1008676203</v>
      </c>
      <c r="Z17" s="28">
        <f>+IF(X17&lt;&gt;0,+(Y17/X17)*100,0)</f>
        <v>-29.685106172592203</v>
      </c>
      <c r="AA17" s="29">
        <f>SUM(AA6:AA16)</f>
        <v>3397920146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20326735</v>
      </c>
      <c r="D21" s="17"/>
      <c r="E21" s="18">
        <v>48416115</v>
      </c>
      <c r="F21" s="19">
        <v>52142000</v>
      </c>
      <c r="G21" s="36">
        <v>166240</v>
      </c>
      <c r="H21" s="36">
        <v>87719</v>
      </c>
      <c r="I21" s="36"/>
      <c r="J21" s="19">
        <v>253959</v>
      </c>
      <c r="K21" s="36">
        <v>6232520</v>
      </c>
      <c r="L21" s="36"/>
      <c r="M21" s="19">
        <v>9195513</v>
      </c>
      <c r="N21" s="36">
        <v>15428033</v>
      </c>
      <c r="O21" s="36"/>
      <c r="P21" s="36">
        <v>10677250</v>
      </c>
      <c r="Q21" s="19"/>
      <c r="R21" s="36">
        <v>10677250</v>
      </c>
      <c r="S21" s="36"/>
      <c r="T21" s="19"/>
      <c r="U21" s="36">
        <v>1089110</v>
      </c>
      <c r="V21" s="36">
        <v>1089110</v>
      </c>
      <c r="W21" s="36">
        <v>27448352</v>
      </c>
      <c r="X21" s="19">
        <v>52142000</v>
      </c>
      <c r="Y21" s="36">
        <v>-24693648</v>
      </c>
      <c r="Z21" s="37">
        <v>-47.36</v>
      </c>
      <c r="AA21" s="38">
        <v>52142000</v>
      </c>
    </row>
    <row r="22" spans="1:27" ht="13.5">
      <c r="A22" s="22" t="s">
        <v>47</v>
      </c>
      <c r="B22" s="16"/>
      <c r="C22" s="17">
        <v>22214</v>
      </c>
      <c r="D22" s="17"/>
      <c r="E22" s="39">
        <v>140311004</v>
      </c>
      <c r="F22" s="36">
        <v>58000000</v>
      </c>
      <c r="G22" s="19">
        <v>-3971331</v>
      </c>
      <c r="H22" s="19">
        <v>-7663528</v>
      </c>
      <c r="I22" s="19">
        <v>4060806</v>
      </c>
      <c r="J22" s="19">
        <v>-7574053</v>
      </c>
      <c r="K22" s="19">
        <v>10011816</v>
      </c>
      <c r="L22" s="19">
        <v>14000114</v>
      </c>
      <c r="M22" s="36">
        <v>11930894</v>
      </c>
      <c r="N22" s="19">
        <v>35942824</v>
      </c>
      <c r="O22" s="19">
        <v>6449128</v>
      </c>
      <c r="P22" s="19">
        <v>-20849538</v>
      </c>
      <c r="Q22" s="19">
        <v>8002441</v>
      </c>
      <c r="R22" s="19">
        <v>-6397969</v>
      </c>
      <c r="S22" s="19">
        <v>493007</v>
      </c>
      <c r="T22" s="36">
        <v>-2602545</v>
      </c>
      <c r="U22" s="19">
        <v>8456517</v>
      </c>
      <c r="V22" s="19">
        <v>6346979</v>
      </c>
      <c r="W22" s="19">
        <v>28317781</v>
      </c>
      <c r="X22" s="19">
        <v>58000000</v>
      </c>
      <c r="Y22" s="19">
        <v>-29682219</v>
      </c>
      <c r="Z22" s="20">
        <v>-51.18</v>
      </c>
      <c r="AA22" s="21">
        <v>58000000</v>
      </c>
    </row>
    <row r="23" spans="1:27" ht="13.5">
      <c r="A23" s="22" t="s">
        <v>48</v>
      </c>
      <c r="B23" s="16"/>
      <c r="C23" s="40">
        <v>-8835262</v>
      </c>
      <c r="D23" s="40"/>
      <c r="E23" s="18">
        <v>12745944</v>
      </c>
      <c r="F23" s="19">
        <v>75000</v>
      </c>
      <c r="G23" s="36">
        <v>3271</v>
      </c>
      <c r="H23" s="36">
        <v>7508</v>
      </c>
      <c r="I23" s="36">
        <v>2430164</v>
      </c>
      <c r="J23" s="19">
        <v>2440943</v>
      </c>
      <c r="K23" s="36">
        <v>6890</v>
      </c>
      <c r="L23" s="36">
        <v>2641</v>
      </c>
      <c r="M23" s="19">
        <v>2383</v>
      </c>
      <c r="N23" s="36">
        <v>11914</v>
      </c>
      <c r="O23" s="36">
        <v>-225</v>
      </c>
      <c r="P23" s="36">
        <v>4579</v>
      </c>
      <c r="Q23" s="19">
        <v>7308</v>
      </c>
      <c r="R23" s="36">
        <v>11662</v>
      </c>
      <c r="S23" s="36">
        <v>1885</v>
      </c>
      <c r="T23" s="19">
        <v>-289</v>
      </c>
      <c r="U23" s="36">
        <v>-1831033</v>
      </c>
      <c r="V23" s="36">
        <v>-1829437</v>
      </c>
      <c r="W23" s="36">
        <v>635082</v>
      </c>
      <c r="X23" s="19">
        <v>75000</v>
      </c>
      <c r="Y23" s="36">
        <v>560082</v>
      </c>
      <c r="Z23" s="37">
        <v>746.78</v>
      </c>
      <c r="AA23" s="38">
        <v>75000</v>
      </c>
    </row>
    <row r="24" spans="1:27" ht="13.5">
      <c r="A24" s="22" t="s">
        <v>49</v>
      </c>
      <c r="B24" s="16"/>
      <c r="C24" s="17">
        <v>7367011</v>
      </c>
      <c r="D24" s="17"/>
      <c r="E24" s="18">
        <v>53644004</v>
      </c>
      <c r="F24" s="19">
        <v>18349004</v>
      </c>
      <c r="G24" s="19">
        <v>68393676</v>
      </c>
      <c r="H24" s="19">
        <v>5223331</v>
      </c>
      <c r="I24" s="19">
        <v>24535905</v>
      </c>
      <c r="J24" s="19">
        <v>98152912</v>
      </c>
      <c r="K24" s="19">
        <v>17870074</v>
      </c>
      <c r="L24" s="19">
        <v>5486902</v>
      </c>
      <c r="M24" s="19">
        <v>67026842</v>
      </c>
      <c r="N24" s="19">
        <v>90383818</v>
      </c>
      <c r="O24" s="19">
        <v>17866868</v>
      </c>
      <c r="P24" s="19">
        <v>19039251</v>
      </c>
      <c r="Q24" s="19">
        <v>-93833332</v>
      </c>
      <c r="R24" s="19">
        <v>-56927213</v>
      </c>
      <c r="S24" s="19">
        <v>-3535192</v>
      </c>
      <c r="T24" s="19">
        <v>12305816</v>
      </c>
      <c r="U24" s="19">
        <v>41978640</v>
      </c>
      <c r="V24" s="19">
        <v>50749264</v>
      </c>
      <c r="W24" s="19">
        <v>182358781</v>
      </c>
      <c r="X24" s="19">
        <v>18349004</v>
      </c>
      <c r="Y24" s="19">
        <v>164009777</v>
      </c>
      <c r="Z24" s="20">
        <v>893.83</v>
      </c>
      <c r="AA24" s="21">
        <v>18349004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-1815989662</v>
      </c>
      <c r="D26" s="17">
        <v>-220132000</v>
      </c>
      <c r="E26" s="18">
        <v>-2901494339</v>
      </c>
      <c r="F26" s="19">
        <v>-2679509518</v>
      </c>
      <c r="G26" s="19">
        <v>-236112076</v>
      </c>
      <c r="H26" s="19">
        <v>-172089281</v>
      </c>
      <c r="I26" s="19">
        <v>-178456746</v>
      </c>
      <c r="J26" s="19">
        <v>-586658103</v>
      </c>
      <c r="K26" s="19">
        <v>-152920778</v>
      </c>
      <c r="L26" s="19">
        <v>-248042126</v>
      </c>
      <c r="M26" s="19">
        <v>-235719352</v>
      </c>
      <c r="N26" s="19">
        <v>-636682256</v>
      </c>
      <c r="O26" s="19">
        <v>-77175429</v>
      </c>
      <c r="P26" s="19">
        <v>-163991935</v>
      </c>
      <c r="Q26" s="19">
        <v>-220110393</v>
      </c>
      <c r="R26" s="19">
        <v>-461277757</v>
      </c>
      <c r="S26" s="19">
        <v>-253331965</v>
      </c>
      <c r="T26" s="19">
        <v>-185174955</v>
      </c>
      <c r="U26" s="19">
        <v>-400351240</v>
      </c>
      <c r="V26" s="19">
        <v>-838858160</v>
      </c>
      <c r="W26" s="19">
        <v>-2523476276</v>
      </c>
      <c r="X26" s="19">
        <v>-2679509518</v>
      </c>
      <c r="Y26" s="19">
        <v>156033242</v>
      </c>
      <c r="Z26" s="20">
        <v>-5.82</v>
      </c>
      <c r="AA26" s="21">
        <v>-2679509518</v>
      </c>
    </row>
    <row r="27" spans="1:27" ht="13.5">
      <c r="A27" s="23" t="s">
        <v>51</v>
      </c>
      <c r="B27" s="24"/>
      <c r="C27" s="25">
        <f aca="true" t="shared" si="1" ref="C27:Y27">SUM(C21:C26)</f>
        <v>-1797108964</v>
      </c>
      <c r="D27" s="25">
        <f>SUM(D21:D26)</f>
        <v>-220132000</v>
      </c>
      <c r="E27" s="26">
        <f t="shared" si="1"/>
        <v>-2646377272</v>
      </c>
      <c r="F27" s="27">
        <f t="shared" si="1"/>
        <v>-2550943514</v>
      </c>
      <c r="G27" s="27">
        <f t="shared" si="1"/>
        <v>-171520220</v>
      </c>
      <c r="H27" s="27">
        <f t="shared" si="1"/>
        <v>-174434251</v>
      </c>
      <c r="I27" s="27">
        <f t="shared" si="1"/>
        <v>-147429871</v>
      </c>
      <c r="J27" s="27">
        <f t="shared" si="1"/>
        <v>-493384342</v>
      </c>
      <c r="K27" s="27">
        <f t="shared" si="1"/>
        <v>-118799478</v>
      </c>
      <c r="L27" s="27">
        <f t="shared" si="1"/>
        <v>-228552469</v>
      </c>
      <c r="M27" s="27">
        <f t="shared" si="1"/>
        <v>-147563720</v>
      </c>
      <c r="N27" s="27">
        <f t="shared" si="1"/>
        <v>-494915667</v>
      </c>
      <c r="O27" s="27">
        <f t="shared" si="1"/>
        <v>-52859658</v>
      </c>
      <c r="P27" s="27">
        <f t="shared" si="1"/>
        <v>-155120393</v>
      </c>
      <c r="Q27" s="27">
        <f t="shared" si="1"/>
        <v>-305933976</v>
      </c>
      <c r="R27" s="27">
        <f t="shared" si="1"/>
        <v>-513914027</v>
      </c>
      <c r="S27" s="27">
        <f t="shared" si="1"/>
        <v>-256372265</v>
      </c>
      <c r="T27" s="27">
        <f t="shared" si="1"/>
        <v>-175471973</v>
      </c>
      <c r="U27" s="27">
        <f t="shared" si="1"/>
        <v>-350658006</v>
      </c>
      <c r="V27" s="27">
        <f t="shared" si="1"/>
        <v>-782502244</v>
      </c>
      <c r="W27" s="27">
        <f t="shared" si="1"/>
        <v>-2284716280</v>
      </c>
      <c r="X27" s="27">
        <f t="shared" si="1"/>
        <v>-2550943514</v>
      </c>
      <c r="Y27" s="27">
        <f t="shared" si="1"/>
        <v>266227234</v>
      </c>
      <c r="Z27" s="28">
        <f>+IF(X27&lt;&gt;0,+(Y27/X27)*100,0)</f>
        <v>-10.436422152779977</v>
      </c>
      <c r="AA27" s="29">
        <f>SUM(AA21:AA26)</f>
        <v>-2550943514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-393616650</v>
      </c>
      <c r="D32" s="17"/>
      <c r="E32" s="18">
        <v>342871346</v>
      </c>
      <c r="F32" s="19">
        <v>285800000</v>
      </c>
      <c r="G32" s="19"/>
      <c r="H32" s="19">
        <v>-230879</v>
      </c>
      <c r="I32" s="19">
        <v>-4238461</v>
      </c>
      <c r="J32" s="19">
        <v>-4469340</v>
      </c>
      <c r="K32" s="19">
        <v>22512516</v>
      </c>
      <c r="L32" s="19"/>
      <c r="M32" s="19"/>
      <c r="N32" s="19">
        <v>22512516</v>
      </c>
      <c r="O32" s="19">
        <v>-3063206</v>
      </c>
      <c r="P32" s="19">
        <v>-121407</v>
      </c>
      <c r="Q32" s="19">
        <v>-148294</v>
      </c>
      <c r="R32" s="19">
        <v>-3332907</v>
      </c>
      <c r="S32" s="19">
        <v>-2673445</v>
      </c>
      <c r="T32" s="19">
        <v>-259663</v>
      </c>
      <c r="U32" s="19">
        <v>-3121980</v>
      </c>
      <c r="V32" s="19">
        <v>-6055088</v>
      </c>
      <c r="W32" s="19">
        <v>8655181</v>
      </c>
      <c r="X32" s="19">
        <v>285800000</v>
      </c>
      <c r="Y32" s="19">
        <v>-277144819</v>
      </c>
      <c r="Z32" s="20">
        <v>-96.97</v>
      </c>
      <c r="AA32" s="21">
        <v>285800000</v>
      </c>
    </row>
    <row r="33" spans="1:27" ht="13.5">
      <c r="A33" s="22" t="s">
        <v>55</v>
      </c>
      <c r="B33" s="16"/>
      <c r="C33" s="17">
        <v>-23026610</v>
      </c>
      <c r="D33" s="17"/>
      <c r="E33" s="18">
        <v>33483972</v>
      </c>
      <c r="F33" s="19">
        <v>49597976</v>
      </c>
      <c r="G33" s="19">
        <v>514514</v>
      </c>
      <c r="H33" s="36">
        <v>2525923</v>
      </c>
      <c r="I33" s="36">
        <v>2828707</v>
      </c>
      <c r="J33" s="36">
        <v>5869144</v>
      </c>
      <c r="K33" s="19">
        <v>881961</v>
      </c>
      <c r="L33" s="19">
        <v>1328964</v>
      </c>
      <c r="M33" s="19">
        <v>526239</v>
      </c>
      <c r="N33" s="19">
        <v>2737164</v>
      </c>
      <c r="O33" s="36">
        <v>-8971864</v>
      </c>
      <c r="P33" s="36">
        <v>557273</v>
      </c>
      <c r="Q33" s="36">
        <v>-430925</v>
      </c>
      <c r="R33" s="19">
        <v>-8845516</v>
      </c>
      <c r="S33" s="19">
        <v>8691643</v>
      </c>
      <c r="T33" s="19">
        <v>-179823</v>
      </c>
      <c r="U33" s="19">
        <v>-62387</v>
      </c>
      <c r="V33" s="36">
        <v>8449433</v>
      </c>
      <c r="W33" s="36">
        <v>8210225</v>
      </c>
      <c r="X33" s="36">
        <v>49597976</v>
      </c>
      <c r="Y33" s="19">
        <v>-41387751</v>
      </c>
      <c r="Z33" s="20">
        <v>-83.45</v>
      </c>
      <c r="AA33" s="21">
        <v>49597976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11099288</v>
      </c>
      <c r="D35" s="17"/>
      <c r="E35" s="18">
        <v>-139477215</v>
      </c>
      <c r="F35" s="19">
        <v>-102408995</v>
      </c>
      <c r="G35" s="19">
        <v>-933226</v>
      </c>
      <c r="H35" s="19">
        <v>-22104682</v>
      </c>
      <c r="I35" s="19">
        <v>-8958703</v>
      </c>
      <c r="J35" s="19">
        <v>-31996611</v>
      </c>
      <c r="K35" s="19">
        <v>-19331730</v>
      </c>
      <c r="L35" s="19">
        <v>-20796054</v>
      </c>
      <c r="M35" s="19">
        <v>-16728186</v>
      </c>
      <c r="N35" s="19">
        <v>-56855970</v>
      </c>
      <c r="O35" s="19">
        <v>-1217211</v>
      </c>
      <c r="P35" s="19">
        <v>-2580824</v>
      </c>
      <c r="Q35" s="19">
        <v>-27238584</v>
      </c>
      <c r="R35" s="19">
        <v>-31036619</v>
      </c>
      <c r="S35" s="19">
        <v>-900037</v>
      </c>
      <c r="T35" s="19">
        <v>-485098</v>
      </c>
      <c r="U35" s="19">
        <v>-13195077</v>
      </c>
      <c r="V35" s="19">
        <v>-14580212</v>
      </c>
      <c r="W35" s="19">
        <v>-134469412</v>
      </c>
      <c r="X35" s="19">
        <v>-102408995</v>
      </c>
      <c r="Y35" s="19">
        <v>-32060417</v>
      </c>
      <c r="Z35" s="20">
        <v>31.31</v>
      </c>
      <c r="AA35" s="21">
        <v>-102408995</v>
      </c>
    </row>
    <row r="36" spans="1:27" ht="13.5">
      <c r="A36" s="23" t="s">
        <v>57</v>
      </c>
      <c r="B36" s="24"/>
      <c r="C36" s="25">
        <f aca="true" t="shared" si="2" ref="C36:Y36">SUM(C31:C35)</f>
        <v>-405543972</v>
      </c>
      <c r="D36" s="25">
        <f>SUM(D31:D35)</f>
        <v>0</v>
      </c>
      <c r="E36" s="26">
        <f t="shared" si="2"/>
        <v>236878103</v>
      </c>
      <c r="F36" s="27">
        <f t="shared" si="2"/>
        <v>232988981</v>
      </c>
      <c r="G36" s="27">
        <f t="shared" si="2"/>
        <v>-418712</v>
      </c>
      <c r="H36" s="27">
        <f t="shared" si="2"/>
        <v>-19809638</v>
      </c>
      <c r="I36" s="27">
        <f t="shared" si="2"/>
        <v>-10368457</v>
      </c>
      <c r="J36" s="27">
        <f t="shared" si="2"/>
        <v>-30596807</v>
      </c>
      <c r="K36" s="27">
        <f t="shared" si="2"/>
        <v>4062747</v>
      </c>
      <c r="L36" s="27">
        <f t="shared" si="2"/>
        <v>-19467090</v>
      </c>
      <c r="M36" s="27">
        <f t="shared" si="2"/>
        <v>-16201947</v>
      </c>
      <c r="N36" s="27">
        <f t="shared" si="2"/>
        <v>-31606290</v>
      </c>
      <c r="O36" s="27">
        <f t="shared" si="2"/>
        <v>-13252281</v>
      </c>
      <c r="P36" s="27">
        <f t="shared" si="2"/>
        <v>-2144958</v>
      </c>
      <c r="Q36" s="27">
        <f t="shared" si="2"/>
        <v>-27817803</v>
      </c>
      <c r="R36" s="27">
        <f t="shared" si="2"/>
        <v>-43215042</v>
      </c>
      <c r="S36" s="27">
        <f t="shared" si="2"/>
        <v>5118161</v>
      </c>
      <c r="T36" s="27">
        <f t="shared" si="2"/>
        <v>-924584</v>
      </c>
      <c r="U36" s="27">
        <f t="shared" si="2"/>
        <v>-16379444</v>
      </c>
      <c r="V36" s="27">
        <f t="shared" si="2"/>
        <v>-12185867</v>
      </c>
      <c r="W36" s="27">
        <f t="shared" si="2"/>
        <v>-117604006</v>
      </c>
      <c r="X36" s="27">
        <f t="shared" si="2"/>
        <v>232988981</v>
      </c>
      <c r="Y36" s="27">
        <f t="shared" si="2"/>
        <v>-350592987</v>
      </c>
      <c r="Z36" s="28">
        <f>+IF(X36&lt;&gt;0,+(Y36/X36)*100,0)</f>
        <v>-150.47620943069407</v>
      </c>
      <c r="AA36" s="29">
        <f>SUM(AA31:AA35)</f>
        <v>232988981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-492820542</v>
      </c>
      <c r="D38" s="31">
        <f>+D17+D27+D36</f>
        <v>0</v>
      </c>
      <c r="E38" s="32">
        <f t="shared" si="3"/>
        <v>413664859</v>
      </c>
      <c r="F38" s="33">
        <f t="shared" si="3"/>
        <v>1079965613</v>
      </c>
      <c r="G38" s="33">
        <f t="shared" si="3"/>
        <v>1064073368</v>
      </c>
      <c r="H38" s="33">
        <f t="shared" si="3"/>
        <v>-355454338</v>
      </c>
      <c r="I38" s="33">
        <f t="shared" si="3"/>
        <v>-229269053</v>
      </c>
      <c r="J38" s="33">
        <f t="shared" si="3"/>
        <v>479349977</v>
      </c>
      <c r="K38" s="33">
        <f t="shared" si="3"/>
        <v>-86156136</v>
      </c>
      <c r="L38" s="33">
        <f t="shared" si="3"/>
        <v>466253168</v>
      </c>
      <c r="M38" s="33">
        <f t="shared" si="3"/>
        <v>-381833170</v>
      </c>
      <c r="N38" s="33">
        <f t="shared" si="3"/>
        <v>-1736138</v>
      </c>
      <c r="O38" s="33">
        <f t="shared" si="3"/>
        <v>-160242467</v>
      </c>
      <c r="P38" s="33">
        <f t="shared" si="3"/>
        <v>-118216971</v>
      </c>
      <c r="Q38" s="33">
        <f t="shared" si="3"/>
        <v>704941513</v>
      </c>
      <c r="R38" s="33">
        <f t="shared" si="3"/>
        <v>426482075</v>
      </c>
      <c r="S38" s="33">
        <f t="shared" si="3"/>
        <v>-557335548</v>
      </c>
      <c r="T38" s="33">
        <f t="shared" si="3"/>
        <v>-83815121</v>
      </c>
      <c r="U38" s="33">
        <f t="shared" si="3"/>
        <v>-276021588</v>
      </c>
      <c r="V38" s="33">
        <f t="shared" si="3"/>
        <v>-917172257</v>
      </c>
      <c r="W38" s="33">
        <f t="shared" si="3"/>
        <v>-13076343</v>
      </c>
      <c r="X38" s="33">
        <f t="shared" si="3"/>
        <v>1079965613</v>
      </c>
      <c r="Y38" s="33">
        <f t="shared" si="3"/>
        <v>-1093041956</v>
      </c>
      <c r="Z38" s="34">
        <f>+IF(X38&lt;&gt;0,+(Y38/X38)*100,0)</f>
        <v>-101.21081105199967</v>
      </c>
      <c r="AA38" s="35">
        <f>+AA17+AA27+AA36</f>
        <v>1079965613</v>
      </c>
    </row>
    <row r="39" spans="1:27" ht="13.5">
      <c r="A39" s="22" t="s">
        <v>59</v>
      </c>
      <c r="B39" s="16"/>
      <c r="C39" s="31">
        <v>1218850638</v>
      </c>
      <c r="D39" s="31">
        <v>43806000</v>
      </c>
      <c r="E39" s="32">
        <v>1197226159</v>
      </c>
      <c r="F39" s="33">
        <v>1045291647</v>
      </c>
      <c r="G39" s="33">
        <v>1569310891</v>
      </c>
      <c r="H39" s="33">
        <v>2633384259</v>
      </c>
      <c r="I39" s="33">
        <v>2277929921</v>
      </c>
      <c r="J39" s="33">
        <v>1569310891</v>
      </c>
      <c r="K39" s="33">
        <v>2048660868</v>
      </c>
      <c r="L39" s="33">
        <v>1962504732</v>
      </c>
      <c r="M39" s="33">
        <v>2428757900</v>
      </c>
      <c r="N39" s="33">
        <v>2048660868</v>
      </c>
      <c r="O39" s="33">
        <v>2046924730</v>
      </c>
      <c r="P39" s="33">
        <v>1886682263</v>
      </c>
      <c r="Q39" s="33">
        <v>1768465292</v>
      </c>
      <c r="R39" s="33">
        <v>2046924730</v>
      </c>
      <c r="S39" s="33">
        <v>2473406805</v>
      </c>
      <c r="T39" s="33">
        <v>1916071257</v>
      </c>
      <c r="U39" s="33">
        <v>1832256136</v>
      </c>
      <c r="V39" s="33">
        <v>2473406805</v>
      </c>
      <c r="W39" s="33">
        <v>1569310891</v>
      </c>
      <c r="X39" s="33">
        <v>1045291647</v>
      </c>
      <c r="Y39" s="33">
        <v>524019244</v>
      </c>
      <c r="Z39" s="34">
        <v>50.13</v>
      </c>
      <c r="AA39" s="35">
        <v>1045291647</v>
      </c>
    </row>
    <row r="40" spans="1:27" ht="13.5">
      <c r="A40" s="41" t="s">
        <v>60</v>
      </c>
      <c r="B40" s="42"/>
      <c r="C40" s="43">
        <v>726030097</v>
      </c>
      <c r="D40" s="43">
        <v>43806000</v>
      </c>
      <c r="E40" s="44">
        <v>1610891018</v>
      </c>
      <c r="F40" s="45">
        <v>2125257258</v>
      </c>
      <c r="G40" s="45">
        <v>2633384259</v>
      </c>
      <c r="H40" s="45">
        <v>2277929921</v>
      </c>
      <c r="I40" s="45">
        <v>2048660868</v>
      </c>
      <c r="J40" s="45">
        <v>2048660868</v>
      </c>
      <c r="K40" s="45">
        <v>1962504732</v>
      </c>
      <c r="L40" s="45">
        <v>2428757900</v>
      </c>
      <c r="M40" s="45">
        <v>2046924730</v>
      </c>
      <c r="N40" s="45">
        <v>2046924730</v>
      </c>
      <c r="O40" s="45">
        <v>1886682263</v>
      </c>
      <c r="P40" s="45">
        <v>1768465292</v>
      </c>
      <c r="Q40" s="45">
        <v>2473406805</v>
      </c>
      <c r="R40" s="45">
        <v>1886682263</v>
      </c>
      <c r="S40" s="45">
        <v>1916071257</v>
      </c>
      <c r="T40" s="45">
        <v>1832256136</v>
      </c>
      <c r="U40" s="45">
        <v>1556234548</v>
      </c>
      <c r="V40" s="45">
        <v>1556234548</v>
      </c>
      <c r="W40" s="45">
        <v>1556234548</v>
      </c>
      <c r="X40" s="45">
        <v>2125257258</v>
      </c>
      <c r="Y40" s="45">
        <v>-569022710</v>
      </c>
      <c r="Z40" s="46">
        <v>-26.77</v>
      </c>
      <c r="AA40" s="47">
        <v>2125257258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13261000</v>
      </c>
      <c r="F6" s="19">
        <v>8494000</v>
      </c>
      <c r="G6" s="19">
        <v>524136</v>
      </c>
      <c r="H6" s="19">
        <v>782442</v>
      </c>
      <c r="I6" s="19">
        <v>1529465</v>
      </c>
      <c r="J6" s="19">
        <v>2836043</v>
      </c>
      <c r="K6" s="19">
        <v>641807</v>
      </c>
      <c r="L6" s="19">
        <v>650168</v>
      </c>
      <c r="M6" s="19">
        <v>406892</v>
      </c>
      <c r="N6" s="19">
        <v>1698867</v>
      </c>
      <c r="O6" s="19">
        <v>890040</v>
      </c>
      <c r="P6" s="19">
        <v>674611</v>
      </c>
      <c r="Q6" s="19">
        <v>598057</v>
      </c>
      <c r="R6" s="19">
        <v>2162708</v>
      </c>
      <c r="S6" s="19">
        <v>613121</v>
      </c>
      <c r="T6" s="19">
        <v>665647</v>
      </c>
      <c r="U6" s="19">
        <v>750574</v>
      </c>
      <c r="V6" s="19">
        <v>2029342</v>
      </c>
      <c r="W6" s="19">
        <v>8726960</v>
      </c>
      <c r="X6" s="19">
        <v>8494000</v>
      </c>
      <c r="Y6" s="19">
        <v>232960</v>
      </c>
      <c r="Z6" s="20">
        <v>2.74</v>
      </c>
      <c r="AA6" s="21">
        <v>8494000</v>
      </c>
    </row>
    <row r="7" spans="1:27" ht="13.5">
      <c r="A7" s="22" t="s">
        <v>34</v>
      </c>
      <c r="B7" s="16"/>
      <c r="C7" s="17">
        <v>94397822</v>
      </c>
      <c r="D7" s="17"/>
      <c r="E7" s="18">
        <v>49262000</v>
      </c>
      <c r="F7" s="19">
        <v>60399000</v>
      </c>
      <c r="G7" s="19">
        <v>4794808</v>
      </c>
      <c r="H7" s="19">
        <v>8687975</v>
      </c>
      <c r="I7" s="19">
        <v>5101038</v>
      </c>
      <c r="J7" s="19">
        <v>18583821</v>
      </c>
      <c r="K7" s="19">
        <v>5499790</v>
      </c>
      <c r="L7" s="19">
        <v>4680834</v>
      </c>
      <c r="M7" s="19">
        <v>3375876</v>
      </c>
      <c r="N7" s="19">
        <v>13556500</v>
      </c>
      <c r="O7" s="19">
        <v>3805714</v>
      </c>
      <c r="P7" s="19">
        <v>6313128</v>
      </c>
      <c r="Q7" s="19">
        <v>7648820</v>
      </c>
      <c r="R7" s="19">
        <v>17767662</v>
      </c>
      <c r="S7" s="19">
        <v>4884264</v>
      </c>
      <c r="T7" s="19">
        <v>8262614</v>
      </c>
      <c r="U7" s="19">
        <v>6653446</v>
      </c>
      <c r="V7" s="19">
        <v>19800324</v>
      </c>
      <c r="W7" s="19">
        <v>69708307</v>
      </c>
      <c r="X7" s="19">
        <v>60399000</v>
      </c>
      <c r="Y7" s="19">
        <v>9309307</v>
      </c>
      <c r="Z7" s="20">
        <v>15.41</v>
      </c>
      <c r="AA7" s="21">
        <v>60399000</v>
      </c>
    </row>
    <row r="8" spans="1:27" ht="13.5">
      <c r="A8" s="22" t="s">
        <v>35</v>
      </c>
      <c r="B8" s="16"/>
      <c r="C8" s="17"/>
      <c r="D8" s="17"/>
      <c r="E8" s="18"/>
      <c r="F8" s="19">
        <v>3991000</v>
      </c>
      <c r="G8" s="19">
        <v>115945</v>
      </c>
      <c r="H8" s="19">
        <v>63531</v>
      </c>
      <c r="I8" s="19">
        <v>225866</v>
      </c>
      <c r="J8" s="19">
        <v>405342</v>
      </c>
      <c r="K8" s="19">
        <v>346828</v>
      </c>
      <c r="L8" s="19">
        <v>426101</v>
      </c>
      <c r="M8" s="19">
        <v>411750</v>
      </c>
      <c r="N8" s="19">
        <v>1184679</v>
      </c>
      <c r="O8" s="19">
        <v>207362</v>
      </c>
      <c r="P8" s="19">
        <v>940053</v>
      </c>
      <c r="Q8" s="19">
        <v>211662</v>
      </c>
      <c r="R8" s="19">
        <v>1359077</v>
      </c>
      <c r="S8" s="19">
        <v>1058971</v>
      </c>
      <c r="T8" s="19">
        <v>66405</v>
      </c>
      <c r="U8" s="19">
        <v>2701717</v>
      </c>
      <c r="V8" s="19">
        <v>3827093</v>
      </c>
      <c r="W8" s="19">
        <v>6776191</v>
      </c>
      <c r="X8" s="19">
        <v>3991000</v>
      </c>
      <c r="Y8" s="19">
        <v>2785191</v>
      </c>
      <c r="Z8" s="20">
        <v>69.79</v>
      </c>
      <c r="AA8" s="21">
        <v>3991000</v>
      </c>
    </row>
    <row r="9" spans="1:27" ht="13.5">
      <c r="A9" s="22" t="s">
        <v>36</v>
      </c>
      <c r="B9" s="16"/>
      <c r="C9" s="17">
        <v>55588110</v>
      </c>
      <c r="D9" s="17"/>
      <c r="E9" s="18">
        <v>46901000</v>
      </c>
      <c r="F9" s="19">
        <v>26162000</v>
      </c>
      <c r="G9" s="19">
        <v>14544606</v>
      </c>
      <c r="H9" s="19">
        <v>1431393</v>
      </c>
      <c r="I9" s="19">
        <v>527138</v>
      </c>
      <c r="J9" s="19">
        <v>16503137</v>
      </c>
      <c r="K9" s="19"/>
      <c r="L9" s="19"/>
      <c r="M9" s="19">
        <v>800000</v>
      </c>
      <c r="N9" s="19">
        <v>800000</v>
      </c>
      <c r="O9" s="19"/>
      <c r="P9" s="19">
        <v>371000</v>
      </c>
      <c r="Q9" s="19"/>
      <c r="R9" s="19">
        <v>371000</v>
      </c>
      <c r="S9" s="19"/>
      <c r="T9" s="19">
        <v>11033000</v>
      </c>
      <c r="U9" s="19">
        <v>20583304</v>
      </c>
      <c r="V9" s="19">
        <v>31616304</v>
      </c>
      <c r="W9" s="19">
        <v>49290441</v>
      </c>
      <c r="X9" s="19">
        <v>26162000</v>
      </c>
      <c r="Y9" s="19">
        <v>23128441</v>
      </c>
      <c r="Z9" s="20">
        <v>88.4</v>
      </c>
      <c r="AA9" s="21">
        <v>26162000</v>
      </c>
    </row>
    <row r="10" spans="1:27" ht="13.5">
      <c r="A10" s="22" t="s">
        <v>37</v>
      </c>
      <c r="B10" s="16"/>
      <c r="C10" s="17"/>
      <c r="D10" s="17"/>
      <c r="E10" s="18">
        <v>26604000</v>
      </c>
      <c r="F10" s="19">
        <v>32200000</v>
      </c>
      <c r="G10" s="19">
        <v>4000000</v>
      </c>
      <c r="H10" s="19">
        <v>5000000</v>
      </c>
      <c r="I10" s="19"/>
      <c r="J10" s="19">
        <v>9000000</v>
      </c>
      <c r="K10" s="19">
        <v>1200000</v>
      </c>
      <c r="L10" s="19">
        <v>1000000</v>
      </c>
      <c r="M10" s="19"/>
      <c r="N10" s="19">
        <v>2200000</v>
      </c>
      <c r="O10" s="19"/>
      <c r="P10" s="19"/>
      <c r="Q10" s="19"/>
      <c r="R10" s="19"/>
      <c r="S10" s="19"/>
      <c r="T10" s="19"/>
      <c r="U10" s="19">
        <v>707600</v>
      </c>
      <c r="V10" s="19">
        <v>707600</v>
      </c>
      <c r="W10" s="19">
        <v>11907600</v>
      </c>
      <c r="X10" s="19">
        <v>32200000</v>
      </c>
      <c r="Y10" s="19">
        <v>-20292400</v>
      </c>
      <c r="Z10" s="20">
        <v>-63.02</v>
      </c>
      <c r="AA10" s="21">
        <v>32200000</v>
      </c>
    </row>
    <row r="11" spans="1:27" ht="13.5">
      <c r="A11" s="22" t="s">
        <v>38</v>
      </c>
      <c r="B11" s="16"/>
      <c r="C11" s="17">
        <v>229241</v>
      </c>
      <c r="D11" s="17"/>
      <c r="E11" s="18">
        <v>23000</v>
      </c>
      <c r="F11" s="19">
        <v>1492000</v>
      </c>
      <c r="G11" s="19">
        <v>107404</v>
      </c>
      <c r="H11" s="19">
        <v>130638</v>
      </c>
      <c r="I11" s="19">
        <v>118297</v>
      </c>
      <c r="J11" s="19">
        <v>356339</v>
      </c>
      <c r="K11" s="19">
        <v>123815</v>
      </c>
      <c r="L11" s="19">
        <v>170215</v>
      </c>
      <c r="M11" s="19">
        <v>54744</v>
      </c>
      <c r="N11" s="19">
        <v>348774</v>
      </c>
      <c r="O11" s="19">
        <v>90752</v>
      </c>
      <c r="P11" s="19">
        <v>88557</v>
      </c>
      <c r="Q11" s="19">
        <v>123419</v>
      </c>
      <c r="R11" s="19">
        <v>302728</v>
      </c>
      <c r="S11" s="19">
        <v>116502</v>
      </c>
      <c r="T11" s="19">
        <v>166152</v>
      </c>
      <c r="U11" s="19">
        <v>526221</v>
      </c>
      <c r="V11" s="19">
        <v>808875</v>
      </c>
      <c r="W11" s="19">
        <v>1816716</v>
      </c>
      <c r="X11" s="19">
        <v>1492000</v>
      </c>
      <c r="Y11" s="19">
        <v>324716</v>
      </c>
      <c r="Z11" s="20">
        <v>21.76</v>
      </c>
      <c r="AA11" s="21">
        <v>1492000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-139767133</v>
      </c>
      <c r="D14" s="17"/>
      <c r="E14" s="18">
        <v>-171344000</v>
      </c>
      <c r="F14" s="19">
        <v>-147723000</v>
      </c>
      <c r="G14" s="19">
        <v>-13792716</v>
      </c>
      <c r="H14" s="19">
        <v>-13042395</v>
      </c>
      <c r="I14" s="19">
        <v>-15732896</v>
      </c>
      <c r="J14" s="19">
        <v>-42568007</v>
      </c>
      <c r="K14" s="19">
        <v>-9705474</v>
      </c>
      <c r="L14" s="19">
        <v>-13776508</v>
      </c>
      <c r="M14" s="19">
        <v>-7445859</v>
      </c>
      <c r="N14" s="19">
        <v>-30927841</v>
      </c>
      <c r="O14" s="19">
        <v>-8780632</v>
      </c>
      <c r="P14" s="19">
        <v>-8653798</v>
      </c>
      <c r="Q14" s="19">
        <v>-14662613</v>
      </c>
      <c r="R14" s="19">
        <v>-32097043</v>
      </c>
      <c r="S14" s="19">
        <v>-9031130</v>
      </c>
      <c r="T14" s="19">
        <v>-8532754</v>
      </c>
      <c r="U14" s="19">
        <v>-17073185</v>
      </c>
      <c r="V14" s="19">
        <v>-34637069</v>
      </c>
      <c r="W14" s="19">
        <v>-140229960</v>
      </c>
      <c r="X14" s="19">
        <v>-147723000</v>
      </c>
      <c r="Y14" s="19">
        <v>7493040</v>
      </c>
      <c r="Z14" s="20">
        <v>-5.07</v>
      </c>
      <c r="AA14" s="21">
        <v>-147723000</v>
      </c>
    </row>
    <row r="15" spans="1:27" ht="13.5">
      <c r="A15" s="22" t="s">
        <v>42</v>
      </c>
      <c r="B15" s="16"/>
      <c r="C15" s="17">
        <v>-178108</v>
      </c>
      <c r="D15" s="17"/>
      <c r="E15" s="18">
        <v>-590000</v>
      </c>
      <c r="F15" s="19">
        <v>-37000</v>
      </c>
      <c r="G15" s="19"/>
      <c r="H15" s="19"/>
      <c r="I15" s="19">
        <v>-19447</v>
      </c>
      <c r="J15" s="19">
        <v>-19447</v>
      </c>
      <c r="K15" s="19"/>
      <c r="L15" s="19"/>
      <c r="M15" s="19"/>
      <c r="N15" s="19"/>
      <c r="O15" s="19"/>
      <c r="P15" s="19"/>
      <c r="Q15" s="19"/>
      <c r="R15" s="19"/>
      <c r="S15" s="19">
        <v>-58430</v>
      </c>
      <c r="T15" s="19"/>
      <c r="U15" s="19"/>
      <c r="V15" s="19">
        <v>-58430</v>
      </c>
      <c r="W15" s="19">
        <v>-77877</v>
      </c>
      <c r="X15" s="19">
        <v>-37000</v>
      </c>
      <c r="Y15" s="19">
        <v>-40877</v>
      </c>
      <c r="Z15" s="20">
        <v>110.48</v>
      </c>
      <c r="AA15" s="21">
        <v>-37000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10269932</v>
      </c>
      <c r="D17" s="25">
        <f>SUM(D6:D16)</f>
        <v>0</v>
      </c>
      <c r="E17" s="26">
        <f t="shared" si="0"/>
        <v>-35883000</v>
      </c>
      <c r="F17" s="27">
        <f t="shared" si="0"/>
        <v>-15022000</v>
      </c>
      <c r="G17" s="27">
        <f t="shared" si="0"/>
        <v>10294183</v>
      </c>
      <c r="H17" s="27">
        <f t="shared" si="0"/>
        <v>3053584</v>
      </c>
      <c r="I17" s="27">
        <f t="shared" si="0"/>
        <v>-8250539</v>
      </c>
      <c r="J17" s="27">
        <f t="shared" si="0"/>
        <v>5097228</v>
      </c>
      <c r="K17" s="27">
        <f t="shared" si="0"/>
        <v>-1893234</v>
      </c>
      <c r="L17" s="27">
        <f t="shared" si="0"/>
        <v>-6849190</v>
      </c>
      <c r="M17" s="27">
        <f t="shared" si="0"/>
        <v>-2396597</v>
      </c>
      <c r="N17" s="27">
        <f t="shared" si="0"/>
        <v>-11139021</v>
      </c>
      <c r="O17" s="27">
        <f t="shared" si="0"/>
        <v>-3786764</v>
      </c>
      <c r="P17" s="27">
        <f t="shared" si="0"/>
        <v>-266449</v>
      </c>
      <c r="Q17" s="27">
        <f t="shared" si="0"/>
        <v>-6080655</v>
      </c>
      <c r="R17" s="27">
        <f t="shared" si="0"/>
        <v>-10133868</v>
      </c>
      <c r="S17" s="27">
        <f t="shared" si="0"/>
        <v>-2416702</v>
      </c>
      <c r="T17" s="27">
        <f t="shared" si="0"/>
        <v>11661064</v>
      </c>
      <c r="U17" s="27">
        <f t="shared" si="0"/>
        <v>14849677</v>
      </c>
      <c r="V17" s="27">
        <f t="shared" si="0"/>
        <v>24094039</v>
      </c>
      <c r="W17" s="27">
        <f t="shared" si="0"/>
        <v>7918378</v>
      </c>
      <c r="X17" s="27">
        <f t="shared" si="0"/>
        <v>-15022000</v>
      </c>
      <c r="Y17" s="27">
        <f t="shared" si="0"/>
        <v>22940378</v>
      </c>
      <c r="Z17" s="28">
        <f>+IF(X17&lt;&gt;0,+(Y17/X17)*100,0)</f>
        <v>-152.7118759153242</v>
      </c>
      <c r="AA17" s="29">
        <f>SUM(AA6:AA16)</f>
        <v>-15022000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-14358381</v>
      </c>
      <c r="D26" s="17"/>
      <c r="E26" s="18">
        <v>-26604000</v>
      </c>
      <c r="F26" s="19">
        <v>-14576000</v>
      </c>
      <c r="G26" s="19">
        <v>-13457</v>
      </c>
      <c r="H26" s="19"/>
      <c r="I26" s="19">
        <v>-897373</v>
      </c>
      <c r="J26" s="19">
        <v>-910830</v>
      </c>
      <c r="K26" s="19">
        <v>-818349</v>
      </c>
      <c r="L26" s="19">
        <v>-1643796</v>
      </c>
      <c r="M26" s="19">
        <v>-2204317</v>
      </c>
      <c r="N26" s="19">
        <v>-4666462</v>
      </c>
      <c r="O26" s="19">
        <v>-448375</v>
      </c>
      <c r="P26" s="19">
        <v>-4545797</v>
      </c>
      <c r="Q26" s="19">
        <v>-2198432</v>
      </c>
      <c r="R26" s="19">
        <v>-7192604</v>
      </c>
      <c r="S26" s="19">
        <v>-3804714</v>
      </c>
      <c r="T26" s="19">
        <v>-978075</v>
      </c>
      <c r="U26" s="19">
        <v>-754975</v>
      </c>
      <c r="V26" s="19">
        <v>-5537764</v>
      </c>
      <c r="W26" s="19">
        <v>-18307660</v>
      </c>
      <c r="X26" s="19">
        <v>-14576000</v>
      </c>
      <c r="Y26" s="19">
        <v>-3731660</v>
      </c>
      <c r="Z26" s="20">
        <v>25.6</v>
      </c>
      <c r="AA26" s="21">
        <v>-14576000</v>
      </c>
    </row>
    <row r="27" spans="1:27" ht="13.5">
      <c r="A27" s="23" t="s">
        <v>51</v>
      </c>
      <c r="B27" s="24"/>
      <c r="C27" s="25">
        <f aca="true" t="shared" si="1" ref="C27:Y27">SUM(C21:C26)</f>
        <v>-14358381</v>
      </c>
      <c r="D27" s="25">
        <f>SUM(D21:D26)</f>
        <v>0</v>
      </c>
      <c r="E27" s="26">
        <f t="shared" si="1"/>
        <v>-26604000</v>
      </c>
      <c r="F27" s="27">
        <f t="shared" si="1"/>
        <v>-14576000</v>
      </c>
      <c r="G27" s="27">
        <f t="shared" si="1"/>
        <v>-13457</v>
      </c>
      <c r="H27" s="27">
        <f t="shared" si="1"/>
        <v>0</v>
      </c>
      <c r="I27" s="27">
        <f t="shared" si="1"/>
        <v>-897373</v>
      </c>
      <c r="J27" s="27">
        <f t="shared" si="1"/>
        <v>-910830</v>
      </c>
      <c r="K27" s="27">
        <f t="shared" si="1"/>
        <v>-818349</v>
      </c>
      <c r="L27" s="27">
        <f t="shared" si="1"/>
        <v>-1643796</v>
      </c>
      <c r="M27" s="27">
        <f t="shared" si="1"/>
        <v>-2204317</v>
      </c>
      <c r="N27" s="27">
        <f t="shared" si="1"/>
        <v>-4666462</v>
      </c>
      <c r="O27" s="27">
        <f t="shared" si="1"/>
        <v>-448375</v>
      </c>
      <c r="P27" s="27">
        <f t="shared" si="1"/>
        <v>-4545797</v>
      </c>
      <c r="Q27" s="27">
        <f t="shared" si="1"/>
        <v>-2198432</v>
      </c>
      <c r="R27" s="27">
        <f t="shared" si="1"/>
        <v>-7192604</v>
      </c>
      <c r="S27" s="27">
        <f t="shared" si="1"/>
        <v>-3804714</v>
      </c>
      <c r="T27" s="27">
        <f t="shared" si="1"/>
        <v>-978075</v>
      </c>
      <c r="U27" s="27">
        <f t="shared" si="1"/>
        <v>-754975</v>
      </c>
      <c r="V27" s="27">
        <f t="shared" si="1"/>
        <v>-5537764</v>
      </c>
      <c r="W27" s="27">
        <f t="shared" si="1"/>
        <v>-18307660</v>
      </c>
      <c r="X27" s="27">
        <f t="shared" si="1"/>
        <v>-14576000</v>
      </c>
      <c r="Y27" s="27">
        <f t="shared" si="1"/>
        <v>-3731660</v>
      </c>
      <c r="Z27" s="28">
        <f>+IF(X27&lt;&gt;0,+(Y27/X27)*100,0)</f>
        <v>25.60139956092206</v>
      </c>
      <c r="AA27" s="29">
        <f>SUM(AA21:AA26)</f>
        <v>-14576000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6732828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-2198324</v>
      </c>
      <c r="D35" s="17"/>
      <c r="E35" s="18">
        <v>-2167992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4534504</v>
      </c>
      <c r="D36" s="25">
        <f>SUM(D31:D35)</f>
        <v>0</v>
      </c>
      <c r="E36" s="26">
        <f t="shared" si="2"/>
        <v>-2167992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446055</v>
      </c>
      <c r="D38" s="31">
        <f>+D17+D27+D36</f>
        <v>0</v>
      </c>
      <c r="E38" s="32">
        <f t="shared" si="3"/>
        <v>-64654992</v>
      </c>
      <c r="F38" s="33">
        <f t="shared" si="3"/>
        <v>-29598000</v>
      </c>
      <c r="G38" s="33">
        <f t="shared" si="3"/>
        <v>10280726</v>
      </c>
      <c r="H38" s="33">
        <f t="shared" si="3"/>
        <v>3053584</v>
      </c>
      <c r="I38" s="33">
        <f t="shared" si="3"/>
        <v>-9147912</v>
      </c>
      <c r="J38" s="33">
        <f t="shared" si="3"/>
        <v>4186398</v>
      </c>
      <c r="K38" s="33">
        <f t="shared" si="3"/>
        <v>-2711583</v>
      </c>
      <c r="L38" s="33">
        <f t="shared" si="3"/>
        <v>-8492986</v>
      </c>
      <c r="M38" s="33">
        <f t="shared" si="3"/>
        <v>-4600914</v>
      </c>
      <c r="N38" s="33">
        <f t="shared" si="3"/>
        <v>-15805483</v>
      </c>
      <c r="O38" s="33">
        <f t="shared" si="3"/>
        <v>-4235139</v>
      </c>
      <c r="P38" s="33">
        <f t="shared" si="3"/>
        <v>-4812246</v>
      </c>
      <c r="Q38" s="33">
        <f t="shared" si="3"/>
        <v>-8279087</v>
      </c>
      <c r="R38" s="33">
        <f t="shared" si="3"/>
        <v>-17326472</v>
      </c>
      <c r="S38" s="33">
        <f t="shared" si="3"/>
        <v>-6221416</v>
      </c>
      <c r="T38" s="33">
        <f t="shared" si="3"/>
        <v>10682989</v>
      </c>
      <c r="U38" s="33">
        <f t="shared" si="3"/>
        <v>14094702</v>
      </c>
      <c r="V38" s="33">
        <f t="shared" si="3"/>
        <v>18556275</v>
      </c>
      <c r="W38" s="33">
        <f t="shared" si="3"/>
        <v>-10389282</v>
      </c>
      <c r="X38" s="33">
        <f t="shared" si="3"/>
        <v>-29598000</v>
      </c>
      <c r="Y38" s="33">
        <f t="shared" si="3"/>
        <v>19208718</v>
      </c>
      <c r="Z38" s="34">
        <f>+IF(X38&lt;&gt;0,+(Y38/X38)*100,0)</f>
        <v>-64.89870261504156</v>
      </c>
      <c r="AA38" s="35">
        <f>+AA17+AA27+AA36</f>
        <v>-29598000</v>
      </c>
    </row>
    <row r="39" spans="1:27" ht="13.5">
      <c r="A39" s="22" t="s">
        <v>59</v>
      </c>
      <c r="B39" s="16"/>
      <c r="C39" s="31">
        <v>-2181331</v>
      </c>
      <c r="D39" s="31"/>
      <c r="E39" s="32">
        <v>1428000</v>
      </c>
      <c r="F39" s="33"/>
      <c r="G39" s="33">
        <v>1804947</v>
      </c>
      <c r="H39" s="33">
        <v>12085673</v>
      </c>
      <c r="I39" s="33">
        <v>15139257</v>
      </c>
      <c r="J39" s="33">
        <v>1804947</v>
      </c>
      <c r="K39" s="33">
        <v>5991345</v>
      </c>
      <c r="L39" s="33">
        <v>3279762</v>
      </c>
      <c r="M39" s="33">
        <v>-5213224</v>
      </c>
      <c r="N39" s="33">
        <v>5991345</v>
      </c>
      <c r="O39" s="33">
        <v>-9814138</v>
      </c>
      <c r="P39" s="33">
        <v>-14049277</v>
      </c>
      <c r="Q39" s="33">
        <v>-18861523</v>
      </c>
      <c r="R39" s="33">
        <v>-9814138</v>
      </c>
      <c r="S39" s="33">
        <v>-27140610</v>
      </c>
      <c r="T39" s="33">
        <v>-33362026</v>
      </c>
      <c r="U39" s="33">
        <v>-22679037</v>
      </c>
      <c r="V39" s="33">
        <v>-27140610</v>
      </c>
      <c r="W39" s="33">
        <v>1804947</v>
      </c>
      <c r="X39" s="33"/>
      <c r="Y39" s="33">
        <v>1804947</v>
      </c>
      <c r="Z39" s="34"/>
      <c r="AA39" s="35"/>
    </row>
    <row r="40" spans="1:27" ht="13.5">
      <c r="A40" s="41" t="s">
        <v>60</v>
      </c>
      <c r="B40" s="42"/>
      <c r="C40" s="43">
        <v>-1735276</v>
      </c>
      <c r="D40" s="43"/>
      <c r="E40" s="44">
        <v>-63226992</v>
      </c>
      <c r="F40" s="45">
        <v>-29598000</v>
      </c>
      <c r="G40" s="45">
        <v>12085673</v>
      </c>
      <c r="H40" s="45">
        <v>15139257</v>
      </c>
      <c r="I40" s="45">
        <v>5991345</v>
      </c>
      <c r="J40" s="45">
        <v>5991345</v>
      </c>
      <c r="K40" s="45">
        <v>3279762</v>
      </c>
      <c r="L40" s="45">
        <v>-5213224</v>
      </c>
      <c r="M40" s="45">
        <v>-9814138</v>
      </c>
      <c r="N40" s="45">
        <v>-9814138</v>
      </c>
      <c r="O40" s="45">
        <v>-14049277</v>
      </c>
      <c r="P40" s="45">
        <v>-18861523</v>
      </c>
      <c r="Q40" s="45">
        <v>-27140610</v>
      </c>
      <c r="R40" s="45">
        <v>-14049277</v>
      </c>
      <c r="S40" s="45">
        <v>-33362026</v>
      </c>
      <c r="T40" s="45">
        <v>-22679037</v>
      </c>
      <c r="U40" s="45">
        <v>-8584335</v>
      </c>
      <c r="V40" s="45">
        <v>-8584335</v>
      </c>
      <c r="W40" s="45">
        <v>-8584335</v>
      </c>
      <c r="X40" s="45">
        <v>-29598000</v>
      </c>
      <c r="Y40" s="45">
        <v>21013665</v>
      </c>
      <c r="Z40" s="46">
        <v>-71</v>
      </c>
      <c r="AA40" s="47">
        <v>-29598000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177470736</v>
      </c>
      <c r="D6" s="17"/>
      <c r="E6" s="18">
        <v>247562796</v>
      </c>
      <c r="F6" s="19">
        <v>247562797</v>
      </c>
      <c r="G6" s="19">
        <v>10845190</v>
      </c>
      <c r="H6" s="19">
        <v>10414590</v>
      </c>
      <c r="I6" s="19">
        <v>15412639</v>
      </c>
      <c r="J6" s="19">
        <v>36672419</v>
      </c>
      <c r="K6" s="19">
        <v>20324151</v>
      </c>
      <c r="L6" s="19">
        <v>25614640</v>
      </c>
      <c r="M6" s="19">
        <v>25965325</v>
      </c>
      <c r="N6" s="19">
        <v>71904116</v>
      </c>
      <c r="O6" s="19">
        <v>21022737</v>
      </c>
      <c r="P6" s="19">
        <v>25860249</v>
      </c>
      <c r="Q6" s="19">
        <v>16959123</v>
      </c>
      <c r="R6" s="19">
        <v>63842109</v>
      </c>
      <c r="S6" s="19">
        <v>13341857</v>
      </c>
      <c r="T6" s="19">
        <v>11924972</v>
      </c>
      <c r="U6" s="19">
        <v>15635525</v>
      </c>
      <c r="V6" s="19">
        <v>40902354</v>
      </c>
      <c r="W6" s="19">
        <v>213320998</v>
      </c>
      <c r="X6" s="19">
        <v>247562797</v>
      </c>
      <c r="Y6" s="19">
        <v>-34241799</v>
      </c>
      <c r="Z6" s="20">
        <v>-13.83</v>
      </c>
      <c r="AA6" s="21">
        <v>247562797</v>
      </c>
    </row>
    <row r="7" spans="1:27" ht="13.5">
      <c r="A7" s="22" t="s">
        <v>34</v>
      </c>
      <c r="B7" s="16"/>
      <c r="C7" s="17">
        <v>429975902</v>
      </c>
      <c r="D7" s="17"/>
      <c r="E7" s="18">
        <v>430175556</v>
      </c>
      <c r="F7" s="19">
        <v>451175556</v>
      </c>
      <c r="G7" s="19">
        <v>33076694</v>
      </c>
      <c r="H7" s="19">
        <v>34606488</v>
      </c>
      <c r="I7" s="19">
        <v>35609559</v>
      </c>
      <c r="J7" s="19">
        <v>103292741</v>
      </c>
      <c r="K7" s="19">
        <v>54627469</v>
      </c>
      <c r="L7" s="19">
        <v>50876024</v>
      </c>
      <c r="M7" s="19">
        <v>33284722</v>
      </c>
      <c r="N7" s="19">
        <v>138788215</v>
      </c>
      <c r="O7" s="19">
        <v>44548514</v>
      </c>
      <c r="P7" s="19">
        <v>60123045</v>
      </c>
      <c r="Q7" s="19">
        <v>40966151</v>
      </c>
      <c r="R7" s="19">
        <v>145637710</v>
      </c>
      <c r="S7" s="19">
        <v>41248698</v>
      </c>
      <c r="T7" s="19">
        <v>27246912</v>
      </c>
      <c r="U7" s="19">
        <v>39321360</v>
      </c>
      <c r="V7" s="19">
        <v>107816970</v>
      </c>
      <c r="W7" s="19">
        <v>495535636</v>
      </c>
      <c r="X7" s="19">
        <v>451175556</v>
      </c>
      <c r="Y7" s="19">
        <v>44360080</v>
      </c>
      <c r="Z7" s="20">
        <v>9.83</v>
      </c>
      <c r="AA7" s="21">
        <v>451175556</v>
      </c>
    </row>
    <row r="8" spans="1:27" ht="13.5">
      <c r="A8" s="22" t="s">
        <v>35</v>
      </c>
      <c r="B8" s="16"/>
      <c r="C8" s="17">
        <v>27835429</v>
      </c>
      <c r="D8" s="17"/>
      <c r="E8" s="18">
        <v>82460280</v>
      </c>
      <c r="F8" s="19">
        <v>32207672</v>
      </c>
      <c r="G8" s="19">
        <v>33601858</v>
      </c>
      <c r="H8" s="19">
        <v>16534752</v>
      </c>
      <c r="I8" s="19">
        <v>11019803</v>
      </c>
      <c r="J8" s="19">
        <v>61156413</v>
      </c>
      <c r="K8" s="19">
        <v>716569</v>
      </c>
      <c r="L8" s="19">
        <v>6141334</v>
      </c>
      <c r="M8" s="19">
        <v>249508</v>
      </c>
      <c r="N8" s="19">
        <v>7107411</v>
      </c>
      <c r="O8" s="19">
        <v>1339819</v>
      </c>
      <c r="P8" s="19">
        <v>2291514</v>
      </c>
      <c r="Q8" s="19">
        <v>8539842</v>
      </c>
      <c r="R8" s="19">
        <v>12171175</v>
      </c>
      <c r="S8" s="19">
        <v>7969035</v>
      </c>
      <c r="T8" s="19">
        <v>52847751</v>
      </c>
      <c r="U8" s="19">
        <v>5528702</v>
      </c>
      <c r="V8" s="19">
        <v>66345488</v>
      </c>
      <c r="W8" s="19">
        <v>146780487</v>
      </c>
      <c r="X8" s="19">
        <v>32207672</v>
      </c>
      <c r="Y8" s="19">
        <v>114572815</v>
      </c>
      <c r="Z8" s="20">
        <v>355.73</v>
      </c>
      <c r="AA8" s="21">
        <v>32207672</v>
      </c>
    </row>
    <row r="9" spans="1:27" ht="13.5">
      <c r="A9" s="22" t="s">
        <v>36</v>
      </c>
      <c r="B9" s="16"/>
      <c r="C9" s="17">
        <v>550271966</v>
      </c>
      <c r="D9" s="17"/>
      <c r="E9" s="18">
        <v>375958000</v>
      </c>
      <c r="F9" s="19">
        <v>375958000</v>
      </c>
      <c r="G9" s="19">
        <v>146964000</v>
      </c>
      <c r="H9" s="19">
        <v>3349000</v>
      </c>
      <c r="I9" s="19"/>
      <c r="J9" s="19">
        <v>150313000</v>
      </c>
      <c r="K9" s="19"/>
      <c r="L9" s="19">
        <v>104993000</v>
      </c>
      <c r="M9" s="19"/>
      <c r="N9" s="19">
        <v>104993000</v>
      </c>
      <c r="O9" s="19"/>
      <c r="P9" s="19"/>
      <c r="Q9" s="19"/>
      <c r="R9" s="19"/>
      <c r="S9" s="19"/>
      <c r="T9" s="19">
        <v>116879000</v>
      </c>
      <c r="U9" s="19"/>
      <c r="V9" s="19">
        <v>116879000</v>
      </c>
      <c r="W9" s="19">
        <v>372185000</v>
      </c>
      <c r="X9" s="19">
        <v>375958000</v>
      </c>
      <c r="Y9" s="19">
        <v>-3773000</v>
      </c>
      <c r="Z9" s="20">
        <v>-1</v>
      </c>
      <c r="AA9" s="21">
        <v>375958000</v>
      </c>
    </row>
    <row r="10" spans="1:27" ht="13.5">
      <c r="A10" s="22" t="s">
        <v>37</v>
      </c>
      <c r="B10" s="16"/>
      <c r="C10" s="17">
        <v>1980808</v>
      </c>
      <c r="D10" s="17"/>
      <c r="E10" s="18">
        <v>259194000</v>
      </c>
      <c r="F10" s="19">
        <v>259194000</v>
      </c>
      <c r="G10" s="19">
        <v>52507000</v>
      </c>
      <c r="H10" s="19">
        <v>4915000</v>
      </c>
      <c r="I10" s="19">
        <v>2000000</v>
      </c>
      <c r="J10" s="19">
        <v>59422000</v>
      </c>
      <c r="K10" s="19">
        <v>7000000</v>
      </c>
      <c r="L10" s="19">
        <v>2000000</v>
      </c>
      <c r="M10" s="19">
        <v>686000</v>
      </c>
      <c r="N10" s="19">
        <v>9686000</v>
      </c>
      <c r="O10" s="19">
        <v>141608000</v>
      </c>
      <c r="P10" s="19">
        <v>400000</v>
      </c>
      <c r="Q10" s="19">
        <v>40000000</v>
      </c>
      <c r="R10" s="19">
        <v>182008000</v>
      </c>
      <c r="S10" s="19"/>
      <c r="T10" s="19"/>
      <c r="U10" s="19"/>
      <c r="V10" s="19"/>
      <c r="W10" s="19">
        <v>251116000</v>
      </c>
      <c r="X10" s="19">
        <v>259194000</v>
      </c>
      <c r="Y10" s="19">
        <v>-8078000</v>
      </c>
      <c r="Z10" s="20">
        <v>-3.12</v>
      </c>
      <c r="AA10" s="21">
        <v>259194000</v>
      </c>
    </row>
    <row r="11" spans="1:27" ht="13.5">
      <c r="A11" s="22" t="s">
        <v>38</v>
      </c>
      <c r="B11" s="16"/>
      <c r="C11" s="17">
        <v>3442116</v>
      </c>
      <c r="D11" s="17"/>
      <c r="E11" s="18">
        <v>3942600</v>
      </c>
      <c r="F11" s="19">
        <v>54195202</v>
      </c>
      <c r="G11" s="19">
        <v>929448</v>
      </c>
      <c r="H11" s="19">
        <v>1091121</v>
      </c>
      <c r="I11" s="19">
        <v>1441311</v>
      </c>
      <c r="J11" s="19">
        <v>3461880</v>
      </c>
      <c r="K11" s="19">
        <v>6200421</v>
      </c>
      <c r="L11" s="19">
        <v>3588699</v>
      </c>
      <c r="M11" s="19">
        <v>3979348</v>
      </c>
      <c r="N11" s="19">
        <v>13768468</v>
      </c>
      <c r="O11" s="19">
        <v>6639554</v>
      </c>
      <c r="P11" s="19">
        <v>7501996</v>
      </c>
      <c r="Q11" s="19">
        <v>800267</v>
      </c>
      <c r="R11" s="19">
        <v>14941817</v>
      </c>
      <c r="S11" s="19">
        <v>1117094</v>
      </c>
      <c r="T11" s="19">
        <v>1821476</v>
      </c>
      <c r="U11" s="19">
        <v>720001</v>
      </c>
      <c r="V11" s="19">
        <v>3658571</v>
      </c>
      <c r="W11" s="19">
        <v>35830736</v>
      </c>
      <c r="X11" s="19">
        <v>54195202</v>
      </c>
      <c r="Y11" s="19">
        <v>-18364466</v>
      </c>
      <c r="Z11" s="20">
        <v>-33.89</v>
      </c>
      <c r="AA11" s="21">
        <v>54195202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-1033914323</v>
      </c>
      <c r="D14" s="17"/>
      <c r="E14" s="18">
        <v>-1057678828</v>
      </c>
      <c r="F14" s="19">
        <v>-1067679494</v>
      </c>
      <c r="G14" s="19">
        <v>-217935709</v>
      </c>
      <c r="H14" s="19">
        <v>-109962999</v>
      </c>
      <c r="I14" s="19">
        <v>-60384868</v>
      </c>
      <c r="J14" s="19">
        <v>-388283576</v>
      </c>
      <c r="K14" s="19">
        <v>-90587042</v>
      </c>
      <c r="L14" s="19">
        <v>-105571898</v>
      </c>
      <c r="M14" s="19">
        <v>-104368490</v>
      </c>
      <c r="N14" s="19">
        <v>-300527430</v>
      </c>
      <c r="O14" s="19">
        <v>-101958966</v>
      </c>
      <c r="P14" s="19">
        <v>-99044201</v>
      </c>
      <c r="Q14" s="19">
        <v>-98192487</v>
      </c>
      <c r="R14" s="19">
        <v>-299195654</v>
      </c>
      <c r="S14" s="19">
        <v>-61721068</v>
      </c>
      <c r="T14" s="19">
        <v>-139720770</v>
      </c>
      <c r="U14" s="19">
        <v>-55697561</v>
      </c>
      <c r="V14" s="19">
        <v>-257139399</v>
      </c>
      <c r="W14" s="19">
        <v>-1245146059</v>
      </c>
      <c r="X14" s="19">
        <v>-1067679494</v>
      </c>
      <c r="Y14" s="19">
        <v>-177466565</v>
      </c>
      <c r="Z14" s="20">
        <v>16.62</v>
      </c>
      <c r="AA14" s="21">
        <v>-1067679494</v>
      </c>
    </row>
    <row r="15" spans="1:27" ht="13.5">
      <c r="A15" s="22" t="s">
        <v>42</v>
      </c>
      <c r="B15" s="16"/>
      <c r="C15" s="17"/>
      <c r="D15" s="17"/>
      <c r="E15" s="18">
        <v>-9999996</v>
      </c>
      <c r="F15" s="19"/>
      <c r="G15" s="19"/>
      <c r="H15" s="19"/>
      <c r="I15" s="19"/>
      <c r="J15" s="19"/>
      <c r="K15" s="19"/>
      <c r="L15" s="19"/>
      <c r="M15" s="19"/>
      <c r="N15" s="19"/>
      <c r="O15" s="19">
        <v>-7321902</v>
      </c>
      <c r="P15" s="19">
        <v>-6613331</v>
      </c>
      <c r="Q15" s="19">
        <v>-7321902</v>
      </c>
      <c r="R15" s="19">
        <v>-21257135</v>
      </c>
      <c r="S15" s="19"/>
      <c r="T15" s="19">
        <v>-7085712</v>
      </c>
      <c r="U15" s="19"/>
      <c r="V15" s="19">
        <v>-7085712</v>
      </c>
      <c r="W15" s="19">
        <v>-28342847</v>
      </c>
      <c r="X15" s="19"/>
      <c r="Y15" s="19">
        <v>-28342847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-15000000</v>
      </c>
      <c r="F16" s="19">
        <v>-15000000</v>
      </c>
      <c r="G16" s="19"/>
      <c r="H16" s="19">
        <v>-4726</v>
      </c>
      <c r="I16" s="19"/>
      <c r="J16" s="19">
        <v>-4726</v>
      </c>
      <c r="K16" s="19"/>
      <c r="L16" s="19">
        <v>-1188838</v>
      </c>
      <c r="M16" s="19"/>
      <c r="N16" s="19">
        <v>-1188838</v>
      </c>
      <c r="O16" s="19">
        <v>-155564</v>
      </c>
      <c r="P16" s="19">
        <v>-1081326</v>
      </c>
      <c r="Q16" s="19">
        <v>-1583022</v>
      </c>
      <c r="R16" s="19">
        <v>-2819912</v>
      </c>
      <c r="S16" s="19">
        <v>-248633</v>
      </c>
      <c r="T16" s="19">
        <v>-498268</v>
      </c>
      <c r="U16" s="19">
        <v>-2130400</v>
      </c>
      <c r="V16" s="19">
        <v>-2877301</v>
      </c>
      <c r="W16" s="19">
        <v>-6890777</v>
      </c>
      <c r="X16" s="19">
        <v>-15000000</v>
      </c>
      <c r="Y16" s="19">
        <v>8109223</v>
      </c>
      <c r="Z16" s="20">
        <v>-54.06</v>
      </c>
      <c r="AA16" s="21">
        <v>-15000000</v>
      </c>
    </row>
    <row r="17" spans="1:27" ht="13.5">
      <c r="A17" s="23" t="s">
        <v>44</v>
      </c>
      <c r="B17" s="24"/>
      <c r="C17" s="25">
        <f aca="true" t="shared" si="0" ref="C17:Y17">SUM(C6:C16)</f>
        <v>157062634</v>
      </c>
      <c r="D17" s="25">
        <f>SUM(D6:D16)</f>
        <v>0</v>
      </c>
      <c r="E17" s="26">
        <f t="shared" si="0"/>
        <v>316614408</v>
      </c>
      <c r="F17" s="27">
        <f t="shared" si="0"/>
        <v>337613733</v>
      </c>
      <c r="G17" s="27">
        <f t="shared" si="0"/>
        <v>59988481</v>
      </c>
      <c r="H17" s="27">
        <f t="shared" si="0"/>
        <v>-39056774</v>
      </c>
      <c r="I17" s="27">
        <f t="shared" si="0"/>
        <v>5098444</v>
      </c>
      <c r="J17" s="27">
        <f t="shared" si="0"/>
        <v>26030151</v>
      </c>
      <c r="K17" s="27">
        <f t="shared" si="0"/>
        <v>-1718432</v>
      </c>
      <c r="L17" s="27">
        <f t="shared" si="0"/>
        <v>86452961</v>
      </c>
      <c r="M17" s="27">
        <f t="shared" si="0"/>
        <v>-40203587</v>
      </c>
      <c r="N17" s="27">
        <f t="shared" si="0"/>
        <v>44530942</v>
      </c>
      <c r="O17" s="27">
        <f t="shared" si="0"/>
        <v>105722192</v>
      </c>
      <c r="P17" s="27">
        <f t="shared" si="0"/>
        <v>-10562054</v>
      </c>
      <c r="Q17" s="27">
        <f t="shared" si="0"/>
        <v>167972</v>
      </c>
      <c r="R17" s="27">
        <f t="shared" si="0"/>
        <v>95328110</v>
      </c>
      <c r="S17" s="27">
        <f t="shared" si="0"/>
        <v>1706983</v>
      </c>
      <c r="T17" s="27">
        <f t="shared" si="0"/>
        <v>63415361</v>
      </c>
      <c r="U17" s="27">
        <f t="shared" si="0"/>
        <v>3377627</v>
      </c>
      <c r="V17" s="27">
        <f t="shared" si="0"/>
        <v>68499971</v>
      </c>
      <c r="W17" s="27">
        <f t="shared" si="0"/>
        <v>234389174</v>
      </c>
      <c r="X17" s="27">
        <f t="shared" si="0"/>
        <v>337613733</v>
      </c>
      <c r="Y17" s="27">
        <f t="shared" si="0"/>
        <v>-103224559</v>
      </c>
      <c r="Z17" s="28">
        <f>+IF(X17&lt;&gt;0,+(Y17/X17)*100,0)</f>
        <v>-30.57475123501567</v>
      </c>
      <c r="AA17" s="29">
        <f>SUM(AA6:AA16)</f>
        <v>337613733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5280000</v>
      </c>
      <c r="F21" s="19">
        <v>5280000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5280000</v>
      </c>
      <c r="Y21" s="36">
        <v>-5280000</v>
      </c>
      <c r="Z21" s="37">
        <v>-100</v>
      </c>
      <c r="AA21" s="38">
        <v>5280000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12000000</v>
      </c>
      <c r="F24" s="19">
        <v>12000000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12000000</v>
      </c>
      <c r="Y24" s="19">
        <v>-12000000</v>
      </c>
      <c r="Z24" s="20">
        <v>-100</v>
      </c>
      <c r="AA24" s="21">
        <v>12000000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-192858270</v>
      </c>
      <c r="D26" s="17"/>
      <c r="E26" s="18">
        <v>-265628000</v>
      </c>
      <c r="F26" s="19">
        <v>-265628000</v>
      </c>
      <c r="G26" s="19">
        <v>-4525260</v>
      </c>
      <c r="H26" s="19">
        <v>-3544007</v>
      </c>
      <c r="I26" s="19">
        <v>-10755809</v>
      </c>
      <c r="J26" s="19">
        <v>-18825076</v>
      </c>
      <c r="K26" s="19">
        <v>-11230606</v>
      </c>
      <c r="L26" s="19">
        <v>-13409655</v>
      </c>
      <c r="M26" s="19">
        <v>-18309413</v>
      </c>
      <c r="N26" s="19">
        <v>-42949674</v>
      </c>
      <c r="O26" s="19">
        <v>-21320890</v>
      </c>
      <c r="P26" s="19">
        <v>-35061432</v>
      </c>
      <c r="Q26" s="19">
        <v>-38205110</v>
      </c>
      <c r="R26" s="19">
        <v>-94587432</v>
      </c>
      <c r="S26" s="19">
        <v>-19234253</v>
      </c>
      <c r="T26" s="19">
        <v>-28489986</v>
      </c>
      <c r="U26" s="19">
        <v>-59698346</v>
      </c>
      <c r="V26" s="19">
        <v>-107422585</v>
      </c>
      <c r="W26" s="19">
        <v>-263784767</v>
      </c>
      <c r="X26" s="19">
        <v>-265628000</v>
      </c>
      <c r="Y26" s="19">
        <v>1843233</v>
      </c>
      <c r="Z26" s="20">
        <v>-0.69</v>
      </c>
      <c r="AA26" s="21">
        <v>-265628000</v>
      </c>
    </row>
    <row r="27" spans="1:27" ht="13.5">
      <c r="A27" s="23" t="s">
        <v>51</v>
      </c>
      <c r="B27" s="24"/>
      <c r="C27" s="25">
        <f aca="true" t="shared" si="1" ref="C27:Y27">SUM(C21:C26)</f>
        <v>-192858270</v>
      </c>
      <c r="D27" s="25">
        <f>SUM(D21:D26)</f>
        <v>0</v>
      </c>
      <c r="E27" s="26">
        <f t="shared" si="1"/>
        <v>-248348000</v>
      </c>
      <c r="F27" s="27">
        <f t="shared" si="1"/>
        <v>-248348000</v>
      </c>
      <c r="G27" s="27">
        <f t="shared" si="1"/>
        <v>-4525260</v>
      </c>
      <c r="H27" s="27">
        <f t="shared" si="1"/>
        <v>-3544007</v>
      </c>
      <c r="I27" s="27">
        <f t="shared" si="1"/>
        <v>-10755809</v>
      </c>
      <c r="J27" s="27">
        <f t="shared" si="1"/>
        <v>-18825076</v>
      </c>
      <c r="K27" s="27">
        <f t="shared" si="1"/>
        <v>-11230606</v>
      </c>
      <c r="L27" s="27">
        <f t="shared" si="1"/>
        <v>-13409655</v>
      </c>
      <c r="M27" s="27">
        <f t="shared" si="1"/>
        <v>-18309413</v>
      </c>
      <c r="N27" s="27">
        <f t="shared" si="1"/>
        <v>-42949674</v>
      </c>
      <c r="O27" s="27">
        <f t="shared" si="1"/>
        <v>-21320890</v>
      </c>
      <c r="P27" s="27">
        <f t="shared" si="1"/>
        <v>-35061432</v>
      </c>
      <c r="Q27" s="27">
        <f t="shared" si="1"/>
        <v>-38205110</v>
      </c>
      <c r="R27" s="27">
        <f t="shared" si="1"/>
        <v>-94587432</v>
      </c>
      <c r="S27" s="27">
        <f t="shared" si="1"/>
        <v>-19234253</v>
      </c>
      <c r="T27" s="27">
        <f t="shared" si="1"/>
        <v>-28489986</v>
      </c>
      <c r="U27" s="27">
        <f t="shared" si="1"/>
        <v>-59698346</v>
      </c>
      <c r="V27" s="27">
        <f t="shared" si="1"/>
        <v>-107422585</v>
      </c>
      <c r="W27" s="27">
        <f t="shared" si="1"/>
        <v>-263784767</v>
      </c>
      <c r="X27" s="27">
        <f t="shared" si="1"/>
        <v>-248348000</v>
      </c>
      <c r="Y27" s="27">
        <f t="shared" si="1"/>
        <v>-15436767</v>
      </c>
      <c r="Z27" s="28">
        <f>+IF(X27&lt;&gt;0,+(Y27/X27)*100,0)</f>
        <v>6.215780678725015</v>
      </c>
      <c r="AA27" s="29">
        <f>SUM(AA21:AA26)</f>
        <v>-248348000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69996</v>
      </c>
      <c r="F33" s="19">
        <v>70000</v>
      </c>
      <c r="G33" s="19"/>
      <c r="H33" s="36"/>
      <c r="I33" s="36"/>
      <c r="J33" s="36"/>
      <c r="K33" s="19"/>
      <c r="L33" s="19">
        <v>21544</v>
      </c>
      <c r="M33" s="19">
        <v>-3119</v>
      </c>
      <c r="N33" s="19">
        <v>18425</v>
      </c>
      <c r="O33" s="36"/>
      <c r="P33" s="36"/>
      <c r="Q33" s="36"/>
      <c r="R33" s="19"/>
      <c r="S33" s="19"/>
      <c r="T33" s="19"/>
      <c r="U33" s="19"/>
      <c r="V33" s="36"/>
      <c r="W33" s="36">
        <v>18425</v>
      </c>
      <c r="X33" s="36">
        <v>70000</v>
      </c>
      <c r="Y33" s="19">
        <v>-51575</v>
      </c>
      <c r="Z33" s="20">
        <v>-73.68</v>
      </c>
      <c r="AA33" s="21">
        <v>70000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-721685</v>
      </c>
      <c r="D35" s="17"/>
      <c r="E35" s="18">
        <v>-800000</v>
      </c>
      <c r="F35" s="19">
        <v>-800000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-800000</v>
      </c>
      <c r="Y35" s="19">
        <v>800000</v>
      </c>
      <c r="Z35" s="20">
        <v>-100</v>
      </c>
      <c r="AA35" s="21">
        <v>-800000</v>
      </c>
    </row>
    <row r="36" spans="1:27" ht="13.5">
      <c r="A36" s="23" t="s">
        <v>57</v>
      </c>
      <c r="B36" s="24"/>
      <c r="C36" s="25">
        <f aca="true" t="shared" si="2" ref="C36:Y36">SUM(C31:C35)</f>
        <v>-721685</v>
      </c>
      <c r="D36" s="25">
        <f>SUM(D31:D35)</f>
        <v>0</v>
      </c>
      <c r="E36" s="26">
        <f t="shared" si="2"/>
        <v>-730004</v>
      </c>
      <c r="F36" s="27">
        <f t="shared" si="2"/>
        <v>-730000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21544</v>
      </c>
      <c r="M36" s="27">
        <f t="shared" si="2"/>
        <v>-3119</v>
      </c>
      <c r="N36" s="27">
        <f t="shared" si="2"/>
        <v>18425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18425</v>
      </c>
      <c r="X36" s="27">
        <f t="shared" si="2"/>
        <v>-730000</v>
      </c>
      <c r="Y36" s="27">
        <f t="shared" si="2"/>
        <v>748425</v>
      </c>
      <c r="Z36" s="28">
        <f>+IF(X36&lt;&gt;0,+(Y36/X36)*100,0)</f>
        <v>-102.52397260273973</v>
      </c>
      <c r="AA36" s="29">
        <f>SUM(AA31:AA35)</f>
        <v>-730000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-36517321</v>
      </c>
      <c r="D38" s="31">
        <f>+D17+D27+D36</f>
        <v>0</v>
      </c>
      <c r="E38" s="32">
        <f t="shared" si="3"/>
        <v>67536404</v>
      </c>
      <c r="F38" s="33">
        <f t="shared" si="3"/>
        <v>88535733</v>
      </c>
      <c r="G38" s="33">
        <f t="shared" si="3"/>
        <v>55463221</v>
      </c>
      <c r="H38" s="33">
        <f t="shared" si="3"/>
        <v>-42600781</v>
      </c>
      <c r="I38" s="33">
        <f t="shared" si="3"/>
        <v>-5657365</v>
      </c>
      <c r="J38" s="33">
        <f t="shared" si="3"/>
        <v>7205075</v>
      </c>
      <c r="K38" s="33">
        <f t="shared" si="3"/>
        <v>-12949038</v>
      </c>
      <c r="L38" s="33">
        <f t="shared" si="3"/>
        <v>73064850</v>
      </c>
      <c r="M38" s="33">
        <f t="shared" si="3"/>
        <v>-58516119</v>
      </c>
      <c r="N38" s="33">
        <f t="shared" si="3"/>
        <v>1599693</v>
      </c>
      <c r="O38" s="33">
        <f t="shared" si="3"/>
        <v>84401302</v>
      </c>
      <c r="P38" s="33">
        <f t="shared" si="3"/>
        <v>-45623486</v>
      </c>
      <c r="Q38" s="33">
        <f t="shared" si="3"/>
        <v>-38037138</v>
      </c>
      <c r="R38" s="33">
        <f t="shared" si="3"/>
        <v>740678</v>
      </c>
      <c r="S38" s="33">
        <f t="shared" si="3"/>
        <v>-17527270</v>
      </c>
      <c r="T38" s="33">
        <f t="shared" si="3"/>
        <v>34925375</v>
      </c>
      <c r="U38" s="33">
        <f t="shared" si="3"/>
        <v>-56320719</v>
      </c>
      <c r="V38" s="33">
        <f t="shared" si="3"/>
        <v>-38922614</v>
      </c>
      <c r="W38" s="33">
        <f t="shared" si="3"/>
        <v>-29377168</v>
      </c>
      <c r="X38" s="33">
        <f t="shared" si="3"/>
        <v>88535733</v>
      </c>
      <c r="Y38" s="33">
        <f t="shared" si="3"/>
        <v>-117912901</v>
      </c>
      <c r="Z38" s="34">
        <f>+IF(X38&lt;&gt;0,+(Y38/X38)*100,0)</f>
        <v>-133.18114280479273</v>
      </c>
      <c r="AA38" s="35">
        <f>+AA17+AA27+AA36</f>
        <v>88535733</v>
      </c>
    </row>
    <row r="39" spans="1:27" ht="13.5">
      <c r="A39" s="22" t="s">
        <v>59</v>
      </c>
      <c r="B39" s="16"/>
      <c r="C39" s="31">
        <v>32663815</v>
      </c>
      <c r="D39" s="31"/>
      <c r="E39" s="32">
        <v>32096000</v>
      </c>
      <c r="F39" s="33">
        <v>32096000</v>
      </c>
      <c r="G39" s="33">
        <v>41857702</v>
      </c>
      <c r="H39" s="33">
        <v>97320923</v>
      </c>
      <c r="I39" s="33">
        <v>54720142</v>
      </c>
      <c r="J39" s="33">
        <v>41857702</v>
      </c>
      <c r="K39" s="33">
        <v>49062777</v>
      </c>
      <c r="L39" s="33">
        <v>36113739</v>
      </c>
      <c r="M39" s="33">
        <v>109178589</v>
      </c>
      <c r="N39" s="33">
        <v>49062777</v>
      </c>
      <c r="O39" s="33">
        <v>50662470</v>
      </c>
      <c r="P39" s="33">
        <v>135063772</v>
      </c>
      <c r="Q39" s="33">
        <v>89440286</v>
      </c>
      <c r="R39" s="33">
        <v>50662470</v>
      </c>
      <c r="S39" s="33">
        <v>51403148</v>
      </c>
      <c r="T39" s="33">
        <v>33875878</v>
      </c>
      <c r="U39" s="33">
        <v>68801253</v>
      </c>
      <c r="V39" s="33">
        <v>51403148</v>
      </c>
      <c r="W39" s="33">
        <v>41857702</v>
      </c>
      <c r="X39" s="33">
        <v>32096000</v>
      </c>
      <c r="Y39" s="33">
        <v>9761702</v>
      </c>
      <c r="Z39" s="34">
        <v>30.41</v>
      </c>
      <c r="AA39" s="35">
        <v>32096000</v>
      </c>
    </row>
    <row r="40" spans="1:27" ht="13.5">
      <c r="A40" s="41" t="s">
        <v>60</v>
      </c>
      <c r="B40" s="42"/>
      <c r="C40" s="43">
        <v>-3853506</v>
      </c>
      <c r="D40" s="43"/>
      <c r="E40" s="44">
        <v>99632403</v>
      </c>
      <c r="F40" s="45">
        <v>120631733</v>
      </c>
      <c r="G40" s="45">
        <v>97320923</v>
      </c>
      <c r="H40" s="45">
        <v>54720142</v>
      </c>
      <c r="I40" s="45">
        <v>49062777</v>
      </c>
      <c r="J40" s="45">
        <v>49062777</v>
      </c>
      <c r="K40" s="45">
        <v>36113739</v>
      </c>
      <c r="L40" s="45">
        <v>109178589</v>
      </c>
      <c r="M40" s="45">
        <v>50662470</v>
      </c>
      <c r="N40" s="45">
        <v>50662470</v>
      </c>
      <c r="O40" s="45">
        <v>135063772</v>
      </c>
      <c r="P40" s="45">
        <v>89440286</v>
      </c>
      <c r="Q40" s="45">
        <v>51403148</v>
      </c>
      <c r="R40" s="45">
        <v>135063772</v>
      </c>
      <c r="S40" s="45">
        <v>33875878</v>
      </c>
      <c r="T40" s="45">
        <v>68801253</v>
      </c>
      <c r="U40" s="45">
        <v>12480534</v>
      </c>
      <c r="V40" s="45">
        <v>12480534</v>
      </c>
      <c r="W40" s="45">
        <v>12480534</v>
      </c>
      <c r="X40" s="45">
        <v>120631733</v>
      </c>
      <c r="Y40" s="45">
        <v>-108151199</v>
      </c>
      <c r="Z40" s="46">
        <v>-89.65</v>
      </c>
      <c r="AA40" s="47">
        <v>120631733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-56786750</v>
      </c>
      <c r="D6" s="17"/>
      <c r="E6" s="18">
        <v>151906018</v>
      </c>
      <c r="F6" s="19">
        <v>106974302</v>
      </c>
      <c r="G6" s="19">
        <v>13725546</v>
      </c>
      <c r="H6" s="19">
        <v>7542674</v>
      </c>
      <c r="I6" s="19">
        <v>10050528</v>
      </c>
      <c r="J6" s="19">
        <v>31318748</v>
      </c>
      <c r="K6" s="19">
        <v>6564123</v>
      </c>
      <c r="L6" s="19">
        <v>14309325</v>
      </c>
      <c r="M6" s="19">
        <v>5088207</v>
      </c>
      <c r="N6" s="19">
        <v>25961655</v>
      </c>
      <c r="O6" s="19">
        <v>7541675</v>
      </c>
      <c r="P6" s="19">
        <v>26062046</v>
      </c>
      <c r="Q6" s="19">
        <v>9228787</v>
      </c>
      <c r="R6" s="19">
        <v>42832508</v>
      </c>
      <c r="S6" s="19">
        <v>8441856</v>
      </c>
      <c r="T6" s="19">
        <v>28815604</v>
      </c>
      <c r="U6" s="19">
        <v>7289440</v>
      </c>
      <c r="V6" s="19">
        <v>44546900</v>
      </c>
      <c r="W6" s="19">
        <v>144659811</v>
      </c>
      <c r="X6" s="19">
        <v>106974302</v>
      </c>
      <c r="Y6" s="19">
        <v>37685509</v>
      </c>
      <c r="Z6" s="20">
        <v>35.23</v>
      </c>
      <c r="AA6" s="21">
        <v>106974302</v>
      </c>
    </row>
    <row r="7" spans="1:27" ht="13.5">
      <c r="A7" s="22" t="s">
        <v>34</v>
      </c>
      <c r="B7" s="16"/>
      <c r="C7" s="17">
        <v>99238059</v>
      </c>
      <c r="D7" s="17"/>
      <c r="E7" s="18">
        <v>152450080</v>
      </c>
      <c r="F7" s="19">
        <v>93449246</v>
      </c>
      <c r="G7" s="19">
        <v>10093169</v>
      </c>
      <c r="H7" s="19">
        <v>9323527</v>
      </c>
      <c r="I7" s="19">
        <v>10720347</v>
      </c>
      <c r="J7" s="19">
        <v>30137043</v>
      </c>
      <c r="K7" s="19">
        <v>8822089</v>
      </c>
      <c r="L7" s="19">
        <v>4728925</v>
      </c>
      <c r="M7" s="19">
        <v>6634311</v>
      </c>
      <c r="N7" s="19">
        <v>20185325</v>
      </c>
      <c r="O7" s="19">
        <v>9131396</v>
      </c>
      <c r="P7" s="19">
        <v>22124787</v>
      </c>
      <c r="Q7" s="19">
        <v>8446955</v>
      </c>
      <c r="R7" s="19">
        <v>39703138</v>
      </c>
      <c r="S7" s="19">
        <v>6403322</v>
      </c>
      <c r="T7" s="19">
        <v>19644118</v>
      </c>
      <c r="U7" s="19">
        <v>9530710</v>
      </c>
      <c r="V7" s="19">
        <v>35578150</v>
      </c>
      <c r="W7" s="19">
        <v>125603656</v>
      </c>
      <c r="X7" s="19">
        <v>93449246</v>
      </c>
      <c r="Y7" s="19">
        <v>32154410</v>
      </c>
      <c r="Z7" s="20">
        <v>34.41</v>
      </c>
      <c r="AA7" s="21">
        <v>93449246</v>
      </c>
    </row>
    <row r="8" spans="1:27" ht="13.5">
      <c r="A8" s="22" t="s">
        <v>35</v>
      </c>
      <c r="B8" s="16"/>
      <c r="C8" s="17">
        <v>60518731</v>
      </c>
      <c r="D8" s="17"/>
      <c r="E8" s="18">
        <v>12612348</v>
      </c>
      <c r="F8" s="19">
        <v>6822636</v>
      </c>
      <c r="G8" s="19">
        <v>1025847</v>
      </c>
      <c r="H8" s="19">
        <v>398733</v>
      </c>
      <c r="I8" s="19">
        <v>576826</v>
      </c>
      <c r="J8" s="19">
        <v>2001406</v>
      </c>
      <c r="K8" s="19">
        <v>745033</v>
      </c>
      <c r="L8" s="19">
        <v>600637</v>
      </c>
      <c r="M8" s="19">
        <v>361326</v>
      </c>
      <c r="N8" s="19">
        <v>1706996</v>
      </c>
      <c r="O8" s="19">
        <v>604317</v>
      </c>
      <c r="P8" s="19">
        <v>899324</v>
      </c>
      <c r="Q8" s="19">
        <v>853287</v>
      </c>
      <c r="R8" s="19">
        <v>2356928</v>
      </c>
      <c r="S8" s="19">
        <v>604929</v>
      </c>
      <c r="T8" s="19">
        <v>762487</v>
      </c>
      <c r="U8" s="19">
        <v>663304</v>
      </c>
      <c r="V8" s="19">
        <v>2030720</v>
      </c>
      <c r="W8" s="19">
        <v>8096050</v>
      </c>
      <c r="X8" s="19">
        <v>6822636</v>
      </c>
      <c r="Y8" s="19">
        <v>1273414</v>
      </c>
      <c r="Z8" s="20">
        <v>18.66</v>
      </c>
      <c r="AA8" s="21">
        <v>6822636</v>
      </c>
    </row>
    <row r="9" spans="1:27" ht="13.5">
      <c r="A9" s="22" t="s">
        <v>36</v>
      </c>
      <c r="B9" s="16"/>
      <c r="C9" s="17">
        <v>127051321</v>
      </c>
      <c r="D9" s="17"/>
      <c r="E9" s="18">
        <v>153128000</v>
      </c>
      <c r="F9" s="19">
        <v>153128000</v>
      </c>
      <c r="G9" s="19">
        <v>55114000</v>
      </c>
      <c r="H9" s="19">
        <v>916000</v>
      </c>
      <c r="I9" s="19"/>
      <c r="J9" s="19">
        <v>56030000</v>
      </c>
      <c r="K9" s="19"/>
      <c r="L9" s="19"/>
      <c r="M9" s="19">
        <v>587719</v>
      </c>
      <c r="N9" s="19">
        <v>587719</v>
      </c>
      <c r="O9" s="19"/>
      <c r="P9" s="19">
        <v>602632</v>
      </c>
      <c r="Q9" s="19"/>
      <c r="R9" s="19">
        <v>602632</v>
      </c>
      <c r="S9" s="19"/>
      <c r="T9" s="19">
        <v>3687000</v>
      </c>
      <c r="U9" s="19">
        <v>44264000</v>
      </c>
      <c r="V9" s="19">
        <v>47951000</v>
      </c>
      <c r="W9" s="19">
        <v>105171351</v>
      </c>
      <c r="X9" s="19">
        <v>153128000</v>
      </c>
      <c r="Y9" s="19">
        <v>-47956649</v>
      </c>
      <c r="Z9" s="20">
        <v>-31.32</v>
      </c>
      <c r="AA9" s="21">
        <v>153128000</v>
      </c>
    </row>
    <row r="10" spans="1:27" ht="13.5">
      <c r="A10" s="22" t="s">
        <v>37</v>
      </c>
      <c r="B10" s="16"/>
      <c r="C10" s="17">
        <v>54084819</v>
      </c>
      <c r="D10" s="17"/>
      <c r="E10" s="18">
        <v>53961000</v>
      </c>
      <c r="F10" s="19">
        <v>53961000</v>
      </c>
      <c r="G10" s="19"/>
      <c r="H10" s="19">
        <v>5680000</v>
      </c>
      <c r="I10" s="19"/>
      <c r="J10" s="19">
        <v>5680000</v>
      </c>
      <c r="K10" s="19"/>
      <c r="L10" s="19">
        <v>14947368</v>
      </c>
      <c r="M10" s="19"/>
      <c r="N10" s="19">
        <v>14947368</v>
      </c>
      <c r="O10" s="19"/>
      <c r="P10" s="19"/>
      <c r="Q10" s="19">
        <v>24801000</v>
      </c>
      <c r="R10" s="19">
        <v>24801000</v>
      </c>
      <c r="S10" s="19"/>
      <c r="T10" s="19"/>
      <c r="U10" s="19"/>
      <c r="V10" s="19"/>
      <c r="W10" s="19">
        <v>45428368</v>
      </c>
      <c r="X10" s="19">
        <v>53961000</v>
      </c>
      <c r="Y10" s="19">
        <v>-8532632</v>
      </c>
      <c r="Z10" s="20">
        <v>-15.81</v>
      </c>
      <c r="AA10" s="21">
        <v>53961000</v>
      </c>
    </row>
    <row r="11" spans="1:27" ht="13.5">
      <c r="A11" s="22" t="s">
        <v>38</v>
      </c>
      <c r="B11" s="16"/>
      <c r="C11" s="17">
        <v>30170611</v>
      </c>
      <c r="D11" s="17"/>
      <c r="E11" s="18">
        <v>2000000</v>
      </c>
      <c r="F11" s="19">
        <v>23346174</v>
      </c>
      <c r="G11" s="19">
        <v>3435013</v>
      </c>
      <c r="H11" s="19">
        <v>3523274</v>
      </c>
      <c r="I11" s="19">
        <v>3642388</v>
      </c>
      <c r="J11" s="19">
        <v>10600675</v>
      </c>
      <c r="K11" s="19">
        <v>3396742</v>
      </c>
      <c r="L11" s="19">
        <v>1960152</v>
      </c>
      <c r="M11" s="19">
        <v>1940725</v>
      </c>
      <c r="N11" s="19">
        <v>7297619</v>
      </c>
      <c r="O11" s="19">
        <v>1547730</v>
      </c>
      <c r="P11" s="19">
        <v>1763292</v>
      </c>
      <c r="Q11" s="19">
        <v>1245514</v>
      </c>
      <c r="R11" s="19">
        <v>4556536</v>
      </c>
      <c r="S11" s="19">
        <v>1808277</v>
      </c>
      <c r="T11" s="19">
        <v>1530324</v>
      </c>
      <c r="U11" s="19">
        <v>1768687</v>
      </c>
      <c r="V11" s="19">
        <v>5107288</v>
      </c>
      <c r="W11" s="19">
        <v>27562118</v>
      </c>
      <c r="X11" s="19">
        <v>23346174</v>
      </c>
      <c r="Y11" s="19">
        <v>4215944</v>
      </c>
      <c r="Z11" s="20">
        <v>18.06</v>
      </c>
      <c r="AA11" s="21">
        <v>23346174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-270961225</v>
      </c>
      <c r="D14" s="17"/>
      <c r="E14" s="18">
        <v>-400913034</v>
      </c>
      <c r="F14" s="19">
        <v>-409631510</v>
      </c>
      <c r="G14" s="19">
        <v>-30852132</v>
      </c>
      <c r="H14" s="19">
        <v>-21025433</v>
      </c>
      <c r="I14" s="19">
        <v>-31327074</v>
      </c>
      <c r="J14" s="19">
        <v>-83204639</v>
      </c>
      <c r="K14" s="19">
        <v>-25694857</v>
      </c>
      <c r="L14" s="19">
        <v>-32674089</v>
      </c>
      <c r="M14" s="19">
        <v>-22106456</v>
      </c>
      <c r="N14" s="19">
        <v>-80475402</v>
      </c>
      <c r="O14" s="19">
        <v>-27041770</v>
      </c>
      <c r="P14" s="19">
        <v>-25117654</v>
      </c>
      <c r="Q14" s="19">
        <v>-34747166</v>
      </c>
      <c r="R14" s="19">
        <v>-86906590</v>
      </c>
      <c r="S14" s="19">
        <v>-23705907</v>
      </c>
      <c r="T14" s="19">
        <v>-20967723</v>
      </c>
      <c r="U14" s="19">
        <v>-29085186</v>
      </c>
      <c r="V14" s="19">
        <v>-73758816</v>
      </c>
      <c r="W14" s="19">
        <v>-324345447</v>
      </c>
      <c r="X14" s="19">
        <v>-409631510</v>
      </c>
      <c r="Y14" s="19">
        <v>85286063</v>
      </c>
      <c r="Z14" s="20">
        <v>-20.82</v>
      </c>
      <c r="AA14" s="21">
        <v>-409631510</v>
      </c>
    </row>
    <row r="15" spans="1:27" ht="13.5">
      <c r="A15" s="22" t="s">
        <v>42</v>
      </c>
      <c r="B15" s="16"/>
      <c r="C15" s="17">
        <v>-9816547</v>
      </c>
      <c r="D15" s="17"/>
      <c r="E15" s="18">
        <v>-3745000</v>
      </c>
      <c r="F15" s="19">
        <v>-3745000</v>
      </c>
      <c r="G15" s="19">
        <v>-391646</v>
      </c>
      <c r="H15" s="19">
        <v>-57921</v>
      </c>
      <c r="I15" s="19">
        <v>-56386</v>
      </c>
      <c r="J15" s="19">
        <v>-505953</v>
      </c>
      <c r="K15" s="19"/>
      <c r="L15" s="19"/>
      <c r="M15" s="19"/>
      <c r="N15" s="19"/>
      <c r="O15" s="19"/>
      <c r="P15" s="19">
        <v>-1312711</v>
      </c>
      <c r="Q15" s="19"/>
      <c r="R15" s="19">
        <v>-1312711</v>
      </c>
      <c r="S15" s="19">
        <v>-84343</v>
      </c>
      <c r="T15" s="19">
        <v>-74690</v>
      </c>
      <c r="U15" s="19">
        <v>-125305</v>
      </c>
      <c r="V15" s="19">
        <v>-284338</v>
      </c>
      <c r="W15" s="19">
        <v>-2103002</v>
      </c>
      <c r="X15" s="19">
        <v>-3745000</v>
      </c>
      <c r="Y15" s="19">
        <v>1641998</v>
      </c>
      <c r="Z15" s="20">
        <v>-43.85</v>
      </c>
      <c r="AA15" s="21">
        <v>-3745000</v>
      </c>
    </row>
    <row r="16" spans="1:27" ht="13.5">
      <c r="A16" s="22" t="s">
        <v>43</v>
      </c>
      <c r="B16" s="16"/>
      <c r="C16" s="17"/>
      <c r="D16" s="17"/>
      <c r="E16" s="18">
        <v>-30383000</v>
      </c>
      <c r="F16" s="19">
        <v>-30791984</v>
      </c>
      <c r="G16" s="19"/>
      <c r="H16" s="19"/>
      <c r="I16" s="19"/>
      <c r="J16" s="19"/>
      <c r="K16" s="19"/>
      <c r="L16" s="19">
        <v>-152650</v>
      </c>
      <c r="M16" s="19">
        <v>-78904</v>
      </c>
      <c r="N16" s="19">
        <v>-231554</v>
      </c>
      <c r="O16" s="19">
        <v>-191689</v>
      </c>
      <c r="P16" s="19">
        <v>-4144571</v>
      </c>
      <c r="Q16" s="19">
        <v>-795145</v>
      </c>
      <c r="R16" s="19">
        <v>-5131405</v>
      </c>
      <c r="S16" s="19">
        <v>-3127571</v>
      </c>
      <c r="T16" s="19">
        <v>-1587441</v>
      </c>
      <c r="U16" s="19">
        <v>-1821230</v>
      </c>
      <c r="V16" s="19">
        <v>-6536242</v>
      </c>
      <c r="W16" s="19">
        <v>-11899201</v>
      </c>
      <c r="X16" s="19">
        <v>-30791984</v>
      </c>
      <c r="Y16" s="19">
        <v>18892783</v>
      </c>
      <c r="Z16" s="20">
        <v>-61.36</v>
      </c>
      <c r="AA16" s="21">
        <v>-30791984</v>
      </c>
    </row>
    <row r="17" spans="1:27" ht="13.5">
      <c r="A17" s="23" t="s">
        <v>44</v>
      </c>
      <c r="B17" s="24"/>
      <c r="C17" s="25">
        <f aca="true" t="shared" si="0" ref="C17:Y17">SUM(C6:C16)</f>
        <v>33499019</v>
      </c>
      <c r="D17" s="25">
        <f>SUM(D6:D16)</f>
        <v>0</v>
      </c>
      <c r="E17" s="26">
        <f t="shared" si="0"/>
        <v>91016412</v>
      </c>
      <c r="F17" s="27">
        <f t="shared" si="0"/>
        <v>-6487136</v>
      </c>
      <c r="G17" s="27">
        <f t="shared" si="0"/>
        <v>52149797</v>
      </c>
      <c r="H17" s="27">
        <f t="shared" si="0"/>
        <v>6300854</v>
      </c>
      <c r="I17" s="27">
        <f t="shared" si="0"/>
        <v>-6393371</v>
      </c>
      <c r="J17" s="27">
        <f t="shared" si="0"/>
        <v>52057280</v>
      </c>
      <c r="K17" s="27">
        <f t="shared" si="0"/>
        <v>-6166870</v>
      </c>
      <c r="L17" s="27">
        <f t="shared" si="0"/>
        <v>3719668</v>
      </c>
      <c r="M17" s="27">
        <f t="shared" si="0"/>
        <v>-7573072</v>
      </c>
      <c r="N17" s="27">
        <f t="shared" si="0"/>
        <v>-10020274</v>
      </c>
      <c r="O17" s="27">
        <f t="shared" si="0"/>
        <v>-8408341</v>
      </c>
      <c r="P17" s="27">
        <f t="shared" si="0"/>
        <v>20877145</v>
      </c>
      <c r="Q17" s="27">
        <f t="shared" si="0"/>
        <v>9033232</v>
      </c>
      <c r="R17" s="27">
        <f t="shared" si="0"/>
        <v>21502036</v>
      </c>
      <c r="S17" s="27">
        <f t="shared" si="0"/>
        <v>-9659437</v>
      </c>
      <c r="T17" s="27">
        <f t="shared" si="0"/>
        <v>31809679</v>
      </c>
      <c r="U17" s="27">
        <f t="shared" si="0"/>
        <v>32484420</v>
      </c>
      <c r="V17" s="27">
        <f t="shared" si="0"/>
        <v>54634662</v>
      </c>
      <c r="W17" s="27">
        <f t="shared" si="0"/>
        <v>118173704</v>
      </c>
      <c r="X17" s="27">
        <f t="shared" si="0"/>
        <v>-6487136</v>
      </c>
      <c r="Y17" s="27">
        <f t="shared" si="0"/>
        <v>124660840</v>
      </c>
      <c r="Z17" s="28">
        <f>+IF(X17&lt;&gt;0,+(Y17/X17)*100,0)</f>
        <v>-1921.6621942256184</v>
      </c>
      <c r="AA17" s="29">
        <f>SUM(AA6:AA16)</f>
        <v>-6487136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550000</v>
      </c>
      <c r="F21" s="19">
        <v>2500000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2500000</v>
      </c>
      <c r="Y21" s="36">
        <v>-2500000</v>
      </c>
      <c r="Z21" s="37">
        <v>-100</v>
      </c>
      <c r="AA21" s="38">
        <v>2500000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>
        <v>1089180</v>
      </c>
      <c r="I22" s="19"/>
      <c r="J22" s="19">
        <v>1089180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1089180</v>
      </c>
      <c r="X22" s="19"/>
      <c r="Y22" s="19">
        <v>1089180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-45040123</v>
      </c>
      <c r="D26" s="17"/>
      <c r="E26" s="18">
        <v>-67939000</v>
      </c>
      <c r="F26" s="19">
        <v>-67939000</v>
      </c>
      <c r="G26" s="19">
        <v>-7798887</v>
      </c>
      <c r="H26" s="19">
        <v>-1652412</v>
      </c>
      <c r="I26" s="19">
        <v>-5189385</v>
      </c>
      <c r="J26" s="19">
        <v>-14640684</v>
      </c>
      <c r="K26" s="19">
        <v>-2128481</v>
      </c>
      <c r="L26" s="19">
        <v>-926510</v>
      </c>
      <c r="M26" s="19">
        <v>-4316745</v>
      </c>
      <c r="N26" s="19">
        <v>-7371736</v>
      </c>
      <c r="O26" s="19">
        <v>-778004</v>
      </c>
      <c r="P26" s="19">
        <v>-147095</v>
      </c>
      <c r="Q26" s="19">
        <v>-3040689</v>
      </c>
      <c r="R26" s="19">
        <v>-3965788</v>
      </c>
      <c r="S26" s="19">
        <v>-7098704</v>
      </c>
      <c r="T26" s="19">
        <v>-1425108</v>
      </c>
      <c r="U26" s="19">
        <v>-683597</v>
      </c>
      <c r="V26" s="19">
        <v>-9207409</v>
      </c>
      <c r="W26" s="19">
        <v>-35185617</v>
      </c>
      <c r="X26" s="19">
        <v>-67939000</v>
      </c>
      <c r="Y26" s="19">
        <v>32753383</v>
      </c>
      <c r="Z26" s="20">
        <v>-48.21</v>
      </c>
      <c r="AA26" s="21">
        <v>-67939000</v>
      </c>
    </row>
    <row r="27" spans="1:27" ht="13.5">
      <c r="A27" s="23" t="s">
        <v>51</v>
      </c>
      <c r="B27" s="24"/>
      <c r="C27" s="25">
        <f aca="true" t="shared" si="1" ref="C27:Y27">SUM(C21:C26)</f>
        <v>-45040123</v>
      </c>
      <c r="D27" s="25">
        <f>SUM(D21:D26)</f>
        <v>0</v>
      </c>
      <c r="E27" s="26">
        <f t="shared" si="1"/>
        <v>-67389000</v>
      </c>
      <c r="F27" s="27">
        <f t="shared" si="1"/>
        <v>-65439000</v>
      </c>
      <c r="G27" s="27">
        <f t="shared" si="1"/>
        <v>-7798887</v>
      </c>
      <c r="H27" s="27">
        <f t="shared" si="1"/>
        <v>-563232</v>
      </c>
      <c r="I27" s="27">
        <f t="shared" si="1"/>
        <v>-5189385</v>
      </c>
      <c r="J27" s="27">
        <f t="shared" si="1"/>
        <v>-13551504</v>
      </c>
      <c r="K27" s="27">
        <f t="shared" si="1"/>
        <v>-2128481</v>
      </c>
      <c r="L27" s="27">
        <f t="shared" si="1"/>
        <v>-926510</v>
      </c>
      <c r="M27" s="27">
        <f t="shared" si="1"/>
        <v>-4316745</v>
      </c>
      <c r="N27" s="27">
        <f t="shared" si="1"/>
        <v>-7371736</v>
      </c>
      <c r="O27" s="27">
        <f t="shared" si="1"/>
        <v>-778004</v>
      </c>
      <c r="P27" s="27">
        <f t="shared" si="1"/>
        <v>-147095</v>
      </c>
      <c r="Q27" s="27">
        <f t="shared" si="1"/>
        <v>-3040689</v>
      </c>
      <c r="R27" s="27">
        <f t="shared" si="1"/>
        <v>-3965788</v>
      </c>
      <c r="S27" s="27">
        <f t="shared" si="1"/>
        <v>-7098704</v>
      </c>
      <c r="T27" s="27">
        <f t="shared" si="1"/>
        <v>-1425108</v>
      </c>
      <c r="U27" s="27">
        <f t="shared" si="1"/>
        <v>-683597</v>
      </c>
      <c r="V27" s="27">
        <f t="shared" si="1"/>
        <v>-9207409</v>
      </c>
      <c r="W27" s="27">
        <f t="shared" si="1"/>
        <v>-34096437</v>
      </c>
      <c r="X27" s="27">
        <f t="shared" si="1"/>
        <v>-65439000</v>
      </c>
      <c r="Y27" s="27">
        <f t="shared" si="1"/>
        <v>31342563</v>
      </c>
      <c r="Z27" s="28">
        <f>+IF(X27&lt;&gt;0,+(Y27/X27)*100,0)</f>
        <v>-47.89584651354697</v>
      </c>
      <c r="AA27" s="29">
        <f>SUM(AA21:AA26)</f>
        <v>-65439000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11800000</v>
      </c>
      <c r="F32" s="19">
        <v>11800000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11800000</v>
      </c>
      <c r="Y32" s="19">
        <v>-11800000</v>
      </c>
      <c r="Z32" s="20">
        <v>-100</v>
      </c>
      <c r="AA32" s="21">
        <v>11800000</v>
      </c>
    </row>
    <row r="33" spans="1:27" ht="13.5">
      <c r="A33" s="22" t="s">
        <v>55</v>
      </c>
      <c r="B33" s="16"/>
      <c r="C33" s="17"/>
      <c r="D33" s="17"/>
      <c r="E33" s="18">
        <v>2100000</v>
      </c>
      <c r="F33" s="19">
        <v>2100000</v>
      </c>
      <c r="G33" s="19"/>
      <c r="H33" s="36"/>
      <c r="I33" s="36"/>
      <c r="J33" s="36"/>
      <c r="K33" s="19"/>
      <c r="L33" s="19">
        <v>55692</v>
      </c>
      <c r="M33" s="19">
        <v>-888</v>
      </c>
      <c r="N33" s="19">
        <v>54804</v>
      </c>
      <c r="O33" s="36">
        <v>79947</v>
      </c>
      <c r="P33" s="36">
        <v>105581</v>
      </c>
      <c r="Q33" s="36">
        <v>73184</v>
      </c>
      <c r="R33" s="19">
        <v>258712</v>
      </c>
      <c r="S33" s="19">
        <v>101057</v>
      </c>
      <c r="T33" s="19">
        <v>92052</v>
      </c>
      <c r="U33" s="19">
        <v>121993</v>
      </c>
      <c r="V33" s="36">
        <v>315102</v>
      </c>
      <c r="W33" s="36">
        <v>628618</v>
      </c>
      <c r="X33" s="36">
        <v>2100000</v>
      </c>
      <c r="Y33" s="19">
        <v>-1471382</v>
      </c>
      <c r="Z33" s="20">
        <v>-70.07</v>
      </c>
      <c r="AA33" s="21">
        <v>2100000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6453815</v>
      </c>
      <c r="D35" s="17"/>
      <c r="E35" s="18">
        <v>-3500000</v>
      </c>
      <c r="F35" s="19">
        <v>-3500000</v>
      </c>
      <c r="G35" s="19">
        <v>-412118</v>
      </c>
      <c r="H35" s="19">
        <v>-206478</v>
      </c>
      <c r="I35" s="19">
        <v>-207355</v>
      </c>
      <c r="J35" s="19">
        <v>-825951</v>
      </c>
      <c r="K35" s="19">
        <v>-528239</v>
      </c>
      <c r="L35" s="19">
        <v>-270723</v>
      </c>
      <c r="M35" s="19"/>
      <c r="N35" s="19">
        <v>-798962</v>
      </c>
      <c r="O35" s="19">
        <v>-695309</v>
      </c>
      <c r="P35" s="19"/>
      <c r="Q35" s="19"/>
      <c r="R35" s="19">
        <v>-695309</v>
      </c>
      <c r="S35" s="19">
        <v>-378129</v>
      </c>
      <c r="T35" s="19"/>
      <c r="U35" s="19"/>
      <c r="V35" s="19">
        <v>-378129</v>
      </c>
      <c r="W35" s="19">
        <v>-2698351</v>
      </c>
      <c r="X35" s="19">
        <v>-3500000</v>
      </c>
      <c r="Y35" s="19">
        <v>801649</v>
      </c>
      <c r="Z35" s="20">
        <v>-22.9</v>
      </c>
      <c r="AA35" s="21">
        <v>-3500000</v>
      </c>
    </row>
    <row r="36" spans="1:27" ht="13.5">
      <c r="A36" s="23" t="s">
        <v>57</v>
      </c>
      <c r="B36" s="24"/>
      <c r="C36" s="25">
        <f aca="true" t="shared" si="2" ref="C36:Y36">SUM(C31:C35)</f>
        <v>6453815</v>
      </c>
      <c r="D36" s="25">
        <f>SUM(D31:D35)</f>
        <v>0</v>
      </c>
      <c r="E36" s="26">
        <f t="shared" si="2"/>
        <v>10400000</v>
      </c>
      <c r="F36" s="27">
        <f t="shared" si="2"/>
        <v>10400000</v>
      </c>
      <c r="G36" s="27">
        <f t="shared" si="2"/>
        <v>-412118</v>
      </c>
      <c r="H36" s="27">
        <f t="shared" si="2"/>
        <v>-206478</v>
      </c>
      <c r="I36" s="27">
        <f t="shared" si="2"/>
        <v>-207355</v>
      </c>
      <c r="J36" s="27">
        <f t="shared" si="2"/>
        <v>-825951</v>
      </c>
      <c r="K36" s="27">
        <f t="shared" si="2"/>
        <v>-528239</v>
      </c>
      <c r="L36" s="27">
        <f t="shared" si="2"/>
        <v>-215031</v>
      </c>
      <c r="M36" s="27">
        <f t="shared" si="2"/>
        <v>-888</v>
      </c>
      <c r="N36" s="27">
        <f t="shared" si="2"/>
        <v>-744158</v>
      </c>
      <c r="O36" s="27">
        <f t="shared" si="2"/>
        <v>-615362</v>
      </c>
      <c r="P36" s="27">
        <f t="shared" si="2"/>
        <v>105581</v>
      </c>
      <c r="Q36" s="27">
        <f t="shared" si="2"/>
        <v>73184</v>
      </c>
      <c r="R36" s="27">
        <f t="shared" si="2"/>
        <v>-436597</v>
      </c>
      <c r="S36" s="27">
        <f t="shared" si="2"/>
        <v>-277072</v>
      </c>
      <c r="T36" s="27">
        <f t="shared" si="2"/>
        <v>92052</v>
      </c>
      <c r="U36" s="27">
        <f t="shared" si="2"/>
        <v>121993</v>
      </c>
      <c r="V36" s="27">
        <f t="shared" si="2"/>
        <v>-63027</v>
      </c>
      <c r="W36" s="27">
        <f t="shared" si="2"/>
        <v>-2069733</v>
      </c>
      <c r="X36" s="27">
        <f t="shared" si="2"/>
        <v>10400000</v>
      </c>
      <c r="Y36" s="27">
        <f t="shared" si="2"/>
        <v>-12469733</v>
      </c>
      <c r="Z36" s="28">
        <f>+IF(X36&lt;&gt;0,+(Y36/X36)*100,0)</f>
        <v>-119.90127884615384</v>
      </c>
      <c r="AA36" s="29">
        <f>SUM(AA31:AA35)</f>
        <v>10400000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-5087289</v>
      </c>
      <c r="D38" s="31">
        <f>+D17+D27+D36</f>
        <v>0</v>
      </c>
      <c r="E38" s="32">
        <f t="shared" si="3"/>
        <v>34027412</v>
      </c>
      <c r="F38" s="33">
        <f t="shared" si="3"/>
        <v>-61526136</v>
      </c>
      <c r="G38" s="33">
        <f t="shared" si="3"/>
        <v>43938792</v>
      </c>
      <c r="H38" s="33">
        <f t="shared" si="3"/>
        <v>5531144</v>
      </c>
      <c r="I38" s="33">
        <f t="shared" si="3"/>
        <v>-11790111</v>
      </c>
      <c r="J38" s="33">
        <f t="shared" si="3"/>
        <v>37679825</v>
      </c>
      <c r="K38" s="33">
        <f t="shared" si="3"/>
        <v>-8823590</v>
      </c>
      <c r="L38" s="33">
        <f t="shared" si="3"/>
        <v>2578127</v>
      </c>
      <c r="M38" s="33">
        <f t="shared" si="3"/>
        <v>-11890705</v>
      </c>
      <c r="N38" s="33">
        <f t="shared" si="3"/>
        <v>-18136168</v>
      </c>
      <c r="O38" s="33">
        <f t="shared" si="3"/>
        <v>-9801707</v>
      </c>
      <c r="P38" s="33">
        <f t="shared" si="3"/>
        <v>20835631</v>
      </c>
      <c r="Q38" s="33">
        <f t="shared" si="3"/>
        <v>6065727</v>
      </c>
      <c r="R38" s="33">
        <f t="shared" si="3"/>
        <v>17099651</v>
      </c>
      <c r="S38" s="33">
        <f t="shared" si="3"/>
        <v>-17035213</v>
      </c>
      <c r="T38" s="33">
        <f t="shared" si="3"/>
        <v>30476623</v>
      </c>
      <c r="U38" s="33">
        <f t="shared" si="3"/>
        <v>31922816</v>
      </c>
      <c r="V38" s="33">
        <f t="shared" si="3"/>
        <v>45364226</v>
      </c>
      <c r="W38" s="33">
        <f t="shared" si="3"/>
        <v>82007534</v>
      </c>
      <c r="X38" s="33">
        <f t="shared" si="3"/>
        <v>-61526136</v>
      </c>
      <c r="Y38" s="33">
        <f t="shared" si="3"/>
        <v>143533670</v>
      </c>
      <c r="Z38" s="34">
        <f>+IF(X38&lt;&gt;0,+(Y38/X38)*100,0)</f>
        <v>-233.28893919163067</v>
      </c>
      <c r="AA38" s="35">
        <f>+AA17+AA27+AA36</f>
        <v>-61526136</v>
      </c>
    </row>
    <row r="39" spans="1:27" ht="13.5">
      <c r="A39" s="22" t="s">
        <v>59</v>
      </c>
      <c r="B39" s="16"/>
      <c r="C39" s="31">
        <v>35169001</v>
      </c>
      <c r="D39" s="31"/>
      <c r="E39" s="32">
        <v>13408000</v>
      </c>
      <c r="F39" s="33">
        <v>30845000</v>
      </c>
      <c r="G39" s="33">
        <v>13408000</v>
      </c>
      <c r="H39" s="33">
        <v>57346792</v>
      </c>
      <c r="I39" s="33">
        <v>62877936</v>
      </c>
      <c r="J39" s="33">
        <v>13408000</v>
      </c>
      <c r="K39" s="33">
        <v>51087825</v>
      </c>
      <c r="L39" s="33">
        <v>42264235</v>
      </c>
      <c r="M39" s="33">
        <v>44842362</v>
      </c>
      <c r="N39" s="33">
        <v>51087825</v>
      </c>
      <c r="O39" s="33">
        <v>32951657</v>
      </c>
      <c r="P39" s="33">
        <v>23149950</v>
      </c>
      <c r="Q39" s="33">
        <v>43985581</v>
      </c>
      <c r="R39" s="33">
        <v>32951657</v>
      </c>
      <c r="S39" s="33">
        <v>50051308</v>
      </c>
      <c r="T39" s="33">
        <v>33016095</v>
      </c>
      <c r="U39" s="33">
        <v>63492718</v>
      </c>
      <c r="V39" s="33">
        <v>50051308</v>
      </c>
      <c r="W39" s="33">
        <v>13408000</v>
      </c>
      <c r="X39" s="33">
        <v>30845000</v>
      </c>
      <c r="Y39" s="33">
        <v>-17437000</v>
      </c>
      <c r="Z39" s="34">
        <v>-56.53</v>
      </c>
      <c r="AA39" s="35">
        <v>30845000</v>
      </c>
    </row>
    <row r="40" spans="1:27" ht="13.5">
      <c r="A40" s="41" t="s">
        <v>60</v>
      </c>
      <c r="B40" s="42"/>
      <c r="C40" s="43">
        <v>30081712</v>
      </c>
      <c r="D40" s="43"/>
      <c r="E40" s="44">
        <v>47435412</v>
      </c>
      <c r="F40" s="45">
        <v>-30681136</v>
      </c>
      <c r="G40" s="45">
        <v>57346792</v>
      </c>
      <c r="H40" s="45">
        <v>62877936</v>
      </c>
      <c r="I40" s="45">
        <v>51087825</v>
      </c>
      <c r="J40" s="45">
        <v>51087825</v>
      </c>
      <c r="K40" s="45">
        <v>42264235</v>
      </c>
      <c r="L40" s="45">
        <v>44842362</v>
      </c>
      <c r="M40" s="45">
        <v>32951657</v>
      </c>
      <c r="N40" s="45">
        <v>32951657</v>
      </c>
      <c r="O40" s="45">
        <v>23149950</v>
      </c>
      <c r="P40" s="45">
        <v>43985581</v>
      </c>
      <c r="Q40" s="45">
        <v>50051308</v>
      </c>
      <c r="R40" s="45">
        <v>23149950</v>
      </c>
      <c r="S40" s="45">
        <v>33016095</v>
      </c>
      <c r="T40" s="45">
        <v>63492718</v>
      </c>
      <c r="U40" s="45">
        <v>95415534</v>
      </c>
      <c r="V40" s="45">
        <v>95415534</v>
      </c>
      <c r="W40" s="45">
        <v>95415534</v>
      </c>
      <c r="X40" s="45">
        <v>-30681136</v>
      </c>
      <c r="Y40" s="45">
        <v>126096670</v>
      </c>
      <c r="Z40" s="46">
        <v>-410.99</v>
      </c>
      <c r="AA40" s="47">
        <v>-30681136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6758206</v>
      </c>
      <c r="D6" s="17"/>
      <c r="E6" s="18">
        <v>8550148</v>
      </c>
      <c r="F6" s="19">
        <v>6577900</v>
      </c>
      <c r="G6" s="19">
        <v>232609</v>
      </c>
      <c r="H6" s="19">
        <v>467510</v>
      </c>
      <c r="I6" s="19">
        <v>507480</v>
      </c>
      <c r="J6" s="19">
        <v>1207599</v>
      </c>
      <c r="K6" s="19">
        <v>402804</v>
      </c>
      <c r="L6" s="19">
        <v>750089</v>
      </c>
      <c r="M6" s="19">
        <v>1774191</v>
      </c>
      <c r="N6" s="19">
        <v>2927084</v>
      </c>
      <c r="O6" s="19">
        <v>785271</v>
      </c>
      <c r="P6" s="19">
        <v>555591</v>
      </c>
      <c r="Q6" s="19">
        <v>597019</v>
      </c>
      <c r="R6" s="19">
        <v>1937881</v>
      </c>
      <c r="S6" s="19">
        <v>633361</v>
      </c>
      <c r="T6" s="19">
        <v>560136</v>
      </c>
      <c r="U6" s="19">
        <v>688764</v>
      </c>
      <c r="V6" s="19">
        <v>1882261</v>
      </c>
      <c r="W6" s="19">
        <v>7954825</v>
      </c>
      <c r="X6" s="19">
        <v>6577900</v>
      </c>
      <c r="Y6" s="19">
        <v>1376925</v>
      </c>
      <c r="Z6" s="20">
        <v>20.93</v>
      </c>
      <c r="AA6" s="21">
        <v>6577900</v>
      </c>
    </row>
    <row r="7" spans="1:27" ht="13.5">
      <c r="A7" s="22" t="s">
        <v>34</v>
      </c>
      <c r="B7" s="16"/>
      <c r="C7" s="17">
        <v>25047543</v>
      </c>
      <c r="D7" s="17"/>
      <c r="E7" s="18">
        <v>33455486</v>
      </c>
      <c r="F7" s="19">
        <v>26275000</v>
      </c>
      <c r="G7" s="19">
        <v>1432930</v>
      </c>
      <c r="H7" s="19">
        <v>1880097</v>
      </c>
      <c r="I7" s="19">
        <v>2147205</v>
      </c>
      <c r="J7" s="19">
        <v>5460232</v>
      </c>
      <c r="K7" s="19">
        <v>1739301</v>
      </c>
      <c r="L7" s="19">
        <v>1900885</v>
      </c>
      <c r="M7" s="19">
        <v>2461761</v>
      </c>
      <c r="N7" s="19">
        <v>6101947</v>
      </c>
      <c r="O7" s="19">
        <v>2774666</v>
      </c>
      <c r="P7" s="19">
        <v>2453007</v>
      </c>
      <c r="Q7" s="19">
        <v>3253244</v>
      </c>
      <c r="R7" s="19">
        <v>8480917</v>
      </c>
      <c r="S7" s="19">
        <v>3164833</v>
      </c>
      <c r="T7" s="19">
        <v>2308112</v>
      </c>
      <c r="U7" s="19">
        <v>3209564</v>
      </c>
      <c r="V7" s="19">
        <v>8682509</v>
      </c>
      <c r="W7" s="19">
        <v>28725605</v>
      </c>
      <c r="X7" s="19">
        <v>26275000</v>
      </c>
      <c r="Y7" s="19">
        <v>2450605</v>
      </c>
      <c r="Z7" s="20">
        <v>9.33</v>
      </c>
      <c r="AA7" s="21">
        <v>26275000</v>
      </c>
    </row>
    <row r="8" spans="1:27" ht="13.5">
      <c r="A8" s="22" t="s">
        <v>35</v>
      </c>
      <c r="B8" s="16"/>
      <c r="C8" s="17">
        <v>3501461</v>
      </c>
      <c r="D8" s="17"/>
      <c r="E8" s="18">
        <v>4895128</v>
      </c>
      <c r="F8" s="19">
        <v>5549141</v>
      </c>
      <c r="G8" s="19">
        <v>6249328</v>
      </c>
      <c r="H8" s="19">
        <v>2608590</v>
      </c>
      <c r="I8" s="19">
        <v>2321424</v>
      </c>
      <c r="J8" s="19">
        <v>11179342</v>
      </c>
      <c r="K8" s="19">
        <v>6774122</v>
      </c>
      <c r="L8" s="19">
        <v>7114577</v>
      </c>
      <c r="M8" s="19">
        <v>1347179</v>
      </c>
      <c r="N8" s="19">
        <v>15235878</v>
      </c>
      <c r="O8" s="19">
        <v>977073</v>
      </c>
      <c r="P8" s="19">
        <v>2116302</v>
      </c>
      <c r="Q8" s="19">
        <v>972192</v>
      </c>
      <c r="R8" s="19">
        <v>4065567</v>
      </c>
      <c r="S8" s="19">
        <v>766922</v>
      </c>
      <c r="T8" s="19">
        <v>1390377</v>
      </c>
      <c r="U8" s="19">
        <v>4161854</v>
      </c>
      <c r="V8" s="19">
        <v>6319153</v>
      </c>
      <c r="W8" s="19">
        <v>36799940</v>
      </c>
      <c r="X8" s="19">
        <v>5549141</v>
      </c>
      <c r="Y8" s="19">
        <v>31250799</v>
      </c>
      <c r="Z8" s="20">
        <v>563.16</v>
      </c>
      <c r="AA8" s="21">
        <v>5549141</v>
      </c>
    </row>
    <row r="9" spans="1:27" ht="13.5">
      <c r="A9" s="22" t="s">
        <v>36</v>
      </c>
      <c r="B9" s="16"/>
      <c r="C9" s="17">
        <v>23103952</v>
      </c>
      <c r="D9" s="17"/>
      <c r="E9" s="18">
        <v>55360200</v>
      </c>
      <c r="F9" s="19">
        <v>65860236</v>
      </c>
      <c r="G9" s="19">
        <v>16885000</v>
      </c>
      <c r="H9" s="19">
        <v>7391932</v>
      </c>
      <c r="I9" s="19"/>
      <c r="J9" s="19">
        <v>24276932</v>
      </c>
      <c r="K9" s="19"/>
      <c r="L9" s="19">
        <v>416000</v>
      </c>
      <c r="M9" s="19">
        <v>9889000</v>
      </c>
      <c r="N9" s="19">
        <v>10305000</v>
      </c>
      <c r="O9" s="19"/>
      <c r="P9" s="19"/>
      <c r="Q9" s="19"/>
      <c r="R9" s="19"/>
      <c r="S9" s="19"/>
      <c r="T9" s="19">
        <v>10065000</v>
      </c>
      <c r="U9" s="19">
        <v>2500000</v>
      </c>
      <c r="V9" s="19">
        <v>12565000</v>
      </c>
      <c r="W9" s="19">
        <v>47146932</v>
      </c>
      <c r="X9" s="19">
        <v>65860236</v>
      </c>
      <c r="Y9" s="19">
        <v>-18713304</v>
      </c>
      <c r="Z9" s="20">
        <v>-28.41</v>
      </c>
      <c r="AA9" s="21">
        <v>65860236</v>
      </c>
    </row>
    <row r="10" spans="1:27" ht="13.5">
      <c r="A10" s="22" t="s">
        <v>37</v>
      </c>
      <c r="B10" s="16"/>
      <c r="C10" s="17"/>
      <c r="D10" s="17"/>
      <c r="E10" s="18">
        <v>14991000</v>
      </c>
      <c r="F10" s="19">
        <v>14991000</v>
      </c>
      <c r="G10" s="19">
        <v>8303000</v>
      </c>
      <c r="H10" s="19"/>
      <c r="I10" s="19"/>
      <c r="J10" s="19">
        <v>8303000</v>
      </c>
      <c r="K10" s="19"/>
      <c r="L10" s="19"/>
      <c r="M10" s="19"/>
      <c r="N10" s="19"/>
      <c r="O10" s="19">
        <v>4750000</v>
      </c>
      <c r="P10" s="19"/>
      <c r="Q10" s="19">
        <v>13476000</v>
      </c>
      <c r="R10" s="19">
        <v>18226000</v>
      </c>
      <c r="S10" s="19"/>
      <c r="T10" s="19"/>
      <c r="U10" s="19"/>
      <c r="V10" s="19"/>
      <c r="W10" s="19">
        <v>26529000</v>
      </c>
      <c r="X10" s="19">
        <v>14991000</v>
      </c>
      <c r="Y10" s="19">
        <v>11538000</v>
      </c>
      <c r="Z10" s="20">
        <v>76.97</v>
      </c>
      <c r="AA10" s="21">
        <v>14991000</v>
      </c>
    </row>
    <row r="11" spans="1:27" ht="13.5">
      <c r="A11" s="22" t="s">
        <v>38</v>
      </c>
      <c r="B11" s="16"/>
      <c r="C11" s="17">
        <v>13124615</v>
      </c>
      <c r="D11" s="17"/>
      <c r="E11" s="18">
        <v>604136</v>
      </c>
      <c r="F11" s="19">
        <v>395846</v>
      </c>
      <c r="G11" s="19">
        <v>53425</v>
      </c>
      <c r="H11" s="19">
        <v>48767</v>
      </c>
      <c r="I11" s="19">
        <v>74276</v>
      </c>
      <c r="J11" s="19">
        <v>176468</v>
      </c>
      <c r="K11" s="19">
        <v>83630</v>
      </c>
      <c r="L11" s="19">
        <v>33040</v>
      </c>
      <c r="M11" s="19">
        <v>93752</v>
      </c>
      <c r="N11" s="19">
        <v>210422</v>
      </c>
      <c r="O11" s="19">
        <v>88581</v>
      </c>
      <c r="P11" s="19">
        <v>45999</v>
      </c>
      <c r="Q11" s="19">
        <v>89619</v>
      </c>
      <c r="R11" s="19">
        <v>224199</v>
      </c>
      <c r="S11" s="19">
        <v>53111</v>
      </c>
      <c r="T11" s="19">
        <v>51703</v>
      </c>
      <c r="U11" s="19">
        <v>102007</v>
      </c>
      <c r="V11" s="19">
        <v>206821</v>
      </c>
      <c r="W11" s="19">
        <v>817910</v>
      </c>
      <c r="X11" s="19">
        <v>395846</v>
      </c>
      <c r="Y11" s="19">
        <v>422064</v>
      </c>
      <c r="Z11" s="20">
        <v>106.62</v>
      </c>
      <c r="AA11" s="21">
        <v>395846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-87883872</v>
      </c>
      <c r="D14" s="17"/>
      <c r="E14" s="18">
        <v>-120288315</v>
      </c>
      <c r="F14" s="19">
        <v>-112222408</v>
      </c>
      <c r="G14" s="19">
        <v>-18982938</v>
      </c>
      <c r="H14" s="19">
        <v>-16521020</v>
      </c>
      <c r="I14" s="19">
        <v>-7451377</v>
      </c>
      <c r="J14" s="19">
        <v>-42955335</v>
      </c>
      <c r="K14" s="19">
        <v>-5718647</v>
      </c>
      <c r="L14" s="19">
        <v>-6878150</v>
      </c>
      <c r="M14" s="19">
        <v>-11125611</v>
      </c>
      <c r="N14" s="19">
        <v>-23722408</v>
      </c>
      <c r="O14" s="19">
        <v>-5821918</v>
      </c>
      <c r="P14" s="19">
        <v>-6879724</v>
      </c>
      <c r="Q14" s="19">
        <v>-7817178</v>
      </c>
      <c r="R14" s="19">
        <v>-20518820</v>
      </c>
      <c r="S14" s="19">
        <v>-9083277</v>
      </c>
      <c r="T14" s="19">
        <v>-13067684</v>
      </c>
      <c r="U14" s="19">
        <v>-6552138</v>
      </c>
      <c r="V14" s="19">
        <v>-28703099</v>
      </c>
      <c r="W14" s="19">
        <v>-115899662</v>
      </c>
      <c r="X14" s="19">
        <v>-112222408</v>
      </c>
      <c r="Y14" s="19">
        <v>-3677254</v>
      </c>
      <c r="Z14" s="20">
        <v>3.28</v>
      </c>
      <c r="AA14" s="21">
        <v>-112222408</v>
      </c>
    </row>
    <row r="15" spans="1:27" ht="13.5">
      <c r="A15" s="22" t="s">
        <v>42</v>
      </c>
      <c r="B15" s="16"/>
      <c r="C15" s="17">
        <v>-268611</v>
      </c>
      <c r="D15" s="17"/>
      <c r="E15" s="18">
        <v>-463000</v>
      </c>
      <c r="F15" s="19">
        <v>-1156822</v>
      </c>
      <c r="G15" s="19">
        <v>-47191</v>
      </c>
      <c r="H15" s="19">
        <v>-105053</v>
      </c>
      <c r="I15" s="19">
        <v>-554438</v>
      </c>
      <c r="J15" s="19">
        <v>-706682</v>
      </c>
      <c r="K15" s="19">
        <v>-36102</v>
      </c>
      <c r="L15" s="19">
        <v>-80134</v>
      </c>
      <c r="M15" s="19">
        <v>-261</v>
      </c>
      <c r="N15" s="19">
        <v>-116497</v>
      </c>
      <c r="O15" s="19">
        <v>-28</v>
      </c>
      <c r="P15" s="19">
        <v>-495022</v>
      </c>
      <c r="Q15" s="19">
        <v>-105662</v>
      </c>
      <c r="R15" s="19">
        <v>-600712</v>
      </c>
      <c r="S15" s="19">
        <v>-222158</v>
      </c>
      <c r="T15" s="19">
        <v>-557683</v>
      </c>
      <c r="U15" s="19">
        <v>-408126</v>
      </c>
      <c r="V15" s="19">
        <v>-1187967</v>
      </c>
      <c r="W15" s="19">
        <v>-2611858</v>
      </c>
      <c r="X15" s="19">
        <v>-1156822</v>
      </c>
      <c r="Y15" s="19">
        <v>-1455036</v>
      </c>
      <c r="Z15" s="20">
        <v>125.78</v>
      </c>
      <c r="AA15" s="21">
        <v>-1156822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-16616706</v>
      </c>
      <c r="D17" s="25">
        <f>SUM(D6:D16)</f>
        <v>0</v>
      </c>
      <c r="E17" s="26">
        <f t="shared" si="0"/>
        <v>-2895217</v>
      </c>
      <c r="F17" s="27">
        <f t="shared" si="0"/>
        <v>6269893</v>
      </c>
      <c r="G17" s="27">
        <f t="shared" si="0"/>
        <v>14126163</v>
      </c>
      <c r="H17" s="27">
        <f t="shared" si="0"/>
        <v>-4229177</v>
      </c>
      <c r="I17" s="27">
        <f t="shared" si="0"/>
        <v>-2955430</v>
      </c>
      <c r="J17" s="27">
        <f t="shared" si="0"/>
        <v>6941556</v>
      </c>
      <c r="K17" s="27">
        <f t="shared" si="0"/>
        <v>3245108</v>
      </c>
      <c r="L17" s="27">
        <f t="shared" si="0"/>
        <v>3256307</v>
      </c>
      <c r="M17" s="27">
        <f t="shared" si="0"/>
        <v>4440011</v>
      </c>
      <c r="N17" s="27">
        <f t="shared" si="0"/>
        <v>10941426</v>
      </c>
      <c r="O17" s="27">
        <f t="shared" si="0"/>
        <v>3553645</v>
      </c>
      <c r="P17" s="27">
        <f t="shared" si="0"/>
        <v>-2203847</v>
      </c>
      <c r="Q17" s="27">
        <f t="shared" si="0"/>
        <v>10465234</v>
      </c>
      <c r="R17" s="27">
        <f t="shared" si="0"/>
        <v>11815032</v>
      </c>
      <c r="S17" s="27">
        <f t="shared" si="0"/>
        <v>-4687208</v>
      </c>
      <c r="T17" s="27">
        <f t="shared" si="0"/>
        <v>749961</v>
      </c>
      <c r="U17" s="27">
        <f t="shared" si="0"/>
        <v>3701925</v>
      </c>
      <c r="V17" s="27">
        <f t="shared" si="0"/>
        <v>-235322</v>
      </c>
      <c r="W17" s="27">
        <f t="shared" si="0"/>
        <v>29462692</v>
      </c>
      <c r="X17" s="27">
        <f t="shared" si="0"/>
        <v>6269893</v>
      </c>
      <c r="Y17" s="27">
        <f t="shared" si="0"/>
        <v>23192799</v>
      </c>
      <c r="Z17" s="28">
        <f>+IF(X17&lt;&gt;0,+(Y17/X17)*100,0)</f>
        <v>369.9074130930145</v>
      </c>
      <c r="AA17" s="29">
        <f>SUM(AA6:AA16)</f>
        <v>6269893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13000000</v>
      </c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>
        <v>2000000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2000000</v>
      </c>
      <c r="Y24" s="19">
        <v>-2000000</v>
      </c>
      <c r="Z24" s="20">
        <v>-100</v>
      </c>
      <c r="AA24" s="21">
        <v>2000000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-13904992</v>
      </c>
      <c r="D26" s="17"/>
      <c r="E26" s="18">
        <v>-22170000</v>
      </c>
      <c r="F26" s="19">
        <v>-22170000</v>
      </c>
      <c r="G26" s="19">
        <v>-2429624</v>
      </c>
      <c r="H26" s="19">
        <v>-1900203</v>
      </c>
      <c r="I26" s="19">
        <v>-675305</v>
      </c>
      <c r="J26" s="19">
        <v>-5005132</v>
      </c>
      <c r="K26" s="19">
        <v>-3036865</v>
      </c>
      <c r="L26" s="19">
        <v>-2837916</v>
      </c>
      <c r="M26" s="19">
        <v>-4250649</v>
      </c>
      <c r="N26" s="19">
        <v>-10125430</v>
      </c>
      <c r="O26" s="19">
        <v>-121452</v>
      </c>
      <c r="P26" s="19">
        <v>-1359326</v>
      </c>
      <c r="Q26" s="19">
        <v>-1409688</v>
      </c>
      <c r="R26" s="19">
        <v>-2890466</v>
      </c>
      <c r="S26" s="19">
        <v>-3378859</v>
      </c>
      <c r="T26" s="19">
        <v>-1612390</v>
      </c>
      <c r="U26" s="19">
        <v>-1986055</v>
      </c>
      <c r="V26" s="19">
        <v>-6977304</v>
      </c>
      <c r="W26" s="19">
        <v>-24998332</v>
      </c>
      <c r="X26" s="19">
        <v>-22170000</v>
      </c>
      <c r="Y26" s="19">
        <v>-2828332</v>
      </c>
      <c r="Z26" s="20">
        <v>12.76</v>
      </c>
      <c r="AA26" s="21">
        <v>-22170000</v>
      </c>
    </row>
    <row r="27" spans="1:27" ht="13.5">
      <c r="A27" s="23" t="s">
        <v>51</v>
      </c>
      <c r="B27" s="24"/>
      <c r="C27" s="25">
        <f aca="true" t="shared" si="1" ref="C27:Y27">SUM(C21:C26)</f>
        <v>-13904992</v>
      </c>
      <c r="D27" s="25">
        <f>SUM(D21:D26)</f>
        <v>0</v>
      </c>
      <c r="E27" s="26">
        <f t="shared" si="1"/>
        <v>-9170000</v>
      </c>
      <c r="F27" s="27">
        <f t="shared" si="1"/>
        <v>-20170000</v>
      </c>
      <c r="G27" s="27">
        <f t="shared" si="1"/>
        <v>-2429624</v>
      </c>
      <c r="H27" s="27">
        <f t="shared" si="1"/>
        <v>-1900203</v>
      </c>
      <c r="I27" s="27">
        <f t="shared" si="1"/>
        <v>-675305</v>
      </c>
      <c r="J27" s="27">
        <f t="shared" si="1"/>
        <v>-5005132</v>
      </c>
      <c r="K27" s="27">
        <f t="shared" si="1"/>
        <v>-3036865</v>
      </c>
      <c r="L27" s="27">
        <f t="shared" si="1"/>
        <v>-2837916</v>
      </c>
      <c r="M27" s="27">
        <f t="shared" si="1"/>
        <v>-4250649</v>
      </c>
      <c r="N27" s="27">
        <f t="shared" si="1"/>
        <v>-10125430</v>
      </c>
      <c r="O27" s="27">
        <f t="shared" si="1"/>
        <v>-121452</v>
      </c>
      <c r="P27" s="27">
        <f t="shared" si="1"/>
        <v>-1359326</v>
      </c>
      <c r="Q27" s="27">
        <f t="shared" si="1"/>
        <v>-1409688</v>
      </c>
      <c r="R27" s="27">
        <f t="shared" si="1"/>
        <v>-2890466</v>
      </c>
      <c r="S27" s="27">
        <f t="shared" si="1"/>
        <v>-3378859</v>
      </c>
      <c r="T27" s="27">
        <f t="shared" si="1"/>
        <v>-1612390</v>
      </c>
      <c r="U27" s="27">
        <f t="shared" si="1"/>
        <v>-1986055</v>
      </c>
      <c r="V27" s="27">
        <f t="shared" si="1"/>
        <v>-6977304</v>
      </c>
      <c r="W27" s="27">
        <f t="shared" si="1"/>
        <v>-24998332</v>
      </c>
      <c r="X27" s="27">
        <f t="shared" si="1"/>
        <v>-20170000</v>
      </c>
      <c r="Y27" s="27">
        <f t="shared" si="1"/>
        <v>-4828332</v>
      </c>
      <c r="Z27" s="28">
        <f>+IF(X27&lt;&gt;0,+(Y27/X27)*100,0)</f>
        <v>23.938185423896876</v>
      </c>
      <c r="AA27" s="29">
        <f>SUM(AA21:AA26)</f>
        <v>-20170000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-30521698</v>
      </c>
      <c r="D38" s="31">
        <f>+D17+D27+D36</f>
        <v>0</v>
      </c>
      <c r="E38" s="32">
        <f t="shared" si="3"/>
        <v>-12065217</v>
      </c>
      <c r="F38" s="33">
        <f t="shared" si="3"/>
        <v>-13900107</v>
      </c>
      <c r="G38" s="33">
        <f t="shared" si="3"/>
        <v>11696539</v>
      </c>
      <c r="H38" s="33">
        <f t="shared" si="3"/>
        <v>-6129380</v>
      </c>
      <c r="I38" s="33">
        <f t="shared" si="3"/>
        <v>-3630735</v>
      </c>
      <c r="J38" s="33">
        <f t="shared" si="3"/>
        <v>1936424</v>
      </c>
      <c r="K38" s="33">
        <f t="shared" si="3"/>
        <v>208243</v>
      </c>
      <c r="L38" s="33">
        <f t="shared" si="3"/>
        <v>418391</v>
      </c>
      <c r="M38" s="33">
        <f t="shared" si="3"/>
        <v>189362</v>
      </c>
      <c r="N38" s="33">
        <f t="shared" si="3"/>
        <v>815996</v>
      </c>
      <c r="O38" s="33">
        <f t="shared" si="3"/>
        <v>3432193</v>
      </c>
      <c r="P38" s="33">
        <f t="shared" si="3"/>
        <v>-3563173</v>
      </c>
      <c r="Q38" s="33">
        <f t="shared" si="3"/>
        <v>9055546</v>
      </c>
      <c r="R38" s="33">
        <f t="shared" si="3"/>
        <v>8924566</v>
      </c>
      <c r="S38" s="33">
        <f t="shared" si="3"/>
        <v>-8066067</v>
      </c>
      <c r="T38" s="33">
        <f t="shared" si="3"/>
        <v>-862429</v>
      </c>
      <c r="U38" s="33">
        <f t="shared" si="3"/>
        <v>1715870</v>
      </c>
      <c r="V38" s="33">
        <f t="shared" si="3"/>
        <v>-7212626</v>
      </c>
      <c r="W38" s="33">
        <f t="shared" si="3"/>
        <v>4464360</v>
      </c>
      <c r="X38" s="33">
        <f t="shared" si="3"/>
        <v>-13900107</v>
      </c>
      <c r="Y38" s="33">
        <f t="shared" si="3"/>
        <v>18364467</v>
      </c>
      <c r="Z38" s="34">
        <f>+IF(X38&lt;&gt;0,+(Y38/X38)*100,0)</f>
        <v>-132.1174506066752</v>
      </c>
      <c r="AA38" s="35">
        <f>+AA17+AA27+AA36</f>
        <v>-13900107</v>
      </c>
    </row>
    <row r="39" spans="1:27" ht="13.5">
      <c r="A39" s="22" t="s">
        <v>59</v>
      </c>
      <c r="B39" s="16"/>
      <c r="C39" s="31">
        <v>1907256</v>
      </c>
      <c r="D39" s="31"/>
      <c r="E39" s="32">
        <v>8710000</v>
      </c>
      <c r="F39" s="33">
        <v>3878000</v>
      </c>
      <c r="G39" s="33">
        <v>-3618179</v>
      </c>
      <c r="H39" s="33">
        <v>8078360</v>
      </c>
      <c r="I39" s="33">
        <v>1948980</v>
      </c>
      <c r="J39" s="33">
        <v>-3618179</v>
      </c>
      <c r="K39" s="33">
        <v>-1681755</v>
      </c>
      <c r="L39" s="33">
        <v>-1473512</v>
      </c>
      <c r="M39" s="33">
        <v>-1055121</v>
      </c>
      <c r="N39" s="33">
        <v>-1681755</v>
      </c>
      <c r="O39" s="33">
        <v>-865759</v>
      </c>
      <c r="P39" s="33">
        <v>2566434</v>
      </c>
      <c r="Q39" s="33">
        <v>-996739</v>
      </c>
      <c r="R39" s="33">
        <v>-865759</v>
      </c>
      <c r="S39" s="33">
        <v>8058807</v>
      </c>
      <c r="T39" s="33">
        <v>-7260</v>
      </c>
      <c r="U39" s="33">
        <v>-869689</v>
      </c>
      <c r="V39" s="33">
        <v>8058807</v>
      </c>
      <c r="W39" s="33">
        <v>-3618179</v>
      </c>
      <c r="X39" s="33">
        <v>3878000</v>
      </c>
      <c r="Y39" s="33">
        <v>-7496179</v>
      </c>
      <c r="Z39" s="34">
        <v>-193.3</v>
      </c>
      <c r="AA39" s="35">
        <v>3878000</v>
      </c>
    </row>
    <row r="40" spans="1:27" ht="13.5">
      <c r="A40" s="41" t="s">
        <v>60</v>
      </c>
      <c r="B40" s="42"/>
      <c r="C40" s="43">
        <v>-28614442</v>
      </c>
      <c r="D40" s="43"/>
      <c r="E40" s="44">
        <v>-3355217</v>
      </c>
      <c r="F40" s="45">
        <v>-10022107</v>
      </c>
      <c r="G40" s="45">
        <v>8078360</v>
      </c>
      <c r="H40" s="45">
        <v>1948980</v>
      </c>
      <c r="I40" s="45">
        <v>-1681755</v>
      </c>
      <c r="J40" s="45">
        <v>-1681755</v>
      </c>
      <c r="K40" s="45">
        <v>-1473512</v>
      </c>
      <c r="L40" s="45">
        <v>-1055121</v>
      </c>
      <c r="M40" s="45">
        <v>-865759</v>
      </c>
      <c r="N40" s="45">
        <v>-865759</v>
      </c>
      <c r="O40" s="45">
        <v>2566434</v>
      </c>
      <c r="P40" s="45">
        <v>-996739</v>
      </c>
      <c r="Q40" s="45">
        <v>8058807</v>
      </c>
      <c r="R40" s="45">
        <v>2566434</v>
      </c>
      <c r="S40" s="45">
        <v>-7260</v>
      </c>
      <c r="T40" s="45">
        <v>-869689</v>
      </c>
      <c r="U40" s="45">
        <v>846181</v>
      </c>
      <c r="V40" s="45">
        <v>846181</v>
      </c>
      <c r="W40" s="45">
        <v>846181</v>
      </c>
      <c r="X40" s="45">
        <v>-10022107</v>
      </c>
      <c r="Y40" s="45">
        <v>10868288</v>
      </c>
      <c r="Z40" s="46">
        <v>-108.44</v>
      </c>
      <c r="AA40" s="47">
        <v>-10022107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9096816</v>
      </c>
      <c r="D6" s="17"/>
      <c r="E6" s="18">
        <v>32183500</v>
      </c>
      <c r="F6" s="19">
        <v>19990739</v>
      </c>
      <c r="G6" s="19">
        <v>784827</v>
      </c>
      <c r="H6" s="19">
        <v>995748</v>
      </c>
      <c r="I6" s="19">
        <v>1045315</v>
      </c>
      <c r="J6" s="19">
        <v>2825890</v>
      </c>
      <c r="K6" s="19">
        <v>1039858</v>
      </c>
      <c r="L6" s="19">
        <v>1248168</v>
      </c>
      <c r="M6" s="19">
        <v>1175174</v>
      </c>
      <c r="N6" s="19">
        <v>3463200</v>
      </c>
      <c r="O6" s="19">
        <v>1023002</v>
      </c>
      <c r="P6" s="19">
        <v>1194858</v>
      </c>
      <c r="Q6" s="19">
        <v>1052938</v>
      </c>
      <c r="R6" s="19">
        <v>3270798</v>
      </c>
      <c r="S6" s="19">
        <v>874541</v>
      </c>
      <c r="T6" s="19">
        <v>1107777</v>
      </c>
      <c r="U6" s="19">
        <v>1134220</v>
      </c>
      <c r="V6" s="19">
        <v>3116538</v>
      </c>
      <c r="W6" s="19">
        <v>12676426</v>
      </c>
      <c r="X6" s="19">
        <v>19990739</v>
      </c>
      <c r="Y6" s="19">
        <v>-7314313</v>
      </c>
      <c r="Z6" s="20">
        <v>-36.59</v>
      </c>
      <c r="AA6" s="21">
        <v>19990739</v>
      </c>
    </row>
    <row r="7" spans="1:27" ht="13.5">
      <c r="A7" s="22" t="s">
        <v>34</v>
      </c>
      <c r="B7" s="16"/>
      <c r="C7" s="17">
        <v>50026218</v>
      </c>
      <c r="D7" s="17"/>
      <c r="E7" s="18">
        <v>93433384</v>
      </c>
      <c r="F7" s="19">
        <v>58015539</v>
      </c>
      <c r="G7" s="19">
        <v>4195233</v>
      </c>
      <c r="H7" s="19">
        <v>5503435</v>
      </c>
      <c r="I7" s="19">
        <v>4714030</v>
      </c>
      <c r="J7" s="19">
        <v>14412698</v>
      </c>
      <c r="K7" s="19">
        <v>4978017</v>
      </c>
      <c r="L7" s="19">
        <v>4143484</v>
      </c>
      <c r="M7" s="19">
        <v>4203700</v>
      </c>
      <c r="N7" s="19">
        <v>13325201</v>
      </c>
      <c r="O7" s="19">
        <v>3299917</v>
      </c>
      <c r="P7" s="19">
        <v>3646402</v>
      </c>
      <c r="Q7" s="19">
        <v>4922620</v>
      </c>
      <c r="R7" s="19">
        <v>11868939</v>
      </c>
      <c r="S7" s="19">
        <v>3195571</v>
      </c>
      <c r="T7" s="19">
        <v>5071751</v>
      </c>
      <c r="U7" s="19">
        <v>3631242</v>
      </c>
      <c r="V7" s="19">
        <v>11898564</v>
      </c>
      <c r="W7" s="19">
        <v>51505402</v>
      </c>
      <c r="X7" s="19">
        <v>58015539</v>
      </c>
      <c r="Y7" s="19">
        <v>-6510137</v>
      </c>
      <c r="Z7" s="20">
        <v>-11.22</v>
      </c>
      <c r="AA7" s="21">
        <v>58015539</v>
      </c>
    </row>
    <row r="8" spans="1:27" ht="13.5">
      <c r="A8" s="22" t="s">
        <v>35</v>
      </c>
      <c r="B8" s="16"/>
      <c r="C8" s="17">
        <v>7767520</v>
      </c>
      <c r="D8" s="17"/>
      <c r="E8" s="18">
        <v>22556992</v>
      </c>
      <c r="F8" s="19">
        <v>22559467</v>
      </c>
      <c r="G8" s="19">
        <v>35601265</v>
      </c>
      <c r="H8" s="19">
        <v>118963</v>
      </c>
      <c r="I8" s="19">
        <v>5247517</v>
      </c>
      <c r="J8" s="19">
        <v>40967745</v>
      </c>
      <c r="K8" s="19">
        <v>4842277</v>
      </c>
      <c r="L8" s="19">
        <v>4386506</v>
      </c>
      <c r="M8" s="19">
        <v>51182539</v>
      </c>
      <c r="N8" s="19">
        <v>60411322</v>
      </c>
      <c r="O8" s="19">
        <v>4721318</v>
      </c>
      <c r="P8" s="19">
        <v>20534788</v>
      </c>
      <c r="Q8" s="19">
        <v>15469818</v>
      </c>
      <c r="R8" s="19">
        <v>40725924</v>
      </c>
      <c r="S8" s="19">
        <v>16494426</v>
      </c>
      <c r="T8" s="19">
        <v>52364429</v>
      </c>
      <c r="U8" s="19">
        <v>8216695</v>
      </c>
      <c r="V8" s="19">
        <v>77075550</v>
      </c>
      <c r="W8" s="19">
        <v>219180541</v>
      </c>
      <c r="X8" s="19">
        <v>22559467</v>
      </c>
      <c r="Y8" s="19">
        <v>196621074</v>
      </c>
      <c r="Z8" s="20">
        <v>871.57</v>
      </c>
      <c r="AA8" s="21">
        <v>22559467</v>
      </c>
    </row>
    <row r="9" spans="1:27" ht="13.5">
      <c r="A9" s="22" t="s">
        <v>36</v>
      </c>
      <c r="B9" s="16"/>
      <c r="C9" s="17">
        <v>81259000</v>
      </c>
      <c r="D9" s="17"/>
      <c r="E9" s="18">
        <v>90039000</v>
      </c>
      <c r="F9" s="19">
        <v>360038500</v>
      </c>
      <c r="G9" s="19"/>
      <c r="H9" s="19">
        <v>846859</v>
      </c>
      <c r="I9" s="19"/>
      <c r="J9" s="19">
        <v>846859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846859</v>
      </c>
      <c r="X9" s="19">
        <v>360038500</v>
      </c>
      <c r="Y9" s="19">
        <v>-359191641</v>
      </c>
      <c r="Z9" s="20">
        <v>-99.76</v>
      </c>
      <c r="AA9" s="21">
        <v>360038500</v>
      </c>
    </row>
    <row r="10" spans="1:27" ht="13.5">
      <c r="A10" s="22" t="s">
        <v>37</v>
      </c>
      <c r="B10" s="16"/>
      <c r="C10" s="17">
        <v>33937761</v>
      </c>
      <c r="D10" s="17"/>
      <c r="E10" s="18">
        <v>54850000</v>
      </c>
      <c r="F10" s="19">
        <v>90038500</v>
      </c>
      <c r="G10" s="19">
        <v>878092</v>
      </c>
      <c r="H10" s="19">
        <v>3043843</v>
      </c>
      <c r="I10" s="19"/>
      <c r="J10" s="19">
        <v>3921935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3921935</v>
      </c>
      <c r="X10" s="19">
        <v>90038500</v>
      </c>
      <c r="Y10" s="19">
        <v>-86116565</v>
      </c>
      <c r="Z10" s="20">
        <v>-95.64</v>
      </c>
      <c r="AA10" s="21">
        <v>90038500</v>
      </c>
    </row>
    <row r="11" spans="1:27" ht="13.5">
      <c r="A11" s="22" t="s">
        <v>38</v>
      </c>
      <c r="B11" s="16"/>
      <c r="C11" s="17">
        <v>10911333</v>
      </c>
      <c r="D11" s="17"/>
      <c r="E11" s="18">
        <v>600000</v>
      </c>
      <c r="F11" s="19">
        <v>3103442</v>
      </c>
      <c r="G11" s="19">
        <v>48132</v>
      </c>
      <c r="H11" s="19"/>
      <c r="I11" s="19">
        <v>63216</v>
      </c>
      <c r="J11" s="19">
        <v>111348</v>
      </c>
      <c r="K11" s="19"/>
      <c r="L11" s="19">
        <v>66348</v>
      </c>
      <c r="M11" s="19">
        <v>63736</v>
      </c>
      <c r="N11" s="19">
        <v>130084</v>
      </c>
      <c r="O11" s="19"/>
      <c r="P11" s="19"/>
      <c r="Q11" s="19"/>
      <c r="R11" s="19"/>
      <c r="S11" s="19"/>
      <c r="T11" s="19"/>
      <c r="U11" s="19"/>
      <c r="V11" s="19"/>
      <c r="W11" s="19">
        <v>241432</v>
      </c>
      <c r="X11" s="19">
        <v>3103442</v>
      </c>
      <c r="Y11" s="19">
        <v>-2862010</v>
      </c>
      <c r="Z11" s="20">
        <v>-92.22</v>
      </c>
      <c r="AA11" s="21">
        <v>3103442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-134274080</v>
      </c>
      <c r="D14" s="17"/>
      <c r="E14" s="18">
        <v>-189706500</v>
      </c>
      <c r="F14" s="19">
        <v>-194218000</v>
      </c>
      <c r="G14" s="19">
        <v>-38389147</v>
      </c>
      <c r="H14" s="19">
        <v>-8217862</v>
      </c>
      <c r="I14" s="19">
        <v>-8567963</v>
      </c>
      <c r="J14" s="19">
        <v>-55174972</v>
      </c>
      <c r="K14" s="19">
        <v>-9819809</v>
      </c>
      <c r="L14" s="19">
        <v>-8204929</v>
      </c>
      <c r="M14" s="19">
        <v>-53221981</v>
      </c>
      <c r="N14" s="19">
        <v>-71246719</v>
      </c>
      <c r="O14" s="19">
        <v>-11323968</v>
      </c>
      <c r="P14" s="19">
        <v>-24314040</v>
      </c>
      <c r="Q14" s="19">
        <v>-18186569</v>
      </c>
      <c r="R14" s="19">
        <v>-53824577</v>
      </c>
      <c r="S14" s="19">
        <v>-16132730</v>
      </c>
      <c r="T14" s="19">
        <v>-55168717</v>
      </c>
      <c r="U14" s="19">
        <v>-10217688</v>
      </c>
      <c r="V14" s="19">
        <v>-81519135</v>
      </c>
      <c r="W14" s="19">
        <v>-261765403</v>
      </c>
      <c r="X14" s="19">
        <v>-194218000</v>
      </c>
      <c r="Y14" s="19">
        <v>-67547403</v>
      </c>
      <c r="Z14" s="20">
        <v>34.78</v>
      </c>
      <c r="AA14" s="21">
        <v>-194218000</v>
      </c>
    </row>
    <row r="15" spans="1:27" ht="13.5">
      <c r="A15" s="22" t="s">
        <v>42</v>
      </c>
      <c r="B15" s="16"/>
      <c r="C15" s="17">
        <v>-11036475</v>
      </c>
      <c r="D15" s="17"/>
      <c r="E15" s="18">
        <v>-2407000</v>
      </c>
      <c r="F15" s="19">
        <v>-2407000</v>
      </c>
      <c r="G15" s="19">
        <v>-1614678</v>
      </c>
      <c r="H15" s="19"/>
      <c r="I15" s="19"/>
      <c r="J15" s="19">
        <v>-1614678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-1614678</v>
      </c>
      <c r="X15" s="19">
        <v>-2407000</v>
      </c>
      <c r="Y15" s="19">
        <v>792322</v>
      </c>
      <c r="Z15" s="20">
        <v>-32.92</v>
      </c>
      <c r="AA15" s="21">
        <v>-2407000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47688093</v>
      </c>
      <c r="D17" s="25">
        <f>SUM(D6:D16)</f>
        <v>0</v>
      </c>
      <c r="E17" s="26">
        <f t="shared" si="0"/>
        <v>101549376</v>
      </c>
      <c r="F17" s="27">
        <f t="shared" si="0"/>
        <v>357121187</v>
      </c>
      <c r="G17" s="27">
        <f t="shared" si="0"/>
        <v>1503724</v>
      </c>
      <c r="H17" s="27">
        <f t="shared" si="0"/>
        <v>2290986</v>
      </c>
      <c r="I17" s="27">
        <f t="shared" si="0"/>
        <v>2502115</v>
      </c>
      <c r="J17" s="27">
        <f t="shared" si="0"/>
        <v>6296825</v>
      </c>
      <c r="K17" s="27">
        <f t="shared" si="0"/>
        <v>1040343</v>
      </c>
      <c r="L17" s="27">
        <f t="shared" si="0"/>
        <v>1639577</v>
      </c>
      <c r="M17" s="27">
        <f t="shared" si="0"/>
        <v>3403168</v>
      </c>
      <c r="N17" s="27">
        <f t="shared" si="0"/>
        <v>6083088</v>
      </c>
      <c r="O17" s="27">
        <f t="shared" si="0"/>
        <v>-2279731</v>
      </c>
      <c r="P17" s="27">
        <f t="shared" si="0"/>
        <v>1062008</v>
      </c>
      <c r="Q17" s="27">
        <f t="shared" si="0"/>
        <v>3258807</v>
      </c>
      <c r="R17" s="27">
        <f t="shared" si="0"/>
        <v>2041084</v>
      </c>
      <c r="S17" s="27">
        <f t="shared" si="0"/>
        <v>4431808</v>
      </c>
      <c r="T17" s="27">
        <f t="shared" si="0"/>
        <v>3375240</v>
      </c>
      <c r="U17" s="27">
        <f t="shared" si="0"/>
        <v>2764469</v>
      </c>
      <c r="V17" s="27">
        <f t="shared" si="0"/>
        <v>10571517</v>
      </c>
      <c r="W17" s="27">
        <f t="shared" si="0"/>
        <v>24992514</v>
      </c>
      <c r="X17" s="27">
        <f t="shared" si="0"/>
        <v>357121187</v>
      </c>
      <c r="Y17" s="27">
        <f t="shared" si="0"/>
        <v>-332128673</v>
      </c>
      <c r="Z17" s="28">
        <f>+IF(X17&lt;&gt;0,+(Y17/X17)*100,0)</f>
        <v>-93.00167144661737</v>
      </c>
      <c r="AA17" s="29">
        <f>SUM(AA6:AA16)</f>
        <v>357121187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-24451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-24922797</v>
      </c>
      <c r="D26" s="17"/>
      <c r="E26" s="18">
        <v>-54850000</v>
      </c>
      <c r="F26" s="19">
        <v>-54850000</v>
      </c>
      <c r="G26" s="19">
        <v>-527757</v>
      </c>
      <c r="H26" s="19">
        <v>-3024223</v>
      </c>
      <c r="I26" s="19">
        <v>-2292905</v>
      </c>
      <c r="J26" s="19">
        <v>-5844885</v>
      </c>
      <c r="K26" s="19">
        <v>-1168125</v>
      </c>
      <c r="L26" s="19">
        <v>-1569605</v>
      </c>
      <c r="M26" s="19">
        <v>-936240</v>
      </c>
      <c r="N26" s="19">
        <v>-3673970</v>
      </c>
      <c r="O26" s="19"/>
      <c r="P26" s="19">
        <v>-1248107</v>
      </c>
      <c r="Q26" s="19">
        <v>-3561678</v>
      </c>
      <c r="R26" s="19">
        <v>-4809785</v>
      </c>
      <c r="S26" s="19">
        <v>-3561678</v>
      </c>
      <c r="T26" s="19">
        <v>-3519491</v>
      </c>
      <c r="U26" s="19">
        <v>-2973419</v>
      </c>
      <c r="V26" s="19">
        <v>-10054588</v>
      </c>
      <c r="W26" s="19">
        <v>-24383228</v>
      </c>
      <c r="X26" s="19">
        <v>-54850000</v>
      </c>
      <c r="Y26" s="19">
        <v>30466772</v>
      </c>
      <c r="Z26" s="20">
        <v>-55.55</v>
      </c>
      <c r="AA26" s="21">
        <v>-54850000</v>
      </c>
    </row>
    <row r="27" spans="1:27" ht="13.5">
      <c r="A27" s="23" t="s">
        <v>51</v>
      </c>
      <c r="B27" s="24"/>
      <c r="C27" s="25">
        <f aca="true" t="shared" si="1" ref="C27:Y27">SUM(C21:C26)</f>
        <v>-24947248</v>
      </c>
      <c r="D27" s="25">
        <f>SUM(D21:D26)</f>
        <v>0</v>
      </c>
      <c r="E27" s="26">
        <f t="shared" si="1"/>
        <v>-54850000</v>
      </c>
      <c r="F27" s="27">
        <f t="shared" si="1"/>
        <v>-54850000</v>
      </c>
      <c r="G27" s="27">
        <f t="shared" si="1"/>
        <v>-527757</v>
      </c>
      <c r="H27" s="27">
        <f t="shared" si="1"/>
        <v>-3024223</v>
      </c>
      <c r="I27" s="27">
        <f t="shared" si="1"/>
        <v>-2292905</v>
      </c>
      <c r="J27" s="27">
        <f t="shared" si="1"/>
        <v>-5844885</v>
      </c>
      <c r="K27" s="27">
        <f t="shared" si="1"/>
        <v>-1168125</v>
      </c>
      <c r="L27" s="27">
        <f t="shared" si="1"/>
        <v>-1569605</v>
      </c>
      <c r="M27" s="27">
        <f t="shared" si="1"/>
        <v>-936240</v>
      </c>
      <c r="N27" s="27">
        <f t="shared" si="1"/>
        <v>-3673970</v>
      </c>
      <c r="O27" s="27">
        <f t="shared" si="1"/>
        <v>0</v>
      </c>
      <c r="P27" s="27">
        <f t="shared" si="1"/>
        <v>-1248107</v>
      </c>
      <c r="Q27" s="27">
        <f t="shared" si="1"/>
        <v>-3561678</v>
      </c>
      <c r="R27" s="27">
        <f t="shared" si="1"/>
        <v>-4809785</v>
      </c>
      <c r="S27" s="27">
        <f t="shared" si="1"/>
        <v>-3561678</v>
      </c>
      <c r="T27" s="27">
        <f t="shared" si="1"/>
        <v>-3519491</v>
      </c>
      <c r="U27" s="27">
        <f t="shared" si="1"/>
        <v>-2973419</v>
      </c>
      <c r="V27" s="27">
        <f t="shared" si="1"/>
        <v>-10054588</v>
      </c>
      <c r="W27" s="27">
        <f t="shared" si="1"/>
        <v>-24383228</v>
      </c>
      <c r="X27" s="27">
        <f t="shared" si="1"/>
        <v>-54850000</v>
      </c>
      <c r="Y27" s="27">
        <f t="shared" si="1"/>
        <v>30466772</v>
      </c>
      <c r="Z27" s="28">
        <f>+IF(X27&lt;&gt;0,+(Y27/X27)*100,0)</f>
        <v>-55.54561896080219</v>
      </c>
      <c r="AA27" s="29">
        <f>SUM(AA21:AA26)</f>
        <v>-54850000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1891218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2201000</v>
      </c>
      <c r="F33" s="19"/>
      <c r="G33" s="19"/>
      <c r="H33" s="36"/>
      <c r="I33" s="36">
        <v>5208</v>
      </c>
      <c r="J33" s="36">
        <v>5208</v>
      </c>
      <c r="K33" s="19">
        <v>3622</v>
      </c>
      <c r="L33" s="19">
        <v>11911</v>
      </c>
      <c r="M33" s="19">
        <v>9206</v>
      </c>
      <c r="N33" s="19">
        <v>24739</v>
      </c>
      <c r="O33" s="36">
        <v>3755</v>
      </c>
      <c r="P33" s="36">
        <v>2456</v>
      </c>
      <c r="Q33" s="36">
        <v>2631</v>
      </c>
      <c r="R33" s="19">
        <v>8842</v>
      </c>
      <c r="S33" s="19">
        <v>2923</v>
      </c>
      <c r="T33" s="19">
        <v>2261</v>
      </c>
      <c r="U33" s="19">
        <v>1864</v>
      </c>
      <c r="V33" s="36">
        <v>7048</v>
      </c>
      <c r="W33" s="36">
        <v>45837</v>
      </c>
      <c r="X33" s="36"/>
      <c r="Y33" s="19">
        <v>45837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-2022000</v>
      </c>
      <c r="F35" s="19">
        <v>-2022000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-2022000</v>
      </c>
      <c r="Y35" s="19">
        <v>2022000</v>
      </c>
      <c r="Z35" s="20">
        <v>-100</v>
      </c>
      <c r="AA35" s="21">
        <v>-2022000</v>
      </c>
    </row>
    <row r="36" spans="1:27" ht="13.5">
      <c r="A36" s="23" t="s">
        <v>57</v>
      </c>
      <c r="B36" s="24"/>
      <c r="C36" s="25">
        <f aca="true" t="shared" si="2" ref="C36:Y36">SUM(C31:C35)</f>
        <v>1891218</v>
      </c>
      <c r="D36" s="25">
        <f>SUM(D31:D35)</f>
        <v>0</v>
      </c>
      <c r="E36" s="26">
        <f t="shared" si="2"/>
        <v>179000</v>
      </c>
      <c r="F36" s="27">
        <f t="shared" si="2"/>
        <v>-2022000</v>
      </c>
      <c r="G36" s="27">
        <f t="shared" si="2"/>
        <v>0</v>
      </c>
      <c r="H36" s="27">
        <f t="shared" si="2"/>
        <v>0</v>
      </c>
      <c r="I36" s="27">
        <f t="shared" si="2"/>
        <v>5208</v>
      </c>
      <c r="J36" s="27">
        <f t="shared" si="2"/>
        <v>5208</v>
      </c>
      <c r="K36" s="27">
        <f t="shared" si="2"/>
        <v>3622</v>
      </c>
      <c r="L36" s="27">
        <f t="shared" si="2"/>
        <v>11911</v>
      </c>
      <c r="M36" s="27">
        <f t="shared" si="2"/>
        <v>9206</v>
      </c>
      <c r="N36" s="27">
        <f t="shared" si="2"/>
        <v>24739</v>
      </c>
      <c r="O36" s="27">
        <f t="shared" si="2"/>
        <v>3755</v>
      </c>
      <c r="P36" s="27">
        <f t="shared" si="2"/>
        <v>2456</v>
      </c>
      <c r="Q36" s="27">
        <f t="shared" si="2"/>
        <v>2631</v>
      </c>
      <c r="R36" s="27">
        <f t="shared" si="2"/>
        <v>8842</v>
      </c>
      <c r="S36" s="27">
        <f t="shared" si="2"/>
        <v>2923</v>
      </c>
      <c r="T36" s="27">
        <f t="shared" si="2"/>
        <v>2261</v>
      </c>
      <c r="U36" s="27">
        <f t="shared" si="2"/>
        <v>1864</v>
      </c>
      <c r="V36" s="27">
        <f t="shared" si="2"/>
        <v>7048</v>
      </c>
      <c r="W36" s="27">
        <f t="shared" si="2"/>
        <v>45837</v>
      </c>
      <c r="X36" s="27">
        <f t="shared" si="2"/>
        <v>-2022000</v>
      </c>
      <c r="Y36" s="27">
        <f t="shared" si="2"/>
        <v>2067837</v>
      </c>
      <c r="Z36" s="28">
        <f>+IF(X36&lt;&gt;0,+(Y36/X36)*100,0)</f>
        <v>-102.26691394658754</v>
      </c>
      <c r="AA36" s="29">
        <f>SUM(AA31:AA35)</f>
        <v>-2022000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24632063</v>
      </c>
      <c r="D38" s="31">
        <f>+D17+D27+D36</f>
        <v>0</v>
      </c>
      <c r="E38" s="32">
        <f t="shared" si="3"/>
        <v>46878376</v>
      </c>
      <c r="F38" s="33">
        <f t="shared" si="3"/>
        <v>300249187</v>
      </c>
      <c r="G38" s="33">
        <f t="shared" si="3"/>
        <v>975967</v>
      </c>
      <c r="H38" s="33">
        <f t="shared" si="3"/>
        <v>-733237</v>
      </c>
      <c r="I38" s="33">
        <f t="shared" si="3"/>
        <v>214418</v>
      </c>
      <c r="J38" s="33">
        <f t="shared" si="3"/>
        <v>457148</v>
      </c>
      <c r="K38" s="33">
        <f t="shared" si="3"/>
        <v>-124160</v>
      </c>
      <c r="L38" s="33">
        <f t="shared" si="3"/>
        <v>81883</v>
      </c>
      <c r="M38" s="33">
        <f t="shared" si="3"/>
        <v>2476134</v>
      </c>
      <c r="N38" s="33">
        <f t="shared" si="3"/>
        <v>2433857</v>
      </c>
      <c r="O38" s="33">
        <f t="shared" si="3"/>
        <v>-2275976</v>
      </c>
      <c r="P38" s="33">
        <f t="shared" si="3"/>
        <v>-183643</v>
      </c>
      <c r="Q38" s="33">
        <f t="shared" si="3"/>
        <v>-300240</v>
      </c>
      <c r="R38" s="33">
        <f t="shared" si="3"/>
        <v>-2759859</v>
      </c>
      <c r="S38" s="33">
        <f t="shared" si="3"/>
        <v>873053</v>
      </c>
      <c r="T38" s="33">
        <f t="shared" si="3"/>
        <v>-141990</v>
      </c>
      <c r="U38" s="33">
        <f t="shared" si="3"/>
        <v>-207086</v>
      </c>
      <c r="V38" s="33">
        <f t="shared" si="3"/>
        <v>523977</v>
      </c>
      <c r="W38" s="33">
        <f t="shared" si="3"/>
        <v>655123</v>
      </c>
      <c r="X38" s="33">
        <f t="shared" si="3"/>
        <v>300249187</v>
      </c>
      <c r="Y38" s="33">
        <f t="shared" si="3"/>
        <v>-299594064</v>
      </c>
      <c r="Z38" s="34">
        <f>+IF(X38&lt;&gt;0,+(Y38/X38)*100,0)</f>
        <v>-99.78180690294425</v>
      </c>
      <c r="AA38" s="35">
        <f>+AA17+AA27+AA36</f>
        <v>300249187</v>
      </c>
    </row>
    <row r="39" spans="1:27" ht="13.5">
      <c r="A39" s="22" t="s">
        <v>59</v>
      </c>
      <c r="B39" s="16"/>
      <c r="C39" s="31">
        <v>-10598653</v>
      </c>
      <c r="D39" s="31"/>
      <c r="E39" s="32"/>
      <c r="F39" s="33"/>
      <c r="G39" s="33"/>
      <c r="H39" s="33">
        <v>975967</v>
      </c>
      <c r="I39" s="33">
        <v>242730</v>
      </c>
      <c r="J39" s="33"/>
      <c r="K39" s="33">
        <v>457148</v>
      </c>
      <c r="L39" s="33">
        <v>332988</v>
      </c>
      <c r="M39" s="33">
        <v>414871</v>
      </c>
      <c r="N39" s="33">
        <v>457148</v>
      </c>
      <c r="O39" s="33">
        <v>2891005</v>
      </c>
      <c r="P39" s="33">
        <v>615029</v>
      </c>
      <c r="Q39" s="33">
        <v>431386</v>
      </c>
      <c r="R39" s="33">
        <v>2891005</v>
      </c>
      <c r="S39" s="33">
        <v>131146</v>
      </c>
      <c r="T39" s="33">
        <v>1004199</v>
      </c>
      <c r="U39" s="33">
        <v>862209</v>
      </c>
      <c r="V39" s="33">
        <v>131146</v>
      </c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14033410</v>
      </c>
      <c r="D40" s="43"/>
      <c r="E40" s="44">
        <v>46878376</v>
      </c>
      <c r="F40" s="45">
        <v>300249187</v>
      </c>
      <c r="G40" s="45">
        <v>975967</v>
      </c>
      <c r="H40" s="45">
        <v>242730</v>
      </c>
      <c r="I40" s="45">
        <v>457148</v>
      </c>
      <c r="J40" s="45">
        <v>457148</v>
      </c>
      <c r="K40" s="45">
        <v>332988</v>
      </c>
      <c r="L40" s="45">
        <v>414871</v>
      </c>
      <c r="M40" s="45">
        <v>2891005</v>
      </c>
      <c r="N40" s="45">
        <v>2891005</v>
      </c>
      <c r="O40" s="45">
        <v>615029</v>
      </c>
      <c r="P40" s="45">
        <v>431386</v>
      </c>
      <c r="Q40" s="45">
        <v>131146</v>
      </c>
      <c r="R40" s="45">
        <v>615029</v>
      </c>
      <c r="S40" s="45">
        <v>1004199</v>
      </c>
      <c r="T40" s="45">
        <v>862209</v>
      </c>
      <c r="U40" s="45">
        <v>655123</v>
      </c>
      <c r="V40" s="45">
        <v>655123</v>
      </c>
      <c r="W40" s="45">
        <v>655123</v>
      </c>
      <c r="X40" s="45">
        <v>300249187</v>
      </c>
      <c r="Y40" s="45">
        <v>-299594064</v>
      </c>
      <c r="Z40" s="46">
        <v>-99.78</v>
      </c>
      <c r="AA40" s="47">
        <v>300249187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19247483</v>
      </c>
      <c r="D6" s="17"/>
      <c r="E6" s="18">
        <v>21233483</v>
      </c>
      <c r="F6" s="19">
        <v>31157033</v>
      </c>
      <c r="G6" s="19"/>
      <c r="H6" s="19">
        <v>212866</v>
      </c>
      <c r="I6" s="19"/>
      <c r="J6" s="19">
        <v>212866</v>
      </c>
      <c r="K6" s="19">
        <v>212867</v>
      </c>
      <c r="L6" s="19"/>
      <c r="M6" s="19">
        <v>212867</v>
      </c>
      <c r="N6" s="19">
        <v>425734</v>
      </c>
      <c r="O6" s="19">
        <v>106433</v>
      </c>
      <c r="P6" s="19"/>
      <c r="Q6" s="19"/>
      <c r="R6" s="19">
        <v>106433</v>
      </c>
      <c r="S6" s="19">
        <v>212867</v>
      </c>
      <c r="T6" s="19">
        <v>106439</v>
      </c>
      <c r="U6" s="19">
        <v>106433</v>
      </c>
      <c r="V6" s="19">
        <v>425739</v>
      </c>
      <c r="W6" s="19">
        <v>1170772</v>
      </c>
      <c r="X6" s="19">
        <v>31157033</v>
      </c>
      <c r="Y6" s="19">
        <v>-29986261</v>
      </c>
      <c r="Z6" s="20">
        <v>-96.24</v>
      </c>
      <c r="AA6" s="21">
        <v>31157033</v>
      </c>
    </row>
    <row r="7" spans="1:27" ht="13.5">
      <c r="A7" s="22" t="s">
        <v>34</v>
      </c>
      <c r="B7" s="16"/>
      <c r="C7" s="17">
        <v>37178535</v>
      </c>
      <c r="D7" s="17"/>
      <c r="E7" s="18">
        <v>5813592</v>
      </c>
      <c r="F7" s="19">
        <v>5903167</v>
      </c>
      <c r="G7" s="19"/>
      <c r="H7" s="19"/>
      <c r="I7" s="19"/>
      <c r="J7" s="19"/>
      <c r="K7" s="19">
        <v>423096</v>
      </c>
      <c r="L7" s="19">
        <v>99326</v>
      </c>
      <c r="M7" s="19">
        <v>245992</v>
      </c>
      <c r="N7" s="19">
        <v>768414</v>
      </c>
      <c r="O7" s="19">
        <v>60701</v>
      </c>
      <c r="P7" s="19">
        <v>22604399</v>
      </c>
      <c r="Q7" s="19"/>
      <c r="R7" s="19">
        <v>22665100</v>
      </c>
      <c r="S7" s="19">
        <v>762494</v>
      </c>
      <c r="T7" s="19">
        <v>244096</v>
      </c>
      <c r="U7" s="19">
        <v>552568</v>
      </c>
      <c r="V7" s="19">
        <v>1559158</v>
      </c>
      <c r="W7" s="19">
        <v>24992672</v>
      </c>
      <c r="X7" s="19">
        <v>5903167</v>
      </c>
      <c r="Y7" s="19">
        <v>19089505</v>
      </c>
      <c r="Z7" s="20">
        <v>323.38</v>
      </c>
      <c r="AA7" s="21">
        <v>5903167</v>
      </c>
    </row>
    <row r="8" spans="1:27" ht="13.5">
      <c r="A8" s="22" t="s">
        <v>35</v>
      </c>
      <c r="B8" s="16"/>
      <c r="C8" s="17">
        <v>1739782</v>
      </c>
      <c r="D8" s="17"/>
      <c r="E8" s="18">
        <v>12325367</v>
      </c>
      <c r="F8" s="19">
        <v>4390033</v>
      </c>
      <c r="G8" s="19">
        <v>757895</v>
      </c>
      <c r="H8" s="19">
        <v>185350</v>
      </c>
      <c r="I8" s="19">
        <v>1809786</v>
      </c>
      <c r="J8" s="19">
        <v>2753031</v>
      </c>
      <c r="K8" s="19">
        <v>3761084</v>
      </c>
      <c r="L8" s="19">
        <v>3774420</v>
      </c>
      <c r="M8" s="19">
        <v>3716879</v>
      </c>
      <c r="N8" s="19">
        <v>11252383</v>
      </c>
      <c r="O8" s="19">
        <v>34647</v>
      </c>
      <c r="P8" s="19">
        <v>2786406</v>
      </c>
      <c r="Q8" s="19">
        <v>203700</v>
      </c>
      <c r="R8" s="19">
        <v>3024753</v>
      </c>
      <c r="S8" s="19">
        <v>3845051</v>
      </c>
      <c r="T8" s="19">
        <v>2609058</v>
      </c>
      <c r="U8" s="19">
        <v>3091751</v>
      </c>
      <c r="V8" s="19">
        <v>9545860</v>
      </c>
      <c r="W8" s="19">
        <v>26576027</v>
      </c>
      <c r="X8" s="19">
        <v>4390033</v>
      </c>
      <c r="Y8" s="19">
        <v>22185994</v>
      </c>
      <c r="Z8" s="20">
        <v>505.37</v>
      </c>
      <c r="AA8" s="21">
        <v>4390033</v>
      </c>
    </row>
    <row r="9" spans="1:27" ht="13.5">
      <c r="A9" s="22" t="s">
        <v>36</v>
      </c>
      <c r="B9" s="16"/>
      <c r="C9" s="17">
        <v>177267000</v>
      </c>
      <c r="D9" s="17"/>
      <c r="E9" s="18">
        <v>225060050</v>
      </c>
      <c r="F9" s="19">
        <v>231916423</v>
      </c>
      <c r="G9" s="19">
        <v>85099541</v>
      </c>
      <c r="H9" s="19">
        <v>3434000</v>
      </c>
      <c r="I9" s="19"/>
      <c r="J9" s="19">
        <v>88533541</v>
      </c>
      <c r="K9" s="19">
        <v>5000000</v>
      </c>
      <c r="L9" s="19">
        <v>56251000</v>
      </c>
      <c r="M9" s="19">
        <v>2000000</v>
      </c>
      <c r="N9" s="19">
        <v>63251000</v>
      </c>
      <c r="O9" s="19">
        <v>13600000</v>
      </c>
      <c r="P9" s="19"/>
      <c r="Q9" s="19">
        <v>59254000</v>
      </c>
      <c r="R9" s="19">
        <v>72854000</v>
      </c>
      <c r="S9" s="19"/>
      <c r="T9" s="19"/>
      <c r="U9" s="19"/>
      <c r="V9" s="19"/>
      <c r="W9" s="19">
        <v>224638541</v>
      </c>
      <c r="X9" s="19">
        <v>231916423</v>
      </c>
      <c r="Y9" s="19">
        <v>-7277882</v>
      </c>
      <c r="Z9" s="20">
        <v>-3.14</v>
      </c>
      <c r="AA9" s="21">
        <v>231916423</v>
      </c>
    </row>
    <row r="10" spans="1:27" ht="13.5">
      <c r="A10" s="22" t="s">
        <v>37</v>
      </c>
      <c r="B10" s="16"/>
      <c r="C10" s="17">
        <v>121078686</v>
      </c>
      <c r="D10" s="17"/>
      <c r="E10" s="18">
        <v>107109950</v>
      </c>
      <c r="F10" s="19">
        <v>157089373</v>
      </c>
      <c r="G10" s="19">
        <v>40209000</v>
      </c>
      <c r="H10" s="19">
        <v>1018000</v>
      </c>
      <c r="I10" s="19">
        <v>7810236</v>
      </c>
      <c r="J10" s="19">
        <v>49037236</v>
      </c>
      <c r="K10" s="19"/>
      <c r="L10" s="19">
        <v>58741000</v>
      </c>
      <c r="M10" s="19">
        <v>15764000</v>
      </c>
      <c r="N10" s="19">
        <v>74505000</v>
      </c>
      <c r="O10" s="19"/>
      <c r="P10" s="19">
        <v>764000</v>
      </c>
      <c r="Q10" s="19">
        <v>69648910</v>
      </c>
      <c r="R10" s="19">
        <v>70412910</v>
      </c>
      <c r="S10" s="19"/>
      <c r="T10" s="19">
        <v>12793354</v>
      </c>
      <c r="U10" s="19"/>
      <c r="V10" s="19">
        <v>12793354</v>
      </c>
      <c r="W10" s="19">
        <v>206748500</v>
      </c>
      <c r="X10" s="19">
        <v>157089373</v>
      </c>
      <c r="Y10" s="19">
        <v>49659127</v>
      </c>
      <c r="Z10" s="20">
        <v>31.61</v>
      </c>
      <c r="AA10" s="21">
        <v>157089373</v>
      </c>
    </row>
    <row r="11" spans="1:27" ht="13.5">
      <c r="A11" s="22" t="s">
        <v>38</v>
      </c>
      <c r="B11" s="16"/>
      <c r="C11" s="17">
        <v>2083313</v>
      </c>
      <c r="D11" s="17"/>
      <c r="E11" s="18">
        <v>8741136</v>
      </c>
      <c r="F11" s="19">
        <v>5037595</v>
      </c>
      <c r="G11" s="19">
        <v>3548</v>
      </c>
      <c r="H11" s="19"/>
      <c r="I11" s="19">
        <v>18868</v>
      </c>
      <c r="J11" s="19">
        <v>22416</v>
      </c>
      <c r="K11" s="19">
        <v>2949</v>
      </c>
      <c r="L11" s="19">
        <v>16023</v>
      </c>
      <c r="M11" s="19">
        <v>26913</v>
      </c>
      <c r="N11" s="19">
        <v>45885</v>
      </c>
      <c r="O11" s="19">
        <v>17746</v>
      </c>
      <c r="P11" s="19">
        <v>7915</v>
      </c>
      <c r="Q11" s="19">
        <v>552279</v>
      </c>
      <c r="R11" s="19">
        <v>577940</v>
      </c>
      <c r="S11" s="19">
        <v>164470</v>
      </c>
      <c r="T11" s="19">
        <v>348737</v>
      </c>
      <c r="U11" s="19">
        <v>5637</v>
      </c>
      <c r="V11" s="19">
        <v>518844</v>
      </c>
      <c r="W11" s="19">
        <v>1165085</v>
      </c>
      <c r="X11" s="19">
        <v>5037595</v>
      </c>
      <c r="Y11" s="19">
        <v>-3872510</v>
      </c>
      <c r="Z11" s="20">
        <v>-76.87</v>
      </c>
      <c r="AA11" s="21">
        <v>5037595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-238666688</v>
      </c>
      <c r="D14" s="17"/>
      <c r="E14" s="18">
        <v>-267822292</v>
      </c>
      <c r="F14" s="19">
        <v>-270996764</v>
      </c>
      <c r="G14" s="19">
        <v>-26922949</v>
      </c>
      <c r="H14" s="19">
        <v>-18287323</v>
      </c>
      <c r="I14" s="19">
        <v>-14389049</v>
      </c>
      <c r="J14" s="19">
        <v>-59599321</v>
      </c>
      <c r="K14" s="19">
        <v>-21812088</v>
      </c>
      <c r="L14" s="19">
        <v>-22168313</v>
      </c>
      <c r="M14" s="19">
        <v>-24651015</v>
      </c>
      <c r="N14" s="19">
        <v>-68631416</v>
      </c>
      <c r="O14" s="19">
        <v>-33891440</v>
      </c>
      <c r="P14" s="19">
        <v>-25791721</v>
      </c>
      <c r="Q14" s="19">
        <v>-22169862</v>
      </c>
      <c r="R14" s="19">
        <v>-81853023</v>
      </c>
      <c r="S14" s="19">
        <v>-22461715</v>
      </c>
      <c r="T14" s="19">
        <v>-22006839</v>
      </c>
      <c r="U14" s="19">
        <v>-26928646</v>
      </c>
      <c r="V14" s="19">
        <v>-71397200</v>
      </c>
      <c r="W14" s="19">
        <v>-281480960</v>
      </c>
      <c r="X14" s="19">
        <v>-270996764</v>
      </c>
      <c r="Y14" s="19">
        <v>-10484196</v>
      </c>
      <c r="Z14" s="20">
        <v>3.87</v>
      </c>
      <c r="AA14" s="21">
        <v>-270996764</v>
      </c>
    </row>
    <row r="15" spans="1:27" ht="13.5">
      <c r="A15" s="22" t="s">
        <v>42</v>
      </c>
      <c r="B15" s="16"/>
      <c r="C15" s="17">
        <v>-10076</v>
      </c>
      <c r="D15" s="17"/>
      <c r="E15" s="18">
        <v>-120000</v>
      </c>
      <c r="F15" s="19">
        <v>-119999</v>
      </c>
      <c r="G15" s="19">
        <v>-6875</v>
      </c>
      <c r="H15" s="19">
        <v>-21837</v>
      </c>
      <c r="I15" s="19">
        <v>-24240</v>
      </c>
      <c r="J15" s="19">
        <v>-52952</v>
      </c>
      <c r="K15" s="19">
        <v>-19346</v>
      </c>
      <c r="L15" s="19">
        <v>-33952</v>
      </c>
      <c r="M15" s="19">
        <v>-38309</v>
      </c>
      <c r="N15" s="19">
        <v>-91607</v>
      </c>
      <c r="O15" s="19">
        <v>-10392</v>
      </c>
      <c r="P15" s="19">
        <v>-8953</v>
      </c>
      <c r="Q15" s="19">
        <v>-21600</v>
      </c>
      <c r="R15" s="19">
        <v>-40945</v>
      </c>
      <c r="S15" s="19">
        <v>-10271</v>
      </c>
      <c r="T15" s="19">
        <v>-21298</v>
      </c>
      <c r="U15" s="19">
        <v>-26355</v>
      </c>
      <c r="V15" s="19">
        <v>-57924</v>
      </c>
      <c r="W15" s="19">
        <v>-243428</v>
      </c>
      <c r="X15" s="19">
        <v>-119999</v>
      </c>
      <c r="Y15" s="19">
        <v>-123429</v>
      </c>
      <c r="Z15" s="20">
        <v>102.86</v>
      </c>
      <c r="AA15" s="21">
        <v>-119999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119918035</v>
      </c>
      <c r="D17" s="25">
        <f>SUM(D6:D16)</f>
        <v>0</v>
      </c>
      <c r="E17" s="26">
        <f t="shared" si="0"/>
        <v>112341286</v>
      </c>
      <c r="F17" s="27">
        <f t="shared" si="0"/>
        <v>164376861</v>
      </c>
      <c r="G17" s="27">
        <f t="shared" si="0"/>
        <v>99140160</v>
      </c>
      <c r="H17" s="27">
        <f t="shared" si="0"/>
        <v>-13458944</v>
      </c>
      <c r="I17" s="27">
        <f t="shared" si="0"/>
        <v>-4774399</v>
      </c>
      <c r="J17" s="27">
        <f t="shared" si="0"/>
        <v>80906817</v>
      </c>
      <c r="K17" s="27">
        <f t="shared" si="0"/>
        <v>-12431438</v>
      </c>
      <c r="L17" s="27">
        <f t="shared" si="0"/>
        <v>96679504</v>
      </c>
      <c r="M17" s="27">
        <f t="shared" si="0"/>
        <v>-2722673</v>
      </c>
      <c r="N17" s="27">
        <f t="shared" si="0"/>
        <v>81525393</v>
      </c>
      <c r="O17" s="27">
        <f t="shared" si="0"/>
        <v>-20082305</v>
      </c>
      <c r="P17" s="27">
        <f t="shared" si="0"/>
        <v>362046</v>
      </c>
      <c r="Q17" s="27">
        <f t="shared" si="0"/>
        <v>107467427</v>
      </c>
      <c r="R17" s="27">
        <f t="shared" si="0"/>
        <v>87747168</v>
      </c>
      <c r="S17" s="27">
        <f t="shared" si="0"/>
        <v>-17487104</v>
      </c>
      <c r="T17" s="27">
        <f t="shared" si="0"/>
        <v>-5926453</v>
      </c>
      <c r="U17" s="27">
        <f t="shared" si="0"/>
        <v>-23198612</v>
      </c>
      <c r="V17" s="27">
        <f t="shared" si="0"/>
        <v>-46612169</v>
      </c>
      <c r="W17" s="27">
        <f t="shared" si="0"/>
        <v>203567209</v>
      </c>
      <c r="X17" s="27">
        <f t="shared" si="0"/>
        <v>164376861</v>
      </c>
      <c r="Y17" s="27">
        <f t="shared" si="0"/>
        <v>39190348</v>
      </c>
      <c r="Z17" s="28">
        <f>+IF(X17&lt;&gt;0,+(Y17/X17)*100,0)</f>
        <v>23.84176687739523</v>
      </c>
      <c r="AA17" s="29">
        <f>SUM(AA6:AA16)</f>
        <v>164376861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-32000000</v>
      </c>
      <c r="H24" s="19">
        <v>-15000000</v>
      </c>
      <c r="I24" s="19">
        <v>24140000</v>
      </c>
      <c r="J24" s="19">
        <v>-22860000</v>
      </c>
      <c r="K24" s="19">
        <v>17972433</v>
      </c>
      <c r="L24" s="19">
        <v>-35000000</v>
      </c>
      <c r="M24" s="19">
        <v>-13410000</v>
      </c>
      <c r="N24" s="19">
        <v>-30437567</v>
      </c>
      <c r="O24" s="19">
        <v>17000000</v>
      </c>
      <c r="P24" s="19">
        <v>3000000</v>
      </c>
      <c r="Q24" s="19">
        <v>-94300000</v>
      </c>
      <c r="R24" s="19">
        <v>-74300000</v>
      </c>
      <c r="S24" s="19">
        <v>24300000</v>
      </c>
      <c r="T24" s="19">
        <v>26800000</v>
      </c>
      <c r="U24" s="19">
        <v>66319106</v>
      </c>
      <c r="V24" s="19">
        <v>117419106</v>
      </c>
      <c r="W24" s="19">
        <v>-10178461</v>
      </c>
      <c r="X24" s="19"/>
      <c r="Y24" s="19">
        <v>-10178461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-100237466</v>
      </c>
      <c r="D26" s="17"/>
      <c r="E26" s="18">
        <v>-118665950</v>
      </c>
      <c r="F26" s="19">
        <v>-164069307</v>
      </c>
      <c r="G26" s="19">
        <v>-36172345</v>
      </c>
      <c r="H26" s="19">
        <v>-3586614</v>
      </c>
      <c r="I26" s="19">
        <v>-14984743</v>
      </c>
      <c r="J26" s="19">
        <v>-54743702</v>
      </c>
      <c r="K26" s="19">
        <v>-11006701</v>
      </c>
      <c r="L26" s="19">
        <v>-13541223</v>
      </c>
      <c r="M26" s="19">
        <v>-22256655</v>
      </c>
      <c r="N26" s="19">
        <v>-46804579</v>
      </c>
      <c r="O26" s="19">
        <v>-4386026</v>
      </c>
      <c r="P26" s="19">
        <v>-3809503</v>
      </c>
      <c r="Q26" s="19">
        <v>-7094535</v>
      </c>
      <c r="R26" s="19">
        <v>-15290064</v>
      </c>
      <c r="S26" s="19">
        <v>-10011169</v>
      </c>
      <c r="T26" s="19">
        <v>-12793354</v>
      </c>
      <c r="U26" s="19">
        <v>-24206066</v>
      </c>
      <c r="V26" s="19">
        <v>-47010589</v>
      </c>
      <c r="W26" s="19">
        <v>-163848934</v>
      </c>
      <c r="X26" s="19">
        <v>-164069307</v>
      </c>
      <c r="Y26" s="19">
        <v>220373</v>
      </c>
      <c r="Z26" s="20">
        <v>-0.13</v>
      </c>
      <c r="AA26" s="21">
        <v>-164069307</v>
      </c>
    </row>
    <row r="27" spans="1:27" ht="13.5">
      <c r="A27" s="23" t="s">
        <v>51</v>
      </c>
      <c r="B27" s="24"/>
      <c r="C27" s="25">
        <f aca="true" t="shared" si="1" ref="C27:Y27">SUM(C21:C26)</f>
        <v>-100237466</v>
      </c>
      <c r="D27" s="25">
        <f>SUM(D21:D26)</f>
        <v>0</v>
      </c>
      <c r="E27" s="26">
        <f t="shared" si="1"/>
        <v>-118665950</v>
      </c>
      <c r="F27" s="27">
        <f t="shared" si="1"/>
        <v>-164069307</v>
      </c>
      <c r="G27" s="27">
        <f t="shared" si="1"/>
        <v>-68172345</v>
      </c>
      <c r="H27" s="27">
        <f t="shared" si="1"/>
        <v>-18586614</v>
      </c>
      <c r="I27" s="27">
        <f t="shared" si="1"/>
        <v>9155257</v>
      </c>
      <c r="J27" s="27">
        <f t="shared" si="1"/>
        <v>-77603702</v>
      </c>
      <c r="K27" s="27">
        <f t="shared" si="1"/>
        <v>6965732</v>
      </c>
      <c r="L27" s="27">
        <f t="shared" si="1"/>
        <v>-48541223</v>
      </c>
      <c r="M27" s="27">
        <f t="shared" si="1"/>
        <v>-35666655</v>
      </c>
      <c r="N27" s="27">
        <f t="shared" si="1"/>
        <v>-77242146</v>
      </c>
      <c r="O27" s="27">
        <f t="shared" si="1"/>
        <v>12613974</v>
      </c>
      <c r="P27" s="27">
        <f t="shared" si="1"/>
        <v>-809503</v>
      </c>
      <c r="Q27" s="27">
        <f t="shared" si="1"/>
        <v>-101394535</v>
      </c>
      <c r="R27" s="27">
        <f t="shared" si="1"/>
        <v>-89590064</v>
      </c>
      <c r="S27" s="27">
        <f t="shared" si="1"/>
        <v>14288831</v>
      </c>
      <c r="T27" s="27">
        <f t="shared" si="1"/>
        <v>14006646</v>
      </c>
      <c r="U27" s="27">
        <f t="shared" si="1"/>
        <v>42113040</v>
      </c>
      <c r="V27" s="27">
        <f t="shared" si="1"/>
        <v>70408517</v>
      </c>
      <c r="W27" s="27">
        <f t="shared" si="1"/>
        <v>-174027395</v>
      </c>
      <c r="X27" s="27">
        <f t="shared" si="1"/>
        <v>-164069307</v>
      </c>
      <c r="Y27" s="27">
        <f t="shared" si="1"/>
        <v>-9958088</v>
      </c>
      <c r="Z27" s="28">
        <f>+IF(X27&lt;&gt;0,+(Y27/X27)*100,0)</f>
        <v>6.069439910537319</v>
      </c>
      <c r="AA27" s="29">
        <f>SUM(AA21:AA26)</f>
        <v>-164069307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19680569</v>
      </c>
      <c r="D38" s="31">
        <f>+D17+D27+D36</f>
        <v>0</v>
      </c>
      <c r="E38" s="32">
        <f t="shared" si="3"/>
        <v>-6324664</v>
      </c>
      <c r="F38" s="33">
        <f t="shared" si="3"/>
        <v>307554</v>
      </c>
      <c r="G38" s="33">
        <f t="shared" si="3"/>
        <v>30967815</v>
      </c>
      <c r="H38" s="33">
        <f t="shared" si="3"/>
        <v>-32045558</v>
      </c>
      <c r="I38" s="33">
        <f t="shared" si="3"/>
        <v>4380858</v>
      </c>
      <c r="J38" s="33">
        <f t="shared" si="3"/>
        <v>3303115</v>
      </c>
      <c r="K38" s="33">
        <f t="shared" si="3"/>
        <v>-5465706</v>
      </c>
      <c r="L38" s="33">
        <f t="shared" si="3"/>
        <v>48138281</v>
      </c>
      <c r="M38" s="33">
        <f t="shared" si="3"/>
        <v>-38389328</v>
      </c>
      <c r="N38" s="33">
        <f t="shared" si="3"/>
        <v>4283247</v>
      </c>
      <c r="O38" s="33">
        <f t="shared" si="3"/>
        <v>-7468331</v>
      </c>
      <c r="P38" s="33">
        <f t="shared" si="3"/>
        <v>-447457</v>
      </c>
      <c r="Q38" s="33">
        <f t="shared" si="3"/>
        <v>6072892</v>
      </c>
      <c r="R38" s="33">
        <f t="shared" si="3"/>
        <v>-1842896</v>
      </c>
      <c r="S38" s="33">
        <f t="shared" si="3"/>
        <v>-3198273</v>
      </c>
      <c r="T38" s="33">
        <f t="shared" si="3"/>
        <v>8080193</v>
      </c>
      <c r="U38" s="33">
        <f t="shared" si="3"/>
        <v>18914428</v>
      </c>
      <c r="V38" s="33">
        <f t="shared" si="3"/>
        <v>23796348</v>
      </c>
      <c r="W38" s="33">
        <f t="shared" si="3"/>
        <v>29539814</v>
      </c>
      <c r="X38" s="33">
        <f t="shared" si="3"/>
        <v>307554</v>
      </c>
      <c r="Y38" s="33">
        <f t="shared" si="3"/>
        <v>29232260</v>
      </c>
      <c r="Z38" s="34">
        <f>+IF(X38&lt;&gt;0,+(Y38/X38)*100,0)</f>
        <v>9504.756888221256</v>
      </c>
      <c r="AA38" s="35">
        <f>+AA17+AA27+AA36</f>
        <v>307554</v>
      </c>
    </row>
    <row r="39" spans="1:27" ht="13.5">
      <c r="A39" s="22" t="s">
        <v>59</v>
      </c>
      <c r="B39" s="16"/>
      <c r="C39" s="31">
        <v>805131</v>
      </c>
      <c r="D39" s="31"/>
      <c r="E39" s="32">
        <v>43093010</v>
      </c>
      <c r="F39" s="33"/>
      <c r="G39" s="33">
        <v>2409801</v>
      </c>
      <c r="H39" s="33">
        <v>33377616</v>
      </c>
      <c r="I39" s="33">
        <v>1332058</v>
      </c>
      <c r="J39" s="33">
        <v>2409801</v>
      </c>
      <c r="K39" s="33">
        <v>5712916</v>
      </c>
      <c r="L39" s="33">
        <v>247210</v>
      </c>
      <c r="M39" s="33">
        <v>48385491</v>
      </c>
      <c r="N39" s="33">
        <v>5712916</v>
      </c>
      <c r="O39" s="33">
        <v>9996163</v>
      </c>
      <c r="P39" s="33">
        <v>2527832</v>
      </c>
      <c r="Q39" s="33">
        <v>2080375</v>
      </c>
      <c r="R39" s="33">
        <v>9996163</v>
      </c>
      <c r="S39" s="33">
        <v>8153267</v>
      </c>
      <c r="T39" s="33">
        <v>4954994</v>
      </c>
      <c r="U39" s="33">
        <v>13035187</v>
      </c>
      <c r="V39" s="33">
        <v>8153267</v>
      </c>
      <c r="W39" s="33">
        <v>2409801</v>
      </c>
      <c r="X39" s="33"/>
      <c r="Y39" s="33">
        <v>2409801</v>
      </c>
      <c r="Z39" s="34"/>
      <c r="AA39" s="35"/>
    </row>
    <row r="40" spans="1:27" ht="13.5">
      <c r="A40" s="41" t="s">
        <v>60</v>
      </c>
      <c r="B40" s="42"/>
      <c r="C40" s="43">
        <v>20485700</v>
      </c>
      <c r="D40" s="43"/>
      <c r="E40" s="44">
        <v>36768345</v>
      </c>
      <c r="F40" s="45">
        <v>307554</v>
      </c>
      <c r="G40" s="45">
        <v>33377616</v>
      </c>
      <c r="H40" s="45">
        <v>1332058</v>
      </c>
      <c r="I40" s="45">
        <v>5712916</v>
      </c>
      <c r="J40" s="45">
        <v>5712916</v>
      </c>
      <c r="K40" s="45">
        <v>247210</v>
      </c>
      <c r="L40" s="45">
        <v>48385491</v>
      </c>
      <c r="M40" s="45">
        <v>9996163</v>
      </c>
      <c r="N40" s="45">
        <v>9996163</v>
      </c>
      <c r="O40" s="45">
        <v>2527832</v>
      </c>
      <c r="P40" s="45">
        <v>2080375</v>
      </c>
      <c r="Q40" s="45">
        <v>8153267</v>
      </c>
      <c r="R40" s="45">
        <v>2527832</v>
      </c>
      <c r="S40" s="45">
        <v>4954994</v>
      </c>
      <c r="T40" s="45">
        <v>13035187</v>
      </c>
      <c r="U40" s="45">
        <v>31949615</v>
      </c>
      <c r="V40" s="45">
        <v>31949615</v>
      </c>
      <c r="W40" s="45">
        <v>31949615</v>
      </c>
      <c r="X40" s="45">
        <v>307554</v>
      </c>
      <c r="Y40" s="45">
        <v>31642061</v>
      </c>
      <c r="Z40" s="46">
        <v>10288.29</v>
      </c>
      <c r="AA40" s="47">
        <v>307554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40570000</v>
      </c>
      <c r="F6" s="19">
        <v>22804000</v>
      </c>
      <c r="G6" s="19">
        <v>1972026</v>
      </c>
      <c r="H6" s="19">
        <v>1750033</v>
      </c>
      <c r="I6" s="19">
        <v>30117477</v>
      </c>
      <c r="J6" s="19">
        <v>33839536</v>
      </c>
      <c r="K6" s="19">
        <v>1897078</v>
      </c>
      <c r="L6" s="19">
        <v>3487050</v>
      </c>
      <c r="M6" s="19">
        <v>2125683</v>
      </c>
      <c r="N6" s="19">
        <v>7509811</v>
      </c>
      <c r="O6" s="19">
        <v>1641909</v>
      </c>
      <c r="P6" s="19">
        <v>2514268</v>
      </c>
      <c r="Q6" s="19">
        <v>3147490</v>
      </c>
      <c r="R6" s="19">
        <v>7303667</v>
      </c>
      <c r="S6" s="19">
        <v>2292640</v>
      </c>
      <c r="T6" s="19">
        <v>3380000</v>
      </c>
      <c r="U6" s="19">
        <v>3753321</v>
      </c>
      <c r="V6" s="19">
        <v>9425961</v>
      </c>
      <c r="W6" s="19">
        <v>58078975</v>
      </c>
      <c r="X6" s="19">
        <v>22804000</v>
      </c>
      <c r="Y6" s="19">
        <v>35274975</v>
      </c>
      <c r="Z6" s="20">
        <v>154.69</v>
      </c>
      <c r="AA6" s="21">
        <v>22804000</v>
      </c>
    </row>
    <row r="7" spans="1:27" ht="13.5">
      <c r="A7" s="22" t="s">
        <v>34</v>
      </c>
      <c r="B7" s="16"/>
      <c r="C7" s="17"/>
      <c r="D7" s="17"/>
      <c r="E7" s="18">
        <v>59120000</v>
      </c>
      <c r="F7" s="19">
        <v>39285000</v>
      </c>
      <c r="G7" s="19">
        <v>5084444</v>
      </c>
      <c r="H7" s="19">
        <v>4058867</v>
      </c>
      <c r="I7" s="19">
        <v>2969271</v>
      </c>
      <c r="J7" s="19">
        <v>12112582</v>
      </c>
      <c r="K7" s="19">
        <v>1829795</v>
      </c>
      <c r="L7" s="19">
        <v>4609577</v>
      </c>
      <c r="M7" s="19">
        <v>5740310</v>
      </c>
      <c r="N7" s="19">
        <v>12179682</v>
      </c>
      <c r="O7" s="19">
        <v>5187233</v>
      </c>
      <c r="P7" s="19">
        <v>3456329</v>
      </c>
      <c r="Q7" s="19">
        <v>5256072</v>
      </c>
      <c r="R7" s="19">
        <v>13899634</v>
      </c>
      <c r="S7" s="19">
        <v>4057606</v>
      </c>
      <c r="T7" s="19">
        <v>4999000</v>
      </c>
      <c r="U7" s="19">
        <v>4760133</v>
      </c>
      <c r="V7" s="19">
        <v>13816739</v>
      </c>
      <c r="W7" s="19">
        <v>52008637</v>
      </c>
      <c r="X7" s="19">
        <v>39285000</v>
      </c>
      <c r="Y7" s="19">
        <v>12723637</v>
      </c>
      <c r="Z7" s="20">
        <v>32.39</v>
      </c>
      <c r="AA7" s="21">
        <v>39285000</v>
      </c>
    </row>
    <row r="8" spans="1:27" ht="13.5">
      <c r="A8" s="22" t="s">
        <v>35</v>
      </c>
      <c r="B8" s="16"/>
      <c r="C8" s="17"/>
      <c r="D8" s="17"/>
      <c r="E8" s="18">
        <v>13294000</v>
      </c>
      <c r="F8" s="19">
        <v>3505000</v>
      </c>
      <c r="G8" s="19">
        <v>24289737</v>
      </c>
      <c r="H8" s="19">
        <v>18239890</v>
      </c>
      <c r="I8" s="19">
        <v>68787376</v>
      </c>
      <c r="J8" s="19">
        <v>111317003</v>
      </c>
      <c r="K8" s="19">
        <v>9445702</v>
      </c>
      <c r="L8" s="19">
        <v>5606562</v>
      </c>
      <c r="M8" s="19">
        <v>5481842</v>
      </c>
      <c r="N8" s="19">
        <v>20534106</v>
      </c>
      <c r="O8" s="19">
        <v>1518561</v>
      </c>
      <c r="P8" s="19">
        <v>61115</v>
      </c>
      <c r="Q8" s="19">
        <v>14884217</v>
      </c>
      <c r="R8" s="19">
        <v>16463893</v>
      </c>
      <c r="S8" s="19">
        <v>140768</v>
      </c>
      <c r="T8" s="19">
        <v>929000</v>
      </c>
      <c r="U8" s="19">
        <v>137421</v>
      </c>
      <c r="V8" s="19">
        <v>1207189</v>
      </c>
      <c r="W8" s="19">
        <v>149522191</v>
      </c>
      <c r="X8" s="19">
        <v>3505000</v>
      </c>
      <c r="Y8" s="19">
        <v>146017191</v>
      </c>
      <c r="Z8" s="20">
        <v>4165.97</v>
      </c>
      <c r="AA8" s="21">
        <v>3505000</v>
      </c>
    </row>
    <row r="9" spans="1:27" ht="13.5">
      <c r="A9" s="22" t="s">
        <v>36</v>
      </c>
      <c r="B9" s="16"/>
      <c r="C9" s="17"/>
      <c r="D9" s="17"/>
      <c r="E9" s="18">
        <v>291060000</v>
      </c>
      <c r="F9" s="19">
        <v>262903000</v>
      </c>
      <c r="G9" s="19">
        <v>109136000</v>
      </c>
      <c r="H9" s="19">
        <v>3547000</v>
      </c>
      <c r="I9" s="19"/>
      <c r="J9" s="19">
        <v>112683000</v>
      </c>
      <c r="K9" s="19">
        <v>3750000</v>
      </c>
      <c r="L9" s="19">
        <v>69200000</v>
      </c>
      <c r="M9" s="19"/>
      <c r="N9" s="19">
        <v>72950000</v>
      </c>
      <c r="O9" s="19"/>
      <c r="P9" s="19">
        <v>553000</v>
      </c>
      <c r="Q9" s="19">
        <v>74673000</v>
      </c>
      <c r="R9" s="19">
        <v>75226000</v>
      </c>
      <c r="S9" s="19"/>
      <c r="T9" s="19"/>
      <c r="U9" s="19"/>
      <c r="V9" s="19"/>
      <c r="W9" s="19">
        <v>260859000</v>
      </c>
      <c r="X9" s="19">
        <v>262903000</v>
      </c>
      <c r="Y9" s="19">
        <v>-2044000</v>
      </c>
      <c r="Z9" s="20">
        <v>-0.78</v>
      </c>
      <c r="AA9" s="21">
        <v>262903000</v>
      </c>
    </row>
    <row r="10" spans="1:27" ht="13.5">
      <c r="A10" s="22" t="s">
        <v>37</v>
      </c>
      <c r="B10" s="16"/>
      <c r="C10" s="17"/>
      <c r="D10" s="17"/>
      <c r="E10" s="18">
        <v>131569000</v>
      </c>
      <c r="F10" s="19">
        <v>124541000</v>
      </c>
      <c r="G10" s="19">
        <v>19625000</v>
      </c>
      <c r="H10" s="19"/>
      <c r="I10" s="19">
        <v>1500000</v>
      </c>
      <c r="J10" s="19">
        <v>21125000</v>
      </c>
      <c r="K10" s="19"/>
      <c r="L10" s="19">
        <v>52335000</v>
      </c>
      <c r="M10" s="19">
        <v>1500000</v>
      </c>
      <c r="N10" s="19">
        <v>53835000</v>
      </c>
      <c r="O10" s="19"/>
      <c r="P10" s="19"/>
      <c r="Q10" s="19">
        <v>65011000</v>
      </c>
      <c r="R10" s="19">
        <v>65011000</v>
      </c>
      <c r="S10" s="19"/>
      <c r="T10" s="19"/>
      <c r="U10" s="19"/>
      <c r="V10" s="19"/>
      <c r="W10" s="19">
        <v>139971000</v>
      </c>
      <c r="X10" s="19">
        <v>124541000</v>
      </c>
      <c r="Y10" s="19">
        <v>15430000</v>
      </c>
      <c r="Z10" s="20">
        <v>12.39</v>
      </c>
      <c r="AA10" s="21">
        <v>124541000</v>
      </c>
    </row>
    <row r="11" spans="1:27" ht="13.5">
      <c r="A11" s="22" t="s">
        <v>38</v>
      </c>
      <c r="B11" s="16"/>
      <c r="C11" s="17"/>
      <c r="D11" s="17"/>
      <c r="E11" s="18">
        <v>9300000</v>
      </c>
      <c r="F11" s="19">
        <v>24800000</v>
      </c>
      <c r="G11" s="19">
        <v>730456</v>
      </c>
      <c r="H11" s="19">
        <v>961253</v>
      </c>
      <c r="I11" s="19">
        <v>932413</v>
      </c>
      <c r="J11" s="19">
        <v>2624122</v>
      </c>
      <c r="K11" s="19">
        <v>735320</v>
      </c>
      <c r="L11" s="19"/>
      <c r="M11" s="19">
        <v>726978</v>
      </c>
      <c r="N11" s="19">
        <v>1462298</v>
      </c>
      <c r="O11" s="19">
        <v>822062</v>
      </c>
      <c r="P11" s="19">
        <v>724847</v>
      </c>
      <c r="Q11" s="19">
        <v>490545</v>
      </c>
      <c r="R11" s="19">
        <v>2037454</v>
      </c>
      <c r="S11" s="19">
        <v>730064</v>
      </c>
      <c r="T11" s="19">
        <v>912000</v>
      </c>
      <c r="U11" s="19">
        <v>610897</v>
      </c>
      <c r="V11" s="19">
        <v>2252961</v>
      </c>
      <c r="W11" s="19">
        <v>8376835</v>
      </c>
      <c r="X11" s="19">
        <v>24800000</v>
      </c>
      <c r="Y11" s="19">
        <v>-16423165</v>
      </c>
      <c r="Z11" s="20">
        <v>-66.22</v>
      </c>
      <c r="AA11" s="21">
        <v>24800000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-386494891</v>
      </c>
      <c r="F14" s="19">
        <v>-343737001</v>
      </c>
      <c r="G14" s="19">
        <v>-46424816</v>
      </c>
      <c r="H14" s="19">
        <v>-60644018</v>
      </c>
      <c r="I14" s="19">
        <v>-81352284</v>
      </c>
      <c r="J14" s="19">
        <v>-188421118</v>
      </c>
      <c r="K14" s="19">
        <v>-46204335</v>
      </c>
      <c r="L14" s="19">
        <v>-39172202</v>
      </c>
      <c r="M14" s="19">
        <v>-43945148</v>
      </c>
      <c r="N14" s="19">
        <v>-129321685</v>
      </c>
      <c r="O14" s="19">
        <v>-32164062</v>
      </c>
      <c r="P14" s="19">
        <v>-38916954</v>
      </c>
      <c r="Q14" s="19">
        <v>-43107414</v>
      </c>
      <c r="R14" s="19">
        <v>-114188430</v>
      </c>
      <c r="S14" s="19">
        <v>-46551905</v>
      </c>
      <c r="T14" s="19">
        <v>-31787244</v>
      </c>
      <c r="U14" s="19">
        <v>-42747866</v>
      </c>
      <c r="V14" s="19">
        <v>-121087015</v>
      </c>
      <c r="W14" s="19">
        <v>-553018248</v>
      </c>
      <c r="X14" s="19">
        <v>-343737001</v>
      </c>
      <c r="Y14" s="19">
        <v>-209281247</v>
      </c>
      <c r="Z14" s="20">
        <v>60.88</v>
      </c>
      <c r="AA14" s="21">
        <v>-343737001</v>
      </c>
    </row>
    <row r="15" spans="1:27" ht="13.5">
      <c r="A15" s="22" t="s">
        <v>42</v>
      </c>
      <c r="B15" s="16"/>
      <c r="C15" s="17"/>
      <c r="D15" s="17"/>
      <c r="E15" s="18">
        <v>-9998000</v>
      </c>
      <c r="F15" s="19">
        <v>-9465000</v>
      </c>
      <c r="G15" s="19"/>
      <c r="H15" s="19"/>
      <c r="I15" s="19">
        <v>-178051</v>
      </c>
      <c r="J15" s="19">
        <v>-178051</v>
      </c>
      <c r="K15" s="19"/>
      <c r="L15" s="19"/>
      <c r="M15" s="19">
        <v>-3331977</v>
      </c>
      <c r="N15" s="19">
        <v>-3331977</v>
      </c>
      <c r="O15" s="19"/>
      <c r="P15" s="19"/>
      <c r="Q15" s="19"/>
      <c r="R15" s="19"/>
      <c r="S15" s="19"/>
      <c r="T15" s="19"/>
      <c r="U15" s="19">
        <v>-4859773</v>
      </c>
      <c r="V15" s="19">
        <v>-4859773</v>
      </c>
      <c r="W15" s="19">
        <v>-8369801</v>
      </c>
      <c r="X15" s="19">
        <v>-9465000</v>
      </c>
      <c r="Y15" s="19">
        <v>1095199</v>
      </c>
      <c r="Z15" s="20">
        <v>-11.57</v>
      </c>
      <c r="AA15" s="21">
        <v>-9465000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148420109</v>
      </c>
      <c r="F17" s="27">
        <f t="shared" si="0"/>
        <v>124635999</v>
      </c>
      <c r="G17" s="27">
        <f t="shared" si="0"/>
        <v>114412847</v>
      </c>
      <c r="H17" s="27">
        <f t="shared" si="0"/>
        <v>-32086975</v>
      </c>
      <c r="I17" s="27">
        <f t="shared" si="0"/>
        <v>22776202</v>
      </c>
      <c r="J17" s="27">
        <f t="shared" si="0"/>
        <v>105102074</v>
      </c>
      <c r="K17" s="27">
        <f t="shared" si="0"/>
        <v>-28546440</v>
      </c>
      <c r="L17" s="27">
        <f t="shared" si="0"/>
        <v>96065987</v>
      </c>
      <c r="M17" s="27">
        <f t="shared" si="0"/>
        <v>-31702312</v>
      </c>
      <c r="N17" s="27">
        <f t="shared" si="0"/>
        <v>35817235</v>
      </c>
      <c r="O17" s="27">
        <f t="shared" si="0"/>
        <v>-22994297</v>
      </c>
      <c r="P17" s="27">
        <f t="shared" si="0"/>
        <v>-31607395</v>
      </c>
      <c r="Q17" s="27">
        <f t="shared" si="0"/>
        <v>120354910</v>
      </c>
      <c r="R17" s="27">
        <f t="shared" si="0"/>
        <v>65753218</v>
      </c>
      <c r="S17" s="27">
        <f t="shared" si="0"/>
        <v>-39330827</v>
      </c>
      <c r="T17" s="27">
        <f t="shared" si="0"/>
        <v>-21567244</v>
      </c>
      <c r="U17" s="27">
        <f t="shared" si="0"/>
        <v>-38345867</v>
      </c>
      <c r="V17" s="27">
        <f t="shared" si="0"/>
        <v>-99243938</v>
      </c>
      <c r="W17" s="27">
        <f t="shared" si="0"/>
        <v>107428589</v>
      </c>
      <c r="X17" s="27">
        <f t="shared" si="0"/>
        <v>124635999</v>
      </c>
      <c r="Y17" s="27">
        <f t="shared" si="0"/>
        <v>-17207410</v>
      </c>
      <c r="Z17" s="28">
        <f>+IF(X17&lt;&gt;0,+(Y17/X17)*100,0)</f>
        <v>-13.806131565567986</v>
      </c>
      <c r="AA17" s="29">
        <f>SUM(AA6:AA16)</f>
        <v>124635999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37295000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-183548000</v>
      </c>
      <c r="F26" s="19">
        <v>-228572000</v>
      </c>
      <c r="G26" s="19">
        <v>-3469313</v>
      </c>
      <c r="H26" s="19">
        <v>-10442795</v>
      </c>
      <c r="I26" s="19">
        <v>-11822938</v>
      </c>
      <c r="J26" s="19">
        <v>-25735046</v>
      </c>
      <c r="K26" s="19">
        <v>-9021395</v>
      </c>
      <c r="L26" s="19">
        <v>-2998235</v>
      </c>
      <c r="M26" s="19">
        <v>-5211607</v>
      </c>
      <c r="N26" s="19">
        <v>-17231237</v>
      </c>
      <c r="O26" s="19">
        <v>-1624066</v>
      </c>
      <c r="P26" s="19">
        <v>-8893171</v>
      </c>
      <c r="Q26" s="19">
        <v>-23398408</v>
      </c>
      <c r="R26" s="19">
        <v>-33915645</v>
      </c>
      <c r="S26" s="19">
        <v>-33600897</v>
      </c>
      <c r="T26" s="19">
        <v>-7197000</v>
      </c>
      <c r="U26" s="19">
        <v>-31630046</v>
      </c>
      <c r="V26" s="19">
        <v>-72427943</v>
      </c>
      <c r="W26" s="19">
        <v>-149309871</v>
      </c>
      <c r="X26" s="19">
        <v>-228572000</v>
      </c>
      <c r="Y26" s="19">
        <v>79262129</v>
      </c>
      <c r="Z26" s="20">
        <v>-34.68</v>
      </c>
      <c r="AA26" s="21">
        <v>-228572000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-146253000</v>
      </c>
      <c r="F27" s="27">
        <f t="shared" si="1"/>
        <v>-228572000</v>
      </c>
      <c r="G27" s="27">
        <f t="shared" si="1"/>
        <v>-3469313</v>
      </c>
      <c r="H27" s="27">
        <f t="shared" si="1"/>
        <v>-10442795</v>
      </c>
      <c r="I27" s="27">
        <f t="shared" si="1"/>
        <v>-11822938</v>
      </c>
      <c r="J27" s="27">
        <f t="shared" si="1"/>
        <v>-25735046</v>
      </c>
      <c r="K27" s="27">
        <f t="shared" si="1"/>
        <v>-9021395</v>
      </c>
      <c r="L27" s="27">
        <f t="shared" si="1"/>
        <v>-2998235</v>
      </c>
      <c r="M27" s="27">
        <f t="shared" si="1"/>
        <v>-5211607</v>
      </c>
      <c r="N27" s="27">
        <f t="shared" si="1"/>
        <v>-17231237</v>
      </c>
      <c r="O27" s="27">
        <f t="shared" si="1"/>
        <v>-1624066</v>
      </c>
      <c r="P27" s="27">
        <f t="shared" si="1"/>
        <v>-8893171</v>
      </c>
      <c r="Q27" s="27">
        <f t="shared" si="1"/>
        <v>-23398408</v>
      </c>
      <c r="R27" s="27">
        <f t="shared" si="1"/>
        <v>-33915645</v>
      </c>
      <c r="S27" s="27">
        <f t="shared" si="1"/>
        <v>-33600897</v>
      </c>
      <c r="T27" s="27">
        <f t="shared" si="1"/>
        <v>-7197000</v>
      </c>
      <c r="U27" s="27">
        <f t="shared" si="1"/>
        <v>-31630046</v>
      </c>
      <c r="V27" s="27">
        <f t="shared" si="1"/>
        <v>-72427943</v>
      </c>
      <c r="W27" s="27">
        <f t="shared" si="1"/>
        <v>-149309871</v>
      </c>
      <c r="X27" s="27">
        <f t="shared" si="1"/>
        <v>-228572000</v>
      </c>
      <c r="Y27" s="27">
        <f t="shared" si="1"/>
        <v>79262129</v>
      </c>
      <c r="Z27" s="28">
        <f>+IF(X27&lt;&gt;0,+(Y27/X27)*100,0)</f>
        <v>-34.67709474476314</v>
      </c>
      <c r="AA27" s="29">
        <f>SUM(AA21:AA26)</f>
        <v>-228572000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9000000</v>
      </c>
      <c r="F32" s="19">
        <v>16000000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16000000</v>
      </c>
      <c r="Y32" s="19">
        <v>-16000000</v>
      </c>
      <c r="Z32" s="20">
        <v>-100</v>
      </c>
      <c r="AA32" s="21">
        <v>16000000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-9937000</v>
      </c>
      <c r="F35" s="19">
        <v>9159000</v>
      </c>
      <c r="G35" s="19">
        <v>-129696</v>
      </c>
      <c r="H35" s="19"/>
      <c r="I35" s="19"/>
      <c r="J35" s="19">
        <v>-129696</v>
      </c>
      <c r="K35" s="19">
        <v>-130490</v>
      </c>
      <c r="L35" s="19">
        <v>-130490</v>
      </c>
      <c r="M35" s="19">
        <v>-2649620</v>
      </c>
      <c r="N35" s="19">
        <v>-2910600</v>
      </c>
      <c r="O35" s="19">
        <v>-130490</v>
      </c>
      <c r="P35" s="19">
        <v>-130496</v>
      </c>
      <c r="Q35" s="19">
        <v>-1367472</v>
      </c>
      <c r="R35" s="19">
        <v>-1628458</v>
      </c>
      <c r="S35" s="19">
        <v>-130496</v>
      </c>
      <c r="T35" s="19">
        <v>-93686</v>
      </c>
      <c r="U35" s="19">
        <v>-1070661</v>
      </c>
      <c r="V35" s="19">
        <v>-1294843</v>
      </c>
      <c r="W35" s="19">
        <v>-5963597</v>
      </c>
      <c r="X35" s="19">
        <v>9159000</v>
      </c>
      <c r="Y35" s="19">
        <v>-15122597</v>
      </c>
      <c r="Z35" s="20">
        <v>-165.11</v>
      </c>
      <c r="AA35" s="21">
        <v>9159000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-937000</v>
      </c>
      <c r="F36" s="27">
        <f t="shared" si="2"/>
        <v>25159000</v>
      </c>
      <c r="G36" s="27">
        <f t="shared" si="2"/>
        <v>-129696</v>
      </c>
      <c r="H36" s="27">
        <f t="shared" si="2"/>
        <v>0</v>
      </c>
      <c r="I36" s="27">
        <f t="shared" si="2"/>
        <v>0</v>
      </c>
      <c r="J36" s="27">
        <f t="shared" si="2"/>
        <v>-129696</v>
      </c>
      <c r="K36" s="27">
        <f t="shared" si="2"/>
        <v>-130490</v>
      </c>
      <c r="L36" s="27">
        <f t="shared" si="2"/>
        <v>-130490</v>
      </c>
      <c r="M36" s="27">
        <f t="shared" si="2"/>
        <v>-2649620</v>
      </c>
      <c r="N36" s="27">
        <f t="shared" si="2"/>
        <v>-2910600</v>
      </c>
      <c r="O36" s="27">
        <f t="shared" si="2"/>
        <v>-130490</v>
      </c>
      <c r="P36" s="27">
        <f t="shared" si="2"/>
        <v>-130496</v>
      </c>
      <c r="Q36" s="27">
        <f t="shared" si="2"/>
        <v>-1367472</v>
      </c>
      <c r="R36" s="27">
        <f t="shared" si="2"/>
        <v>-1628458</v>
      </c>
      <c r="S36" s="27">
        <f t="shared" si="2"/>
        <v>-130496</v>
      </c>
      <c r="T36" s="27">
        <f t="shared" si="2"/>
        <v>-93686</v>
      </c>
      <c r="U36" s="27">
        <f t="shared" si="2"/>
        <v>-1070661</v>
      </c>
      <c r="V36" s="27">
        <f t="shared" si="2"/>
        <v>-1294843</v>
      </c>
      <c r="W36" s="27">
        <f t="shared" si="2"/>
        <v>-5963597</v>
      </c>
      <c r="X36" s="27">
        <f t="shared" si="2"/>
        <v>25159000</v>
      </c>
      <c r="Y36" s="27">
        <f t="shared" si="2"/>
        <v>-31122597</v>
      </c>
      <c r="Z36" s="28">
        <f>+IF(X36&lt;&gt;0,+(Y36/X36)*100,0)</f>
        <v>-123.70363289478914</v>
      </c>
      <c r="AA36" s="29">
        <f>SUM(AA31:AA35)</f>
        <v>25159000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1230109</v>
      </c>
      <c r="F38" s="33">
        <f t="shared" si="3"/>
        <v>-78777001</v>
      </c>
      <c r="G38" s="33">
        <f t="shared" si="3"/>
        <v>110813838</v>
      </c>
      <c r="H38" s="33">
        <f t="shared" si="3"/>
        <v>-42529770</v>
      </c>
      <c r="I38" s="33">
        <f t="shared" si="3"/>
        <v>10953264</v>
      </c>
      <c r="J38" s="33">
        <f t="shared" si="3"/>
        <v>79237332</v>
      </c>
      <c r="K38" s="33">
        <f t="shared" si="3"/>
        <v>-37698325</v>
      </c>
      <c r="L38" s="33">
        <f t="shared" si="3"/>
        <v>92937262</v>
      </c>
      <c r="M38" s="33">
        <f t="shared" si="3"/>
        <v>-39563539</v>
      </c>
      <c r="N38" s="33">
        <f t="shared" si="3"/>
        <v>15675398</v>
      </c>
      <c r="O38" s="33">
        <f t="shared" si="3"/>
        <v>-24748853</v>
      </c>
      <c r="P38" s="33">
        <f t="shared" si="3"/>
        <v>-40631062</v>
      </c>
      <c r="Q38" s="33">
        <f t="shared" si="3"/>
        <v>95589030</v>
      </c>
      <c r="R38" s="33">
        <f t="shared" si="3"/>
        <v>30209115</v>
      </c>
      <c r="S38" s="33">
        <f t="shared" si="3"/>
        <v>-73062220</v>
      </c>
      <c r="T38" s="33">
        <f t="shared" si="3"/>
        <v>-28857930</v>
      </c>
      <c r="U38" s="33">
        <f t="shared" si="3"/>
        <v>-71046574</v>
      </c>
      <c r="V38" s="33">
        <f t="shared" si="3"/>
        <v>-172966724</v>
      </c>
      <c r="W38" s="33">
        <f t="shared" si="3"/>
        <v>-47844879</v>
      </c>
      <c r="X38" s="33">
        <f t="shared" si="3"/>
        <v>-78777001</v>
      </c>
      <c r="Y38" s="33">
        <f t="shared" si="3"/>
        <v>30932122</v>
      </c>
      <c r="Z38" s="34">
        <f>+IF(X38&lt;&gt;0,+(Y38/X38)*100,0)</f>
        <v>-39.265422150305014</v>
      </c>
      <c r="AA38" s="35">
        <f>+AA17+AA27+AA36</f>
        <v>-78777001</v>
      </c>
    </row>
    <row r="39" spans="1:27" ht="13.5">
      <c r="A39" s="22" t="s">
        <v>59</v>
      </c>
      <c r="B39" s="16"/>
      <c r="C39" s="31"/>
      <c r="D39" s="31"/>
      <c r="E39" s="32">
        <v>168249000</v>
      </c>
      <c r="F39" s="33">
        <v>101637000</v>
      </c>
      <c r="G39" s="33">
        <v>160579048</v>
      </c>
      <c r="H39" s="33">
        <v>271392886</v>
      </c>
      <c r="I39" s="33">
        <v>228863116</v>
      </c>
      <c r="J39" s="33">
        <v>160579048</v>
      </c>
      <c r="K39" s="33">
        <v>239816380</v>
      </c>
      <c r="L39" s="33">
        <v>202118055</v>
      </c>
      <c r="M39" s="33">
        <v>295055317</v>
      </c>
      <c r="N39" s="33">
        <v>239816380</v>
      </c>
      <c r="O39" s="33">
        <v>255491778</v>
      </c>
      <c r="P39" s="33">
        <v>230742925</v>
      </c>
      <c r="Q39" s="33">
        <v>190111863</v>
      </c>
      <c r="R39" s="33">
        <v>255491778</v>
      </c>
      <c r="S39" s="33">
        <v>285700893</v>
      </c>
      <c r="T39" s="33">
        <v>212638673</v>
      </c>
      <c r="U39" s="33">
        <v>183780743</v>
      </c>
      <c r="V39" s="33">
        <v>285700893</v>
      </c>
      <c r="W39" s="33">
        <v>160579048</v>
      </c>
      <c r="X39" s="33">
        <v>101637000</v>
      </c>
      <c r="Y39" s="33">
        <v>58942048</v>
      </c>
      <c r="Z39" s="34">
        <v>57.99</v>
      </c>
      <c r="AA39" s="35">
        <v>101637000</v>
      </c>
    </row>
    <row r="40" spans="1:27" ht="13.5">
      <c r="A40" s="41" t="s">
        <v>60</v>
      </c>
      <c r="B40" s="42"/>
      <c r="C40" s="43"/>
      <c r="D40" s="43"/>
      <c r="E40" s="44">
        <v>169479109</v>
      </c>
      <c r="F40" s="45">
        <v>22859999</v>
      </c>
      <c r="G40" s="45">
        <v>271392886</v>
      </c>
      <c r="H40" s="45">
        <v>228863116</v>
      </c>
      <c r="I40" s="45">
        <v>239816380</v>
      </c>
      <c r="J40" s="45">
        <v>239816380</v>
      </c>
      <c r="K40" s="45">
        <v>202118055</v>
      </c>
      <c r="L40" s="45">
        <v>295055317</v>
      </c>
      <c r="M40" s="45">
        <v>255491778</v>
      </c>
      <c r="N40" s="45">
        <v>255491778</v>
      </c>
      <c r="O40" s="45">
        <v>230742925</v>
      </c>
      <c r="P40" s="45">
        <v>190111863</v>
      </c>
      <c r="Q40" s="45">
        <v>285700893</v>
      </c>
      <c r="R40" s="45">
        <v>230742925</v>
      </c>
      <c r="S40" s="45">
        <v>212638673</v>
      </c>
      <c r="T40" s="45">
        <v>183780743</v>
      </c>
      <c r="U40" s="45">
        <v>112734169</v>
      </c>
      <c r="V40" s="45">
        <v>112734169</v>
      </c>
      <c r="W40" s="45">
        <v>112734169</v>
      </c>
      <c r="X40" s="45">
        <v>22859999</v>
      </c>
      <c r="Y40" s="45">
        <v>89874170</v>
      </c>
      <c r="Z40" s="46">
        <v>393.15</v>
      </c>
      <c r="AA40" s="47">
        <v>22859999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18190225</v>
      </c>
      <c r="D6" s="17"/>
      <c r="E6" s="18">
        <v>17530616</v>
      </c>
      <c r="F6" s="19">
        <v>37916798</v>
      </c>
      <c r="G6" s="19">
        <v>1286251</v>
      </c>
      <c r="H6" s="19">
        <v>9690479</v>
      </c>
      <c r="I6" s="19">
        <v>5621791</v>
      </c>
      <c r="J6" s="19">
        <v>16598521</v>
      </c>
      <c r="K6" s="19">
        <v>2623388</v>
      </c>
      <c r="L6" s="19">
        <v>9690479</v>
      </c>
      <c r="M6" s="19">
        <v>1089686</v>
      </c>
      <c r="N6" s="19">
        <v>13403553</v>
      </c>
      <c r="O6" s="19">
        <v>1808345</v>
      </c>
      <c r="P6" s="19">
        <v>1621724</v>
      </c>
      <c r="Q6" s="19">
        <v>2001216</v>
      </c>
      <c r="R6" s="19">
        <v>5431285</v>
      </c>
      <c r="S6" s="19">
        <v>1706506</v>
      </c>
      <c r="T6" s="19">
        <v>1757053</v>
      </c>
      <c r="U6" s="19">
        <v>4683757</v>
      </c>
      <c r="V6" s="19">
        <v>8147316</v>
      </c>
      <c r="W6" s="19">
        <v>43580675</v>
      </c>
      <c r="X6" s="19">
        <v>37916798</v>
      </c>
      <c r="Y6" s="19">
        <v>5663877</v>
      </c>
      <c r="Z6" s="20">
        <v>14.94</v>
      </c>
      <c r="AA6" s="21">
        <v>37916798</v>
      </c>
    </row>
    <row r="7" spans="1:27" ht="13.5">
      <c r="A7" s="22" t="s">
        <v>34</v>
      </c>
      <c r="B7" s="16"/>
      <c r="C7" s="17">
        <v>156083344</v>
      </c>
      <c r="D7" s="17"/>
      <c r="E7" s="18">
        <v>178377052</v>
      </c>
      <c r="F7" s="19">
        <v>138958500</v>
      </c>
      <c r="G7" s="19">
        <v>11261533</v>
      </c>
      <c r="H7" s="19">
        <v>10013504</v>
      </c>
      <c r="I7" s="19">
        <v>12562725</v>
      </c>
      <c r="J7" s="19">
        <v>33837762</v>
      </c>
      <c r="K7" s="19">
        <v>9654169</v>
      </c>
      <c r="L7" s="19">
        <v>10013504</v>
      </c>
      <c r="M7" s="19">
        <v>6552395</v>
      </c>
      <c r="N7" s="19">
        <v>26220068</v>
      </c>
      <c r="O7" s="19">
        <v>10200231</v>
      </c>
      <c r="P7" s="19">
        <v>11692487</v>
      </c>
      <c r="Q7" s="19">
        <v>15689095</v>
      </c>
      <c r="R7" s="19">
        <v>37581813</v>
      </c>
      <c r="S7" s="19">
        <v>11369979</v>
      </c>
      <c r="T7" s="19">
        <v>12685904</v>
      </c>
      <c r="U7" s="19">
        <v>19817502</v>
      </c>
      <c r="V7" s="19">
        <v>43873385</v>
      </c>
      <c r="W7" s="19">
        <v>141513028</v>
      </c>
      <c r="X7" s="19">
        <v>138958500</v>
      </c>
      <c r="Y7" s="19">
        <v>2554528</v>
      </c>
      <c r="Z7" s="20">
        <v>1.84</v>
      </c>
      <c r="AA7" s="21">
        <v>138958500</v>
      </c>
    </row>
    <row r="8" spans="1:27" ht="13.5">
      <c r="A8" s="22" t="s">
        <v>35</v>
      </c>
      <c r="B8" s="16"/>
      <c r="C8" s="17">
        <v>21434466</v>
      </c>
      <c r="D8" s="17"/>
      <c r="E8" s="18">
        <v>14374598</v>
      </c>
      <c r="F8" s="19">
        <v>27213106</v>
      </c>
      <c r="G8" s="19">
        <v>541598</v>
      </c>
      <c r="H8" s="19">
        <v>1028523</v>
      </c>
      <c r="I8" s="19">
        <v>605969</v>
      </c>
      <c r="J8" s="19">
        <v>2176090</v>
      </c>
      <c r="K8" s="19">
        <v>773343</v>
      </c>
      <c r="L8" s="19">
        <v>452878</v>
      </c>
      <c r="M8" s="19">
        <v>425067</v>
      </c>
      <c r="N8" s="19">
        <v>1651288</v>
      </c>
      <c r="O8" s="19">
        <v>371627</v>
      </c>
      <c r="P8" s="19">
        <v>3548776</v>
      </c>
      <c r="Q8" s="19">
        <v>684681</v>
      </c>
      <c r="R8" s="19">
        <v>4605084</v>
      </c>
      <c r="S8" s="19">
        <v>214496</v>
      </c>
      <c r="T8" s="19">
        <v>1337645</v>
      </c>
      <c r="U8" s="19">
        <v>1134673</v>
      </c>
      <c r="V8" s="19">
        <v>2686814</v>
      </c>
      <c r="W8" s="19">
        <v>11119276</v>
      </c>
      <c r="X8" s="19">
        <v>27213106</v>
      </c>
      <c r="Y8" s="19">
        <v>-16093830</v>
      </c>
      <c r="Z8" s="20">
        <v>-59.14</v>
      </c>
      <c r="AA8" s="21">
        <v>27213106</v>
      </c>
    </row>
    <row r="9" spans="1:27" ht="13.5">
      <c r="A9" s="22" t="s">
        <v>36</v>
      </c>
      <c r="B9" s="16"/>
      <c r="C9" s="17">
        <v>55906753</v>
      </c>
      <c r="D9" s="17"/>
      <c r="E9" s="18">
        <v>55559000</v>
      </c>
      <c r="F9" s="19">
        <v>53859000</v>
      </c>
      <c r="G9" s="19">
        <v>16126000</v>
      </c>
      <c r="H9" s="19">
        <v>7672000</v>
      </c>
      <c r="I9" s="19"/>
      <c r="J9" s="19">
        <v>23798000</v>
      </c>
      <c r="K9" s="19"/>
      <c r="L9" s="19">
        <v>3774000</v>
      </c>
      <c r="M9" s="19"/>
      <c r="N9" s="19">
        <v>3774000</v>
      </c>
      <c r="O9" s="19"/>
      <c r="P9" s="19">
        <v>18352529</v>
      </c>
      <c r="Q9" s="19">
        <v>10365599</v>
      </c>
      <c r="R9" s="19">
        <v>28718128</v>
      </c>
      <c r="S9" s="19">
        <v>108882</v>
      </c>
      <c r="T9" s="19">
        <v>3915619</v>
      </c>
      <c r="U9" s="19">
        <v>120099</v>
      </c>
      <c r="V9" s="19">
        <v>4144600</v>
      </c>
      <c r="W9" s="19">
        <v>60434728</v>
      </c>
      <c r="X9" s="19">
        <v>53859000</v>
      </c>
      <c r="Y9" s="19">
        <v>6575728</v>
      </c>
      <c r="Z9" s="20">
        <v>12.21</v>
      </c>
      <c r="AA9" s="21">
        <v>53859000</v>
      </c>
    </row>
    <row r="10" spans="1:27" ht="13.5">
      <c r="A10" s="22" t="s">
        <v>37</v>
      </c>
      <c r="B10" s="16"/>
      <c r="C10" s="17">
        <v>26007214</v>
      </c>
      <c r="D10" s="17"/>
      <c r="E10" s="18">
        <v>24751000</v>
      </c>
      <c r="F10" s="19">
        <v>44751000</v>
      </c>
      <c r="G10" s="19">
        <v>11150000</v>
      </c>
      <c r="H10" s="19"/>
      <c r="I10" s="19"/>
      <c r="J10" s="19">
        <v>11150000</v>
      </c>
      <c r="K10" s="19">
        <v>2000000</v>
      </c>
      <c r="L10" s="19">
        <v>2000000</v>
      </c>
      <c r="M10" s="19">
        <v>2000000</v>
      </c>
      <c r="N10" s="19">
        <v>6000000</v>
      </c>
      <c r="O10" s="19">
        <v>5650000</v>
      </c>
      <c r="P10" s="19">
        <v>12000000</v>
      </c>
      <c r="Q10" s="19">
        <v>15251000</v>
      </c>
      <c r="R10" s="19">
        <v>32901000</v>
      </c>
      <c r="S10" s="19"/>
      <c r="T10" s="19"/>
      <c r="U10" s="19"/>
      <c r="V10" s="19"/>
      <c r="W10" s="19">
        <v>50051000</v>
      </c>
      <c r="X10" s="19">
        <v>44751000</v>
      </c>
      <c r="Y10" s="19">
        <v>5300000</v>
      </c>
      <c r="Z10" s="20">
        <v>11.84</v>
      </c>
      <c r="AA10" s="21">
        <v>44751000</v>
      </c>
    </row>
    <row r="11" spans="1:27" ht="13.5">
      <c r="A11" s="22" t="s">
        <v>38</v>
      </c>
      <c r="B11" s="16"/>
      <c r="C11" s="17">
        <v>11981151</v>
      </c>
      <c r="D11" s="17"/>
      <c r="E11" s="18">
        <v>600000</v>
      </c>
      <c r="F11" s="19">
        <v>4700000</v>
      </c>
      <c r="G11" s="19">
        <v>23202</v>
      </c>
      <c r="H11" s="19">
        <v>20371</v>
      </c>
      <c r="I11" s="19">
        <v>17192</v>
      </c>
      <c r="J11" s="19">
        <v>60765</v>
      </c>
      <c r="K11" s="19">
        <v>8483</v>
      </c>
      <c r="L11" s="19">
        <v>19108</v>
      </c>
      <c r="M11" s="19">
        <v>17561</v>
      </c>
      <c r="N11" s="19">
        <v>45152</v>
      </c>
      <c r="O11" s="19">
        <v>15151</v>
      </c>
      <c r="P11" s="19">
        <v>8058</v>
      </c>
      <c r="Q11" s="19">
        <v>15788</v>
      </c>
      <c r="R11" s="19">
        <v>38997</v>
      </c>
      <c r="S11" s="19">
        <v>32165</v>
      </c>
      <c r="T11" s="19">
        <v>42115</v>
      </c>
      <c r="U11" s="19">
        <v>5912</v>
      </c>
      <c r="V11" s="19">
        <v>80192</v>
      </c>
      <c r="W11" s="19">
        <v>225106</v>
      </c>
      <c r="X11" s="19">
        <v>4700000</v>
      </c>
      <c r="Y11" s="19">
        <v>-4474894</v>
      </c>
      <c r="Z11" s="20">
        <v>-95.21</v>
      </c>
      <c r="AA11" s="21">
        <v>4700000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-243768021</v>
      </c>
      <c r="D14" s="17"/>
      <c r="E14" s="18">
        <v>-312724286</v>
      </c>
      <c r="F14" s="19">
        <v>-286717817</v>
      </c>
      <c r="G14" s="19">
        <v>-23031848</v>
      </c>
      <c r="H14" s="19">
        <v>-22116810</v>
      </c>
      <c r="I14" s="19">
        <v>-23085608</v>
      </c>
      <c r="J14" s="19">
        <v>-68234266</v>
      </c>
      <c r="K14" s="19">
        <v>-20072090</v>
      </c>
      <c r="L14" s="19">
        <v>-20446604</v>
      </c>
      <c r="M14" s="19">
        <v>-20531327</v>
      </c>
      <c r="N14" s="19">
        <v>-61050021</v>
      </c>
      <c r="O14" s="19">
        <v>-21118613</v>
      </c>
      <c r="P14" s="19">
        <v>-21202020</v>
      </c>
      <c r="Q14" s="19">
        <v>-20970187</v>
      </c>
      <c r="R14" s="19">
        <v>-63290820</v>
      </c>
      <c r="S14" s="19">
        <v>-21390469</v>
      </c>
      <c r="T14" s="19">
        <v>-20065420</v>
      </c>
      <c r="U14" s="19">
        <v>-27605239</v>
      </c>
      <c r="V14" s="19">
        <v>-69061128</v>
      </c>
      <c r="W14" s="19">
        <v>-261636235</v>
      </c>
      <c r="X14" s="19">
        <v>-286717817</v>
      </c>
      <c r="Y14" s="19">
        <v>25081582</v>
      </c>
      <c r="Z14" s="20">
        <v>-8.75</v>
      </c>
      <c r="AA14" s="21">
        <v>-286717817</v>
      </c>
    </row>
    <row r="15" spans="1:27" ht="13.5">
      <c r="A15" s="22" t="s">
        <v>42</v>
      </c>
      <c r="B15" s="16"/>
      <c r="C15" s="17">
        <v>-15973903</v>
      </c>
      <c r="D15" s="17"/>
      <c r="E15" s="18">
        <v>-18285358</v>
      </c>
      <c r="F15" s="19">
        <v>-21937901</v>
      </c>
      <c r="G15" s="19">
        <v>-942942</v>
      </c>
      <c r="H15" s="19">
        <v>-1184351</v>
      </c>
      <c r="I15" s="19">
        <v>-1250916</v>
      </c>
      <c r="J15" s="19">
        <v>-3378209</v>
      </c>
      <c r="K15" s="19">
        <v>-1121544</v>
      </c>
      <c r="L15" s="19">
        <v>-1654189</v>
      </c>
      <c r="M15" s="19">
        <v>-1332992</v>
      </c>
      <c r="N15" s="19">
        <v>-4108725</v>
      </c>
      <c r="O15" s="19">
        <v>-1785618</v>
      </c>
      <c r="P15" s="19">
        <v>-1656073</v>
      </c>
      <c r="Q15" s="19">
        <v>-1345349</v>
      </c>
      <c r="R15" s="19">
        <v>-4787040</v>
      </c>
      <c r="S15" s="19">
        <v>-1460781</v>
      </c>
      <c r="T15" s="19">
        <v>-1401853</v>
      </c>
      <c r="U15" s="19">
        <v>-2300766</v>
      </c>
      <c r="V15" s="19">
        <v>-5163400</v>
      </c>
      <c r="W15" s="19">
        <v>-17437374</v>
      </c>
      <c r="X15" s="19">
        <v>-21937901</v>
      </c>
      <c r="Y15" s="19">
        <v>4500527</v>
      </c>
      <c r="Z15" s="20">
        <v>-20.51</v>
      </c>
      <c r="AA15" s="21">
        <v>-21937901</v>
      </c>
    </row>
    <row r="16" spans="1:27" ht="13.5">
      <c r="A16" s="22" t="s">
        <v>43</v>
      </c>
      <c r="B16" s="16"/>
      <c r="C16" s="17">
        <v>-598880</v>
      </c>
      <c r="D16" s="17"/>
      <c r="E16" s="18">
        <v>-1004472</v>
      </c>
      <c r="F16" s="19">
        <v>-2062329</v>
      </c>
      <c r="G16" s="19"/>
      <c r="H16" s="19">
        <v>-25094</v>
      </c>
      <c r="I16" s="19">
        <v>-53623</v>
      </c>
      <c r="J16" s="19">
        <v>-78717</v>
      </c>
      <c r="K16" s="19">
        <v>-99698</v>
      </c>
      <c r="L16" s="19">
        <v>-4608</v>
      </c>
      <c r="M16" s="19">
        <v>-144004</v>
      </c>
      <c r="N16" s="19">
        <v>-248310</v>
      </c>
      <c r="O16" s="19">
        <v>-87000</v>
      </c>
      <c r="P16" s="19">
        <v>-21790</v>
      </c>
      <c r="Q16" s="19">
        <v>-274663</v>
      </c>
      <c r="R16" s="19">
        <v>-383453</v>
      </c>
      <c r="S16" s="19">
        <v>-167535</v>
      </c>
      <c r="T16" s="19">
        <v>-815060</v>
      </c>
      <c r="U16" s="19">
        <v>-133612</v>
      </c>
      <c r="V16" s="19">
        <v>-1116207</v>
      </c>
      <c r="W16" s="19">
        <v>-1826687</v>
      </c>
      <c r="X16" s="19">
        <v>-2062329</v>
      </c>
      <c r="Y16" s="19">
        <v>235642</v>
      </c>
      <c r="Z16" s="20">
        <v>-11.43</v>
      </c>
      <c r="AA16" s="21">
        <v>-2062329</v>
      </c>
    </row>
    <row r="17" spans="1:27" ht="13.5">
      <c r="A17" s="23" t="s">
        <v>44</v>
      </c>
      <c r="B17" s="24"/>
      <c r="C17" s="25">
        <f aca="true" t="shared" si="0" ref="C17:Y17">SUM(C6:C16)</f>
        <v>29262349</v>
      </c>
      <c r="D17" s="25">
        <f>SUM(D6:D16)</f>
        <v>0</v>
      </c>
      <c r="E17" s="26">
        <f t="shared" si="0"/>
        <v>-40821850</v>
      </c>
      <c r="F17" s="27">
        <f t="shared" si="0"/>
        <v>-3319643</v>
      </c>
      <c r="G17" s="27">
        <f t="shared" si="0"/>
        <v>16413794</v>
      </c>
      <c r="H17" s="27">
        <f t="shared" si="0"/>
        <v>5098622</v>
      </c>
      <c r="I17" s="27">
        <f t="shared" si="0"/>
        <v>-5582470</v>
      </c>
      <c r="J17" s="27">
        <f t="shared" si="0"/>
        <v>15929946</v>
      </c>
      <c r="K17" s="27">
        <f t="shared" si="0"/>
        <v>-6233949</v>
      </c>
      <c r="L17" s="27">
        <f t="shared" si="0"/>
        <v>3844568</v>
      </c>
      <c r="M17" s="27">
        <f t="shared" si="0"/>
        <v>-11923614</v>
      </c>
      <c r="N17" s="27">
        <f t="shared" si="0"/>
        <v>-14312995</v>
      </c>
      <c r="O17" s="27">
        <f t="shared" si="0"/>
        <v>-4945877</v>
      </c>
      <c r="P17" s="27">
        <f t="shared" si="0"/>
        <v>24343691</v>
      </c>
      <c r="Q17" s="27">
        <f t="shared" si="0"/>
        <v>21417180</v>
      </c>
      <c r="R17" s="27">
        <f t="shared" si="0"/>
        <v>40814994</v>
      </c>
      <c r="S17" s="27">
        <f t="shared" si="0"/>
        <v>-9586757</v>
      </c>
      <c r="T17" s="27">
        <f t="shared" si="0"/>
        <v>-2543997</v>
      </c>
      <c r="U17" s="27">
        <f t="shared" si="0"/>
        <v>-4277674</v>
      </c>
      <c r="V17" s="27">
        <f t="shared" si="0"/>
        <v>-16408428</v>
      </c>
      <c r="W17" s="27">
        <f t="shared" si="0"/>
        <v>26023517</v>
      </c>
      <c r="X17" s="27">
        <f t="shared" si="0"/>
        <v>-3319643</v>
      </c>
      <c r="Y17" s="27">
        <f t="shared" si="0"/>
        <v>29343160</v>
      </c>
      <c r="Z17" s="28">
        <f>+IF(X17&lt;&gt;0,+(Y17/X17)*100,0)</f>
        <v>-883.9251690618539</v>
      </c>
      <c r="AA17" s="29">
        <f>SUM(AA6:AA16)</f>
        <v>-3319643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1499810</v>
      </c>
      <c r="D21" s="17"/>
      <c r="E21" s="18">
        <v>12102000</v>
      </c>
      <c r="F21" s="19">
        <v>14000000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14000000</v>
      </c>
      <c r="Y21" s="36">
        <v>-14000000</v>
      </c>
      <c r="Z21" s="37">
        <v>-100</v>
      </c>
      <c r="AA21" s="38">
        <v>14000000</v>
      </c>
    </row>
    <row r="22" spans="1:27" ht="13.5">
      <c r="A22" s="22" t="s">
        <v>47</v>
      </c>
      <c r="B22" s="16"/>
      <c r="C22" s="17"/>
      <c r="D22" s="17"/>
      <c r="E22" s="39">
        <v>60000000</v>
      </c>
      <c r="F22" s="36">
        <v>60000000</v>
      </c>
      <c r="G22" s="19">
        <v>-3971331</v>
      </c>
      <c r="H22" s="19">
        <v>-10312289</v>
      </c>
      <c r="I22" s="19">
        <v>2884046</v>
      </c>
      <c r="J22" s="19">
        <v>-11399574</v>
      </c>
      <c r="K22" s="19">
        <v>10011816</v>
      </c>
      <c r="L22" s="19">
        <v>10898718</v>
      </c>
      <c r="M22" s="36">
        <v>11930894</v>
      </c>
      <c r="N22" s="19">
        <v>32841428</v>
      </c>
      <c r="O22" s="19">
        <v>8327986</v>
      </c>
      <c r="P22" s="19">
        <v>-20849538</v>
      </c>
      <c r="Q22" s="19">
        <v>8882790</v>
      </c>
      <c r="R22" s="19">
        <v>-3638762</v>
      </c>
      <c r="S22" s="19">
        <v>2670611</v>
      </c>
      <c r="T22" s="36">
        <v>-25094</v>
      </c>
      <c r="U22" s="19">
        <v>13947383</v>
      </c>
      <c r="V22" s="19">
        <v>16592900</v>
      </c>
      <c r="W22" s="19">
        <v>34395992</v>
      </c>
      <c r="X22" s="19">
        <v>60000000</v>
      </c>
      <c r="Y22" s="19">
        <v>-25604008</v>
      </c>
      <c r="Z22" s="20">
        <v>-42.67</v>
      </c>
      <c r="AA22" s="21">
        <v>60000000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-35382144</v>
      </c>
      <c r="D26" s="17"/>
      <c r="E26" s="18">
        <v>-44748448</v>
      </c>
      <c r="F26" s="19">
        <v>-66422455</v>
      </c>
      <c r="G26" s="19">
        <v>-54836</v>
      </c>
      <c r="H26" s="19">
        <v>-1715693</v>
      </c>
      <c r="I26" s="19">
        <v>-3471000</v>
      </c>
      <c r="J26" s="19">
        <v>-5241529</v>
      </c>
      <c r="K26" s="19">
        <v>-4072035</v>
      </c>
      <c r="L26" s="19">
        <v>-8715266</v>
      </c>
      <c r="M26" s="19">
        <v>-3683876</v>
      </c>
      <c r="N26" s="19">
        <v>-16471177</v>
      </c>
      <c r="O26" s="19">
        <v>-5363593</v>
      </c>
      <c r="P26" s="19">
        <v>-2392746</v>
      </c>
      <c r="Q26" s="19">
        <v>-13629232</v>
      </c>
      <c r="R26" s="19">
        <v>-21385571</v>
      </c>
      <c r="S26" s="19">
        <v>-6443162</v>
      </c>
      <c r="T26" s="19">
        <v>-2203907</v>
      </c>
      <c r="U26" s="19">
        <v>-9459330</v>
      </c>
      <c r="V26" s="19">
        <v>-18106399</v>
      </c>
      <c r="W26" s="19">
        <v>-61204676</v>
      </c>
      <c r="X26" s="19">
        <v>-66422455</v>
      </c>
      <c r="Y26" s="19">
        <v>5217779</v>
      </c>
      <c r="Z26" s="20">
        <v>-7.86</v>
      </c>
      <c r="AA26" s="21">
        <v>-66422455</v>
      </c>
    </row>
    <row r="27" spans="1:27" ht="13.5">
      <c r="A27" s="23" t="s">
        <v>51</v>
      </c>
      <c r="B27" s="24"/>
      <c r="C27" s="25">
        <f aca="true" t="shared" si="1" ref="C27:Y27">SUM(C21:C26)</f>
        <v>-33882334</v>
      </c>
      <c r="D27" s="25">
        <f>SUM(D21:D26)</f>
        <v>0</v>
      </c>
      <c r="E27" s="26">
        <f t="shared" si="1"/>
        <v>27353552</v>
      </c>
      <c r="F27" s="27">
        <f t="shared" si="1"/>
        <v>7577545</v>
      </c>
      <c r="G27" s="27">
        <f t="shared" si="1"/>
        <v>-4026167</v>
      </c>
      <c r="H27" s="27">
        <f t="shared" si="1"/>
        <v>-12027982</v>
      </c>
      <c r="I27" s="27">
        <f t="shared" si="1"/>
        <v>-586954</v>
      </c>
      <c r="J27" s="27">
        <f t="shared" si="1"/>
        <v>-16641103</v>
      </c>
      <c r="K27" s="27">
        <f t="shared" si="1"/>
        <v>5939781</v>
      </c>
      <c r="L27" s="27">
        <f t="shared" si="1"/>
        <v>2183452</v>
      </c>
      <c r="M27" s="27">
        <f t="shared" si="1"/>
        <v>8247018</v>
      </c>
      <c r="N27" s="27">
        <f t="shared" si="1"/>
        <v>16370251</v>
      </c>
      <c r="O27" s="27">
        <f t="shared" si="1"/>
        <v>2964393</v>
      </c>
      <c r="P27" s="27">
        <f t="shared" si="1"/>
        <v>-23242284</v>
      </c>
      <c r="Q27" s="27">
        <f t="shared" si="1"/>
        <v>-4746442</v>
      </c>
      <c r="R27" s="27">
        <f t="shared" si="1"/>
        <v>-25024333</v>
      </c>
      <c r="S27" s="27">
        <f t="shared" si="1"/>
        <v>-3772551</v>
      </c>
      <c r="T27" s="27">
        <f t="shared" si="1"/>
        <v>-2229001</v>
      </c>
      <c r="U27" s="27">
        <f t="shared" si="1"/>
        <v>4488053</v>
      </c>
      <c r="V27" s="27">
        <f t="shared" si="1"/>
        <v>-1513499</v>
      </c>
      <c r="W27" s="27">
        <f t="shared" si="1"/>
        <v>-26808684</v>
      </c>
      <c r="X27" s="27">
        <f t="shared" si="1"/>
        <v>7577545</v>
      </c>
      <c r="Y27" s="27">
        <f t="shared" si="1"/>
        <v>-34386229</v>
      </c>
      <c r="Z27" s="28">
        <f>+IF(X27&lt;&gt;0,+(Y27/X27)*100,0)</f>
        <v>-453.79115531481506</v>
      </c>
      <c r="AA27" s="29">
        <f>SUM(AA21:AA26)</f>
        <v>7577545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10000000</v>
      </c>
      <c r="F32" s="19"/>
      <c r="G32" s="19"/>
      <c r="H32" s="19"/>
      <c r="I32" s="19">
        <v>731021</v>
      </c>
      <c r="J32" s="19">
        <v>731021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731021</v>
      </c>
      <c r="X32" s="19"/>
      <c r="Y32" s="19">
        <v>731021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-1987357</v>
      </c>
      <c r="F35" s="19">
        <v>-4386125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-4386125</v>
      </c>
      <c r="Y35" s="19">
        <v>4386125</v>
      </c>
      <c r="Z35" s="20">
        <v>-100</v>
      </c>
      <c r="AA35" s="21">
        <v>-4386125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8012643</v>
      </c>
      <c r="F36" s="27">
        <f t="shared" si="2"/>
        <v>-4386125</v>
      </c>
      <c r="G36" s="27">
        <f t="shared" si="2"/>
        <v>0</v>
      </c>
      <c r="H36" s="27">
        <f t="shared" si="2"/>
        <v>0</v>
      </c>
      <c r="I36" s="27">
        <f t="shared" si="2"/>
        <v>731021</v>
      </c>
      <c r="J36" s="27">
        <f t="shared" si="2"/>
        <v>731021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731021</v>
      </c>
      <c r="X36" s="27">
        <f t="shared" si="2"/>
        <v>-4386125</v>
      </c>
      <c r="Y36" s="27">
        <f t="shared" si="2"/>
        <v>5117146</v>
      </c>
      <c r="Z36" s="28">
        <f>+IF(X36&lt;&gt;0,+(Y36/X36)*100,0)</f>
        <v>-116.66667046652796</v>
      </c>
      <c r="AA36" s="29">
        <f>SUM(AA31:AA35)</f>
        <v>-4386125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-4619985</v>
      </c>
      <c r="D38" s="31">
        <f>+D17+D27+D36</f>
        <v>0</v>
      </c>
      <c r="E38" s="32">
        <f t="shared" si="3"/>
        <v>-5455655</v>
      </c>
      <c r="F38" s="33">
        <f t="shared" si="3"/>
        <v>-128223</v>
      </c>
      <c r="G38" s="33">
        <f t="shared" si="3"/>
        <v>12387627</v>
      </c>
      <c r="H38" s="33">
        <f t="shared" si="3"/>
        <v>-6929360</v>
      </c>
      <c r="I38" s="33">
        <f t="shared" si="3"/>
        <v>-5438403</v>
      </c>
      <c r="J38" s="33">
        <f t="shared" si="3"/>
        <v>19864</v>
      </c>
      <c r="K38" s="33">
        <f t="shared" si="3"/>
        <v>-294168</v>
      </c>
      <c r="L38" s="33">
        <f t="shared" si="3"/>
        <v>6028020</v>
      </c>
      <c r="M38" s="33">
        <f t="shared" si="3"/>
        <v>-3676596</v>
      </c>
      <c r="N38" s="33">
        <f t="shared" si="3"/>
        <v>2057256</v>
      </c>
      <c r="O38" s="33">
        <f t="shared" si="3"/>
        <v>-1981484</v>
      </c>
      <c r="P38" s="33">
        <f t="shared" si="3"/>
        <v>1101407</v>
      </c>
      <c r="Q38" s="33">
        <f t="shared" si="3"/>
        <v>16670738</v>
      </c>
      <c r="R38" s="33">
        <f t="shared" si="3"/>
        <v>15790661</v>
      </c>
      <c r="S38" s="33">
        <f t="shared" si="3"/>
        <v>-13359308</v>
      </c>
      <c r="T38" s="33">
        <f t="shared" si="3"/>
        <v>-4772998</v>
      </c>
      <c r="U38" s="33">
        <f t="shared" si="3"/>
        <v>210379</v>
      </c>
      <c r="V38" s="33">
        <f t="shared" si="3"/>
        <v>-17921927</v>
      </c>
      <c r="W38" s="33">
        <f t="shared" si="3"/>
        <v>-54146</v>
      </c>
      <c r="X38" s="33">
        <f t="shared" si="3"/>
        <v>-128223</v>
      </c>
      <c r="Y38" s="33">
        <f t="shared" si="3"/>
        <v>74077</v>
      </c>
      <c r="Z38" s="34">
        <f>+IF(X38&lt;&gt;0,+(Y38/X38)*100,0)</f>
        <v>-57.77200658228243</v>
      </c>
      <c r="AA38" s="35">
        <f>+AA17+AA27+AA36</f>
        <v>-128223</v>
      </c>
    </row>
    <row r="39" spans="1:27" ht="13.5">
      <c r="A39" s="22" t="s">
        <v>59</v>
      </c>
      <c r="B39" s="16"/>
      <c r="C39" s="31">
        <v>6079010</v>
      </c>
      <c r="D39" s="31"/>
      <c r="E39" s="32">
        <v>9278274</v>
      </c>
      <c r="F39" s="33">
        <v>1459026</v>
      </c>
      <c r="G39" s="33">
        <v>1459026</v>
      </c>
      <c r="H39" s="33">
        <v>13846653</v>
      </c>
      <c r="I39" s="33">
        <v>6917293</v>
      </c>
      <c r="J39" s="33">
        <v>1459026</v>
      </c>
      <c r="K39" s="33">
        <v>1478890</v>
      </c>
      <c r="L39" s="33">
        <v>1184722</v>
      </c>
      <c r="M39" s="33">
        <v>7212742</v>
      </c>
      <c r="N39" s="33">
        <v>1478890</v>
      </c>
      <c r="O39" s="33">
        <v>3536146</v>
      </c>
      <c r="P39" s="33">
        <v>1554662</v>
      </c>
      <c r="Q39" s="33">
        <v>2656069</v>
      </c>
      <c r="R39" s="33">
        <v>3536146</v>
      </c>
      <c r="S39" s="33">
        <v>19326807</v>
      </c>
      <c r="T39" s="33">
        <v>5967499</v>
      </c>
      <c r="U39" s="33">
        <v>1194501</v>
      </c>
      <c r="V39" s="33">
        <v>19326807</v>
      </c>
      <c r="W39" s="33">
        <v>1459026</v>
      </c>
      <c r="X39" s="33">
        <v>1459026</v>
      </c>
      <c r="Y39" s="33"/>
      <c r="Z39" s="34"/>
      <c r="AA39" s="35">
        <v>1459026</v>
      </c>
    </row>
    <row r="40" spans="1:27" ht="13.5">
      <c r="A40" s="41" t="s">
        <v>60</v>
      </c>
      <c r="B40" s="42"/>
      <c r="C40" s="43">
        <v>1459026</v>
      </c>
      <c r="D40" s="43"/>
      <c r="E40" s="44">
        <v>3822618</v>
      </c>
      <c r="F40" s="45">
        <v>1330800</v>
      </c>
      <c r="G40" s="45">
        <v>13846653</v>
      </c>
      <c r="H40" s="45">
        <v>6917293</v>
      </c>
      <c r="I40" s="45">
        <v>1478890</v>
      </c>
      <c r="J40" s="45">
        <v>1478890</v>
      </c>
      <c r="K40" s="45">
        <v>1184722</v>
      </c>
      <c r="L40" s="45">
        <v>7212742</v>
      </c>
      <c r="M40" s="45">
        <v>3536146</v>
      </c>
      <c r="N40" s="45">
        <v>3536146</v>
      </c>
      <c r="O40" s="45">
        <v>1554662</v>
      </c>
      <c r="P40" s="45">
        <v>2656069</v>
      </c>
      <c r="Q40" s="45">
        <v>19326807</v>
      </c>
      <c r="R40" s="45">
        <v>1554662</v>
      </c>
      <c r="S40" s="45">
        <v>5967499</v>
      </c>
      <c r="T40" s="45">
        <v>1194501</v>
      </c>
      <c r="U40" s="45">
        <v>1404880</v>
      </c>
      <c r="V40" s="45">
        <v>1404880</v>
      </c>
      <c r="W40" s="45">
        <v>1404880</v>
      </c>
      <c r="X40" s="45">
        <v>1330800</v>
      </c>
      <c r="Y40" s="45">
        <v>74080</v>
      </c>
      <c r="Z40" s="46">
        <v>5.57</v>
      </c>
      <c r="AA40" s="47">
        <v>1330800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>
        <v>108635</v>
      </c>
      <c r="H7" s="19">
        <v>119538</v>
      </c>
      <c r="I7" s="19">
        <v>96573</v>
      </c>
      <c r="J7" s="19">
        <v>324746</v>
      </c>
      <c r="K7" s="19">
        <v>83774</v>
      </c>
      <c r="L7" s="19">
        <v>80617</v>
      </c>
      <c r="M7" s="19">
        <v>98052</v>
      </c>
      <c r="N7" s="19">
        <v>262443</v>
      </c>
      <c r="O7" s="19">
        <v>99345</v>
      </c>
      <c r="P7" s="19">
        <v>71255</v>
      </c>
      <c r="Q7" s="19">
        <v>61702</v>
      </c>
      <c r="R7" s="19">
        <v>232302</v>
      </c>
      <c r="S7" s="19">
        <v>69413</v>
      </c>
      <c r="T7" s="19">
        <v>84547</v>
      </c>
      <c r="U7" s="19">
        <v>89983</v>
      </c>
      <c r="V7" s="19">
        <v>243943</v>
      </c>
      <c r="W7" s="19">
        <v>1063434</v>
      </c>
      <c r="X7" s="19"/>
      <c r="Y7" s="19">
        <v>1063434</v>
      </c>
      <c r="Z7" s="20"/>
      <c r="AA7" s="21"/>
    </row>
    <row r="8" spans="1:27" ht="13.5">
      <c r="A8" s="22" t="s">
        <v>35</v>
      </c>
      <c r="B8" s="16"/>
      <c r="C8" s="17">
        <v>2634207</v>
      </c>
      <c r="D8" s="17"/>
      <c r="E8" s="18">
        <v>29949353</v>
      </c>
      <c r="F8" s="19">
        <v>62984893</v>
      </c>
      <c r="G8" s="19">
        <v>2289351</v>
      </c>
      <c r="H8" s="19">
        <v>570800</v>
      </c>
      <c r="I8" s="19">
        <v>46183610</v>
      </c>
      <c r="J8" s="19">
        <v>49043761</v>
      </c>
      <c r="K8" s="19">
        <v>5326720</v>
      </c>
      <c r="L8" s="19">
        <v>2042760</v>
      </c>
      <c r="M8" s="19">
        <v>407143</v>
      </c>
      <c r="N8" s="19">
        <v>7776623</v>
      </c>
      <c r="O8" s="19">
        <v>219250</v>
      </c>
      <c r="P8" s="19">
        <v>2915780</v>
      </c>
      <c r="Q8" s="19">
        <v>20910638</v>
      </c>
      <c r="R8" s="19">
        <v>24045668</v>
      </c>
      <c r="S8" s="19">
        <v>4716926</v>
      </c>
      <c r="T8" s="19">
        <v>23614882</v>
      </c>
      <c r="U8" s="19">
        <v>210271</v>
      </c>
      <c r="V8" s="19">
        <v>28542079</v>
      </c>
      <c r="W8" s="19">
        <v>109408131</v>
      </c>
      <c r="X8" s="19">
        <v>62984893</v>
      </c>
      <c r="Y8" s="19">
        <v>46423238</v>
      </c>
      <c r="Z8" s="20">
        <v>73.71</v>
      </c>
      <c r="AA8" s="21">
        <v>62984893</v>
      </c>
    </row>
    <row r="9" spans="1:27" ht="13.5">
      <c r="A9" s="22" t="s">
        <v>36</v>
      </c>
      <c r="B9" s="16"/>
      <c r="C9" s="17">
        <v>434681879</v>
      </c>
      <c r="D9" s="17"/>
      <c r="E9" s="18">
        <v>472152000</v>
      </c>
      <c r="F9" s="19">
        <v>471423554</v>
      </c>
      <c r="G9" s="19">
        <v>185629000</v>
      </c>
      <c r="H9" s="19">
        <v>2249719</v>
      </c>
      <c r="I9" s="19"/>
      <c r="J9" s="19">
        <v>187878719</v>
      </c>
      <c r="K9" s="19"/>
      <c r="L9" s="19">
        <v>1083835</v>
      </c>
      <c r="M9" s="19">
        <v>134294000</v>
      </c>
      <c r="N9" s="19">
        <v>135377835</v>
      </c>
      <c r="O9" s="19"/>
      <c r="P9" s="19"/>
      <c r="Q9" s="19">
        <v>127098000</v>
      </c>
      <c r="R9" s="19">
        <v>127098000</v>
      </c>
      <c r="S9" s="19"/>
      <c r="T9" s="19"/>
      <c r="U9" s="19"/>
      <c r="V9" s="19"/>
      <c r="W9" s="19">
        <v>450354554</v>
      </c>
      <c r="X9" s="19">
        <v>471423554</v>
      </c>
      <c r="Y9" s="19">
        <v>-21069000</v>
      </c>
      <c r="Z9" s="20">
        <v>-4.47</v>
      </c>
      <c r="AA9" s="21">
        <v>471423554</v>
      </c>
    </row>
    <row r="10" spans="1:27" ht="13.5">
      <c r="A10" s="22" t="s">
        <v>37</v>
      </c>
      <c r="B10" s="16"/>
      <c r="C10" s="17">
        <v>332776955</v>
      </c>
      <c r="D10" s="17"/>
      <c r="E10" s="18">
        <v>320364000</v>
      </c>
      <c r="F10" s="19">
        <v>318235876</v>
      </c>
      <c r="G10" s="19">
        <v>109540000</v>
      </c>
      <c r="H10" s="19">
        <v>4429113</v>
      </c>
      <c r="I10" s="19"/>
      <c r="J10" s="19">
        <v>113969113</v>
      </c>
      <c r="K10" s="19"/>
      <c r="L10" s="19">
        <v>100208335</v>
      </c>
      <c r="M10" s="19">
        <v>12005198</v>
      </c>
      <c r="N10" s="19">
        <v>112213533</v>
      </c>
      <c r="O10" s="19"/>
      <c r="P10" s="19">
        <v>5801502</v>
      </c>
      <c r="Q10" s="19">
        <v>77712068</v>
      </c>
      <c r="R10" s="19">
        <v>83513570</v>
      </c>
      <c r="S10" s="19"/>
      <c r="T10" s="19"/>
      <c r="U10" s="19"/>
      <c r="V10" s="19"/>
      <c r="W10" s="19">
        <v>309696216</v>
      </c>
      <c r="X10" s="19">
        <v>318235876</v>
      </c>
      <c r="Y10" s="19">
        <v>-8539660</v>
      </c>
      <c r="Z10" s="20">
        <v>-2.68</v>
      </c>
      <c r="AA10" s="21">
        <v>318235876</v>
      </c>
    </row>
    <row r="11" spans="1:27" ht="13.5">
      <c r="A11" s="22" t="s">
        <v>38</v>
      </c>
      <c r="B11" s="16"/>
      <c r="C11" s="17">
        <v>1103756</v>
      </c>
      <c r="D11" s="17"/>
      <c r="E11" s="18">
        <v>5200000</v>
      </c>
      <c r="F11" s="19">
        <v>5200000</v>
      </c>
      <c r="G11" s="19">
        <v>60510</v>
      </c>
      <c r="H11" s="19">
        <v>296078</v>
      </c>
      <c r="I11" s="19">
        <v>301701</v>
      </c>
      <c r="J11" s="19">
        <v>658289</v>
      </c>
      <c r="K11" s="19">
        <v>253663</v>
      </c>
      <c r="L11" s="19">
        <v>158469</v>
      </c>
      <c r="M11" s="19">
        <v>88386</v>
      </c>
      <c r="N11" s="19">
        <v>500518</v>
      </c>
      <c r="O11" s="19">
        <v>229138</v>
      </c>
      <c r="P11" s="19">
        <v>184616</v>
      </c>
      <c r="Q11" s="19">
        <v>73221</v>
      </c>
      <c r="R11" s="19">
        <v>486975</v>
      </c>
      <c r="S11" s="19">
        <v>75447</v>
      </c>
      <c r="T11" s="19">
        <v>24129</v>
      </c>
      <c r="U11" s="19">
        <v>23598</v>
      </c>
      <c r="V11" s="19">
        <v>123174</v>
      </c>
      <c r="W11" s="19">
        <v>1768956</v>
      </c>
      <c r="X11" s="19">
        <v>5200000</v>
      </c>
      <c r="Y11" s="19">
        <v>-3431044</v>
      </c>
      <c r="Z11" s="20">
        <v>-65.98</v>
      </c>
      <c r="AA11" s="21">
        <v>5200000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-374158145</v>
      </c>
      <c r="D14" s="17"/>
      <c r="E14" s="18">
        <v>-407057353</v>
      </c>
      <c r="F14" s="19">
        <v>-532537657</v>
      </c>
      <c r="G14" s="19">
        <v>-163138150</v>
      </c>
      <c r="H14" s="19">
        <v>-71367402</v>
      </c>
      <c r="I14" s="19">
        <v>-73198668</v>
      </c>
      <c r="J14" s="19">
        <v>-307704220</v>
      </c>
      <c r="K14" s="19">
        <v>-22594714</v>
      </c>
      <c r="L14" s="19">
        <v>-107683043</v>
      </c>
      <c r="M14" s="19">
        <v>-139664350</v>
      </c>
      <c r="N14" s="19">
        <v>-269942107</v>
      </c>
      <c r="O14" s="19">
        <v>-57669957</v>
      </c>
      <c r="P14" s="19">
        <v>-28134366</v>
      </c>
      <c r="Q14" s="19">
        <v>-64506836</v>
      </c>
      <c r="R14" s="19">
        <v>-150311159</v>
      </c>
      <c r="S14" s="19">
        <v>-43861809</v>
      </c>
      <c r="T14" s="19">
        <v>-18790329</v>
      </c>
      <c r="U14" s="19">
        <v>-19340481</v>
      </c>
      <c r="V14" s="19">
        <v>-81992619</v>
      </c>
      <c r="W14" s="19">
        <v>-809950105</v>
      </c>
      <c r="X14" s="19">
        <v>-532537657</v>
      </c>
      <c r="Y14" s="19">
        <v>-277412448</v>
      </c>
      <c r="Z14" s="20">
        <v>52.09</v>
      </c>
      <c r="AA14" s="21">
        <v>-532537657</v>
      </c>
    </row>
    <row r="15" spans="1:27" ht="13.5">
      <c r="A15" s="22" t="s">
        <v>42</v>
      </c>
      <c r="B15" s="16"/>
      <c r="C15" s="17">
        <v>-5991992</v>
      </c>
      <c r="D15" s="17"/>
      <c r="E15" s="18">
        <v>-1000000</v>
      </c>
      <c r="F15" s="19">
        <v>-3000000</v>
      </c>
      <c r="G15" s="19">
        <v>-140431</v>
      </c>
      <c r="H15" s="19">
        <v>-145796</v>
      </c>
      <c r="I15" s="19">
        <v>-291661</v>
      </c>
      <c r="J15" s="19">
        <v>-577888</v>
      </c>
      <c r="K15" s="19">
        <v>-284775</v>
      </c>
      <c r="L15" s="19">
        <v>-283514</v>
      </c>
      <c r="M15" s="19">
        <v>-289932</v>
      </c>
      <c r="N15" s="19">
        <v>-858221</v>
      </c>
      <c r="O15" s="19">
        <v>-285455</v>
      </c>
      <c r="P15" s="19">
        <v>-280627</v>
      </c>
      <c r="Q15" s="19">
        <v>-274776</v>
      </c>
      <c r="R15" s="19">
        <v>-840858</v>
      </c>
      <c r="S15" s="19">
        <v>-153447</v>
      </c>
      <c r="T15" s="19">
        <v>-18513</v>
      </c>
      <c r="U15" s="19">
        <v>-49</v>
      </c>
      <c r="V15" s="19">
        <v>-172009</v>
      </c>
      <c r="W15" s="19">
        <v>-2448976</v>
      </c>
      <c r="X15" s="19">
        <v>-3000000</v>
      </c>
      <c r="Y15" s="19">
        <v>551024</v>
      </c>
      <c r="Z15" s="20">
        <v>-18.37</v>
      </c>
      <c r="AA15" s="21">
        <v>-3000000</v>
      </c>
    </row>
    <row r="16" spans="1:27" ht="13.5">
      <c r="A16" s="22" t="s">
        <v>43</v>
      </c>
      <c r="B16" s="16"/>
      <c r="C16" s="17">
        <v>-121578819</v>
      </c>
      <c r="D16" s="17"/>
      <c r="E16" s="18">
        <v>-17351000</v>
      </c>
      <c r="F16" s="19">
        <v>-17551554</v>
      </c>
      <c r="G16" s="19">
        <v>-286394</v>
      </c>
      <c r="H16" s="19">
        <v>-420342</v>
      </c>
      <c r="I16" s="19">
        <v>-88062</v>
      </c>
      <c r="J16" s="19">
        <v>-794798</v>
      </c>
      <c r="K16" s="19">
        <v>-82381</v>
      </c>
      <c r="L16" s="19">
        <v>-83019</v>
      </c>
      <c r="M16" s="19">
        <v>-222212</v>
      </c>
      <c r="N16" s="19">
        <v>-387612</v>
      </c>
      <c r="O16" s="19">
        <v>-86299</v>
      </c>
      <c r="P16" s="19">
        <v>-30607</v>
      </c>
      <c r="Q16" s="19">
        <v>-5218200</v>
      </c>
      <c r="R16" s="19">
        <v>-5335106</v>
      </c>
      <c r="S16" s="19">
        <v>-35923853</v>
      </c>
      <c r="T16" s="19">
        <v>-179316</v>
      </c>
      <c r="U16" s="19">
        <v>-192249</v>
      </c>
      <c r="V16" s="19">
        <v>-36295418</v>
      </c>
      <c r="W16" s="19">
        <v>-42812934</v>
      </c>
      <c r="X16" s="19">
        <v>-17551554</v>
      </c>
      <c r="Y16" s="19">
        <v>-25261380</v>
      </c>
      <c r="Z16" s="20">
        <v>143.93</v>
      </c>
      <c r="AA16" s="21">
        <v>-17551554</v>
      </c>
    </row>
    <row r="17" spans="1:27" ht="13.5">
      <c r="A17" s="23" t="s">
        <v>44</v>
      </c>
      <c r="B17" s="24"/>
      <c r="C17" s="25">
        <f aca="true" t="shared" si="0" ref="C17:Y17">SUM(C6:C16)</f>
        <v>269467841</v>
      </c>
      <c r="D17" s="25">
        <f>SUM(D6:D16)</f>
        <v>0</v>
      </c>
      <c r="E17" s="26">
        <f t="shared" si="0"/>
        <v>402257000</v>
      </c>
      <c r="F17" s="27">
        <f t="shared" si="0"/>
        <v>304755112</v>
      </c>
      <c r="G17" s="27">
        <f t="shared" si="0"/>
        <v>134062521</v>
      </c>
      <c r="H17" s="27">
        <f t="shared" si="0"/>
        <v>-64268292</v>
      </c>
      <c r="I17" s="27">
        <f t="shared" si="0"/>
        <v>-26996507</v>
      </c>
      <c r="J17" s="27">
        <f t="shared" si="0"/>
        <v>42797722</v>
      </c>
      <c r="K17" s="27">
        <f t="shared" si="0"/>
        <v>-17297713</v>
      </c>
      <c r="L17" s="27">
        <f t="shared" si="0"/>
        <v>-4475560</v>
      </c>
      <c r="M17" s="27">
        <f t="shared" si="0"/>
        <v>6716285</v>
      </c>
      <c r="N17" s="27">
        <f t="shared" si="0"/>
        <v>-15056988</v>
      </c>
      <c r="O17" s="27">
        <f t="shared" si="0"/>
        <v>-57493978</v>
      </c>
      <c r="P17" s="27">
        <f t="shared" si="0"/>
        <v>-19472447</v>
      </c>
      <c r="Q17" s="27">
        <f t="shared" si="0"/>
        <v>155855817</v>
      </c>
      <c r="R17" s="27">
        <f t="shared" si="0"/>
        <v>78889392</v>
      </c>
      <c r="S17" s="27">
        <f t="shared" si="0"/>
        <v>-75077323</v>
      </c>
      <c r="T17" s="27">
        <f t="shared" si="0"/>
        <v>4735400</v>
      </c>
      <c r="U17" s="27">
        <f t="shared" si="0"/>
        <v>-19208927</v>
      </c>
      <c r="V17" s="27">
        <f t="shared" si="0"/>
        <v>-89550850</v>
      </c>
      <c r="W17" s="27">
        <f t="shared" si="0"/>
        <v>17079276</v>
      </c>
      <c r="X17" s="27">
        <f t="shared" si="0"/>
        <v>304755112</v>
      </c>
      <c r="Y17" s="27">
        <f t="shared" si="0"/>
        <v>-287675836</v>
      </c>
      <c r="Z17" s="28">
        <f>+IF(X17&lt;&gt;0,+(Y17/X17)*100,0)</f>
        <v>-94.39573765049755</v>
      </c>
      <c r="AA17" s="29">
        <f>SUM(AA6:AA16)</f>
        <v>304755112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-11966188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100393676</v>
      </c>
      <c r="H24" s="19">
        <v>20223331</v>
      </c>
      <c r="I24" s="19">
        <v>395905</v>
      </c>
      <c r="J24" s="19">
        <v>121012912</v>
      </c>
      <c r="K24" s="19">
        <v>-102359</v>
      </c>
      <c r="L24" s="19">
        <v>40486902</v>
      </c>
      <c r="M24" s="19">
        <v>80436842</v>
      </c>
      <c r="N24" s="19">
        <v>120821385</v>
      </c>
      <c r="O24" s="19">
        <v>866868</v>
      </c>
      <c r="P24" s="19">
        <v>16039251</v>
      </c>
      <c r="Q24" s="19">
        <v>466668</v>
      </c>
      <c r="R24" s="19">
        <v>17372787</v>
      </c>
      <c r="S24" s="19">
        <v>-31835192</v>
      </c>
      <c r="T24" s="19">
        <v>-14494184</v>
      </c>
      <c r="U24" s="19">
        <v>3238314</v>
      </c>
      <c r="V24" s="19">
        <v>-43091062</v>
      </c>
      <c r="W24" s="19">
        <v>216116022</v>
      </c>
      <c r="X24" s="19"/>
      <c r="Y24" s="19">
        <v>216116022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286345298</v>
      </c>
      <c r="D26" s="17"/>
      <c r="E26" s="18">
        <v>-328257000</v>
      </c>
      <c r="F26" s="19">
        <v>-288864216</v>
      </c>
      <c r="G26" s="19">
        <v>-74702286</v>
      </c>
      <c r="H26" s="19">
        <v>-27526733</v>
      </c>
      <c r="I26" s="19">
        <v>-3385667</v>
      </c>
      <c r="J26" s="19">
        <v>-105614686</v>
      </c>
      <c r="K26" s="19"/>
      <c r="L26" s="19">
        <v>-27202664</v>
      </c>
      <c r="M26" s="19">
        <v>-28290986</v>
      </c>
      <c r="N26" s="19">
        <v>-55493650</v>
      </c>
      <c r="O26" s="19"/>
      <c r="P26" s="19">
        <v>-3355407</v>
      </c>
      <c r="Q26" s="19">
        <v>-2145415</v>
      </c>
      <c r="R26" s="19">
        <v>-5500822</v>
      </c>
      <c r="S26" s="19">
        <v>-46604091</v>
      </c>
      <c r="T26" s="19">
        <v>-953567</v>
      </c>
      <c r="U26" s="19">
        <v>-1516952</v>
      </c>
      <c r="V26" s="19">
        <v>-49074610</v>
      </c>
      <c r="W26" s="19">
        <v>-215683768</v>
      </c>
      <c r="X26" s="19">
        <v>-288864216</v>
      </c>
      <c r="Y26" s="19">
        <v>73180448</v>
      </c>
      <c r="Z26" s="20">
        <v>-25.33</v>
      </c>
      <c r="AA26" s="21">
        <v>-288864216</v>
      </c>
    </row>
    <row r="27" spans="1:27" ht="13.5">
      <c r="A27" s="23" t="s">
        <v>51</v>
      </c>
      <c r="B27" s="24"/>
      <c r="C27" s="25">
        <f aca="true" t="shared" si="1" ref="C27:Y27">SUM(C21:C26)</f>
        <v>274379110</v>
      </c>
      <c r="D27" s="25">
        <f>SUM(D21:D26)</f>
        <v>0</v>
      </c>
      <c r="E27" s="26">
        <f t="shared" si="1"/>
        <v>-328257000</v>
      </c>
      <c r="F27" s="27">
        <f t="shared" si="1"/>
        <v>-288864216</v>
      </c>
      <c r="G27" s="27">
        <f t="shared" si="1"/>
        <v>25691390</v>
      </c>
      <c r="H27" s="27">
        <f t="shared" si="1"/>
        <v>-7303402</v>
      </c>
      <c r="I27" s="27">
        <f t="shared" si="1"/>
        <v>-2989762</v>
      </c>
      <c r="J27" s="27">
        <f t="shared" si="1"/>
        <v>15398226</v>
      </c>
      <c r="K27" s="27">
        <f t="shared" si="1"/>
        <v>-102359</v>
      </c>
      <c r="L27" s="27">
        <f t="shared" si="1"/>
        <v>13284238</v>
      </c>
      <c r="M27" s="27">
        <f t="shared" si="1"/>
        <v>52145856</v>
      </c>
      <c r="N27" s="27">
        <f t="shared" si="1"/>
        <v>65327735</v>
      </c>
      <c r="O27" s="27">
        <f t="shared" si="1"/>
        <v>866868</v>
      </c>
      <c r="P27" s="27">
        <f t="shared" si="1"/>
        <v>12683844</v>
      </c>
      <c r="Q27" s="27">
        <f t="shared" si="1"/>
        <v>-1678747</v>
      </c>
      <c r="R27" s="27">
        <f t="shared" si="1"/>
        <v>11871965</v>
      </c>
      <c r="S27" s="27">
        <f t="shared" si="1"/>
        <v>-78439283</v>
      </c>
      <c r="T27" s="27">
        <f t="shared" si="1"/>
        <v>-15447751</v>
      </c>
      <c r="U27" s="27">
        <f t="shared" si="1"/>
        <v>1721362</v>
      </c>
      <c r="V27" s="27">
        <f t="shared" si="1"/>
        <v>-92165672</v>
      </c>
      <c r="W27" s="27">
        <f t="shared" si="1"/>
        <v>432254</v>
      </c>
      <c r="X27" s="27">
        <f t="shared" si="1"/>
        <v>-288864216</v>
      </c>
      <c r="Y27" s="27">
        <f t="shared" si="1"/>
        <v>289296470</v>
      </c>
      <c r="Z27" s="28">
        <f>+IF(X27&lt;&gt;0,+(Y27/X27)*100,0)</f>
        <v>-100.14963916472091</v>
      </c>
      <c r="AA27" s="29">
        <f>SUM(AA21:AA26)</f>
        <v>-288864216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-602122148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61910357</v>
      </c>
      <c r="D35" s="17"/>
      <c r="E35" s="18">
        <v>-60000000</v>
      </c>
      <c r="F35" s="19">
        <v>-60000000</v>
      </c>
      <c r="G35" s="19"/>
      <c r="H35" s="19">
        <v>-20445689</v>
      </c>
      <c r="I35" s="19"/>
      <c r="J35" s="19">
        <v>-20445689</v>
      </c>
      <c r="K35" s="19">
        <v>-552786</v>
      </c>
      <c r="L35" s="19">
        <v>-20003429</v>
      </c>
      <c r="M35" s="19"/>
      <c r="N35" s="19">
        <v>-20556215</v>
      </c>
      <c r="O35" s="19"/>
      <c r="P35" s="19"/>
      <c r="Q35" s="19">
        <v>-20618730</v>
      </c>
      <c r="R35" s="19">
        <v>-20618730</v>
      </c>
      <c r="S35" s="19"/>
      <c r="T35" s="19"/>
      <c r="U35" s="19"/>
      <c r="V35" s="19"/>
      <c r="W35" s="19">
        <v>-61620634</v>
      </c>
      <c r="X35" s="19">
        <v>-60000000</v>
      </c>
      <c r="Y35" s="19">
        <v>-1620634</v>
      </c>
      <c r="Z35" s="20">
        <v>2.7</v>
      </c>
      <c r="AA35" s="21">
        <v>-60000000</v>
      </c>
    </row>
    <row r="36" spans="1:27" ht="13.5">
      <c r="A36" s="23" t="s">
        <v>57</v>
      </c>
      <c r="B36" s="24"/>
      <c r="C36" s="25">
        <f aca="true" t="shared" si="2" ref="C36:Y36">SUM(C31:C35)</f>
        <v>-540211791</v>
      </c>
      <c r="D36" s="25">
        <f>SUM(D31:D35)</f>
        <v>0</v>
      </c>
      <c r="E36" s="26">
        <f t="shared" si="2"/>
        <v>-60000000</v>
      </c>
      <c r="F36" s="27">
        <f t="shared" si="2"/>
        <v>-60000000</v>
      </c>
      <c r="G36" s="27">
        <f t="shared" si="2"/>
        <v>0</v>
      </c>
      <c r="H36" s="27">
        <f t="shared" si="2"/>
        <v>-20445689</v>
      </c>
      <c r="I36" s="27">
        <f t="shared" si="2"/>
        <v>0</v>
      </c>
      <c r="J36" s="27">
        <f t="shared" si="2"/>
        <v>-20445689</v>
      </c>
      <c r="K36" s="27">
        <f t="shared" si="2"/>
        <v>-552786</v>
      </c>
      <c r="L36" s="27">
        <f t="shared" si="2"/>
        <v>-20003429</v>
      </c>
      <c r="M36" s="27">
        <f t="shared" si="2"/>
        <v>0</v>
      </c>
      <c r="N36" s="27">
        <f t="shared" si="2"/>
        <v>-20556215</v>
      </c>
      <c r="O36" s="27">
        <f t="shared" si="2"/>
        <v>0</v>
      </c>
      <c r="P36" s="27">
        <f t="shared" si="2"/>
        <v>0</v>
      </c>
      <c r="Q36" s="27">
        <f t="shared" si="2"/>
        <v>-20618730</v>
      </c>
      <c r="R36" s="27">
        <f t="shared" si="2"/>
        <v>-20618730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-61620634</v>
      </c>
      <c r="X36" s="27">
        <f t="shared" si="2"/>
        <v>-60000000</v>
      </c>
      <c r="Y36" s="27">
        <f t="shared" si="2"/>
        <v>-1620634</v>
      </c>
      <c r="Z36" s="28">
        <f>+IF(X36&lt;&gt;0,+(Y36/X36)*100,0)</f>
        <v>2.7010566666666667</v>
      </c>
      <c r="AA36" s="29">
        <f>SUM(AA31:AA35)</f>
        <v>-60000000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3635160</v>
      </c>
      <c r="D38" s="31">
        <f>+D17+D27+D36</f>
        <v>0</v>
      </c>
      <c r="E38" s="32">
        <f t="shared" si="3"/>
        <v>14000000</v>
      </c>
      <c r="F38" s="33">
        <f t="shared" si="3"/>
        <v>-44109104</v>
      </c>
      <c r="G38" s="33">
        <f t="shared" si="3"/>
        <v>159753911</v>
      </c>
      <c r="H38" s="33">
        <f t="shared" si="3"/>
        <v>-92017383</v>
      </c>
      <c r="I38" s="33">
        <f t="shared" si="3"/>
        <v>-29986269</v>
      </c>
      <c r="J38" s="33">
        <f t="shared" si="3"/>
        <v>37750259</v>
      </c>
      <c r="K38" s="33">
        <f t="shared" si="3"/>
        <v>-17952858</v>
      </c>
      <c r="L38" s="33">
        <f t="shared" si="3"/>
        <v>-11194751</v>
      </c>
      <c r="M38" s="33">
        <f t="shared" si="3"/>
        <v>58862141</v>
      </c>
      <c r="N38" s="33">
        <f t="shared" si="3"/>
        <v>29714532</v>
      </c>
      <c r="O38" s="33">
        <f t="shared" si="3"/>
        <v>-56627110</v>
      </c>
      <c r="P38" s="33">
        <f t="shared" si="3"/>
        <v>-6788603</v>
      </c>
      <c r="Q38" s="33">
        <f t="shared" si="3"/>
        <v>133558340</v>
      </c>
      <c r="R38" s="33">
        <f t="shared" si="3"/>
        <v>70142627</v>
      </c>
      <c r="S38" s="33">
        <f t="shared" si="3"/>
        <v>-153516606</v>
      </c>
      <c r="T38" s="33">
        <f t="shared" si="3"/>
        <v>-10712351</v>
      </c>
      <c r="U38" s="33">
        <f t="shared" si="3"/>
        <v>-17487565</v>
      </c>
      <c r="V38" s="33">
        <f t="shared" si="3"/>
        <v>-181716522</v>
      </c>
      <c r="W38" s="33">
        <f t="shared" si="3"/>
        <v>-44109104</v>
      </c>
      <c r="X38" s="33">
        <f t="shared" si="3"/>
        <v>-44109104</v>
      </c>
      <c r="Y38" s="33">
        <f t="shared" si="3"/>
        <v>0</v>
      </c>
      <c r="Z38" s="34">
        <f>+IF(X38&lt;&gt;0,+(Y38/X38)*100,0)</f>
        <v>0</v>
      </c>
      <c r="AA38" s="35">
        <f>+AA17+AA27+AA36</f>
        <v>-44109104</v>
      </c>
    </row>
    <row r="39" spans="1:27" ht="13.5">
      <c r="A39" s="22" t="s">
        <v>59</v>
      </c>
      <c r="B39" s="16"/>
      <c r="C39" s="31">
        <v>240409</v>
      </c>
      <c r="D39" s="31"/>
      <c r="E39" s="32">
        <v>9207728</v>
      </c>
      <c r="F39" s="33">
        <v>51209118</v>
      </c>
      <c r="G39" s="33">
        <v>51209118</v>
      </c>
      <c r="H39" s="33">
        <v>210963029</v>
      </c>
      <c r="I39" s="33">
        <v>118945646</v>
      </c>
      <c r="J39" s="33">
        <v>51209118</v>
      </c>
      <c r="K39" s="33">
        <v>88959377</v>
      </c>
      <c r="L39" s="33">
        <v>71006519</v>
      </c>
      <c r="M39" s="33">
        <v>59811768</v>
      </c>
      <c r="N39" s="33">
        <v>88959377</v>
      </c>
      <c r="O39" s="33">
        <v>118673909</v>
      </c>
      <c r="P39" s="33">
        <v>62046799</v>
      </c>
      <c r="Q39" s="33">
        <v>55258196</v>
      </c>
      <c r="R39" s="33">
        <v>118673909</v>
      </c>
      <c r="S39" s="33">
        <v>188816536</v>
      </c>
      <c r="T39" s="33">
        <v>35299930</v>
      </c>
      <c r="U39" s="33">
        <v>24587579</v>
      </c>
      <c r="V39" s="33">
        <v>188816536</v>
      </c>
      <c r="W39" s="33">
        <v>51209118</v>
      </c>
      <c r="X39" s="33">
        <v>51209118</v>
      </c>
      <c r="Y39" s="33"/>
      <c r="Z39" s="34"/>
      <c r="AA39" s="35">
        <v>51209118</v>
      </c>
    </row>
    <row r="40" spans="1:27" ht="13.5">
      <c r="A40" s="41" t="s">
        <v>60</v>
      </c>
      <c r="B40" s="42"/>
      <c r="C40" s="43">
        <v>3875569</v>
      </c>
      <c r="D40" s="43"/>
      <c r="E40" s="44">
        <v>23207728</v>
      </c>
      <c r="F40" s="45">
        <v>7100014</v>
      </c>
      <c r="G40" s="45">
        <v>210963029</v>
      </c>
      <c r="H40" s="45">
        <v>118945646</v>
      </c>
      <c r="I40" s="45">
        <v>88959377</v>
      </c>
      <c r="J40" s="45">
        <v>88959377</v>
      </c>
      <c r="K40" s="45">
        <v>71006519</v>
      </c>
      <c r="L40" s="45">
        <v>59811768</v>
      </c>
      <c r="M40" s="45">
        <v>118673909</v>
      </c>
      <c r="N40" s="45">
        <v>118673909</v>
      </c>
      <c r="O40" s="45">
        <v>62046799</v>
      </c>
      <c r="P40" s="45">
        <v>55258196</v>
      </c>
      <c r="Q40" s="45">
        <v>188816536</v>
      </c>
      <c r="R40" s="45">
        <v>62046799</v>
      </c>
      <c r="S40" s="45">
        <v>35299930</v>
      </c>
      <c r="T40" s="45">
        <v>24587579</v>
      </c>
      <c r="U40" s="45">
        <v>7100014</v>
      </c>
      <c r="V40" s="45">
        <v>7100014</v>
      </c>
      <c r="W40" s="45">
        <v>7100014</v>
      </c>
      <c r="X40" s="45">
        <v>7100014</v>
      </c>
      <c r="Y40" s="45"/>
      <c r="Z40" s="46"/>
      <c r="AA40" s="47">
        <v>7100014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19334916</v>
      </c>
      <c r="F6" s="19">
        <v>47640973</v>
      </c>
      <c r="G6" s="19">
        <v>1148253</v>
      </c>
      <c r="H6" s="19">
        <v>587296</v>
      </c>
      <c r="I6" s="19">
        <v>780446</v>
      </c>
      <c r="J6" s="19">
        <v>2515995</v>
      </c>
      <c r="K6" s="19">
        <v>754216</v>
      </c>
      <c r="L6" s="19">
        <v>1874225</v>
      </c>
      <c r="M6" s="19">
        <v>1084279</v>
      </c>
      <c r="N6" s="19">
        <v>3712720</v>
      </c>
      <c r="O6" s="19">
        <v>1050989</v>
      </c>
      <c r="P6" s="19">
        <v>1148654</v>
      </c>
      <c r="Q6" s="19">
        <v>1358158</v>
      </c>
      <c r="R6" s="19">
        <v>3557801</v>
      </c>
      <c r="S6" s="19">
        <v>1494670</v>
      </c>
      <c r="T6" s="19">
        <v>642591</v>
      </c>
      <c r="U6" s="19">
        <v>1163723</v>
      </c>
      <c r="V6" s="19">
        <v>3300984</v>
      </c>
      <c r="W6" s="19">
        <v>13087500</v>
      </c>
      <c r="X6" s="19">
        <v>47640973</v>
      </c>
      <c r="Y6" s="19">
        <v>-34553473</v>
      </c>
      <c r="Z6" s="20">
        <v>-72.53</v>
      </c>
      <c r="AA6" s="21">
        <v>47640973</v>
      </c>
    </row>
    <row r="7" spans="1:27" ht="13.5">
      <c r="A7" s="22" t="s">
        <v>34</v>
      </c>
      <c r="B7" s="16"/>
      <c r="C7" s="17">
        <v>60068824</v>
      </c>
      <c r="D7" s="17"/>
      <c r="E7" s="18">
        <v>77339676</v>
      </c>
      <c r="F7" s="19">
        <v>55155272</v>
      </c>
      <c r="G7" s="19">
        <v>7457668</v>
      </c>
      <c r="H7" s="19">
        <v>6403247</v>
      </c>
      <c r="I7" s="19">
        <v>8324338</v>
      </c>
      <c r="J7" s="19">
        <v>22185253</v>
      </c>
      <c r="K7" s="19">
        <v>5710549</v>
      </c>
      <c r="L7" s="19">
        <v>5496137</v>
      </c>
      <c r="M7" s="19">
        <v>4617305</v>
      </c>
      <c r="N7" s="19">
        <v>15823991</v>
      </c>
      <c r="O7" s="19">
        <v>4728175</v>
      </c>
      <c r="P7" s="19">
        <v>5589578</v>
      </c>
      <c r="Q7" s="19">
        <v>4490125</v>
      </c>
      <c r="R7" s="19">
        <v>14807878</v>
      </c>
      <c r="S7" s="19">
        <v>4670924</v>
      </c>
      <c r="T7" s="19">
        <v>7529578</v>
      </c>
      <c r="U7" s="19">
        <v>8595844</v>
      </c>
      <c r="V7" s="19">
        <v>20796346</v>
      </c>
      <c r="W7" s="19">
        <v>73613468</v>
      </c>
      <c r="X7" s="19">
        <v>55155272</v>
      </c>
      <c r="Y7" s="19">
        <v>18458196</v>
      </c>
      <c r="Z7" s="20">
        <v>33.47</v>
      </c>
      <c r="AA7" s="21">
        <v>55155272</v>
      </c>
    </row>
    <row r="8" spans="1:27" ht="13.5">
      <c r="A8" s="22" t="s">
        <v>35</v>
      </c>
      <c r="B8" s="16"/>
      <c r="C8" s="17">
        <v>106027611</v>
      </c>
      <c r="D8" s="17"/>
      <c r="E8" s="18"/>
      <c r="F8" s="19">
        <v>39192004</v>
      </c>
      <c r="G8" s="19">
        <v>292606</v>
      </c>
      <c r="H8" s="19">
        <v>5413</v>
      </c>
      <c r="I8" s="19">
        <v>1191668</v>
      </c>
      <c r="J8" s="19">
        <v>1489687</v>
      </c>
      <c r="K8" s="19">
        <v>3287645</v>
      </c>
      <c r="L8" s="19">
        <v>1861387</v>
      </c>
      <c r="M8" s="19">
        <v>1481790</v>
      </c>
      <c r="N8" s="19">
        <v>6630822</v>
      </c>
      <c r="O8" s="19">
        <v>9744732</v>
      </c>
      <c r="P8" s="19">
        <v>6211616</v>
      </c>
      <c r="Q8" s="19">
        <v>1578980</v>
      </c>
      <c r="R8" s="19">
        <v>17535328</v>
      </c>
      <c r="S8" s="19">
        <v>7833464</v>
      </c>
      <c r="T8" s="19">
        <v>28845708</v>
      </c>
      <c r="U8" s="19">
        <v>13515386</v>
      </c>
      <c r="V8" s="19">
        <v>50194558</v>
      </c>
      <c r="W8" s="19">
        <v>75850395</v>
      </c>
      <c r="X8" s="19">
        <v>39192004</v>
      </c>
      <c r="Y8" s="19">
        <v>36658391</v>
      </c>
      <c r="Z8" s="20">
        <v>93.54</v>
      </c>
      <c r="AA8" s="21">
        <v>39192004</v>
      </c>
    </row>
    <row r="9" spans="1:27" ht="13.5">
      <c r="A9" s="22" t="s">
        <v>36</v>
      </c>
      <c r="B9" s="16"/>
      <c r="C9" s="17">
        <v>92712746</v>
      </c>
      <c r="D9" s="17"/>
      <c r="E9" s="18">
        <v>106664004</v>
      </c>
      <c r="F9" s="19">
        <v>107815292</v>
      </c>
      <c r="G9" s="19">
        <v>38948000</v>
      </c>
      <c r="H9" s="19">
        <v>3520000</v>
      </c>
      <c r="I9" s="19"/>
      <c r="J9" s="19">
        <v>42468000</v>
      </c>
      <c r="K9" s="19"/>
      <c r="L9" s="19">
        <v>34495000</v>
      </c>
      <c r="M9" s="19"/>
      <c r="N9" s="19">
        <v>34495000</v>
      </c>
      <c r="O9" s="19"/>
      <c r="P9" s="19">
        <v>439000</v>
      </c>
      <c r="Q9" s="19">
        <v>28008000</v>
      </c>
      <c r="R9" s="19">
        <v>28447000</v>
      </c>
      <c r="S9" s="19">
        <v>2625000</v>
      </c>
      <c r="T9" s="19">
        <v>900000</v>
      </c>
      <c r="U9" s="19"/>
      <c r="V9" s="19">
        <v>3525000</v>
      </c>
      <c r="W9" s="19">
        <v>108935000</v>
      </c>
      <c r="X9" s="19">
        <v>107815292</v>
      </c>
      <c r="Y9" s="19">
        <v>1119708</v>
      </c>
      <c r="Z9" s="20">
        <v>1.04</v>
      </c>
      <c r="AA9" s="21">
        <v>107815292</v>
      </c>
    </row>
    <row r="10" spans="1:27" ht="13.5">
      <c r="A10" s="22" t="s">
        <v>37</v>
      </c>
      <c r="B10" s="16"/>
      <c r="C10" s="17">
        <v>30495000</v>
      </c>
      <c r="D10" s="17"/>
      <c r="E10" s="18">
        <v>41868996</v>
      </c>
      <c r="F10" s="19">
        <v>48923000</v>
      </c>
      <c r="G10" s="19">
        <v>25040000</v>
      </c>
      <c r="H10" s="19"/>
      <c r="I10" s="19">
        <v>2540000</v>
      </c>
      <c r="J10" s="19">
        <v>27580000</v>
      </c>
      <c r="K10" s="19"/>
      <c r="L10" s="19">
        <v>15300000</v>
      </c>
      <c r="M10" s="19"/>
      <c r="N10" s="19">
        <v>15300000</v>
      </c>
      <c r="O10" s="19"/>
      <c r="P10" s="19">
        <v>1300000</v>
      </c>
      <c r="Q10" s="19">
        <v>32024000</v>
      </c>
      <c r="R10" s="19">
        <v>33324000</v>
      </c>
      <c r="S10" s="19"/>
      <c r="T10" s="19"/>
      <c r="U10" s="19"/>
      <c r="V10" s="19"/>
      <c r="W10" s="19">
        <v>76204000</v>
      </c>
      <c r="X10" s="19">
        <v>48923000</v>
      </c>
      <c r="Y10" s="19">
        <v>27281000</v>
      </c>
      <c r="Z10" s="20">
        <v>55.76</v>
      </c>
      <c r="AA10" s="21">
        <v>48923000</v>
      </c>
    </row>
    <row r="11" spans="1:27" ht="13.5">
      <c r="A11" s="22" t="s">
        <v>38</v>
      </c>
      <c r="B11" s="16"/>
      <c r="C11" s="17">
        <v>33696</v>
      </c>
      <c r="D11" s="17"/>
      <c r="E11" s="18">
        <v>99996</v>
      </c>
      <c r="F11" s="19">
        <v>153458</v>
      </c>
      <c r="G11" s="19">
        <v>9189</v>
      </c>
      <c r="H11" s="19">
        <v>16849</v>
      </c>
      <c r="I11" s="19">
        <v>13737</v>
      </c>
      <c r="J11" s="19">
        <v>39775</v>
      </c>
      <c r="K11" s="19">
        <v>18464</v>
      </c>
      <c r="L11" s="19">
        <v>15904</v>
      </c>
      <c r="M11" s="19">
        <v>23725</v>
      </c>
      <c r="N11" s="19">
        <v>58093</v>
      </c>
      <c r="O11" s="19"/>
      <c r="P11" s="19">
        <v>2820</v>
      </c>
      <c r="Q11" s="19"/>
      <c r="R11" s="19">
        <v>2820</v>
      </c>
      <c r="S11" s="19">
        <v>8772</v>
      </c>
      <c r="T11" s="19">
        <v>234005</v>
      </c>
      <c r="U11" s="19">
        <v>130955</v>
      </c>
      <c r="V11" s="19">
        <v>373732</v>
      </c>
      <c r="W11" s="19">
        <v>474420</v>
      </c>
      <c r="X11" s="19">
        <v>153458</v>
      </c>
      <c r="Y11" s="19">
        <v>320962</v>
      </c>
      <c r="Z11" s="20">
        <v>209.15</v>
      </c>
      <c r="AA11" s="21">
        <v>153458</v>
      </c>
    </row>
    <row r="12" spans="1:27" ht="13.5">
      <c r="A12" s="22" t="s">
        <v>39</v>
      </c>
      <c r="B12" s="16"/>
      <c r="C12" s="17">
        <v>81717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-213125316</v>
      </c>
      <c r="D14" s="17"/>
      <c r="E14" s="18">
        <v>-212468820</v>
      </c>
      <c r="F14" s="19">
        <v>-217591048</v>
      </c>
      <c r="G14" s="19">
        <v>-20658422</v>
      </c>
      <c r="H14" s="19">
        <v>-32084213</v>
      </c>
      <c r="I14" s="19">
        <v>-9231067</v>
      </c>
      <c r="J14" s="19">
        <v>-61973702</v>
      </c>
      <c r="K14" s="19">
        <v>-16909205</v>
      </c>
      <c r="L14" s="19">
        <v>-19536397</v>
      </c>
      <c r="M14" s="19">
        <v>-42563143</v>
      </c>
      <c r="N14" s="19">
        <v>-79008745</v>
      </c>
      <c r="O14" s="19">
        <v>-14746454</v>
      </c>
      <c r="P14" s="19">
        <v>-9000506</v>
      </c>
      <c r="Q14" s="19">
        <v>-25638093</v>
      </c>
      <c r="R14" s="19">
        <v>-49385053</v>
      </c>
      <c r="S14" s="19">
        <v>-26771159</v>
      </c>
      <c r="T14" s="19">
        <v>-46507622</v>
      </c>
      <c r="U14" s="19">
        <v>-30254982</v>
      </c>
      <c r="V14" s="19">
        <v>-103533763</v>
      </c>
      <c r="W14" s="19">
        <v>-293901263</v>
      </c>
      <c r="X14" s="19">
        <v>-217591048</v>
      </c>
      <c r="Y14" s="19">
        <v>-76310215</v>
      </c>
      <c r="Z14" s="20">
        <v>35.07</v>
      </c>
      <c r="AA14" s="21">
        <v>-217591048</v>
      </c>
    </row>
    <row r="15" spans="1:27" ht="13.5">
      <c r="A15" s="22" t="s">
        <v>42</v>
      </c>
      <c r="B15" s="16"/>
      <c r="C15" s="17">
        <v>-938976</v>
      </c>
      <c r="D15" s="17"/>
      <c r="E15" s="18">
        <v>-1749996</v>
      </c>
      <c r="F15" s="19">
        <v>-14273596</v>
      </c>
      <c r="G15" s="19">
        <v>-339541</v>
      </c>
      <c r="H15" s="19"/>
      <c r="I15" s="19"/>
      <c r="J15" s="19">
        <v>-339541</v>
      </c>
      <c r="K15" s="19"/>
      <c r="L15" s="19"/>
      <c r="M15" s="19">
        <v>-11802</v>
      </c>
      <c r="N15" s="19">
        <v>-11802</v>
      </c>
      <c r="O15" s="19"/>
      <c r="P15" s="19"/>
      <c r="Q15" s="19">
        <v>-61415</v>
      </c>
      <c r="R15" s="19">
        <v>-61415</v>
      </c>
      <c r="S15" s="19"/>
      <c r="T15" s="19"/>
      <c r="U15" s="19">
        <v>-286337</v>
      </c>
      <c r="V15" s="19">
        <v>-286337</v>
      </c>
      <c r="W15" s="19">
        <v>-699095</v>
      </c>
      <c r="X15" s="19">
        <v>-14273596</v>
      </c>
      <c r="Y15" s="19">
        <v>13574501</v>
      </c>
      <c r="Z15" s="20">
        <v>-95.1</v>
      </c>
      <c r="AA15" s="21">
        <v>-14273596</v>
      </c>
    </row>
    <row r="16" spans="1:27" ht="13.5">
      <c r="A16" s="22" t="s">
        <v>43</v>
      </c>
      <c r="B16" s="16"/>
      <c r="C16" s="17"/>
      <c r="D16" s="17"/>
      <c r="E16" s="18">
        <v>-3998004</v>
      </c>
      <c r="F16" s="19">
        <v>-5839292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-5839292</v>
      </c>
      <c r="Y16" s="19">
        <v>5839292</v>
      </c>
      <c r="Z16" s="20">
        <v>-100</v>
      </c>
      <c r="AA16" s="21">
        <v>-5839292</v>
      </c>
    </row>
    <row r="17" spans="1:27" ht="13.5">
      <c r="A17" s="23" t="s">
        <v>44</v>
      </c>
      <c r="B17" s="24"/>
      <c r="C17" s="25">
        <f aca="true" t="shared" si="0" ref="C17:Y17">SUM(C6:C16)</f>
        <v>75355302</v>
      </c>
      <c r="D17" s="25">
        <f>SUM(D6:D16)</f>
        <v>0</v>
      </c>
      <c r="E17" s="26">
        <f t="shared" si="0"/>
        <v>27090768</v>
      </c>
      <c r="F17" s="27">
        <f t="shared" si="0"/>
        <v>61176063</v>
      </c>
      <c r="G17" s="27">
        <f t="shared" si="0"/>
        <v>51897753</v>
      </c>
      <c r="H17" s="27">
        <f t="shared" si="0"/>
        <v>-21551408</v>
      </c>
      <c r="I17" s="27">
        <f t="shared" si="0"/>
        <v>3619122</v>
      </c>
      <c r="J17" s="27">
        <f t="shared" si="0"/>
        <v>33965467</v>
      </c>
      <c r="K17" s="27">
        <f t="shared" si="0"/>
        <v>-7138331</v>
      </c>
      <c r="L17" s="27">
        <f t="shared" si="0"/>
        <v>39506256</v>
      </c>
      <c r="M17" s="27">
        <f t="shared" si="0"/>
        <v>-35367846</v>
      </c>
      <c r="N17" s="27">
        <f t="shared" si="0"/>
        <v>-2999921</v>
      </c>
      <c r="O17" s="27">
        <f t="shared" si="0"/>
        <v>777442</v>
      </c>
      <c r="P17" s="27">
        <f t="shared" si="0"/>
        <v>5691162</v>
      </c>
      <c r="Q17" s="27">
        <f t="shared" si="0"/>
        <v>41759755</v>
      </c>
      <c r="R17" s="27">
        <f t="shared" si="0"/>
        <v>48228359</v>
      </c>
      <c r="S17" s="27">
        <f t="shared" si="0"/>
        <v>-10138329</v>
      </c>
      <c r="T17" s="27">
        <f t="shared" si="0"/>
        <v>-8355740</v>
      </c>
      <c r="U17" s="27">
        <f t="shared" si="0"/>
        <v>-7135411</v>
      </c>
      <c r="V17" s="27">
        <f t="shared" si="0"/>
        <v>-25629480</v>
      </c>
      <c r="W17" s="27">
        <f t="shared" si="0"/>
        <v>53564425</v>
      </c>
      <c r="X17" s="27">
        <f t="shared" si="0"/>
        <v>61176063</v>
      </c>
      <c r="Y17" s="27">
        <f t="shared" si="0"/>
        <v>-7611638</v>
      </c>
      <c r="Z17" s="28">
        <f>+IF(X17&lt;&gt;0,+(Y17/X17)*100,0)</f>
        <v>-12.442183472970465</v>
      </c>
      <c r="AA17" s="29">
        <f>SUM(AA6:AA16)</f>
        <v>61176063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42311004</v>
      </c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-22039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-71924187</v>
      </c>
      <c r="D26" s="17"/>
      <c r="E26" s="18">
        <v>-59020548</v>
      </c>
      <c r="F26" s="19"/>
      <c r="G26" s="19">
        <v>-13175096</v>
      </c>
      <c r="H26" s="19">
        <v>-1371930</v>
      </c>
      <c r="I26" s="19">
        <v>-3138301</v>
      </c>
      <c r="J26" s="19">
        <v>-17685327</v>
      </c>
      <c r="K26" s="19">
        <v>-4099259</v>
      </c>
      <c r="L26" s="19">
        <v>-5751427</v>
      </c>
      <c r="M26" s="19">
        <v>-3298889</v>
      </c>
      <c r="N26" s="19">
        <v>-13149575</v>
      </c>
      <c r="O26" s="19">
        <v>-165803</v>
      </c>
      <c r="P26" s="19">
        <v>-2021970</v>
      </c>
      <c r="Q26" s="19">
        <v>-940969</v>
      </c>
      <c r="R26" s="19">
        <v>-3128742</v>
      </c>
      <c r="S26" s="19">
        <v>-390083</v>
      </c>
      <c r="T26" s="19">
        <v>-1941532</v>
      </c>
      <c r="U26" s="19">
        <v>-2762060</v>
      </c>
      <c r="V26" s="19">
        <v>-5093675</v>
      </c>
      <c r="W26" s="19">
        <v>-39057319</v>
      </c>
      <c r="X26" s="19"/>
      <c r="Y26" s="19">
        <v>-39057319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-71946226</v>
      </c>
      <c r="D27" s="25">
        <f>SUM(D21:D26)</f>
        <v>0</v>
      </c>
      <c r="E27" s="26">
        <f t="shared" si="1"/>
        <v>-16709544</v>
      </c>
      <c r="F27" s="27">
        <f t="shared" si="1"/>
        <v>0</v>
      </c>
      <c r="G27" s="27">
        <f t="shared" si="1"/>
        <v>-13175096</v>
      </c>
      <c r="H27" s="27">
        <f t="shared" si="1"/>
        <v>-1371930</v>
      </c>
      <c r="I27" s="27">
        <f t="shared" si="1"/>
        <v>-3138301</v>
      </c>
      <c r="J27" s="27">
        <f t="shared" si="1"/>
        <v>-17685327</v>
      </c>
      <c r="K27" s="27">
        <f t="shared" si="1"/>
        <v>-4099259</v>
      </c>
      <c r="L27" s="27">
        <f t="shared" si="1"/>
        <v>-5751427</v>
      </c>
      <c r="M27" s="27">
        <f t="shared" si="1"/>
        <v>-3298889</v>
      </c>
      <c r="N27" s="27">
        <f t="shared" si="1"/>
        <v>-13149575</v>
      </c>
      <c r="O27" s="27">
        <f t="shared" si="1"/>
        <v>-165803</v>
      </c>
      <c r="P27" s="27">
        <f t="shared" si="1"/>
        <v>-2021970</v>
      </c>
      <c r="Q27" s="27">
        <f t="shared" si="1"/>
        <v>-940969</v>
      </c>
      <c r="R27" s="27">
        <f t="shared" si="1"/>
        <v>-3128742</v>
      </c>
      <c r="S27" s="27">
        <f t="shared" si="1"/>
        <v>-390083</v>
      </c>
      <c r="T27" s="27">
        <f t="shared" si="1"/>
        <v>-1941532</v>
      </c>
      <c r="U27" s="27">
        <f t="shared" si="1"/>
        <v>-2762060</v>
      </c>
      <c r="V27" s="27">
        <f t="shared" si="1"/>
        <v>-5093675</v>
      </c>
      <c r="W27" s="27">
        <f t="shared" si="1"/>
        <v>-39057319</v>
      </c>
      <c r="X27" s="27">
        <f t="shared" si="1"/>
        <v>0</v>
      </c>
      <c r="Y27" s="27">
        <f t="shared" si="1"/>
        <v>-39057319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756000</v>
      </c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-10723147</v>
      </c>
      <c r="D35" s="17"/>
      <c r="E35" s="18">
        <v>-1749996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>
        <v>-59744</v>
      </c>
      <c r="R35" s="19">
        <v>-59744</v>
      </c>
      <c r="S35" s="19"/>
      <c r="T35" s="19"/>
      <c r="U35" s="19"/>
      <c r="V35" s="19"/>
      <c r="W35" s="19">
        <v>-59744</v>
      </c>
      <c r="X35" s="19"/>
      <c r="Y35" s="19">
        <v>-59744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-10723147</v>
      </c>
      <c r="D36" s="25">
        <f>SUM(D31:D35)</f>
        <v>0</v>
      </c>
      <c r="E36" s="26">
        <f t="shared" si="2"/>
        <v>-993996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-59744</v>
      </c>
      <c r="R36" s="27">
        <f t="shared" si="2"/>
        <v>-59744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-59744</v>
      </c>
      <c r="X36" s="27">
        <f t="shared" si="2"/>
        <v>0</v>
      </c>
      <c r="Y36" s="27">
        <f t="shared" si="2"/>
        <v>-59744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-7314071</v>
      </c>
      <c r="D38" s="31">
        <f>+D17+D27+D36</f>
        <v>0</v>
      </c>
      <c r="E38" s="32">
        <f t="shared" si="3"/>
        <v>9387228</v>
      </c>
      <c r="F38" s="33">
        <f t="shared" si="3"/>
        <v>61176063</v>
      </c>
      <c r="G38" s="33">
        <f t="shared" si="3"/>
        <v>38722657</v>
      </c>
      <c r="H38" s="33">
        <f t="shared" si="3"/>
        <v>-22923338</v>
      </c>
      <c r="I38" s="33">
        <f t="shared" si="3"/>
        <v>480821</v>
      </c>
      <c r="J38" s="33">
        <f t="shared" si="3"/>
        <v>16280140</v>
      </c>
      <c r="K38" s="33">
        <f t="shared" si="3"/>
        <v>-11237590</v>
      </c>
      <c r="L38" s="33">
        <f t="shared" si="3"/>
        <v>33754829</v>
      </c>
      <c r="M38" s="33">
        <f t="shared" si="3"/>
        <v>-38666735</v>
      </c>
      <c r="N38" s="33">
        <f t="shared" si="3"/>
        <v>-16149496</v>
      </c>
      <c r="O38" s="33">
        <f t="shared" si="3"/>
        <v>611639</v>
      </c>
      <c r="P38" s="33">
        <f t="shared" si="3"/>
        <v>3669192</v>
      </c>
      <c r="Q38" s="33">
        <f t="shared" si="3"/>
        <v>40759042</v>
      </c>
      <c r="R38" s="33">
        <f t="shared" si="3"/>
        <v>45039873</v>
      </c>
      <c r="S38" s="33">
        <f t="shared" si="3"/>
        <v>-10528412</v>
      </c>
      <c r="T38" s="33">
        <f t="shared" si="3"/>
        <v>-10297272</v>
      </c>
      <c r="U38" s="33">
        <f t="shared" si="3"/>
        <v>-9897471</v>
      </c>
      <c r="V38" s="33">
        <f t="shared" si="3"/>
        <v>-30723155</v>
      </c>
      <c r="W38" s="33">
        <f t="shared" si="3"/>
        <v>14447362</v>
      </c>
      <c r="X38" s="33">
        <f t="shared" si="3"/>
        <v>61176063</v>
      </c>
      <c r="Y38" s="33">
        <f t="shared" si="3"/>
        <v>-46728701</v>
      </c>
      <c r="Z38" s="34">
        <f>+IF(X38&lt;&gt;0,+(Y38/X38)*100,0)</f>
        <v>-76.38396246584223</v>
      </c>
      <c r="AA38" s="35">
        <f>+AA17+AA27+AA36</f>
        <v>61176063</v>
      </c>
    </row>
    <row r="39" spans="1:27" ht="13.5">
      <c r="A39" s="22" t="s">
        <v>59</v>
      </c>
      <c r="B39" s="16"/>
      <c r="C39" s="31">
        <v>25471518</v>
      </c>
      <c r="D39" s="31"/>
      <c r="E39" s="32">
        <v>23809557</v>
      </c>
      <c r="F39" s="33">
        <v>15625639</v>
      </c>
      <c r="G39" s="33">
        <v>3501834</v>
      </c>
      <c r="H39" s="33">
        <v>42224491</v>
      </c>
      <c r="I39" s="33">
        <v>19301153</v>
      </c>
      <c r="J39" s="33">
        <v>3501834</v>
      </c>
      <c r="K39" s="33">
        <v>19781974</v>
      </c>
      <c r="L39" s="33">
        <v>8544384</v>
      </c>
      <c r="M39" s="33">
        <v>42299213</v>
      </c>
      <c r="N39" s="33">
        <v>19781974</v>
      </c>
      <c r="O39" s="33">
        <v>3632478</v>
      </c>
      <c r="P39" s="33">
        <v>4244117</v>
      </c>
      <c r="Q39" s="33">
        <v>7913309</v>
      </c>
      <c r="R39" s="33">
        <v>3632478</v>
      </c>
      <c r="S39" s="33">
        <v>48672351</v>
      </c>
      <c r="T39" s="33">
        <v>38143939</v>
      </c>
      <c r="U39" s="33">
        <v>27846667</v>
      </c>
      <c r="V39" s="33">
        <v>48672351</v>
      </c>
      <c r="W39" s="33">
        <v>3501834</v>
      </c>
      <c r="X39" s="33">
        <v>15625639</v>
      </c>
      <c r="Y39" s="33">
        <v>-12123805</v>
      </c>
      <c r="Z39" s="34">
        <v>-77.59</v>
      </c>
      <c r="AA39" s="35">
        <v>15625639</v>
      </c>
    </row>
    <row r="40" spans="1:27" ht="13.5">
      <c r="A40" s="41" t="s">
        <v>60</v>
      </c>
      <c r="B40" s="42"/>
      <c r="C40" s="43">
        <v>18157447</v>
      </c>
      <c r="D40" s="43"/>
      <c r="E40" s="44">
        <v>33196787</v>
      </c>
      <c r="F40" s="45">
        <v>76801702</v>
      </c>
      <c r="G40" s="45">
        <v>42224491</v>
      </c>
      <c r="H40" s="45">
        <v>19301153</v>
      </c>
      <c r="I40" s="45">
        <v>19781974</v>
      </c>
      <c r="J40" s="45">
        <v>19781974</v>
      </c>
      <c r="K40" s="45">
        <v>8544384</v>
      </c>
      <c r="L40" s="45">
        <v>42299213</v>
      </c>
      <c r="M40" s="45">
        <v>3632478</v>
      </c>
      <c r="N40" s="45">
        <v>3632478</v>
      </c>
      <c r="O40" s="45">
        <v>4244117</v>
      </c>
      <c r="P40" s="45">
        <v>7913309</v>
      </c>
      <c r="Q40" s="45">
        <v>48672351</v>
      </c>
      <c r="R40" s="45">
        <v>4244117</v>
      </c>
      <c r="S40" s="45">
        <v>38143939</v>
      </c>
      <c r="T40" s="45">
        <v>27846667</v>
      </c>
      <c r="U40" s="45">
        <v>17949196</v>
      </c>
      <c r="V40" s="45">
        <v>17949196</v>
      </c>
      <c r="W40" s="45">
        <v>17949196</v>
      </c>
      <c r="X40" s="45">
        <v>76801702</v>
      </c>
      <c r="Y40" s="45">
        <v>-58852506</v>
      </c>
      <c r="Z40" s="46">
        <v>-76.63</v>
      </c>
      <c r="AA40" s="47">
        <v>76801702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1920225</v>
      </c>
      <c r="D8" s="17"/>
      <c r="E8" s="18">
        <v>1289000</v>
      </c>
      <c r="F8" s="19">
        <v>147000</v>
      </c>
      <c r="G8" s="19">
        <v>256896</v>
      </c>
      <c r="H8" s="19">
        <v>1357174</v>
      </c>
      <c r="I8" s="19">
        <v>53231</v>
      </c>
      <c r="J8" s="19">
        <v>1667301</v>
      </c>
      <c r="K8" s="19">
        <v>96624</v>
      </c>
      <c r="L8" s="19">
        <v>13360</v>
      </c>
      <c r="M8" s="19">
        <v>1870525</v>
      </c>
      <c r="N8" s="19">
        <v>1980509</v>
      </c>
      <c r="O8" s="19">
        <v>16718</v>
      </c>
      <c r="P8" s="19">
        <v>2335551</v>
      </c>
      <c r="Q8" s="19">
        <v>79212</v>
      </c>
      <c r="R8" s="19">
        <v>2431481</v>
      </c>
      <c r="S8" s="19">
        <v>4824</v>
      </c>
      <c r="T8" s="19">
        <v>2180</v>
      </c>
      <c r="U8" s="19"/>
      <c r="V8" s="19">
        <v>7004</v>
      </c>
      <c r="W8" s="19">
        <v>6086295</v>
      </c>
      <c r="X8" s="19">
        <v>147000</v>
      </c>
      <c r="Y8" s="19">
        <v>5939295</v>
      </c>
      <c r="Z8" s="20">
        <v>4040.34</v>
      </c>
      <c r="AA8" s="21">
        <v>147000</v>
      </c>
    </row>
    <row r="9" spans="1:27" ht="13.5">
      <c r="A9" s="22" t="s">
        <v>36</v>
      </c>
      <c r="B9" s="16"/>
      <c r="C9" s="17">
        <v>263398645</v>
      </c>
      <c r="D9" s="17"/>
      <c r="E9" s="18">
        <v>271061000</v>
      </c>
      <c r="F9" s="19">
        <v>271150000</v>
      </c>
      <c r="G9" s="19">
        <v>106163000</v>
      </c>
      <c r="H9" s="19">
        <v>3177000</v>
      </c>
      <c r="I9" s="19"/>
      <c r="J9" s="19">
        <v>109340000</v>
      </c>
      <c r="K9" s="19"/>
      <c r="L9" s="19">
        <v>88348000</v>
      </c>
      <c r="M9" s="19">
        <v>358000</v>
      </c>
      <c r="N9" s="19">
        <v>88706000</v>
      </c>
      <c r="O9" s="19"/>
      <c r="P9" s="19">
        <v>1854000</v>
      </c>
      <c r="Q9" s="19">
        <v>72040489</v>
      </c>
      <c r="R9" s="19">
        <v>73894489</v>
      </c>
      <c r="S9" s="19"/>
      <c r="T9" s="19"/>
      <c r="U9" s="19"/>
      <c r="V9" s="19"/>
      <c r="W9" s="19">
        <v>271940489</v>
      </c>
      <c r="X9" s="19">
        <v>271150000</v>
      </c>
      <c r="Y9" s="19">
        <v>790489</v>
      </c>
      <c r="Z9" s="20">
        <v>0.29</v>
      </c>
      <c r="AA9" s="21">
        <v>271150000</v>
      </c>
    </row>
    <row r="10" spans="1:27" ht="13.5">
      <c r="A10" s="22" t="s">
        <v>37</v>
      </c>
      <c r="B10" s="16"/>
      <c r="C10" s="17"/>
      <c r="D10" s="17"/>
      <c r="E10" s="18">
        <v>1250000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1798073</v>
      </c>
      <c r="D11" s="17"/>
      <c r="E11" s="18"/>
      <c r="F11" s="19">
        <v>737000</v>
      </c>
      <c r="G11" s="19"/>
      <c r="H11" s="19">
        <v>75778</v>
      </c>
      <c r="I11" s="19">
        <v>149589</v>
      </c>
      <c r="J11" s="19">
        <v>225367</v>
      </c>
      <c r="K11" s="19"/>
      <c r="L11" s="19"/>
      <c r="M11" s="19"/>
      <c r="N11" s="19"/>
      <c r="O11" s="19">
        <v>95908</v>
      </c>
      <c r="P11" s="19">
        <v>310809</v>
      </c>
      <c r="Q11" s="19"/>
      <c r="R11" s="19">
        <v>406717</v>
      </c>
      <c r="S11" s="19"/>
      <c r="T11" s="19"/>
      <c r="U11" s="19"/>
      <c r="V11" s="19"/>
      <c r="W11" s="19">
        <v>632084</v>
      </c>
      <c r="X11" s="19">
        <v>737000</v>
      </c>
      <c r="Y11" s="19">
        <v>-104916</v>
      </c>
      <c r="Z11" s="20">
        <v>-14.24</v>
      </c>
      <c r="AA11" s="21">
        <v>737000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-260745441</v>
      </c>
      <c r="D14" s="17"/>
      <c r="E14" s="18">
        <v>-266107000</v>
      </c>
      <c r="F14" s="19">
        <v>-267018665</v>
      </c>
      <c r="G14" s="19">
        <v>-35557945</v>
      </c>
      <c r="H14" s="19">
        <v>-22577090</v>
      </c>
      <c r="I14" s="19">
        <v>-23400062</v>
      </c>
      <c r="J14" s="19">
        <v>-81535097</v>
      </c>
      <c r="K14" s="19">
        <v>-20659309</v>
      </c>
      <c r="L14" s="19">
        <v>-17718909</v>
      </c>
      <c r="M14" s="19">
        <v>-28230573</v>
      </c>
      <c r="N14" s="19">
        <v>-66608791</v>
      </c>
      <c r="O14" s="19">
        <v>-18324135</v>
      </c>
      <c r="P14" s="19">
        <v>-22462322</v>
      </c>
      <c r="Q14" s="19">
        <v>-23951252</v>
      </c>
      <c r="R14" s="19">
        <v>-64737709</v>
      </c>
      <c r="S14" s="19">
        <v>-21606626</v>
      </c>
      <c r="T14" s="19">
        <v>-17950757</v>
      </c>
      <c r="U14" s="19">
        <v>-17000228</v>
      </c>
      <c r="V14" s="19">
        <v>-56557611</v>
      </c>
      <c r="W14" s="19">
        <v>-269439208</v>
      </c>
      <c r="X14" s="19">
        <v>-267018665</v>
      </c>
      <c r="Y14" s="19">
        <v>-2420543</v>
      </c>
      <c r="Z14" s="20">
        <v>0.91</v>
      </c>
      <c r="AA14" s="21">
        <v>-267018665</v>
      </c>
    </row>
    <row r="15" spans="1:27" ht="13.5">
      <c r="A15" s="22" t="s">
        <v>42</v>
      </c>
      <c r="B15" s="16"/>
      <c r="C15" s="17">
        <v>-354798</v>
      </c>
      <c r="D15" s="17"/>
      <c r="E15" s="18">
        <v>-3847000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>
        <v>-2000000</v>
      </c>
      <c r="G16" s="19"/>
      <c r="H16" s="19"/>
      <c r="I16" s="19"/>
      <c r="J16" s="19"/>
      <c r="K16" s="19"/>
      <c r="L16" s="19"/>
      <c r="M16" s="19">
        <v>-2000000</v>
      </c>
      <c r="N16" s="19">
        <v>-2000000</v>
      </c>
      <c r="O16" s="19"/>
      <c r="P16" s="19"/>
      <c r="Q16" s="19"/>
      <c r="R16" s="19"/>
      <c r="S16" s="19"/>
      <c r="T16" s="19"/>
      <c r="U16" s="19"/>
      <c r="V16" s="19"/>
      <c r="W16" s="19">
        <v>-2000000</v>
      </c>
      <c r="X16" s="19">
        <v>-2000000</v>
      </c>
      <c r="Y16" s="19"/>
      <c r="Z16" s="20"/>
      <c r="AA16" s="21">
        <v>-2000000</v>
      </c>
    </row>
    <row r="17" spans="1:27" ht="13.5">
      <c r="A17" s="23" t="s">
        <v>44</v>
      </c>
      <c r="B17" s="24"/>
      <c r="C17" s="25">
        <f aca="true" t="shared" si="0" ref="C17:Y17">SUM(C6:C16)</f>
        <v>6016704</v>
      </c>
      <c r="D17" s="25">
        <f>SUM(D6:D16)</f>
        <v>0</v>
      </c>
      <c r="E17" s="26">
        <f t="shared" si="0"/>
        <v>3646000</v>
      </c>
      <c r="F17" s="27">
        <f t="shared" si="0"/>
        <v>3015335</v>
      </c>
      <c r="G17" s="27">
        <f t="shared" si="0"/>
        <v>70861951</v>
      </c>
      <c r="H17" s="27">
        <f t="shared" si="0"/>
        <v>-17967138</v>
      </c>
      <c r="I17" s="27">
        <f t="shared" si="0"/>
        <v>-23197242</v>
      </c>
      <c r="J17" s="27">
        <f t="shared" si="0"/>
        <v>29697571</v>
      </c>
      <c r="K17" s="27">
        <f t="shared" si="0"/>
        <v>-20562685</v>
      </c>
      <c r="L17" s="27">
        <f t="shared" si="0"/>
        <v>70642451</v>
      </c>
      <c r="M17" s="27">
        <f t="shared" si="0"/>
        <v>-28002048</v>
      </c>
      <c r="N17" s="27">
        <f t="shared" si="0"/>
        <v>22077718</v>
      </c>
      <c r="O17" s="27">
        <f t="shared" si="0"/>
        <v>-18211509</v>
      </c>
      <c r="P17" s="27">
        <f t="shared" si="0"/>
        <v>-17961962</v>
      </c>
      <c r="Q17" s="27">
        <f t="shared" si="0"/>
        <v>48168449</v>
      </c>
      <c r="R17" s="27">
        <f t="shared" si="0"/>
        <v>11994978</v>
      </c>
      <c r="S17" s="27">
        <f t="shared" si="0"/>
        <v>-21601802</v>
      </c>
      <c r="T17" s="27">
        <f t="shared" si="0"/>
        <v>-17948577</v>
      </c>
      <c r="U17" s="27">
        <f t="shared" si="0"/>
        <v>-17000228</v>
      </c>
      <c r="V17" s="27">
        <f t="shared" si="0"/>
        <v>-56550607</v>
      </c>
      <c r="W17" s="27">
        <f t="shared" si="0"/>
        <v>7219660</v>
      </c>
      <c r="X17" s="27">
        <f t="shared" si="0"/>
        <v>3015335</v>
      </c>
      <c r="Y17" s="27">
        <f t="shared" si="0"/>
        <v>4204325</v>
      </c>
      <c r="Z17" s="28">
        <f>+IF(X17&lt;&gt;0,+(Y17/X17)*100,0)</f>
        <v>139.43143962445302</v>
      </c>
      <c r="AA17" s="29">
        <f>SUM(AA6:AA16)</f>
        <v>3015335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-4622268</v>
      </c>
      <c r="D26" s="17"/>
      <c r="E26" s="18">
        <v>-36250000</v>
      </c>
      <c r="F26" s="19">
        <v>-815000</v>
      </c>
      <c r="G26" s="19">
        <v>-203365</v>
      </c>
      <c r="H26" s="19">
        <v>-164181</v>
      </c>
      <c r="I26" s="19">
        <v>-11056</v>
      </c>
      <c r="J26" s="19">
        <v>-378602</v>
      </c>
      <c r="K26" s="19">
        <v>-7750</v>
      </c>
      <c r="L26" s="19">
        <v>-16399</v>
      </c>
      <c r="M26" s="19"/>
      <c r="N26" s="19">
        <v>-24149</v>
      </c>
      <c r="O26" s="19"/>
      <c r="P26" s="19">
        <v>-131365</v>
      </c>
      <c r="Q26" s="19">
        <v>-96876</v>
      </c>
      <c r="R26" s="19">
        <v>-228241</v>
      </c>
      <c r="S26" s="19"/>
      <c r="T26" s="19">
        <v>-28250</v>
      </c>
      <c r="U26" s="19">
        <v>-15883</v>
      </c>
      <c r="V26" s="19">
        <v>-44133</v>
      </c>
      <c r="W26" s="19">
        <v>-675125</v>
      </c>
      <c r="X26" s="19">
        <v>-815000</v>
      </c>
      <c r="Y26" s="19">
        <v>139875</v>
      </c>
      <c r="Z26" s="20">
        <v>-17.16</v>
      </c>
      <c r="AA26" s="21">
        <v>-815000</v>
      </c>
    </row>
    <row r="27" spans="1:27" ht="13.5">
      <c r="A27" s="23" t="s">
        <v>51</v>
      </c>
      <c r="B27" s="24"/>
      <c r="C27" s="25">
        <f aca="true" t="shared" si="1" ref="C27:Y27">SUM(C21:C26)</f>
        <v>-4622268</v>
      </c>
      <c r="D27" s="25">
        <f>SUM(D21:D26)</f>
        <v>0</v>
      </c>
      <c r="E27" s="26">
        <f t="shared" si="1"/>
        <v>-36250000</v>
      </c>
      <c r="F27" s="27">
        <f t="shared" si="1"/>
        <v>-815000</v>
      </c>
      <c r="G27" s="27">
        <f t="shared" si="1"/>
        <v>-203365</v>
      </c>
      <c r="H27" s="27">
        <f t="shared" si="1"/>
        <v>-164181</v>
      </c>
      <c r="I27" s="27">
        <f t="shared" si="1"/>
        <v>-11056</v>
      </c>
      <c r="J27" s="27">
        <f t="shared" si="1"/>
        <v>-378602</v>
      </c>
      <c r="K27" s="27">
        <f t="shared" si="1"/>
        <v>-7750</v>
      </c>
      <c r="L27" s="27">
        <f t="shared" si="1"/>
        <v>-16399</v>
      </c>
      <c r="M27" s="27">
        <f t="shared" si="1"/>
        <v>0</v>
      </c>
      <c r="N27" s="27">
        <f t="shared" si="1"/>
        <v>-24149</v>
      </c>
      <c r="O27" s="27">
        <f t="shared" si="1"/>
        <v>0</v>
      </c>
      <c r="P27" s="27">
        <f t="shared" si="1"/>
        <v>-131365</v>
      </c>
      <c r="Q27" s="27">
        <f t="shared" si="1"/>
        <v>-96876</v>
      </c>
      <c r="R27" s="27">
        <f t="shared" si="1"/>
        <v>-228241</v>
      </c>
      <c r="S27" s="27">
        <f t="shared" si="1"/>
        <v>0</v>
      </c>
      <c r="T27" s="27">
        <f t="shared" si="1"/>
        <v>-28250</v>
      </c>
      <c r="U27" s="27">
        <f t="shared" si="1"/>
        <v>-15883</v>
      </c>
      <c r="V27" s="27">
        <f t="shared" si="1"/>
        <v>-44133</v>
      </c>
      <c r="W27" s="27">
        <f t="shared" si="1"/>
        <v>-675125</v>
      </c>
      <c r="X27" s="27">
        <f t="shared" si="1"/>
        <v>-815000</v>
      </c>
      <c r="Y27" s="27">
        <f t="shared" si="1"/>
        <v>139875</v>
      </c>
      <c r="Z27" s="28">
        <f>+IF(X27&lt;&gt;0,+(Y27/X27)*100,0)</f>
        <v>-17.162576687116566</v>
      </c>
      <c r="AA27" s="29">
        <f>SUM(AA21:AA26)</f>
        <v>-815000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35000000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-1453000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33547000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1394436</v>
      </c>
      <c r="D38" s="31">
        <f>+D17+D27+D36</f>
        <v>0</v>
      </c>
      <c r="E38" s="32">
        <f t="shared" si="3"/>
        <v>943000</v>
      </c>
      <c r="F38" s="33">
        <f t="shared" si="3"/>
        <v>2200335</v>
      </c>
      <c r="G38" s="33">
        <f t="shared" si="3"/>
        <v>70658586</v>
      </c>
      <c r="H38" s="33">
        <f t="shared" si="3"/>
        <v>-18131319</v>
      </c>
      <c r="I38" s="33">
        <f t="shared" si="3"/>
        <v>-23208298</v>
      </c>
      <c r="J38" s="33">
        <f t="shared" si="3"/>
        <v>29318969</v>
      </c>
      <c r="K38" s="33">
        <f t="shared" si="3"/>
        <v>-20570435</v>
      </c>
      <c r="L38" s="33">
        <f t="shared" si="3"/>
        <v>70626052</v>
      </c>
      <c r="M38" s="33">
        <f t="shared" si="3"/>
        <v>-28002048</v>
      </c>
      <c r="N38" s="33">
        <f t="shared" si="3"/>
        <v>22053569</v>
      </c>
      <c r="O38" s="33">
        <f t="shared" si="3"/>
        <v>-18211509</v>
      </c>
      <c r="P38" s="33">
        <f t="shared" si="3"/>
        <v>-18093327</v>
      </c>
      <c r="Q38" s="33">
        <f t="shared" si="3"/>
        <v>48071573</v>
      </c>
      <c r="R38" s="33">
        <f t="shared" si="3"/>
        <v>11766737</v>
      </c>
      <c r="S38" s="33">
        <f t="shared" si="3"/>
        <v>-21601802</v>
      </c>
      <c r="T38" s="33">
        <f t="shared" si="3"/>
        <v>-17976827</v>
      </c>
      <c r="U38" s="33">
        <f t="shared" si="3"/>
        <v>-17016111</v>
      </c>
      <c r="V38" s="33">
        <f t="shared" si="3"/>
        <v>-56594740</v>
      </c>
      <c r="W38" s="33">
        <f t="shared" si="3"/>
        <v>6544535</v>
      </c>
      <c r="X38" s="33">
        <f t="shared" si="3"/>
        <v>2200335</v>
      </c>
      <c r="Y38" s="33">
        <f t="shared" si="3"/>
        <v>4344200</v>
      </c>
      <c r="Z38" s="34">
        <f>+IF(X38&lt;&gt;0,+(Y38/X38)*100,0)</f>
        <v>197.43357261507907</v>
      </c>
      <c r="AA38" s="35">
        <f>+AA17+AA27+AA36</f>
        <v>2200335</v>
      </c>
    </row>
    <row r="39" spans="1:27" ht="13.5">
      <c r="A39" s="22" t="s">
        <v>59</v>
      </c>
      <c r="B39" s="16"/>
      <c r="C39" s="31">
        <v>2589274</v>
      </c>
      <c r="D39" s="31"/>
      <c r="E39" s="32">
        <v>623000</v>
      </c>
      <c r="F39" s="33">
        <v>2589274</v>
      </c>
      <c r="G39" s="33">
        <v>14019903</v>
      </c>
      <c r="H39" s="33">
        <v>84678489</v>
      </c>
      <c r="I39" s="33">
        <v>66547170</v>
      </c>
      <c r="J39" s="33">
        <v>14019903</v>
      </c>
      <c r="K39" s="33">
        <v>43338872</v>
      </c>
      <c r="L39" s="33">
        <v>22768437</v>
      </c>
      <c r="M39" s="33">
        <v>93394489</v>
      </c>
      <c r="N39" s="33">
        <v>43338872</v>
      </c>
      <c r="O39" s="33">
        <v>65392441</v>
      </c>
      <c r="P39" s="33">
        <v>47180932</v>
      </c>
      <c r="Q39" s="33">
        <v>29087605</v>
      </c>
      <c r="R39" s="33">
        <v>65392441</v>
      </c>
      <c r="S39" s="33">
        <v>77159178</v>
      </c>
      <c r="T39" s="33">
        <v>55557376</v>
      </c>
      <c r="U39" s="33">
        <v>37580549</v>
      </c>
      <c r="V39" s="33">
        <v>77159178</v>
      </c>
      <c r="W39" s="33">
        <v>14019903</v>
      </c>
      <c r="X39" s="33">
        <v>2589274</v>
      </c>
      <c r="Y39" s="33">
        <v>11430629</v>
      </c>
      <c r="Z39" s="34">
        <v>441.46</v>
      </c>
      <c r="AA39" s="35">
        <v>2589274</v>
      </c>
    </row>
    <row r="40" spans="1:27" ht="13.5">
      <c r="A40" s="41" t="s">
        <v>60</v>
      </c>
      <c r="B40" s="42"/>
      <c r="C40" s="43">
        <v>3983710</v>
      </c>
      <c r="D40" s="43"/>
      <c r="E40" s="44">
        <v>1566000</v>
      </c>
      <c r="F40" s="45">
        <v>4789609</v>
      </c>
      <c r="G40" s="45">
        <v>84678489</v>
      </c>
      <c r="H40" s="45">
        <v>66547170</v>
      </c>
      <c r="I40" s="45">
        <v>43338872</v>
      </c>
      <c r="J40" s="45">
        <v>43338872</v>
      </c>
      <c r="K40" s="45">
        <v>22768437</v>
      </c>
      <c r="L40" s="45">
        <v>93394489</v>
      </c>
      <c r="M40" s="45">
        <v>65392441</v>
      </c>
      <c r="N40" s="45">
        <v>65392441</v>
      </c>
      <c r="O40" s="45">
        <v>47180932</v>
      </c>
      <c r="P40" s="45">
        <v>29087605</v>
      </c>
      <c r="Q40" s="45">
        <v>77159178</v>
      </c>
      <c r="R40" s="45">
        <v>47180932</v>
      </c>
      <c r="S40" s="45">
        <v>55557376</v>
      </c>
      <c r="T40" s="45">
        <v>37580549</v>
      </c>
      <c r="U40" s="45">
        <v>20564438</v>
      </c>
      <c r="V40" s="45">
        <v>20564438</v>
      </c>
      <c r="W40" s="45">
        <v>20564438</v>
      </c>
      <c r="X40" s="45">
        <v>4789609</v>
      </c>
      <c r="Y40" s="45">
        <v>15774829</v>
      </c>
      <c r="Z40" s="46">
        <v>329.36</v>
      </c>
      <c r="AA40" s="47">
        <v>4789609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9738543</v>
      </c>
      <c r="D6" s="17"/>
      <c r="E6" s="18">
        <v>36784000</v>
      </c>
      <c r="F6" s="19">
        <v>36784000</v>
      </c>
      <c r="G6" s="19">
        <v>22746</v>
      </c>
      <c r="H6" s="19">
        <v>5275627</v>
      </c>
      <c r="I6" s="19">
        <v>2994869</v>
      </c>
      <c r="J6" s="19">
        <v>8293242</v>
      </c>
      <c r="K6" s="19">
        <v>225359</v>
      </c>
      <c r="L6" s="19">
        <v>76653</v>
      </c>
      <c r="M6" s="19">
        <v>37854</v>
      </c>
      <c r="N6" s="19">
        <v>339866</v>
      </c>
      <c r="O6" s="19">
        <v>20586</v>
      </c>
      <c r="P6" s="19"/>
      <c r="Q6" s="19">
        <v>10126</v>
      </c>
      <c r="R6" s="19">
        <v>30712</v>
      </c>
      <c r="S6" s="19">
        <v>43806</v>
      </c>
      <c r="T6" s="19">
        <v>4260</v>
      </c>
      <c r="U6" s="19">
        <v>11441</v>
      </c>
      <c r="V6" s="19">
        <v>59507</v>
      </c>
      <c r="W6" s="19">
        <v>8723327</v>
      </c>
      <c r="X6" s="19">
        <v>36784000</v>
      </c>
      <c r="Y6" s="19">
        <v>-28060673</v>
      </c>
      <c r="Z6" s="20">
        <v>-76.28</v>
      </c>
      <c r="AA6" s="21">
        <v>36784000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6628880</v>
      </c>
      <c r="D8" s="17"/>
      <c r="E8" s="18">
        <v>8240000</v>
      </c>
      <c r="F8" s="19">
        <v>27887000</v>
      </c>
      <c r="G8" s="19">
        <v>19034785</v>
      </c>
      <c r="H8" s="19">
        <v>12108278</v>
      </c>
      <c r="I8" s="19">
        <v>9129023</v>
      </c>
      <c r="J8" s="19">
        <v>40272086</v>
      </c>
      <c r="K8" s="19">
        <v>187676</v>
      </c>
      <c r="L8" s="19">
        <v>15107281</v>
      </c>
      <c r="M8" s="19">
        <v>94441</v>
      </c>
      <c r="N8" s="19">
        <v>15389398</v>
      </c>
      <c r="O8" s="19">
        <v>10138771</v>
      </c>
      <c r="P8" s="19">
        <v>19556462</v>
      </c>
      <c r="Q8" s="19">
        <v>10921806</v>
      </c>
      <c r="R8" s="19">
        <v>40617039</v>
      </c>
      <c r="S8" s="19">
        <v>9613515</v>
      </c>
      <c r="T8" s="19">
        <v>8613541</v>
      </c>
      <c r="U8" s="19">
        <v>37148734</v>
      </c>
      <c r="V8" s="19">
        <v>55375790</v>
      </c>
      <c r="W8" s="19">
        <v>151654313</v>
      </c>
      <c r="X8" s="19">
        <v>27887000</v>
      </c>
      <c r="Y8" s="19">
        <v>123767313</v>
      </c>
      <c r="Z8" s="20">
        <v>443.82</v>
      </c>
      <c r="AA8" s="21">
        <v>27887000</v>
      </c>
    </row>
    <row r="9" spans="1:27" ht="13.5">
      <c r="A9" s="22" t="s">
        <v>36</v>
      </c>
      <c r="B9" s="16"/>
      <c r="C9" s="17">
        <v>82516748</v>
      </c>
      <c r="D9" s="17"/>
      <c r="E9" s="18">
        <v>88717000</v>
      </c>
      <c r="F9" s="19">
        <v>89752369</v>
      </c>
      <c r="G9" s="19">
        <v>34406000</v>
      </c>
      <c r="H9" s="19">
        <v>1655769</v>
      </c>
      <c r="I9" s="19"/>
      <c r="J9" s="19">
        <v>36061769</v>
      </c>
      <c r="K9" s="19"/>
      <c r="L9" s="19">
        <v>21936000</v>
      </c>
      <c r="M9" s="19"/>
      <c r="N9" s="19">
        <v>21936000</v>
      </c>
      <c r="O9" s="19">
        <v>968077</v>
      </c>
      <c r="P9" s="19">
        <v>527000</v>
      </c>
      <c r="Q9" s="19">
        <v>29163842</v>
      </c>
      <c r="R9" s="19">
        <v>30658919</v>
      </c>
      <c r="S9" s="19"/>
      <c r="T9" s="19">
        <v>1035600</v>
      </c>
      <c r="U9" s="19">
        <v>3000</v>
      </c>
      <c r="V9" s="19">
        <v>1038600</v>
      </c>
      <c r="W9" s="19">
        <v>89695288</v>
      </c>
      <c r="X9" s="19">
        <v>89752369</v>
      </c>
      <c r="Y9" s="19">
        <v>-57081</v>
      </c>
      <c r="Z9" s="20">
        <v>-0.06</v>
      </c>
      <c r="AA9" s="21">
        <v>89752369</v>
      </c>
    </row>
    <row r="10" spans="1:27" ht="13.5">
      <c r="A10" s="22" t="s">
        <v>37</v>
      </c>
      <c r="B10" s="16"/>
      <c r="C10" s="17">
        <v>36236405</v>
      </c>
      <c r="D10" s="17"/>
      <c r="E10" s="18">
        <v>26364000</v>
      </c>
      <c r="F10" s="19">
        <v>26364000</v>
      </c>
      <c r="G10" s="19">
        <v>12950000</v>
      </c>
      <c r="H10" s="19"/>
      <c r="I10" s="19">
        <v>500000</v>
      </c>
      <c r="J10" s="19">
        <v>13450000</v>
      </c>
      <c r="K10" s="19">
        <v>5000000</v>
      </c>
      <c r="L10" s="19"/>
      <c r="M10" s="19">
        <v>10382000</v>
      </c>
      <c r="N10" s="19">
        <v>15382000</v>
      </c>
      <c r="O10" s="19"/>
      <c r="P10" s="19"/>
      <c r="Q10" s="19"/>
      <c r="R10" s="19"/>
      <c r="S10" s="19"/>
      <c r="T10" s="19"/>
      <c r="U10" s="19"/>
      <c r="V10" s="19"/>
      <c r="W10" s="19">
        <v>28832000</v>
      </c>
      <c r="X10" s="19">
        <v>26364000</v>
      </c>
      <c r="Y10" s="19">
        <v>2468000</v>
      </c>
      <c r="Z10" s="20">
        <v>9.36</v>
      </c>
      <c r="AA10" s="21">
        <v>26364000</v>
      </c>
    </row>
    <row r="11" spans="1:27" ht="13.5">
      <c r="A11" s="22" t="s">
        <v>38</v>
      </c>
      <c r="B11" s="16"/>
      <c r="C11" s="17">
        <v>1924979</v>
      </c>
      <c r="D11" s="17"/>
      <c r="E11" s="18">
        <v>1500000</v>
      </c>
      <c r="F11" s="19">
        <v>1500000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1500000</v>
      </c>
      <c r="Y11" s="19">
        <v>-1500000</v>
      </c>
      <c r="Z11" s="20">
        <v>-100</v>
      </c>
      <c r="AA11" s="21">
        <v>1500000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-79183811</v>
      </c>
      <c r="D14" s="17"/>
      <c r="E14" s="18">
        <v>-114076000</v>
      </c>
      <c r="F14" s="19">
        <v>-112389916</v>
      </c>
      <c r="G14" s="19">
        <v>-72659403</v>
      </c>
      <c r="H14" s="19">
        <v>-11577961</v>
      </c>
      <c r="I14" s="19">
        <v>-7988619</v>
      </c>
      <c r="J14" s="19">
        <v>-92225983</v>
      </c>
      <c r="K14" s="19">
        <v>-6025195</v>
      </c>
      <c r="L14" s="19">
        <v>-9133875</v>
      </c>
      <c r="M14" s="19">
        <v>-29630601</v>
      </c>
      <c r="N14" s="19">
        <v>-44789671</v>
      </c>
      <c r="O14" s="19">
        <v>-8406568</v>
      </c>
      <c r="P14" s="19">
        <v>-19265169</v>
      </c>
      <c r="Q14" s="19">
        <v>-36121196</v>
      </c>
      <c r="R14" s="19">
        <v>-63792933</v>
      </c>
      <c r="S14" s="19">
        <v>-8279043</v>
      </c>
      <c r="T14" s="19">
        <v>-8078647</v>
      </c>
      <c r="U14" s="19">
        <v>-7288305</v>
      </c>
      <c r="V14" s="19">
        <v>-23645995</v>
      </c>
      <c r="W14" s="19">
        <v>-224454582</v>
      </c>
      <c r="X14" s="19">
        <v>-112389916</v>
      </c>
      <c r="Y14" s="19">
        <v>-112064666</v>
      </c>
      <c r="Z14" s="20">
        <v>99.71</v>
      </c>
      <c r="AA14" s="21">
        <v>-112389916</v>
      </c>
    </row>
    <row r="15" spans="1:27" ht="13.5">
      <c r="A15" s="22" t="s">
        <v>42</v>
      </c>
      <c r="B15" s="16"/>
      <c r="C15" s="17">
        <v>-53326</v>
      </c>
      <c r="D15" s="17"/>
      <c r="E15" s="18">
        <v>-80000</v>
      </c>
      <c r="F15" s="19">
        <v>-80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-80</v>
      </c>
      <c r="Y15" s="19">
        <v>80</v>
      </c>
      <c r="Z15" s="20">
        <v>-100</v>
      </c>
      <c r="AA15" s="21">
        <v>-80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57808418</v>
      </c>
      <c r="D17" s="25">
        <f>SUM(D6:D16)</f>
        <v>0</v>
      </c>
      <c r="E17" s="26">
        <f t="shared" si="0"/>
        <v>47449000</v>
      </c>
      <c r="F17" s="27">
        <f t="shared" si="0"/>
        <v>69897373</v>
      </c>
      <c r="G17" s="27">
        <f t="shared" si="0"/>
        <v>-6245872</v>
      </c>
      <c r="H17" s="27">
        <f t="shared" si="0"/>
        <v>7461713</v>
      </c>
      <c r="I17" s="27">
        <f t="shared" si="0"/>
        <v>4635273</v>
      </c>
      <c r="J17" s="27">
        <f t="shared" si="0"/>
        <v>5851114</v>
      </c>
      <c r="K17" s="27">
        <f t="shared" si="0"/>
        <v>-612160</v>
      </c>
      <c r="L17" s="27">
        <f t="shared" si="0"/>
        <v>27986059</v>
      </c>
      <c r="M17" s="27">
        <f t="shared" si="0"/>
        <v>-19116306</v>
      </c>
      <c r="N17" s="27">
        <f t="shared" si="0"/>
        <v>8257593</v>
      </c>
      <c r="O17" s="27">
        <f t="shared" si="0"/>
        <v>2720866</v>
      </c>
      <c r="P17" s="27">
        <f t="shared" si="0"/>
        <v>818293</v>
      </c>
      <c r="Q17" s="27">
        <f t="shared" si="0"/>
        <v>3974578</v>
      </c>
      <c r="R17" s="27">
        <f t="shared" si="0"/>
        <v>7513737</v>
      </c>
      <c r="S17" s="27">
        <f t="shared" si="0"/>
        <v>1378278</v>
      </c>
      <c r="T17" s="27">
        <f t="shared" si="0"/>
        <v>1574754</v>
      </c>
      <c r="U17" s="27">
        <f t="shared" si="0"/>
        <v>29874870</v>
      </c>
      <c r="V17" s="27">
        <f t="shared" si="0"/>
        <v>32827902</v>
      </c>
      <c r="W17" s="27">
        <f t="shared" si="0"/>
        <v>54450346</v>
      </c>
      <c r="X17" s="27">
        <f t="shared" si="0"/>
        <v>69897373</v>
      </c>
      <c r="Y17" s="27">
        <f t="shared" si="0"/>
        <v>-15447027</v>
      </c>
      <c r="Z17" s="28">
        <f>+IF(X17&lt;&gt;0,+(Y17/X17)*100,0)</f>
        <v>-22.099581625192123</v>
      </c>
      <c r="AA17" s="29">
        <f>SUM(AA6:AA16)</f>
        <v>69897373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-47295318</v>
      </c>
      <c r="D26" s="17"/>
      <c r="E26" s="18">
        <v>-56518000</v>
      </c>
      <c r="F26" s="19">
        <v>-50683596</v>
      </c>
      <c r="G26" s="19">
        <v>-8074758</v>
      </c>
      <c r="H26" s="19">
        <v>-5814620</v>
      </c>
      <c r="I26" s="19">
        <v>-4917288</v>
      </c>
      <c r="J26" s="19">
        <v>-18806666</v>
      </c>
      <c r="K26" s="19">
        <v>-2223397</v>
      </c>
      <c r="L26" s="19">
        <v>-2470026</v>
      </c>
      <c r="M26" s="19">
        <v>-3675639</v>
      </c>
      <c r="N26" s="19">
        <v>-8369062</v>
      </c>
      <c r="O26" s="19">
        <v>-884197</v>
      </c>
      <c r="P26" s="19">
        <v>-2949578</v>
      </c>
      <c r="Q26" s="19">
        <v>-2010487</v>
      </c>
      <c r="R26" s="19">
        <v>-5844262</v>
      </c>
      <c r="S26" s="19">
        <v>-4024499</v>
      </c>
      <c r="T26" s="19">
        <v>-473960</v>
      </c>
      <c r="U26" s="19">
        <v>-2858863</v>
      </c>
      <c r="V26" s="19">
        <v>-7357322</v>
      </c>
      <c r="W26" s="19">
        <v>-40377312</v>
      </c>
      <c r="X26" s="19">
        <v>-50683596</v>
      </c>
      <c r="Y26" s="19">
        <v>10306284</v>
      </c>
      <c r="Z26" s="20">
        <v>-20.33</v>
      </c>
      <c r="AA26" s="21">
        <v>-50683596</v>
      </c>
    </row>
    <row r="27" spans="1:27" ht="13.5">
      <c r="A27" s="23" t="s">
        <v>51</v>
      </c>
      <c r="B27" s="24"/>
      <c r="C27" s="25">
        <f aca="true" t="shared" si="1" ref="C27:Y27">SUM(C21:C26)</f>
        <v>-47295318</v>
      </c>
      <c r="D27" s="25">
        <f>SUM(D21:D26)</f>
        <v>0</v>
      </c>
      <c r="E27" s="26">
        <f t="shared" si="1"/>
        <v>-56518000</v>
      </c>
      <c r="F27" s="27">
        <f t="shared" si="1"/>
        <v>-50683596</v>
      </c>
      <c r="G27" s="27">
        <f t="shared" si="1"/>
        <v>-8074758</v>
      </c>
      <c r="H27" s="27">
        <f t="shared" si="1"/>
        <v>-5814620</v>
      </c>
      <c r="I27" s="27">
        <f t="shared" si="1"/>
        <v>-4917288</v>
      </c>
      <c r="J27" s="27">
        <f t="shared" si="1"/>
        <v>-18806666</v>
      </c>
      <c r="K27" s="27">
        <f t="shared" si="1"/>
        <v>-2223397</v>
      </c>
      <c r="L27" s="27">
        <f t="shared" si="1"/>
        <v>-2470026</v>
      </c>
      <c r="M27" s="27">
        <f t="shared" si="1"/>
        <v>-3675639</v>
      </c>
      <c r="N27" s="27">
        <f t="shared" si="1"/>
        <v>-8369062</v>
      </c>
      <c r="O27" s="27">
        <f t="shared" si="1"/>
        <v>-884197</v>
      </c>
      <c r="P27" s="27">
        <f t="shared" si="1"/>
        <v>-2949578</v>
      </c>
      <c r="Q27" s="27">
        <f t="shared" si="1"/>
        <v>-2010487</v>
      </c>
      <c r="R27" s="27">
        <f t="shared" si="1"/>
        <v>-5844262</v>
      </c>
      <c r="S27" s="27">
        <f t="shared" si="1"/>
        <v>-4024499</v>
      </c>
      <c r="T27" s="27">
        <f t="shared" si="1"/>
        <v>-473960</v>
      </c>
      <c r="U27" s="27">
        <f t="shared" si="1"/>
        <v>-2858863</v>
      </c>
      <c r="V27" s="27">
        <f t="shared" si="1"/>
        <v>-7357322</v>
      </c>
      <c r="W27" s="27">
        <f t="shared" si="1"/>
        <v>-40377312</v>
      </c>
      <c r="X27" s="27">
        <f t="shared" si="1"/>
        <v>-50683596</v>
      </c>
      <c r="Y27" s="27">
        <f t="shared" si="1"/>
        <v>10306284</v>
      </c>
      <c r="Z27" s="28">
        <f>+IF(X27&lt;&gt;0,+(Y27/X27)*100,0)</f>
        <v>-20.334555582835915</v>
      </c>
      <c r="AA27" s="29">
        <f>SUM(AA21:AA26)</f>
        <v>-50683596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10513100</v>
      </c>
      <c r="D38" s="31">
        <f>+D17+D27+D36</f>
        <v>0</v>
      </c>
      <c r="E38" s="32">
        <f t="shared" si="3"/>
        <v>-9069000</v>
      </c>
      <c r="F38" s="33">
        <f t="shared" si="3"/>
        <v>19213777</v>
      </c>
      <c r="G38" s="33">
        <f t="shared" si="3"/>
        <v>-14320630</v>
      </c>
      <c r="H38" s="33">
        <f t="shared" si="3"/>
        <v>1647093</v>
      </c>
      <c r="I38" s="33">
        <f t="shared" si="3"/>
        <v>-282015</v>
      </c>
      <c r="J38" s="33">
        <f t="shared" si="3"/>
        <v>-12955552</v>
      </c>
      <c r="K38" s="33">
        <f t="shared" si="3"/>
        <v>-2835557</v>
      </c>
      <c r="L38" s="33">
        <f t="shared" si="3"/>
        <v>25516033</v>
      </c>
      <c r="M38" s="33">
        <f t="shared" si="3"/>
        <v>-22791945</v>
      </c>
      <c r="N38" s="33">
        <f t="shared" si="3"/>
        <v>-111469</v>
      </c>
      <c r="O38" s="33">
        <f t="shared" si="3"/>
        <v>1836669</v>
      </c>
      <c r="P38" s="33">
        <f t="shared" si="3"/>
        <v>-2131285</v>
      </c>
      <c r="Q38" s="33">
        <f t="shared" si="3"/>
        <v>1964091</v>
      </c>
      <c r="R38" s="33">
        <f t="shared" si="3"/>
        <v>1669475</v>
      </c>
      <c r="S38" s="33">
        <f t="shared" si="3"/>
        <v>-2646221</v>
      </c>
      <c r="T38" s="33">
        <f t="shared" si="3"/>
        <v>1100794</v>
      </c>
      <c r="U38" s="33">
        <f t="shared" si="3"/>
        <v>27016007</v>
      </c>
      <c r="V38" s="33">
        <f t="shared" si="3"/>
        <v>25470580</v>
      </c>
      <c r="W38" s="33">
        <f t="shared" si="3"/>
        <v>14073034</v>
      </c>
      <c r="X38" s="33">
        <f t="shared" si="3"/>
        <v>19213777</v>
      </c>
      <c r="Y38" s="33">
        <f t="shared" si="3"/>
        <v>-5140743</v>
      </c>
      <c r="Z38" s="34">
        <f>+IF(X38&lt;&gt;0,+(Y38/X38)*100,0)</f>
        <v>-26.755504656892814</v>
      </c>
      <c r="AA38" s="35">
        <f>+AA17+AA27+AA36</f>
        <v>19213777</v>
      </c>
    </row>
    <row r="39" spans="1:27" ht="13.5">
      <c r="A39" s="22" t="s">
        <v>59</v>
      </c>
      <c r="B39" s="16"/>
      <c r="C39" s="31">
        <v>17069527</v>
      </c>
      <c r="D39" s="31"/>
      <c r="E39" s="32">
        <v>17071000</v>
      </c>
      <c r="F39" s="33">
        <v>21155000</v>
      </c>
      <c r="G39" s="33">
        <v>15762488</v>
      </c>
      <c r="H39" s="33">
        <v>1441858</v>
      </c>
      <c r="I39" s="33">
        <v>3088951</v>
      </c>
      <c r="J39" s="33">
        <v>15762488</v>
      </c>
      <c r="K39" s="33">
        <v>2806936</v>
      </c>
      <c r="L39" s="33">
        <v>-28621</v>
      </c>
      <c r="M39" s="33">
        <v>25487412</v>
      </c>
      <c r="N39" s="33">
        <v>2806936</v>
      </c>
      <c r="O39" s="33">
        <v>2695467</v>
      </c>
      <c r="P39" s="33">
        <v>4532136</v>
      </c>
      <c r="Q39" s="33">
        <v>2400851</v>
      </c>
      <c r="R39" s="33">
        <v>2695467</v>
      </c>
      <c r="S39" s="33">
        <v>4364942</v>
      </c>
      <c r="T39" s="33">
        <v>1718721</v>
      </c>
      <c r="U39" s="33">
        <v>2819515</v>
      </c>
      <c r="V39" s="33">
        <v>4364942</v>
      </c>
      <c r="W39" s="33">
        <v>15762488</v>
      </c>
      <c r="X39" s="33">
        <v>21155000</v>
      </c>
      <c r="Y39" s="33">
        <v>-5392512</v>
      </c>
      <c r="Z39" s="34">
        <v>-25.49</v>
      </c>
      <c r="AA39" s="35">
        <v>21155000</v>
      </c>
    </row>
    <row r="40" spans="1:27" ht="13.5">
      <c r="A40" s="41" t="s">
        <v>60</v>
      </c>
      <c r="B40" s="42"/>
      <c r="C40" s="43">
        <v>27582627</v>
      </c>
      <c r="D40" s="43"/>
      <c r="E40" s="44">
        <v>8002000</v>
      </c>
      <c r="F40" s="45">
        <v>40368777</v>
      </c>
      <c r="G40" s="45">
        <v>1441858</v>
      </c>
      <c r="H40" s="45">
        <v>3088951</v>
      </c>
      <c r="I40" s="45">
        <v>2806936</v>
      </c>
      <c r="J40" s="45">
        <v>2806936</v>
      </c>
      <c r="K40" s="45">
        <v>-28621</v>
      </c>
      <c r="L40" s="45">
        <v>25487412</v>
      </c>
      <c r="M40" s="45">
        <v>2695467</v>
      </c>
      <c r="N40" s="45">
        <v>2695467</v>
      </c>
      <c r="O40" s="45">
        <v>4532136</v>
      </c>
      <c r="P40" s="45">
        <v>2400851</v>
      </c>
      <c r="Q40" s="45">
        <v>4364942</v>
      </c>
      <c r="R40" s="45">
        <v>4532136</v>
      </c>
      <c r="S40" s="45">
        <v>1718721</v>
      </c>
      <c r="T40" s="45">
        <v>2819515</v>
      </c>
      <c r="U40" s="45">
        <v>29835522</v>
      </c>
      <c r="V40" s="45">
        <v>29835522</v>
      </c>
      <c r="W40" s="45">
        <v>29835522</v>
      </c>
      <c r="X40" s="45">
        <v>40368777</v>
      </c>
      <c r="Y40" s="45">
        <v>-10533255</v>
      </c>
      <c r="Z40" s="46">
        <v>-26.09</v>
      </c>
      <c r="AA40" s="47">
        <v>40368777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208389575</v>
      </c>
      <c r="D6" s="17"/>
      <c r="E6" s="18">
        <v>233400362</v>
      </c>
      <c r="F6" s="19">
        <v>233400362</v>
      </c>
      <c r="G6" s="19">
        <v>16949884</v>
      </c>
      <c r="H6" s="19">
        <v>14816688</v>
      </c>
      <c r="I6" s="19">
        <v>20481307</v>
      </c>
      <c r="J6" s="19">
        <v>52247879</v>
      </c>
      <c r="K6" s="19">
        <v>18210453</v>
      </c>
      <c r="L6" s="19">
        <v>14581446</v>
      </c>
      <c r="M6" s="19">
        <v>18145195</v>
      </c>
      <c r="N6" s="19">
        <v>50937094</v>
      </c>
      <c r="O6" s="19">
        <v>18772432</v>
      </c>
      <c r="P6" s="19">
        <v>17534124</v>
      </c>
      <c r="Q6" s="19">
        <v>17378963</v>
      </c>
      <c r="R6" s="19">
        <v>53685519</v>
      </c>
      <c r="S6" s="19">
        <v>17640839</v>
      </c>
      <c r="T6" s="19">
        <v>17269215</v>
      </c>
      <c r="U6" s="19">
        <v>17894200</v>
      </c>
      <c r="V6" s="19">
        <v>52804254</v>
      </c>
      <c r="W6" s="19">
        <v>209674746</v>
      </c>
      <c r="X6" s="19">
        <v>233400362</v>
      </c>
      <c r="Y6" s="19">
        <v>-23725616</v>
      </c>
      <c r="Z6" s="20">
        <v>-10.17</v>
      </c>
      <c r="AA6" s="21">
        <v>233400362</v>
      </c>
    </row>
    <row r="7" spans="1:27" ht="13.5">
      <c r="A7" s="22" t="s">
        <v>34</v>
      </c>
      <c r="B7" s="16"/>
      <c r="C7" s="17">
        <v>2256681744</v>
      </c>
      <c r="D7" s="17"/>
      <c r="E7" s="18">
        <v>2340464059</v>
      </c>
      <c r="F7" s="19">
        <v>2340464059</v>
      </c>
      <c r="G7" s="19">
        <v>152581257</v>
      </c>
      <c r="H7" s="19">
        <v>148133172</v>
      </c>
      <c r="I7" s="19">
        <v>173391548</v>
      </c>
      <c r="J7" s="19">
        <v>474105977</v>
      </c>
      <c r="K7" s="19">
        <v>143408513</v>
      </c>
      <c r="L7" s="19">
        <v>118846080</v>
      </c>
      <c r="M7" s="19">
        <v>144484780</v>
      </c>
      <c r="N7" s="19">
        <v>406739373</v>
      </c>
      <c r="O7" s="19">
        <v>134544842</v>
      </c>
      <c r="P7" s="19">
        <v>131630924</v>
      </c>
      <c r="Q7" s="19">
        <v>146598070</v>
      </c>
      <c r="R7" s="19">
        <v>412773836</v>
      </c>
      <c r="S7" s="19">
        <v>86881460</v>
      </c>
      <c r="T7" s="19">
        <v>175078421</v>
      </c>
      <c r="U7" s="19">
        <v>139982290</v>
      </c>
      <c r="V7" s="19">
        <v>401942171</v>
      </c>
      <c r="W7" s="19">
        <v>1695561357</v>
      </c>
      <c r="X7" s="19">
        <v>2340464059</v>
      </c>
      <c r="Y7" s="19">
        <v>-644902702</v>
      </c>
      <c r="Z7" s="20">
        <v>-27.55</v>
      </c>
      <c r="AA7" s="21">
        <v>2340464059</v>
      </c>
    </row>
    <row r="8" spans="1:27" ht="13.5">
      <c r="A8" s="22" t="s">
        <v>35</v>
      </c>
      <c r="B8" s="16"/>
      <c r="C8" s="17">
        <v>124245622</v>
      </c>
      <c r="D8" s="17"/>
      <c r="E8" s="18">
        <v>98875687</v>
      </c>
      <c r="F8" s="19">
        <v>98875687</v>
      </c>
      <c r="G8" s="19">
        <v>7877027</v>
      </c>
      <c r="H8" s="19">
        <v>5432299</v>
      </c>
      <c r="I8" s="19">
        <v>5276657</v>
      </c>
      <c r="J8" s="19">
        <v>18585983</v>
      </c>
      <c r="K8" s="19">
        <v>11382823</v>
      </c>
      <c r="L8" s="19">
        <v>2977369</v>
      </c>
      <c r="M8" s="19">
        <v>1905693</v>
      </c>
      <c r="N8" s="19">
        <v>16265885</v>
      </c>
      <c r="O8" s="19">
        <v>5233581</v>
      </c>
      <c r="P8" s="19">
        <v>2654023</v>
      </c>
      <c r="Q8" s="19">
        <v>1548246</v>
      </c>
      <c r="R8" s="19">
        <v>9435850</v>
      </c>
      <c r="S8" s="19">
        <v>-3469988</v>
      </c>
      <c r="T8" s="19">
        <v>7372171</v>
      </c>
      <c r="U8" s="19">
        <v>32042306</v>
      </c>
      <c r="V8" s="19">
        <v>35944489</v>
      </c>
      <c r="W8" s="19">
        <v>80232207</v>
      </c>
      <c r="X8" s="19">
        <v>98875687</v>
      </c>
      <c r="Y8" s="19">
        <v>-18643480</v>
      </c>
      <c r="Z8" s="20">
        <v>-18.86</v>
      </c>
      <c r="AA8" s="21">
        <v>98875687</v>
      </c>
    </row>
    <row r="9" spans="1:27" ht="13.5">
      <c r="A9" s="22" t="s">
        <v>36</v>
      </c>
      <c r="B9" s="16"/>
      <c r="C9" s="17">
        <v>493748078</v>
      </c>
      <c r="D9" s="17"/>
      <c r="E9" s="18">
        <v>389946839</v>
      </c>
      <c r="F9" s="19">
        <v>389946839</v>
      </c>
      <c r="G9" s="19"/>
      <c r="H9" s="19">
        <v>137539000</v>
      </c>
      <c r="I9" s="19"/>
      <c r="J9" s="19">
        <v>137539000</v>
      </c>
      <c r="K9" s="19">
        <v>21485364</v>
      </c>
      <c r="L9" s="19">
        <v>93438188</v>
      </c>
      <c r="M9" s="19">
        <v>14297092</v>
      </c>
      <c r="N9" s="19">
        <v>129220644</v>
      </c>
      <c r="O9" s="19"/>
      <c r="P9" s="19">
        <v>6419912</v>
      </c>
      <c r="Q9" s="19">
        <v>95142527</v>
      </c>
      <c r="R9" s="19">
        <v>101562439</v>
      </c>
      <c r="S9" s="19">
        <v>1352363</v>
      </c>
      <c r="T9" s="19">
        <v>2482928</v>
      </c>
      <c r="U9" s="19"/>
      <c r="V9" s="19">
        <v>3835291</v>
      </c>
      <c r="W9" s="19">
        <v>372157374</v>
      </c>
      <c r="X9" s="19">
        <v>389946839</v>
      </c>
      <c r="Y9" s="19">
        <v>-17789465</v>
      </c>
      <c r="Z9" s="20">
        <v>-4.56</v>
      </c>
      <c r="AA9" s="21">
        <v>389946839</v>
      </c>
    </row>
    <row r="10" spans="1:27" ht="13.5">
      <c r="A10" s="22" t="s">
        <v>37</v>
      </c>
      <c r="B10" s="16"/>
      <c r="C10" s="17">
        <v>700747284</v>
      </c>
      <c r="D10" s="17"/>
      <c r="E10" s="18">
        <v>686273161</v>
      </c>
      <c r="F10" s="19">
        <v>686273161</v>
      </c>
      <c r="G10" s="19">
        <v>319647000</v>
      </c>
      <c r="H10" s="19">
        <v>4028000</v>
      </c>
      <c r="I10" s="19"/>
      <c r="J10" s="19">
        <v>323675000</v>
      </c>
      <c r="K10" s="19">
        <v>157500000</v>
      </c>
      <c r="L10" s="19">
        <v>64740000</v>
      </c>
      <c r="M10" s="19"/>
      <c r="N10" s="19">
        <v>222240000</v>
      </c>
      <c r="O10" s="19"/>
      <c r="P10" s="19">
        <v>110000000</v>
      </c>
      <c r="Q10" s="19">
        <v>295328902</v>
      </c>
      <c r="R10" s="19">
        <v>405328902</v>
      </c>
      <c r="S10" s="19"/>
      <c r="T10" s="19"/>
      <c r="U10" s="19"/>
      <c r="V10" s="19"/>
      <c r="W10" s="19">
        <v>951243902</v>
      </c>
      <c r="X10" s="19">
        <v>686273161</v>
      </c>
      <c r="Y10" s="19">
        <v>264970741</v>
      </c>
      <c r="Z10" s="20">
        <v>38.61</v>
      </c>
      <c r="AA10" s="21">
        <v>686273161</v>
      </c>
    </row>
    <row r="11" spans="1:27" ht="13.5">
      <c r="A11" s="22" t="s">
        <v>38</v>
      </c>
      <c r="B11" s="16"/>
      <c r="C11" s="17">
        <v>34353946</v>
      </c>
      <c r="D11" s="17"/>
      <c r="E11" s="18">
        <v>146018507</v>
      </c>
      <c r="F11" s="19">
        <v>146018507</v>
      </c>
      <c r="G11" s="19">
        <v>11618876</v>
      </c>
      <c r="H11" s="19">
        <v>15553505</v>
      </c>
      <c r="I11" s="19">
        <v>12947689</v>
      </c>
      <c r="J11" s="19">
        <v>40120070</v>
      </c>
      <c r="K11" s="19">
        <v>14312549</v>
      </c>
      <c r="L11" s="19">
        <v>16163298</v>
      </c>
      <c r="M11" s="19">
        <v>22395522</v>
      </c>
      <c r="N11" s="19">
        <v>52871369</v>
      </c>
      <c r="O11" s="19">
        <v>-8662680</v>
      </c>
      <c r="P11" s="19">
        <v>13356070</v>
      </c>
      <c r="Q11" s="19">
        <v>16878469</v>
      </c>
      <c r="R11" s="19">
        <v>21571859</v>
      </c>
      <c r="S11" s="19">
        <v>15138170</v>
      </c>
      <c r="T11" s="19">
        <v>12874392</v>
      </c>
      <c r="U11" s="19">
        <v>10198121</v>
      </c>
      <c r="V11" s="19">
        <v>38210683</v>
      </c>
      <c r="W11" s="19">
        <v>152773981</v>
      </c>
      <c r="X11" s="19">
        <v>146018507</v>
      </c>
      <c r="Y11" s="19">
        <v>6755474</v>
      </c>
      <c r="Z11" s="20">
        <v>4.63</v>
      </c>
      <c r="AA11" s="21">
        <v>146018507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-3272468141</v>
      </c>
      <c r="D14" s="17"/>
      <c r="E14" s="18">
        <v>-2655539754</v>
      </c>
      <c r="F14" s="19">
        <v>-2655539754</v>
      </c>
      <c r="G14" s="19">
        <v>-280746886</v>
      </c>
      <c r="H14" s="19">
        <v>-219815190</v>
      </c>
      <c r="I14" s="19">
        <v>-234924430</v>
      </c>
      <c r="J14" s="19">
        <v>-735486506</v>
      </c>
      <c r="K14" s="19">
        <v>-184501906</v>
      </c>
      <c r="L14" s="19">
        <v>-209662447</v>
      </c>
      <c r="M14" s="19">
        <v>-206753094</v>
      </c>
      <c r="N14" s="19">
        <v>-600917447</v>
      </c>
      <c r="O14" s="19">
        <v>-209865151</v>
      </c>
      <c r="P14" s="19">
        <v>-188714353</v>
      </c>
      <c r="Q14" s="19">
        <v>-247458959</v>
      </c>
      <c r="R14" s="19">
        <v>-646038463</v>
      </c>
      <c r="S14" s="19">
        <v>-188483694</v>
      </c>
      <c r="T14" s="19">
        <v>-175993960</v>
      </c>
      <c r="U14" s="19">
        <v>-88136885</v>
      </c>
      <c r="V14" s="19">
        <v>-452614539</v>
      </c>
      <c r="W14" s="19">
        <v>-2435056955</v>
      </c>
      <c r="X14" s="19">
        <v>-2655539754</v>
      </c>
      <c r="Y14" s="19">
        <v>220482799</v>
      </c>
      <c r="Z14" s="20">
        <v>-8.3</v>
      </c>
      <c r="AA14" s="21">
        <v>-2655539754</v>
      </c>
    </row>
    <row r="15" spans="1:27" ht="13.5">
      <c r="A15" s="22" t="s">
        <v>42</v>
      </c>
      <c r="B15" s="16"/>
      <c r="C15" s="17">
        <v>-42205566</v>
      </c>
      <c r="D15" s="17"/>
      <c r="E15" s="18">
        <v>-80675175</v>
      </c>
      <c r="F15" s="19">
        <v>-80675175</v>
      </c>
      <c r="G15" s="19"/>
      <c r="H15" s="19">
        <v>-2940966</v>
      </c>
      <c r="I15" s="19"/>
      <c r="J15" s="19">
        <v>-2940966</v>
      </c>
      <c r="K15" s="19"/>
      <c r="L15" s="19"/>
      <c r="M15" s="19">
        <v>-15350969</v>
      </c>
      <c r="N15" s="19">
        <v>-15350969</v>
      </c>
      <c r="O15" s="19"/>
      <c r="P15" s="19">
        <v>-5065497</v>
      </c>
      <c r="Q15" s="19"/>
      <c r="R15" s="19">
        <v>-5065497</v>
      </c>
      <c r="S15" s="19"/>
      <c r="T15" s="19"/>
      <c r="U15" s="19"/>
      <c r="V15" s="19"/>
      <c r="W15" s="19">
        <v>-23357432</v>
      </c>
      <c r="X15" s="19">
        <v>-80675175</v>
      </c>
      <c r="Y15" s="19">
        <v>57317743</v>
      </c>
      <c r="Z15" s="20">
        <v>-71.05</v>
      </c>
      <c r="AA15" s="21">
        <v>-80675175</v>
      </c>
    </row>
    <row r="16" spans="1:27" ht="13.5">
      <c r="A16" s="22" t="s">
        <v>43</v>
      </c>
      <c r="B16" s="16"/>
      <c r="C16" s="17"/>
      <c r="D16" s="17"/>
      <c r="E16" s="18">
        <v>-57163001</v>
      </c>
      <c r="F16" s="19">
        <v>-57163001</v>
      </c>
      <c r="G16" s="19">
        <v>-7614</v>
      </c>
      <c r="H16" s="19">
        <v>-38789</v>
      </c>
      <c r="I16" s="19">
        <v>-40988</v>
      </c>
      <c r="J16" s="19">
        <v>-87391</v>
      </c>
      <c r="K16" s="19">
        <v>-40059</v>
      </c>
      <c r="L16" s="19">
        <v>-38034</v>
      </c>
      <c r="M16" s="19">
        <v>-39268</v>
      </c>
      <c r="N16" s="19">
        <v>-117361</v>
      </c>
      <c r="O16" s="19">
        <v>-37278</v>
      </c>
      <c r="P16" s="19">
        <v>-32000</v>
      </c>
      <c r="Q16" s="19">
        <v>-46967</v>
      </c>
      <c r="R16" s="19">
        <v>-116245</v>
      </c>
      <c r="S16" s="19">
        <v>-77748</v>
      </c>
      <c r="T16" s="19">
        <v>-42076</v>
      </c>
      <c r="U16" s="19">
        <v>-8188</v>
      </c>
      <c r="V16" s="19">
        <v>-128012</v>
      </c>
      <c r="W16" s="19">
        <v>-449009</v>
      </c>
      <c r="X16" s="19">
        <v>-57163001</v>
      </c>
      <c r="Y16" s="19">
        <v>56713992</v>
      </c>
      <c r="Z16" s="20">
        <v>-99.21</v>
      </c>
      <c r="AA16" s="21">
        <v>-57163001</v>
      </c>
    </row>
    <row r="17" spans="1:27" ht="13.5">
      <c r="A17" s="23" t="s">
        <v>44</v>
      </c>
      <c r="B17" s="24"/>
      <c r="C17" s="25">
        <f aca="true" t="shared" si="0" ref="C17:Y17">SUM(C6:C16)</f>
        <v>503492542</v>
      </c>
      <c r="D17" s="25">
        <f>SUM(D6:D16)</f>
        <v>0</v>
      </c>
      <c r="E17" s="26">
        <f t="shared" si="0"/>
        <v>1101600685</v>
      </c>
      <c r="F17" s="27">
        <f t="shared" si="0"/>
        <v>1101600685</v>
      </c>
      <c r="G17" s="27">
        <f t="shared" si="0"/>
        <v>227919544</v>
      </c>
      <c r="H17" s="27">
        <f t="shared" si="0"/>
        <v>102707719</v>
      </c>
      <c r="I17" s="27">
        <f t="shared" si="0"/>
        <v>-22868217</v>
      </c>
      <c r="J17" s="27">
        <f t="shared" si="0"/>
        <v>307759046</v>
      </c>
      <c r="K17" s="27">
        <f t="shared" si="0"/>
        <v>181757737</v>
      </c>
      <c r="L17" s="27">
        <f t="shared" si="0"/>
        <v>101045900</v>
      </c>
      <c r="M17" s="27">
        <f t="shared" si="0"/>
        <v>-20915049</v>
      </c>
      <c r="N17" s="27">
        <f t="shared" si="0"/>
        <v>261888588</v>
      </c>
      <c r="O17" s="27">
        <f t="shared" si="0"/>
        <v>-60014254</v>
      </c>
      <c r="P17" s="27">
        <f t="shared" si="0"/>
        <v>87783203</v>
      </c>
      <c r="Q17" s="27">
        <f t="shared" si="0"/>
        <v>325369251</v>
      </c>
      <c r="R17" s="27">
        <f t="shared" si="0"/>
        <v>353138200</v>
      </c>
      <c r="S17" s="27">
        <f t="shared" si="0"/>
        <v>-71018598</v>
      </c>
      <c r="T17" s="27">
        <f t="shared" si="0"/>
        <v>39041091</v>
      </c>
      <c r="U17" s="27">
        <f t="shared" si="0"/>
        <v>111971844</v>
      </c>
      <c r="V17" s="27">
        <f t="shared" si="0"/>
        <v>79994337</v>
      </c>
      <c r="W17" s="27">
        <f t="shared" si="0"/>
        <v>1002780171</v>
      </c>
      <c r="X17" s="27">
        <f t="shared" si="0"/>
        <v>1101600685</v>
      </c>
      <c r="Y17" s="27">
        <f t="shared" si="0"/>
        <v>-98820514</v>
      </c>
      <c r="Z17" s="28">
        <f>+IF(X17&lt;&gt;0,+(Y17/X17)*100,0)</f>
        <v>-8.970629316556753</v>
      </c>
      <c r="AA17" s="29">
        <f>SUM(AA6:AA16)</f>
        <v>1101600685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28175922</v>
      </c>
      <c r="D21" s="17"/>
      <c r="E21" s="18">
        <v>30000000</v>
      </c>
      <c r="F21" s="19">
        <v>30000000</v>
      </c>
      <c r="G21" s="36"/>
      <c r="H21" s="36">
        <v>87719</v>
      </c>
      <c r="I21" s="36"/>
      <c r="J21" s="19">
        <v>87719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>
        <v>1089110</v>
      </c>
      <c r="V21" s="36">
        <v>1089110</v>
      </c>
      <c r="W21" s="36">
        <v>1176829</v>
      </c>
      <c r="X21" s="19">
        <v>30000000</v>
      </c>
      <c r="Y21" s="36">
        <v>-28823171</v>
      </c>
      <c r="Z21" s="37">
        <v>-96.08</v>
      </c>
      <c r="AA21" s="38">
        <v>30000000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-957876743</v>
      </c>
      <c r="D26" s="17"/>
      <c r="E26" s="18">
        <v>-970956077</v>
      </c>
      <c r="F26" s="19">
        <v>-970956077</v>
      </c>
      <c r="G26" s="19">
        <v>-16036256</v>
      </c>
      <c r="H26" s="19">
        <v>-39031339</v>
      </c>
      <c r="I26" s="19">
        <v>-69296594</v>
      </c>
      <c r="J26" s="19">
        <v>-124364189</v>
      </c>
      <c r="K26" s="19">
        <v>-49632503</v>
      </c>
      <c r="L26" s="19">
        <v>-117040315</v>
      </c>
      <c r="M26" s="19">
        <v>-48942966</v>
      </c>
      <c r="N26" s="19">
        <v>-215615784</v>
      </c>
      <c r="O26" s="19">
        <v>-24685977</v>
      </c>
      <c r="P26" s="19">
        <v>-65943737</v>
      </c>
      <c r="Q26" s="19">
        <v>-55981003</v>
      </c>
      <c r="R26" s="19">
        <v>-146610717</v>
      </c>
      <c r="S26" s="19">
        <v>-56613889</v>
      </c>
      <c r="T26" s="19">
        <v>-53064622</v>
      </c>
      <c r="U26" s="19">
        <v>-107016826</v>
      </c>
      <c r="V26" s="19">
        <v>-216695337</v>
      </c>
      <c r="W26" s="19">
        <v>-703286027</v>
      </c>
      <c r="X26" s="19">
        <v>-970956077</v>
      </c>
      <c r="Y26" s="19">
        <v>267670050</v>
      </c>
      <c r="Z26" s="20">
        <v>-27.57</v>
      </c>
      <c r="AA26" s="21">
        <v>-970956077</v>
      </c>
    </row>
    <row r="27" spans="1:27" ht="13.5">
      <c r="A27" s="23" t="s">
        <v>51</v>
      </c>
      <c r="B27" s="24"/>
      <c r="C27" s="25">
        <f aca="true" t="shared" si="1" ref="C27:Y27">SUM(C21:C26)</f>
        <v>-929700821</v>
      </c>
      <c r="D27" s="25">
        <f>SUM(D21:D26)</f>
        <v>0</v>
      </c>
      <c r="E27" s="26">
        <f t="shared" si="1"/>
        <v>-940956077</v>
      </c>
      <c r="F27" s="27">
        <f t="shared" si="1"/>
        <v>-940956077</v>
      </c>
      <c r="G27" s="27">
        <f t="shared" si="1"/>
        <v>-16036256</v>
      </c>
      <c r="H27" s="27">
        <f t="shared" si="1"/>
        <v>-38943620</v>
      </c>
      <c r="I27" s="27">
        <f t="shared" si="1"/>
        <v>-69296594</v>
      </c>
      <c r="J27" s="27">
        <f t="shared" si="1"/>
        <v>-124276470</v>
      </c>
      <c r="K27" s="27">
        <f t="shared" si="1"/>
        <v>-49632503</v>
      </c>
      <c r="L27" s="27">
        <f t="shared" si="1"/>
        <v>-117040315</v>
      </c>
      <c r="M27" s="27">
        <f t="shared" si="1"/>
        <v>-48942966</v>
      </c>
      <c r="N27" s="27">
        <f t="shared" si="1"/>
        <v>-215615784</v>
      </c>
      <c r="O27" s="27">
        <f t="shared" si="1"/>
        <v>-24685977</v>
      </c>
      <c r="P27" s="27">
        <f t="shared" si="1"/>
        <v>-65943737</v>
      </c>
      <c r="Q27" s="27">
        <f t="shared" si="1"/>
        <v>-55981003</v>
      </c>
      <c r="R27" s="27">
        <f t="shared" si="1"/>
        <v>-146610717</v>
      </c>
      <c r="S27" s="27">
        <f t="shared" si="1"/>
        <v>-56613889</v>
      </c>
      <c r="T27" s="27">
        <f t="shared" si="1"/>
        <v>-53064622</v>
      </c>
      <c r="U27" s="27">
        <f t="shared" si="1"/>
        <v>-105927716</v>
      </c>
      <c r="V27" s="27">
        <f t="shared" si="1"/>
        <v>-215606227</v>
      </c>
      <c r="W27" s="27">
        <f t="shared" si="1"/>
        <v>-702109198</v>
      </c>
      <c r="X27" s="27">
        <f t="shared" si="1"/>
        <v>-940956077</v>
      </c>
      <c r="Y27" s="27">
        <f t="shared" si="1"/>
        <v>238846879</v>
      </c>
      <c r="Z27" s="28">
        <f>+IF(X27&lt;&gt;0,+(Y27/X27)*100,0)</f>
        <v>-25.38342488434771</v>
      </c>
      <c r="AA27" s="29">
        <f>SUM(AA21:AA26)</f>
        <v>-940956077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200000000</v>
      </c>
      <c r="D32" s="17"/>
      <c r="E32" s="18">
        <v>258000000</v>
      </c>
      <c r="F32" s="19">
        <v>258000000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258000000</v>
      </c>
      <c r="Y32" s="19">
        <v>-258000000</v>
      </c>
      <c r="Z32" s="20">
        <v>-100</v>
      </c>
      <c r="AA32" s="21">
        <v>258000000</v>
      </c>
    </row>
    <row r="33" spans="1:27" ht="13.5">
      <c r="A33" s="22" t="s">
        <v>55</v>
      </c>
      <c r="B33" s="16"/>
      <c r="C33" s="17"/>
      <c r="D33" s="17"/>
      <c r="E33" s="18">
        <v>27356976</v>
      </c>
      <c r="F33" s="19">
        <v>27356976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27356976</v>
      </c>
      <c r="Y33" s="19">
        <v>-27356976</v>
      </c>
      <c r="Z33" s="20">
        <v>-100</v>
      </c>
      <c r="AA33" s="21">
        <v>27356976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-20314235</v>
      </c>
      <c r="D35" s="17"/>
      <c r="E35" s="18">
        <v>-40859870</v>
      </c>
      <c r="F35" s="19">
        <v>-40859870</v>
      </c>
      <c r="G35" s="19"/>
      <c r="H35" s="19">
        <v>-1061103</v>
      </c>
      <c r="I35" s="19"/>
      <c r="J35" s="19">
        <v>-1061103</v>
      </c>
      <c r="K35" s="19"/>
      <c r="L35" s="19"/>
      <c r="M35" s="19">
        <v>-8609176</v>
      </c>
      <c r="N35" s="19">
        <v>-8609176</v>
      </c>
      <c r="O35" s="19"/>
      <c r="P35" s="19">
        <v>-2058916</v>
      </c>
      <c r="Q35" s="19"/>
      <c r="R35" s="19">
        <v>-2058916</v>
      </c>
      <c r="S35" s="19"/>
      <c r="T35" s="19"/>
      <c r="U35" s="19">
        <v>-6666666</v>
      </c>
      <c r="V35" s="19">
        <v>-6666666</v>
      </c>
      <c r="W35" s="19">
        <v>-18395861</v>
      </c>
      <c r="X35" s="19">
        <v>-40859870</v>
      </c>
      <c r="Y35" s="19">
        <v>22464009</v>
      </c>
      <c r="Z35" s="20">
        <v>-54.98</v>
      </c>
      <c r="AA35" s="21">
        <v>-40859870</v>
      </c>
    </row>
    <row r="36" spans="1:27" ht="13.5">
      <c r="A36" s="23" t="s">
        <v>57</v>
      </c>
      <c r="B36" s="24"/>
      <c r="C36" s="25">
        <f aca="true" t="shared" si="2" ref="C36:Y36">SUM(C31:C35)</f>
        <v>179685765</v>
      </c>
      <c r="D36" s="25">
        <f>SUM(D31:D35)</f>
        <v>0</v>
      </c>
      <c r="E36" s="26">
        <f t="shared" si="2"/>
        <v>244497106</v>
      </c>
      <c r="F36" s="27">
        <f t="shared" si="2"/>
        <v>244497106</v>
      </c>
      <c r="G36" s="27">
        <f t="shared" si="2"/>
        <v>0</v>
      </c>
      <c r="H36" s="27">
        <f t="shared" si="2"/>
        <v>-1061103</v>
      </c>
      <c r="I36" s="27">
        <f t="shared" si="2"/>
        <v>0</v>
      </c>
      <c r="J36" s="27">
        <f t="shared" si="2"/>
        <v>-1061103</v>
      </c>
      <c r="K36" s="27">
        <f t="shared" si="2"/>
        <v>0</v>
      </c>
      <c r="L36" s="27">
        <f t="shared" si="2"/>
        <v>0</v>
      </c>
      <c r="M36" s="27">
        <f t="shared" si="2"/>
        <v>-8609176</v>
      </c>
      <c r="N36" s="27">
        <f t="shared" si="2"/>
        <v>-8609176</v>
      </c>
      <c r="O36" s="27">
        <f t="shared" si="2"/>
        <v>0</v>
      </c>
      <c r="P36" s="27">
        <f t="shared" si="2"/>
        <v>-2058916</v>
      </c>
      <c r="Q36" s="27">
        <f t="shared" si="2"/>
        <v>0</v>
      </c>
      <c r="R36" s="27">
        <f t="shared" si="2"/>
        <v>-2058916</v>
      </c>
      <c r="S36" s="27">
        <f t="shared" si="2"/>
        <v>0</v>
      </c>
      <c r="T36" s="27">
        <f t="shared" si="2"/>
        <v>0</v>
      </c>
      <c r="U36" s="27">
        <f t="shared" si="2"/>
        <v>-6666666</v>
      </c>
      <c r="V36" s="27">
        <f t="shared" si="2"/>
        <v>-6666666</v>
      </c>
      <c r="W36" s="27">
        <f t="shared" si="2"/>
        <v>-18395861</v>
      </c>
      <c r="X36" s="27">
        <f t="shared" si="2"/>
        <v>244497106</v>
      </c>
      <c r="Y36" s="27">
        <f t="shared" si="2"/>
        <v>-262892967</v>
      </c>
      <c r="Z36" s="28">
        <f>+IF(X36&lt;&gt;0,+(Y36/X36)*100,0)</f>
        <v>-107.5239585862419</v>
      </c>
      <c r="AA36" s="29">
        <f>SUM(AA31:AA35)</f>
        <v>244497106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-246522514</v>
      </c>
      <c r="D38" s="31">
        <f>+D17+D27+D36</f>
        <v>0</v>
      </c>
      <c r="E38" s="32">
        <f t="shared" si="3"/>
        <v>405141714</v>
      </c>
      <c r="F38" s="33">
        <f t="shared" si="3"/>
        <v>405141714</v>
      </c>
      <c r="G38" s="33">
        <f t="shared" si="3"/>
        <v>211883288</v>
      </c>
      <c r="H38" s="33">
        <f t="shared" si="3"/>
        <v>62702996</v>
      </c>
      <c r="I38" s="33">
        <f t="shared" si="3"/>
        <v>-92164811</v>
      </c>
      <c r="J38" s="33">
        <f t="shared" si="3"/>
        <v>182421473</v>
      </c>
      <c r="K38" s="33">
        <f t="shared" si="3"/>
        <v>132125234</v>
      </c>
      <c r="L38" s="33">
        <f t="shared" si="3"/>
        <v>-15994415</v>
      </c>
      <c r="M38" s="33">
        <f t="shared" si="3"/>
        <v>-78467191</v>
      </c>
      <c r="N38" s="33">
        <f t="shared" si="3"/>
        <v>37663628</v>
      </c>
      <c r="O38" s="33">
        <f t="shared" si="3"/>
        <v>-84700231</v>
      </c>
      <c r="P38" s="33">
        <f t="shared" si="3"/>
        <v>19780550</v>
      </c>
      <c r="Q38" s="33">
        <f t="shared" si="3"/>
        <v>269388248</v>
      </c>
      <c r="R38" s="33">
        <f t="shared" si="3"/>
        <v>204468567</v>
      </c>
      <c r="S38" s="33">
        <f t="shared" si="3"/>
        <v>-127632487</v>
      </c>
      <c r="T38" s="33">
        <f t="shared" si="3"/>
        <v>-14023531</v>
      </c>
      <c r="U38" s="33">
        <f t="shared" si="3"/>
        <v>-622538</v>
      </c>
      <c r="V38" s="33">
        <f t="shared" si="3"/>
        <v>-142278556</v>
      </c>
      <c r="W38" s="33">
        <f t="shared" si="3"/>
        <v>282275112</v>
      </c>
      <c r="X38" s="33">
        <f t="shared" si="3"/>
        <v>405141714</v>
      </c>
      <c r="Y38" s="33">
        <f t="shared" si="3"/>
        <v>-122866602</v>
      </c>
      <c r="Z38" s="34">
        <f>+IF(X38&lt;&gt;0,+(Y38/X38)*100,0)</f>
        <v>-30.326820900994655</v>
      </c>
      <c r="AA38" s="35">
        <f>+AA17+AA27+AA36</f>
        <v>405141714</v>
      </c>
    </row>
    <row r="39" spans="1:27" ht="13.5">
      <c r="A39" s="22" t="s">
        <v>59</v>
      </c>
      <c r="B39" s="16"/>
      <c r="C39" s="31">
        <v>773560625</v>
      </c>
      <c r="D39" s="31"/>
      <c r="E39" s="32">
        <v>376228703</v>
      </c>
      <c r="F39" s="33">
        <v>376228703</v>
      </c>
      <c r="G39" s="33">
        <v>881546146</v>
      </c>
      <c r="H39" s="33">
        <v>1093429434</v>
      </c>
      <c r="I39" s="33">
        <v>1156132430</v>
      </c>
      <c r="J39" s="33">
        <v>881546146</v>
      </c>
      <c r="K39" s="33">
        <v>1063967619</v>
      </c>
      <c r="L39" s="33">
        <v>1196092853</v>
      </c>
      <c r="M39" s="33">
        <v>1180098438</v>
      </c>
      <c r="N39" s="33">
        <v>1063967619</v>
      </c>
      <c r="O39" s="33">
        <v>1101631247</v>
      </c>
      <c r="P39" s="33">
        <v>1016931016</v>
      </c>
      <c r="Q39" s="33">
        <v>1036711566</v>
      </c>
      <c r="R39" s="33">
        <v>1101631247</v>
      </c>
      <c r="S39" s="33">
        <v>1306099814</v>
      </c>
      <c r="T39" s="33">
        <v>1178467327</v>
      </c>
      <c r="U39" s="33">
        <v>1164443796</v>
      </c>
      <c r="V39" s="33">
        <v>1306099814</v>
      </c>
      <c r="W39" s="33">
        <v>881546146</v>
      </c>
      <c r="X39" s="33">
        <v>376228703</v>
      </c>
      <c r="Y39" s="33">
        <v>505317443</v>
      </c>
      <c r="Z39" s="34">
        <v>134.31</v>
      </c>
      <c r="AA39" s="35">
        <v>376228703</v>
      </c>
    </row>
    <row r="40" spans="1:27" ht="13.5">
      <c r="A40" s="41" t="s">
        <v>60</v>
      </c>
      <c r="B40" s="42"/>
      <c r="C40" s="43">
        <v>527038111</v>
      </c>
      <c r="D40" s="43"/>
      <c r="E40" s="44">
        <v>781370417</v>
      </c>
      <c r="F40" s="45">
        <v>781370417</v>
      </c>
      <c r="G40" s="45">
        <v>1093429434</v>
      </c>
      <c r="H40" s="45">
        <v>1156132430</v>
      </c>
      <c r="I40" s="45">
        <v>1063967619</v>
      </c>
      <c r="J40" s="45">
        <v>1063967619</v>
      </c>
      <c r="K40" s="45">
        <v>1196092853</v>
      </c>
      <c r="L40" s="45">
        <v>1180098438</v>
      </c>
      <c r="M40" s="45">
        <v>1101631247</v>
      </c>
      <c r="N40" s="45">
        <v>1101631247</v>
      </c>
      <c r="O40" s="45">
        <v>1016931016</v>
      </c>
      <c r="P40" s="45">
        <v>1036711566</v>
      </c>
      <c r="Q40" s="45">
        <v>1306099814</v>
      </c>
      <c r="R40" s="45">
        <v>1016931016</v>
      </c>
      <c r="S40" s="45">
        <v>1178467327</v>
      </c>
      <c r="T40" s="45">
        <v>1164443796</v>
      </c>
      <c r="U40" s="45">
        <v>1163821258</v>
      </c>
      <c r="V40" s="45">
        <v>1163821258</v>
      </c>
      <c r="W40" s="45">
        <v>1163821258</v>
      </c>
      <c r="X40" s="45">
        <v>781370417</v>
      </c>
      <c r="Y40" s="45">
        <v>382450841</v>
      </c>
      <c r="Z40" s="46">
        <v>48.95</v>
      </c>
      <c r="AA40" s="47">
        <v>781370417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>
        <v>9755790</v>
      </c>
      <c r="H6" s="19">
        <v>9759219</v>
      </c>
      <c r="I6" s="19">
        <v>9852277</v>
      </c>
      <c r="J6" s="19">
        <v>29367286</v>
      </c>
      <c r="K6" s="19">
        <v>9825908</v>
      </c>
      <c r="L6" s="19">
        <v>9878040</v>
      </c>
      <c r="M6" s="19">
        <v>9891585</v>
      </c>
      <c r="N6" s="19">
        <v>29595533</v>
      </c>
      <c r="O6" s="19">
        <v>9925700</v>
      </c>
      <c r="P6" s="19">
        <v>9969145</v>
      </c>
      <c r="Q6" s="19">
        <v>9987469</v>
      </c>
      <c r="R6" s="19">
        <v>29882314</v>
      </c>
      <c r="S6" s="19">
        <v>10011776</v>
      </c>
      <c r="T6" s="19">
        <v>10019039</v>
      </c>
      <c r="U6" s="19">
        <v>10024396</v>
      </c>
      <c r="V6" s="19">
        <v>30055211</v>
      </c>
      <c r="W6" s="19">
        <v>118900344</v>
      </c>
      <c r="X6" s="19"/>
      <c r="Y6" s="19">
        <v>118900344</v>
      </c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>
        <v>75122883</v>
      </c>
      <c r="H7" s="19">
        <v>74826575</v>
      </c>
      <c r="I7" s="19">
        <v>70836789</v>
      </c>
      <c r="J7" s="19">
        <v>220786247</v>
      </c>
      <c r="K7" s="19">
        <v>60124212</v>
      </c>
      <c r="L7" s="19">
        <v>56765056</v>
      </c>
      <c r="M7" s="19">
        <v>52439334</v>
      </c>
      <c r="N7" s="19">
        <v>169328602</v>
      </c>
      <c r="O7" s="19">
        <v>56804311</v>
      </c>
      <c r="P7" s="19">
        <v>54565630</v>
      </c>
      <c r="Q7" s="19">
        <v>56905632</v>
      </c>
      <c r="R7" s="19">
        <v>168275573</v>
      </c>
      <c r="S7" s="19">
        <v>63238465</v>
      </c>
      <c r="T7" s="19">
        <v>52278336</v>
      </c>
      <c r="U7" s="19">
        <v>57416898</v>
      </c>
      <c r="V7" s="19">
        <v>172933699</v>
      </c>
      <c r="W7" s="19">
        <v>731324121</v>
      </c>
      <c r="X7" s="19"/>
      <c r="Y7" s="19">
        <v>731324121</v>
      </c>
      <c r="Z7" s="20"/>
      <c r="AA7" s="21"/>
    </row>
    <row r="8" spans="1:27" ht="13.5">
      <c r="A8" s="22" t="s">
        <v>35</v>
      </c>
      <c r="B8" s="16"/>
      <c r="C8" s="17"/>
      <c r="D8" s="17"/>
      <c r="E8" s="18">
        <v>841708860</v>
      </c>
      <c r="F8" s="19">
        <v>841708860</v>
      </c>
      <c r="G8" s="19">
        <v>2138299</v>
      </c>
      <c r="H8" s="19">
        <v>2471093</v>
      </c>
      <c r="I8" s="19">
        <v>2523658</v>
      </c>
      <c r="J8" s="19">
        <v>7133050</v>
      </c>
      <c r="K8" s="19">
        <v>4025085</v>
      </c>
      <c r="L8" s="19">
        <v>2722469</v>
      </c>
      <c r="M8" s="19">
        <v>2414821</v>
      </c>
      <c r="N8" s="19">
        <v>9162375</v>
      </c>
      <c r="O8" s="19">
        <v>3627362</v>
      </c>
      <c r="P8" s="19">
        <v>1850545</v>
      </c>
      <c r="Q8" s="19">
        <v>3126182</v>
      </c>
      <c r="R8" s="19">
        <v>8604089</v>
      </c>
      <c r="S8" s="19">
        <v>3001493</v>
      </c>
      <c r="T8" s="19">
        <v>3632891</v>
      </c>
      <c r="U8" s="19">
        <v>4536838</v>
      </c>
      <c r="V8" s="19">
        <v>11171222</v>
      </c>
      <c r="W8" s="19">
        <v>36070736</v>
      </c>
      <c r="X8" s="19">
        <v>841708860</v>
      </c>
      <c r="Y8" s="19">
        <v>-805638124</v>
      </c>
      <c r="Z8" s="20">
        <v>-95.71</v>
      </c>
      <c r="AA8" s="21">
        <v>841708860</v>
      </c>
    </row>
    <row r="9" spans="1:27" ht="13.5">
      <c r="A9" s="22" t="s">
        <v>36</v>
      </c>
      <c r="B9" s="16"/>
      <c r="C9" s="17"/>
      <c r="D9" s="17"/>
      <c r="E9" s="18">
        <v>108268000</v>
      </c>
      <c r="F9" s="19">
        <v>108268000</v>
      </c>
      <c r="G9" s="19">
        <v>45470721</v>
      </c>
      <c r="H9" s="19">
        <v>4352507</v>
      </c>
      <c r="I9" s="19">
        <v>4122259</v>
      </c>
      <c r="J9" s="19">
        <v>53945487</v>
      </c>
      <c r="K9" s="19">
        <v>6635456</v>
      </c>
      <c r="L9" s="19">
        <v>3384994</v>
      </c>
      <c r="M9" s="19">
        <v>28912418</v>
      </c>
      <c r="N9" s="19">
        <v>38932868</v>
      </c>
      <c r="O9" s="19">
        <v>5370752</v>
      </c>
      <c r="P9" s="19">
        <v>6927448</v>
      </c>
      <c r="Q9" s="19">
        <v>41924810</v>
      </c>
      <c r="R9" s="19">
        <v>54223010</v>
      </c>
      <c r="S9" s="19">
        <v>4331658</v>
      </c>
      <c r="T9" s="19">
        <v>14864299</v>
      </c>
      <c r="U9" s="19">
        <v>7315076</v>
      </c>
      <c r="V9" s="19">
        <v>26511033</v>
      </c>
      <c r="W9" s="19">
        <v>173612398</v>
      </c>
      <c r="X9" s="19">
        <v>108268000</v>
      </c>
      <c r="Y9" s="19">
        <v>65344398</v>
      </c>
      <c r="Z9" s="20">
        <v>60.35</v>
      </c>
      <c r="AA9" s="21">
        <v>108268000</v>
      </c>
    </row>
    <row r="10" spans="1:27" ht="13.5">
      <c r="A10" s="22" t="s">
        <v>37</v>
      </c>
      <c r="B10" s="16"/>
      <c r="C10" s="17"/>
      <c r="D10" s="17"/>
      <c r="E10" s="18">
        <v>53853000</v>
      </c>
      <c r="F10" s="19">
        <v>53853000</v>
      </c>
      <c r="G10" s="19">
        <v>453200</v>
      </c>
      <c r="H10" s="19"/>
      <c r="I10" s="19"/>
      <c r="J10" s="19">
        <v>453200</v>
      </c>
      <c r="K10" s="19">
        <v>131875</v>
      </c>
      <c r="L10" s="19"/>
      <c r="M10" s="19">
        <v>201367</v>
      </c>
      <c r="N10" s="19">
        <v>333242</v>
      </c>
      <c r="O10" s="19"/>
      <c r="P10" s="19"/>
      <c r="Q10" s="19"/>
      <c r="R10" s="19"/>
      <c r="S10" s="19"/>
      <c r="T10" s="19"/>
      <c r="U10" s="19"/>
      <c r="V10" s="19"/>
      <c r="W10" s="19">
        <v>786442</v>
      </c>
      <c r="X10" s="19">
        <v>53853000</v>
      </c>
      <c r="Y10" s="19">
        <v>-53066558</v>
      </c>
      <c r="Z10" s="20">
        <v>-98.54</v>
      </c>
      <c r="AA10" s="21">
        <v>53853000</v>
      </c>
    </row>
    <row r="11" spans="1:27" ht="13.5">
      <c r="A11" s="22" t="s">
        <v>38</v>
      </c>
      <c r="B11" s="16"/>
      <c r="C11" s="17"/>
      <c r="D11" s="17"/>
      <c r="E11" s="18">
        <v>21000000</v>
      </c>
      <c r="F11" s="19">
        <v>21000000</v>
      </c>
      <c r="G11" s="19">
        <v>958185</v>
      </c>
      <c r="H11" s="19">
        <v>668481</v>
      </c>
      <c r="I11" s="19">
        <v>1023954</v>
      </c>
      <c r="J11" s="19">
        <v>2650620</v>
      </c>
      <c r="K11" s="19">
        <v>1223697</v>
      </c>
      <c r="L11" s="19">
        <v>786518</v>
      </c>
      <c r="M11" s="19">
        <v>532607</v>
      </c>
      <c r="N11" s="19">
        <v>2542822</v>
      </c>
      <c r="O11" s="19">
        <v>1148357</v>
      </c>
      <c r="P11" s="19">
        <v>928949</v>
      </c>
      <c r="Q11" s="19">
        <v>887988</v>
      </c>
      <c r="R11" s="19">
        <v>2965294</v>
      </c>
      <c r="S11" s="19">
        <v>940740</v>
      </c>
      <c r="T11" s="19">
        <v>1077029</v>
      </c>
      <c r="U11" s="19">
        <v>729372</v>
      </c>
      <c r="V11" s="19">
        <v>2747141</v>
      </c>
      <c r="W11" s="19">
        <v>10905877</v>
      </c>
      <c r="X11" s="19">
        <v>21000000</v>
      </c>
      <c r="Y11" s="19">
        <v>-10094123</v>
      </c>
      <c r="Z11" s="20">
        <v>-48.07</v>
      </c>
      <c r="AA11" s="21">
        <v>21000000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-922161208</v>
      </c>
      <c r="F14" s="19">
        <v>-922161208</v>
      </c>
      <c r="G14" s="19">
        <v>-84661893</v>
      </c>
      <c r="H14" s="19">
        <v>-113260544</v>
      </c>
      <c r="I14" s="19">
        <v>-86350193</v>
      </c>
      <c r="J14" s="19">
        <v>-284272630</v>
      </c>
      <c r="K14" s="19">
        <v>-148164917</v>
      </c>
      <c r="L14" s="19">
        <v>-76286423</v>
      </c>
      <c r="M14" s="19">
        <v>-91576407</v>
      </c>
      <c r="N14" s="19">
        <v>-316027747</v>
      </c>
      <c r="O14" s="19">
        <v>-71125584</v>
      </c>
      <c r="P14" s="19">
        <v>-91839073</v>
      </c>
      <c r="Q14" s="19">
        <v>-90635227</v>
      </c>
      <c r="R14" s="19">
        <v>-253599884</v>
      </c>
      <c r="S14" s="19">
        <v>-82065712</v>
      </c>
      <c r="T14" s="19">
        <v>-83549614</v>
      </c>
      <c r="U14" s="19">
        <v>-91478817</v>
      </c>
      <c r="V14" s="19">
        <v>-257094143</v>
      </c>
      <c r="W14" s="19">
        <v>-1110994404</v>
      </c>
      <c r="X14" s="19">
        <v>-922161208</v>
      </c>
      <c r="Y14" s="19">
        <v>-188833196</v>
      </c>
      <c r="Z14" s="20">
        <v>20.48</v>
      </c>
      <c r="AA14" s="21">
        <v>-922161208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>
        <v>-5292469</v>
      </c>
      <c r="H15" s="19">
        <v>-595751</v>
      </c>
      <c r="I15" s="19">
        <v>-2105408</v>
      </c>
      <c r="J15" s="19">
        <v>-7993628</v>
      </c>
      <c r="K15" s="19">
        <v>2407547</v>
      </c>
      <c r="L15" s="19">
        <v>2470823</v>
      </c>
      <c r="M15" s="19">
        <v>2413063</v>
      </c>
      <c r="N15" s="19">
        <v>7291433</v>
      </c>
      <c r="O15" s="19">
        <v>2464973</v>
      </c>
      <c r="P15" s="19">
        <v>-534036</v>
      </c>
      <c r="Q15" s="19">
        <v>-501878</v>
      </c>
      <c r="R15" s="19">
        <v>1429059</v>
      </c>
      <c r="S15" s="19">
        <v>-546533</v>
      </c>
      <c r="T15" s="19">
        <v>-546540</v>
      </c>
      <c r="U15" s="19">
        <v>-522422</v>
      </c>
      <c r="V15" s="19">
        <v>-1615495</v>
      </c>
      <c r="W15" s="19">
        <v>-888631</v>
      </c>
      <c r="X15" s="19"/>
      <c r="Y15" s="19">
        <v>-888631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-359104</v>
      </c>
      <c r="H16" s="19">
        <v>-380354</v>
      </c>
      <c r="I16" s="19">
        <v>-449198</v>
      </c>
      <c r="J16" s="19">
        <v>-1188656</v>
      </c>
      <c r="K16" s="19">
        <v>-384818</v>
      </c>
      <c r="L16" s="19">
        <v>-235842</v>
      </c>
      <c r="M16" s="19">
        <v>-434064</v>
      </c>
      <c r="N16" s="19">
        <v>-1054724</v>
      </c>
      <c r="O16" s="19"/>
      <c r="P16" s="19">
        <v>-563528</v>
      </c>
      <c r="Q16" s="19">
        <v>-522025</v>
      </c>
      <c r="R16" s="19">
        <v>-1085553</v>
      </c>
      <c r="S16" s="19">
        <v>-132088</v>
      </c>
      <c r="T16" s="19">
        <v>-432993</v>
      </c>
      <c r="U16" s="19">
        <v>-462205</v>
      </c>
      <c r="V16" s="19">
        <v>-1027286</v>
      </c>
      <c r="W16" s="19">
        <v>-4356219</v>
      </c>
      <c r="X16" s="19"/>
      <c r="Y16" s="19">
        <v>-4356219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102668652</v>
      </c>
      <c r="F17" s="27">
        <f t="shared" si="0"/>
        <v>102668652</v>
      </c>
      <c r="G17" s="27">
        <f t="shared" si="0"/>
        <v>43585612</v>
      </c>
      <c r="H17" s="27">
        <f t="shared" si="0"/>
        <v>-22158774</v>
      </c>
      <c r="I17" s="27">
        <f t="shared" si="0"/>
        <v>-545862</v>
      </c>
      <c r="J17" s="27">
        <f t="shared" si="0"/>
        <v>20880976</v>
      </c>
      <c r="K17" s="27">
        <f t="shared" si="0"/>
        <v>-64175955</v>
      </c>
      <c r="L17" s="27">
        <f t="shared" si="0"/>
        <v>-514365</v>
      </c>
      <c r="M17" s="27">
        <f t="shared" si="0"/>
        <v>4794724</v>
      </c>
      <c r="N17" s="27">
        <f t="shared" si="0"/>
        <v>-59895596</v>
      </c>
      <c r="O17" s="27">
        <f t="shared" si="0"/>
        <v>8215871</v>
      </c>
      <c r="P17" s="27">
        <f t="shared" si="0"/>
        <v>-18694920</v>
      </c>
      <c r="Q17" s="27">
        <f t="shared" si="0"/>
        <v>21172951</v>
      </c>
      <c r="R17" s="27">
        <f t="shared" si="0"/>
        <v>10693902</v>
      </c>
      <c r="S17" s="27">
        <f t="shared" si="0"/>
        <v>-1220201</v>
      </c>
      <c r="T17" s="27">
        <f t="shared" si="0"/>
        <v>-2657553</v>
      </c>
      <c r="U17" s="27">
        <f t="shared" si="0"/>
        <v>-12440864</v>
      </c>
      <c r="V17" s="27">
        <f t="shared" si="0"/>
        <v>-16318618</v>
      </c>
      <c r="W17" s="27">
        <f t="shared" si="0"/>
        <v>-44639336</v>
      </c>
      <c r="X17" s="27">
        <f t="shared" si="0"/>
        <v>102668652</v>
      </c>
      <c r="Y17" s="27">
        <f t="shared" si="0"/>
        <v>-147307988</v>
      </c>
      <c r="Z17" s="28">
        <f>+IF(X17&lt;&gt;0,+(Y17/X17)*100,0)</f>
        <v>-143.4790319444342</v>
      </c>
      <c r="AA17" s="29">
        <f>SUM(AA6:AA16)</f>
        <v>102668652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>
        <v>166240</v>
      </c>
      <c r="H21" s="36"/>
      <c r="I21" s="36"/>
      <c r="J21" s="19">
        <v>166240</v>
      </c>
      <c r="K21" s="36">
        <v>6232520</v>
      </c>
      <c r="L21" s="36"/>
      <c r="M21" s="19">
        <v>9195513</v>
      </c>
      <c r="N21" s="36">
        <v>15428033</v>
      </c>
      <c r="O21" s="36"/>
      <c r="P21" s="36">
        <v>10677250</v>
      </c>
      <c r="Q21" s="19"/>
      <c r="R21" s="36">
        <v>10677250</v>
      </c>
      <c r="S21" s="36"/>
      <c r="T21" s="19"/>
      <c r="U21" s="36"/>
      <c r="V21" s="36"/>
      <c r="W21" s="36">
        <v>26271523</v>
      </c>
      <c r="X21" s="19"/>
      <c r="Y21" s="36">
        <v>26271523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-2000000</v>
      </c>
      <c r="F22" s="36">
        <v>-2000000</v>
      </c>
      <c r="G22" s="19"/>
      <c r="H22" s="19">
        <v>1559581</v>
      </c>
      <c r="I22" s="19">
        <v>1176760</v>
      </c>
      <c r="J22" s="19">
        <v>2736341</v>
      </c>
      <c r="K22" s="19"/>
      <c r="L22" s="19">
        <v>3101396</v>
      </c>
      <c r="M22" s="36"/>
      <c r="N22" s="19">
        <v>3101396</v>
      </c>
      <c r="O22" s="19">
        <v>-1878858</v>
      </c>
      <c r="P22" s="19"/>
      <c r="Q22" s="19">
        <v>-880349</v>
      </c>
      <c r="R22" s="19">
        <v>-2759207</v>
      </c>
      <c r="S22" s="19">
        <v>-2177604</v>
      </c>
      <c r="T22" s="36">
        <v>-2577451</v>
      </c>
      <c r="U22" s="19">
        <v>-5490866</v>
      </c>
      <c r="V22" s="19">
        <v>-10245921</v>
      </c>
      <c r="W22" s="19">
        <v>-7167391</v>
      </c>
      <c r="X22" s="19">
        <v>-2000000</v>
      </c>
      <c r="Y22" s="19">
        <v>-5167391</v>
      </c>
      <c r="Z22" s="20">
        <v>258.37</v>
      </c>
      <c r="AA22" s="21">
        <v>-2000000</v>
      </c>
    </row>
    <row r="23" spans="1:27" ht="13.5">
      <c r="A23" s="22" t="s">
        <v>48</v>
      </c>
      <c r="B23" s="16"/>
      <c r="C23" s="40"/>
      <c r="D23" s="40"/>
      <c r="E23" s="18">
        <v>75000</v>
      </c>
      <c r="F23" s="19">
        <v>75000</v>
      </c>
      <c r="G23" s="36">
        <v>3271</v>
      </c>
      <c r="H23" s="36">
        <v>3718</v>
      </c>
      <c r="I23" s="36">
        <v>2428260</v>
      </c>
      <c r="J23" s="19">
        <v>2435249</v>
      </c>
      <c r="K23" s="36">
        <v>4980</v>
      </c>
      <c r="L23" s="36">
        <v>2641</v>
      </c>
      <c r="M23" s="19">
        <v>2383</v>
      </c>
      <c r="N23" s="36">
        <v>10004</v>
      </c>
      <c r="O23" s="36">
        <v>-4065</v>
      </c>
      <c r="P23" s="36">
        <v>2649</v>
      </c>
      <c r="Q23" s="19">
        <v>5372</v>
      </c>
      <c r="R23" s="36">
        <v>3956</v>
      </c>
      <c r="S23" s="36">
        <v>-2007</v>
      </c>
      <c r="T23" s="19">
        <v>-2245</v>
      </c>
      <c r="U23" s="36">
        <v>-1832995</v>
      </c>
      <c r="V23" s="36">
        <v>-1837247</v>
      </c>
      <c r="W23" s="36">
        <v>611962</v>
      </c>
      <c r="X23" s="19">
        <v>75000</v>
      </c>
      <c r="Y23" s="36">
        <v>536962</v>
      </c>
      <c r="Z23" s="37">
        <v>715.95</v>
      </c>
      <c r="AA23" s="38">
        <v>75000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>
        <v>-27578780</v>
      </c>
      <c r="V24" s="19">
        <v>-27578780</v>
      </c>
      <c r="W24" s="19">
        <v>-27578780</v>
      </c>
      <c r="X24" s="19"/>
      <c r="Y24" s="19">
        <v>-27578780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-200568766</v>
      </c>
      <c r="F26" s="19">
        <v>-200568766</v>
      </c>
      <c r="G26" s="19">
        <v>-3045600</v>
      </c>
      <c r="H26" s="19">
        <v>-8625624</v>
      </c>
      <c r="I26" s="19">
        <v>-12418746</v>
      </c>
      <c r="J26" s="19">
        <v>-24089970</v>
      </c>
      <c r="K26" s="19">
        <v>-13978860</v>
      </c>
      <c r="L26" s="19">
        <v>-10278107</v>
      </c>
      <c r="M26" s="19">
        <v>-24094087</v>
      </c>
      <c r="N26" s="19">
        <v>-48351054</v>
      </c>
      <c r="O26" s="19">
        <v>-13900712</v>
      </c>
      <c r="P26" s="19">
        <v>-16280018</v>
      </c>
      <c r="Q26" s="19">
        <v>-21010191</v>
      </c>
      <c r="R26" s="19">
        <v>-51190921</v>
      </c>
      <c r="S26" s="19">
        <v>-18841018</v>
      </c>
      <c r="T26" s="19">
        <v>-27289563</v>
      </c>
      <c r="U26" s="19">
        <v>-54409726</v>
      </c>
      <c r="V26" s="19">
        <v>-100540307</v>
      </c>
      <c r="W26" s="19">
        <v>-224172252</v>
      </c>
      <c r="X26" s="19">
        <v>-200568766</v>
      </c>
      <c r="Y26" s="19">
        <v>-23603486</v>
      </c>
      <c r="Z26" s="20">
        <v>11.77</v>
      </c>
      <c r="AA26" s="21">
        <v>-200568766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-202493766</v>
      </c>
      <c r="F27" s="27">
        <f t="shared" si="1"/>
        <v>-202493766</v>
      </c>
      <c r="G27" s="27">
        <f t="shared" si="1"/>
        <v>-2876089</v>
      </c>
      <c r="H27" s="27">
        <f t="shared" si="1"/>
        <v>-7062325</v>
      </c>
      <c r="I27" s="27">
        <f t="shared" si="1"/>
        <v>-8813726</v>
      </c>
      <c r="J27" s="27">
        <f t="shared" si="1"/>
        <v>-18752140</v>
      </c>
      <c r="K27" s="27">
        <f t="shared" si="1"/>
        <v>-7741360</v>
      </c>
      <c r="L27" s="27">
        <f t="shared" si="1"/>
        <v>-7174070</v>
      </c>
      <c r="M27" s="27">
        <f t="shared" si="1"/>
        <v>-14896191</v>
      </c>
      <c r="N27" s="27">
        <f t="shared" si="1"/>
        <v>-29811621</v>
      </c>
      <c r="O27" s="27">
        <f t="shared" si="1"/>
        <v>-15783635</v>
      </c>
      <c r="P27" s="27">
        <f t="shared" si="1"/>
        <v>-5600119</v>
      </c>
      <c r="Q27" s="27">
        <f t="shared" si="1"/>
        <v>-21885168</v>
      </c>
      <c r="R27" s="27">
        <f t="shared" si="1"/>
        <v>-43268922</v>
      </c>
      <c r="S27" s="27">
        <f t="shared" si="1"/>
        <v>-21020629</v>
      </c>
      <c r="T27" s="27">
        <f t="shared" si="1"/>
        <v>-29869259</v>
      </c>
      <c r="U27" s="27">
        <f t="shared" si="1"/>
        <v>-89312367</v>
      </c>
      <c r="V27" s="27">
        <f t="shared" si="1"/>
        <v>-140202255</v>
      </c>
      <c r="W27" s="27">
        <f t="shared" si="1"/>
        <v>-232034938</v>
      </c>
      <c r="X27" s="27">
        <f t="shared" si="1"/>
        <v>-202493766</v>
      </c>
      <c r="Y27" s="27">
        <f t="shared" si="1"/>
        <v>-29541172</v>
      </c>
      <c r="Z27" s="28">
        <f>+IF(X27&lt;&gt;0,+(Y27/X27)*100,0)</f>
        <v>14.588682201702941</v>
      </c>
      <c r="AA27" s="29">
        <f>SUM(AA21:AA26)</f>
        <v>-202493766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>
        <v>22630638</v>
      </c>
      <c r="L32" s="19"/>
      <c r="M32" s="19"/>
      <c r="N32" s="19">
        <v>22630638</v>
      </c>
      <c r="O32" s="19"/>
      <c r="P32" s="19"/>
      <c r="Q32" s="19"/>
      <c r="R32" s="19"/>
      <c r="S32" s="19"/>
      <c r="T32" s="19"/>
      <c r="U32" s="19"/>
      <c r="V32" s="19"/>
      <c r="W32" s="19">
        <v>22630638</v>
      </c>
      <c r="X32" s="19"/>
      <c r="Y32" s="19">
        <v>22630638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800000</v>
      </c>
      <c r="F33" s="19">
        <v>800000</v>
      </c>
      <c r="G33" s="19">
        <v>514514</v>
      </c>
      <c r="H33" s="36">
        <v>712333</v>
      </c>
      <c r="I33" s="36">
        <v>540592</v>
      </c>
      <c r="J33" s="36">
        <v>1767439</v>
      </c>
      <c r="K33" s="19">
        <v>548175</v>
      </c>
      <c r="L33" s="19">
        <v>825272</v>
      </c>
      <c r="M33" s="19">
        <v>521040</v>
      </c>
      <c r="N33" s="19">
        <v>1894487</v>
      </c>
      <c r="O33" s="36">
        <v>-579704</v>
      </c>
      <c r="P33" s="36">
        <v>510072</v>
      </c>
      <c r="Q33" s="36">
        <v>-649923</v>
      </c>
      <c r="R33" s="19">
        <v>-719555</v>
      </c>
      <c r="S33" s="19">
        <v>-457094</v>
      </c>
      <c r="T33" s="19">
        <v>-667495</v>
      </c>
      <c r="U33" s="19">
        <v>-406591</v>
      </c>
      <c r="V33" s="36">
        <v>-1531180</v>
      </c>
      <c r="W33" s="36">
        <v>1411191</v>
      </c>
      <c r="X33" s="36">
        <v>800000</v>
      </c>
      <c r="Y33" s="19">
        <v>611191</v>
      </c>
      <c r="Z33" s="20">
        <v>76.4</v>
      </c>
      <c r="AA33" s="21">
        <v>800000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>
        <v>-933328</v>
      </c>
      <c r="J35" s="19">
        <v>-933328</v>
      </c>
      <c r="K35" s="19">
        <v>-17728803</v>
      </c>
      <c r="L35" s="19"/>
      <c r="M35" s="19"/>
      <c r="N35" s="19">
        <v>-17728803</v>
      </c>
      <c r="O35" s="19"/>
      <c r="P35" s="19"/>
      <c r="Q35" s="19"/>
      <c r="R35" s="19"/>
      <c r="S35" s="19"/>
      <c r="T35" s="19"/>
      <c r="U35" s="19"/>
      <c r="V35" s="19"/>
      <c r="W35" s="19">
        <v>-18662131</v>
      </c>
      <c r="X35" s="19"/>
      <c r="Y35" s="19">
        <v>-18662131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800000</v>
      </c>
      <c r="F36" s="27">
        <f t="shared" si="2"/>
        <v>800000</v>
      </c>
      <c r="G36" s="27">
        <f t="shared" si="2"/>
        <v>514514</v>
      </c>
      <c r="H36" s="27">
        <f t="shared" si="2"/>
        <v>712333</v>
      </c>
      <c r="I36" s="27">
        <f t="shared" si="2"/>
        <v>-392736</v>
      </c>
      <c r="J36" s="27">
        <f t="shared" si="2"/>
        <v>834111</v>
      </c>
      <c r="K36" s="27">
        <f t="shared" si="2"/>
        <v>5450010</v>
      </c>
      <c r="L36" s="27">
        <f t="shared" si="2"/>
        <v>825272</v>
      </c>
      <c r="M36" s="27">
        <f t="shared" si="2"/>
        <v>521040</v>
      </c>
      <c r="N36" s="27">
        <f t="shared" si="2"/>
        <v>6796322</v>
      </c>
      <c r="O36" s="27">
        <f t="shared" si="2"/>
        <v>-579704</v>
      </c>
      <c r="P36" s="27">
        <f t="shared" si="2"/>
        <v>510072</v>
      </c>
      <c r="Q36" s="27">
        <f t="shared" si="2"/>
        <v>-649923</v>
      </c>
      <c r="R36" s="27">
        <f t="shared" si="2"/>
        <v>-719555</v>
      </c>
      <c r="S36" s="27">
        <f t="shared" si="2"/>
        <v>-457094</v>
      </c>
      <c r="T36" s="27">
        <f t="shared" si="2"/>
        <v>-667495</v>
      </c>
      <c r="U36" s="27">
        <f t="shared" si="2"/>
        <v>-406591</v>
      </c>
      <c r="V36" s="27">
        <f t="shared" si="2"/>
        <v>-1531180</v>
      </c>
      <c r="W36" s="27">
        <f t="shared" si="2"/>
        <v>5379698</v>
      </c>
      <c r="X36" s="27">
        <f t="shared" si="2"/>
        <v>800000</v>
      </c>
      <c r="Y36" s="27">
        <f t="shared" si="2"/>
        <v>4579698</v>
      </c>
      <c r="Z36" s="28">
        <f>+IF(X36&lt;&gt;0,+(Y36/X36)*100,0)</f>
        <v>572.4622499999999</v>
      </c>
      <c r="AA36" s="29">
        <f>SUM(AA31:AA35)</f>
        <v>800000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-99025114</v>
      </c>
      <c r="F38" s="33">
        <f t="shared" si="3"/>
        <v>-99025114</v>
      </c>
      <c r="G38" s="33">
        <f t="shared" si="3"/>
        <v>41224037</v>
      </c>
      <c r="H38" s="33">
        <f t="shared" si="3"/>
        <v>-28508766</v>
      </c>
      <c r="I38" s="33">
        <f t="shared" si="3"/>
        <v>-9752324</v>
      </c>
      <c r="J38" s="33">
        <f t="shared" si="3"/>
        <v>2962947</v>
      </c>
      <c r="K38" s="33">
        <f t="shared" si="3"/>
        <v>-66467305</v>
      </c>
      <c r="L38" s="33">
        <f t="shared" si="3"/>
        <v>-6863163</v>
      </c>
      <c r="M38" s="33">
        <f t="shared" si="3"/>
        <v>-9580427</v>
      </c>
      <c r="N38" s="33">
        <f t="shared" si="3"/>
        <v>-82910895</v>
      </c>
      <c r="O38" s="33">
        <f t="shared" si="3"/>
        <v>-8147468</v>
      </c>
      <c r="P38" s="33">
        <f t="shared" si="3"/>
        <v>-23784967</v>
      </c>
      <c r="Q38" s="33">
        <f t="shared" si="3"/>
        <v>-1362140</v>
      </c>
      <c r="R38" s="33">
        <f t="shared" si="3"/>
        <v>-33294575</v>
      </c>
      <c r="S38" s="33">
        <f t="shared" si="3"/>
        <v>-22697924</v>
      </c>
      <c r="T38" s="33">
        <f t="shared" si="3"/>
        <v>-33194307</v>
      </c>
      <c r="U38" s="33">
        <f t="shared" si="3"/>
        <v>-102159822</v>
      </c>
      <c r="V38" s="33">
        <f t="shared" si="3"/>
        <v>-158052053</v>
      </c>
      <c r="W38" s="33">
        <f t="shared" si="3"/>
        <v>-271294576</v>
      </c>
      <c r="X38" s="33">
        <f t="shared" si="3"/>
        <v>-99025114</v>
      </c>
      <c r="Y38" s="33">
        <f t="shared" si="3"/>
        <v>-172269462</v>
      </c>
      <c r="Z38" s="34">
        <f>+IF(X38&lt;&gt;0,+(Y38/X38)*100,0)</f>
        <v>173.96542658865306</v>
      </c>
      <c r="AA38" s="35">
        <f>+AA17+AA27+AA36</f>
        <v>-99025114</v>
      </c>
    </row>
    <row r="39" spans="1:27" ht="13.5">
      <c r="A39" s="22" t="s">
        <v>59</v>
      </c>
      <c r="B39" s="16"/>
      <c r="C39" s="31"/>
      <c r="D39" s="31"/>
      <c r="E39" s="32">
        <v>157714267</v>
      </c>
      <c r="F39" s="33">
        <v>157714267</v>
      </c>
      <c r="G39" s="33">
        <v>157714267</v>
      </c>
      <c r="H39" s="33">
        <v>198938304</v>
      </c>
      <c r="I39" s="33">
        <v>170429538</v>
      </c>
      <c r="J39" s="33">
        <v>157714267</v>
      </c>
      <c r="K39" s="33">
        <v>160677214</v>
      </c>
      <c r="L39" s="33">
        <v>94209909</v>
      </c>
      <c r="M39" s="33">
        <v>87346746</v>
      </c>
      <c r="N39" s="33">
        <v>160677214</v>
      </c>
      <c r="O39" s="33">
        <v>77766319</v>
      </c>
      <c r="P39" s="33">
        <v>69618851</v>
      </c>
      <c r="Q39" s="33">
        <v>45833884</v>
      </c>
      <c r="R39" s="33">
        <v>77766319</v>
      </c>
      <c r="S39" s="33">
        <v>44471744</v>
      </c>
      <c r="T39" s="33">
        <v>21773820</v>
      </c>
      <c r="U39" s="33">
        <v>-11420487</v>
      </c>
      <c r="V39" s="33">
        <v>44471744</v>
      </c>
      <c r="W39" s="33">
        <v>157714267</v>
      </c>
      <c r="X39" s="33">
        <v>157714267</v>
      </c>
      <c r="Y39" s="33"/>
      <c r="Z39" s="34"/>
      <c r="AA39" s="35">
        <v>157714267</v>
      </c>
    </row>
    <row r="40" spans="1:27" ht="13.5">
      <c r="A40" s="41" t="s">
        <v>60</v>
      </c>
      <c r="B40" s="42"/>
      <c r="C40" s="43"/>
      <c r="D40" s="43"/>
      <c r="E40" s="44">
        <v>58689153</v>
      </c>
      <c r="F40" s="45">
        <v>58689153</v>
      </c>
      <c r="G40" s="45">
        <v>198938304</v>
      </c>
      <c r="H40" s="45">
        <v>170429538</v>
      </c>
      <c r="I40" s="45">
        <v>160677214</v>
      </c>
      <c r="J40" s="45">
        <v>160677214</v>
      </c>
      <c r="K40" s="45">
        <v>94209909</v>
      </c>
      <c r="L40" s="45">
        <v>87346746</v>
      </c>
      <c r="M40" s="45">
        <v>77766319</v>
      </c>
      <c r="N40" s="45">
        <v>77766319</v>
      </c>
      <c r="O40" s="45">
        <v>69618851</v>
      </c>
      <c r="P40" s="45">
        <v>45833884</v>
      </c>
      <c r="Q40" s="45">
        <v>44471744</v>
      </c>
      <c r="R40" s="45">
        <v>69618851</v>
      </c>
      <c r="S40" s="45">
        <v>21773820</v>
      </c>
      <c r="T40" s="45">
        <v>-11420487</v>
      </c>
      <c r="U40" s="45">
        <v>-113580309</v>
      </c>
      <c r="V40" s="45">
        <v>-113580309</v>
      </c>
      <c r="W40" s="45">
        <v>-113580309</v>
      </c>
      <c r="X40" s="45">
        <v>58689153</v>
      </c>
      <c r="Y40" s="45">
        <v>-172269462</v>
      </c>
      <c r="Z40" s="46">
        <v>-293.53</v>
      </c>
      <c r="AA40" s="47">
        <v>58689153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6347843</v>
      </c>
      <c r="D6" s="17"/>
      <c r="E6" s="18">
        <v>10840720</v>
      </c>
      <c r="F6" s="19">
        <v>10840551</v>
      </c>
      <c r="G6" s="19">
        <v>1003318</v>
      </c>
      <c r="H6" s="19">
        <v>1057099</v>
      </c>
      <c r="I6" s="19">
        <v>1057099</v>
      </c>
      <c r="J6" s="19">
        <v>3117516</v>
      </c>
      <c r="K6" s="19"/>
      <c r="L6" s="19">
        <v>2155256</v>
      </c>
      <c r="M6" s="19">
        <v>1068374</v>
      </c>
      <c r="N6" s="19">
        <v>3223630</v>
      </c>
      <c r="O6" s="19">
        <v>172409</v>
      </c>
      <c r="P6" s="19">
        <v>297164</v>
      </c>
      <c r="Q6" s="19">
        <v>206153</v>
      </c>
      <c r="R6" s="19">
        <v>675726</v>
      </c>
      <c r="S6" s="19">
        <v>284502</v>
      </c>
      <c r="T6" s="19">
        <v>329579</v>
      </c>
      <c r="U6" s="19">
        <v>329579</v>
      </c>
      <c r="V6" s="19">
        <v>943660</v>
      </c>
      <c r="W6" s="19">
        <v>7960532</v>
      </c>
      <c r="X6" s="19">
        <v>10840551</v>
      </c>
      <c r="Y6" s="19">
        <v>-2880019</v>
      </c>
      <c r="Z6" s="20">
        <v>-26.57</v>
      </c>
      <c r="AA6" s="21">
        <v>10840551</v>
      </c>
    </row>
    <row r="7" spans="1:27" ht="13.5">
      <c r="A7" s="22" t="s">
        <v>34</v>
      </c>
      <c r="B7" s="16"/>
      <c r="C7" s="17">
        <v>28436486</v>
      </c>
      <c r="D7" s="17"/>
      <c r="E7" s="18">
        <v>55669750</v>
      </c>
      <c r="F7" s="19">
        <v>56769222</v>
      </c>
      <c r="G7" s="19">
        <v>3756596</v>
      </c>
      <c r="H7" s="19">
        <v>4645500</v>
      </c>
      <c r="I7" s="19">
        <v>3371076</v>
      </c>
      <c r="J7" s="19">
        <v>11773172</v>
      </c>
      <c r="K7" s="19">
        <v>1812256</v>
      </c>
      <c r="L7" s="19">
        <v>7834328</v>
      </c>
      <c r="M7" s="19">
        <v>4163905</v>
      </c>
      <c r="N7" s="19">
        <v>13810489</v>
      </c>
      <c r="O7" s="19">
        <v>1448489</v>
      </c>
      <c r="P7" s="19">
        <v>2946330</v>
      </c>
      <c r="Q7" s="19">
        <v>2308978</v>
      </c>
      <c r="R7" s="19">
        <v>6703797</v>
      </c>
      <c r="S7" s="19">
        <v>3059582</v>
      </c>
      <c r="T7" s="19">
        <v>2782763</v>
      </c>
      <c r="U7" s="19">
        <v>2885097</v>
      </c>
      <c r="V7" s="19">
        <v>8727442</v>
      </c>
      <c r="W7" s="19">
        <v>41014900</v>
      </c>
      <c r="X7" s="19">
        <v>56769222</v>
      </c>
      <c r="Y7" s="19">
        <v>-15754322</v>
      </c>
      <c r="Z7" s="20">
        <v>-27.75</v>
      </c>
      <c r="AA7" s="21">
        <v>56769222</v>
      </c>
    </row>
    <row r="8" spans="1:27" ht="13.5">
      <c r="A8" s="22" t="s">
        <v>35</v>
      </c>
      <c r="B8" s="16"/>
      <c r="C8" s="17">
        <v>4855824</v>
      </c>
      <c r="D8" s="17"/>
      <c r="E8" s="18">
        <v>8681549</v>
      </c>
      <c r="F8" s="19">
        <v>8681288</v>
      </c>
      <c r="G8" s="19">
        <v>289211</v>
      </c>
      <c r="H8" s="19">
        <v>142078</v>
      </c>
      <c r="I8" s="19">
        <v>30181</v>
      </c>
      <c r="J8" s="19">
        <v>461470</v>
      </c>
      <c r="K8" s="19">
        <v>74208</v>
      </c>
      <c r="L8" s="19">
        <v>76558</v>
      </c>
      <c r="M8" s="19">
        <v>53123</v>
      </c>
      <c r="N8" s="19">
        <v>203889</v>
      </c>
      <c r="O8" s="19">
        <v>136028</v>
      </c>
      <c r="P8" s="19">
        <v>111679</v>
      </c>
      <c r="Q8" s="19">
        <v>103189</v>
      </c>
      <c r="R8" s="19">
        <v>350896</v>
      </c>
      <c r="S8" s="19">
        <v>3206628</v>
      </c>
      <c r="T8" s="19">
        <v>1574621</v>
      </c>
      <c r="U8" s="19">
        <v>1541268</v>
      </c>
      <c r="V8" s="19">
        <v>6322517</v>
      </c>
      <c r="W8" s="19">
        <v>7338772</v>
      </c>
      <c r="X8" s="19">
        <v>8681288</v>
      </c>
      <c r="Y8" s="19">
        <v>-1342516</v>
      </c>
      <c r="Z8" s="20">
        <v>-15.46</v>
      </c>
      <c r="AA8" s="21">
        <v>8681288</v>
      </c>
    </row>
    <row r="9" spans="1:27" ht="13.5">
      <c r="A9" s="22" t="s">
        <v>36</v>
      </c>
      <c r="B9" s="16"/>
      <c r="C9" s="17">
        <v>72449200</v>
      </c>
      <c r="D9" s="17"/>
      <c r="E9" s="18">
        <v>78046000</v>
      </c>
      <c r="F9" s="19">
        <v>78638200</v>
      </c>
      <c r="G9" s="19">
        <v>31178000</v>
      </c>
      <c r="H9" s="19"/>
      <c r="I9" s="19">
        <v>232200</v>
      </c>
      <c r="J9" s="19">
        <v>31410200</v>
      </c>
      <c r="K9" s="19"/>
      <c r="L9" s="19"/>
      <c r="M9" s="19">
        <v>16639000</v>
      </c>
      <c r="N9" s="19">
        <v>16639000</v>
      </c>
      <c r="O9" s="19">
        <v>7001000</v>
      </c>
      <c r="P9" s="19"/>
      <c r="Q9" s="19"/>
      <c r="R9" s="19">
        <v>7001000</v>
      </c>
      <c r="S9" s="19"/>
      <c r="T9" s="19">
        <v>13926000</v>
      </c>
      <c r="U9" s="19">
        <v>6176000</v>
      </c>
      <c r="V9" s="19">
        <v>20102000</v>
      </c>
      <c r="W9" s="19">
        <v>75152200</v>
      </c>
      <c r="X9" s="19">
        <v>78638200</v>
      </c>
      <c r="Y9" s="19">
        <v>-3486000</v>
      </c>
      <c r="Z9" s="20">
        <v>-4.43</v>
      </c>
      <c r="AA9" s="21">
        <v>78638200</v>
      </c>
    </row>
    <row r="10" spans="1:27" ht="13.5">
      <c r="A10" s="22" t="s">
        <v>37</v>
      </c>
      <c r="B10" s="16"/>
      <c r="C10" s="17">
        <v>52942946</v>
      </c>
      <c r="D10" s="17"/>
      <c r="E10" s="18">
        <v>27493000</v>
      </c>
      <c r="F10" s="19">
        <v>27493000</v>
      </c>
      <c r="G10" s="19">
        <v>13522000</v>
      </c>
      <c r="H10" s="19"/>
      <c r="I10" s="19"/>
      <c r="J10" s="19">
        <v>13522000</v>
      </c>
      <c r="K10" s="19"/>
      <c r="L10" s="19"/>
      <c r="M10" s="19"/>
      <c r="N10" s="19"/>
      <c r="O10" s="19"/>
      <c r="P10" s="19"/>
      <c r="Q10" s="19">
        <v>26000000</v>
      </c>
      <c r="R10" s="19">
        <v>26000000</v>
      </c>
      <c r="S10" s="19"/>
      <c r="T10" s="19"/>
      <c r="U10" s="19"/>
      <c r="V10" s="19"/>
      <c r="W10" s="19">
        <v>39522000</v>
      </c>
      <c r="X10" s="19">
        <v>27493000</v>
      </c>
      <c r="Y10" s="19">
        <v>12029000</v>
      </c>
      <c r="Z10" s="20">
        <v>43.75</v>
      </c>
      <c r="AA10" s="21">
        <v>27493000</v>
      </c>
    </row>
    <row r="11" spans="1:27" ht="13.5">
      <c r="A11" s="22" t="s">
        <v>38</v>
      </c>
      <c r="B11" s="16"/>
      <c r="C11" s="17">
        <v>142520</v>
      </c>
      <c r="D11" s="17"/>
      <c r="E11" s="18">
        <v>26597</v>
      </c>
      <c r="F11" s="19">
        <v>26139</v>
      </c>
      <c r="G11" s="19"/>
      <c r="H11" s="19"/>
      <c r="I11" s="19"/>
      <c r="J11" s="19"/>
      <c r="K11" s="19"/>
      <c r="L11" s="19"/>
      <c r="M11" s="19">
        <v>139</v>
      </c>
      <c r="N11" s="19">
        <v>139</v>
      </c>
      <c r="O11" s="19"/>
      <c r="P11" s="19"/>
      <c r="Q11" s="19"/>
      <c r="R11" s="19"/>
      <c r="S11" s="19"/>
      <c r="T11" s="19"/>
      <c r="U11" s="19"/>
      <c r="V11" s="19"/>
      <c r="W11" s="19">
        <v>139</v>
      </c>
      <c r="X11" s="19">
        <v>26139</v>
      </c>
      <c r="Y11" s="19">
        <v>-26000</v>
      </c>
      <c r="Z11" s="20">
        <v>-99.47</v>
      </c>
      <c r="AA11" s="21">
        <v>26139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-118028827</v>
      </c>
      <c r="D14" s="17"/>
      <c r="E14" s="18">
        <v>-153245635</v>
      </c>
      <c r="F14" s="19">
        <v>-155125283</v>
      </c>
      <c r="G14" s="19">
        <v>-7902194</v>
      </c>
      <c r="H14" s="19">
        <v>-9848351</v>
      </c>
      <c r="I14" s="19">
        <v>-14118649</v>
      </c>
      <c r="J14" s="19">
        <v>-31869194</v>
      </c>
      <c r="K14" s="19">
        <v>-7455480</v>
      </c>
      <c r="L14" s="19">
        <v>-9242297</v>
      </c>
      <c r="M14" s="19">
        <v>-10894773</v>
      </c>
      <c r="N14" s="19">
        <v>-27592550</v>
      </c>
      <c r="O14" s="19">
        <v>-9449156</v>
      </c>
      <c r="P14" s="19">
        <v>-12748396</v>
      </c>
      <c r="Q14" s="19">
        <v>-10329250</v>
      </c>
      <c r="R14" s="19">
        <v>-32526802</v>
      </c>
      <c r="S14" s="19">
        <v>-11135682</v>
      </c>
      <c r="T14" s="19">
        <v>-12842154</v>
      </c>
      <c r="U14" s="19">
        <v>-13134362</v>
      </c>
      <c r="V14" s="19">
        <v>-37112198</v>
      </c>
      <c r="W14" s="19">
        <v>-129100744</v>
      </c>
      <c r="X14" s="19">
        <v>-155125283</v>
      </c>
      <c r="Y14" s="19">
        <v>26024539</v>
      </c>
      <c r="Z14" s="20">
        <v>-16.78</v>
      </c>
      <c r="AA14" s="21">
        <v>-155125283</v>
      </c>
    </row>
    <row r="15" spans="1:27" ht="13.5">
      <c r="A15" s="22" t="s">
        <v>42</v>
      </c>
      <c r="B15" s="16"/>
      <c r="C15" s="17">
        <v>-762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47145230</v>
      </c>
      <c r="D17" s="25">
        <f>SUM(D6:D16)</f>
        <v>0</v>
      </c>
      <c r="E17" s="26">
        <f t="shared" si="0"/>
        <v>27511981</v>
      </c>
      <c r="F17" s="27">
        <f t="shared" si="0"/>
        <v>27323117</v>
      </c>
      <c r="G17" s="27">
        <f t="shared" si="0"/>
        <v>41846931</v>
      </c>
      <c r="H17" s="27">
        <f t="shared" si="0"/>
        <v>-4003674</v>
      </c>
      <c r="I17" s="27">
        <f t="shared" si="0"/>
        <v>-9428093</v>
      </c>
      <c r="J17" s="27">
        <f t="shared" si="0"/>
        <v>28415164</v>
      </c>
      <c r="K17" s="27">
        <f t="shared" si="0"/>
        <v>-5569016</v>
      </c>
      <c r="L17" s="27">
        <f t="shared" si="0"/>
        <v>823845</v>
      </c>
      <c r="M17" s="27">
        <f t="shared" si="0"/>
        <v>11029768</v>
      </c>
      <c r="N17" s="27">
        <f t="shared" si="0"/>
        <v>6284597</v>
      </c>
      <c r="O17" s="27">
        <f t="shared" si="0"/>
        <v>-691230</v>
      </c>
      <c r="P17" s="27">
        <f t="shared" si="0"/>
        <v>-9393223</v>
      </c>
      <c r="Q17" s="27">
        <f t="shared" si="0"/>
        <v>18289070</v>
      </c>
      <c r="R17" s="27">
        <f t="shared" si="0"/>
        <v>8204617</v>
      </c>
      <c r="S17" s="27">
        <f t="shared" si="0"/>
        <v>-4584970</v>
      </c>
      <c r="T17" s="27">
        <f t="shared" si="0"/>
        <v>5770809</v>
      </c>
      <c r="U17" s="27">
        <f t="shared" si="0"/>
        <v>-2202418</v>
      </c>
      <c r="V17" s="27">
        <f t="shared" si="0"/>
        <v>-1016579</v>
      </c>
      <c r="W17" s="27">
        <f t="shared" si="0"/>
        <v>41887799</v>
      </c>
      <c r="X17" s="27">
        <f t="shared" si="0"/>
        <v>27323117</v>
      </c>
      <c r="Y17" s="27">
        <f t="shared" si="0"/>
        <v>14564682</v>
      </c>
      <c r="Z17" s="28">
        <f>+IF(X17&lt;&gt;0,+(Y17/X17)*100,0)</f>
        <v>53.30534579930979</v>
      </c>
      <c r="AA17" s="29">
        <f>SUM(AA6:AA16)</f>
        <v>27323117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62115</v>
      </c>
      <c r="F21" s="19">
        <v>62000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62000</v>
      </c>
      <c r="Y21" s="36">
        <v>-62000</v>
      </c>
      <c r="Z21" s="37">
        <v>-100</v>
      </c>
      <c r="AA21" s="38">
        <v>62000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v>4000000</v>
      </c>
      <c r="T24" s="19"/>
      <c r="U24" s="19"/>
      <c r="V24" s="19">
        <v>4000000</v>
      </c>
      <c r="W24" s="19">
        <v>4000000</v>
      </c>
      <c r="X24" s="19"/>
      <c r="Y24" s="19">
        <v>4000000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-51491914</v>
      </c>
      <c r="D26" s="17"/>
      <c r="E26" s="18">
        <v>-25850000</v>
      </c>
      <c r="F26" s="19">
        <v>-27334899</v>
      </c>
      <c r="G26" s="19">
        <v>-3968915</v>
      </c>
      <c r="H26" s="19">
        <v>-3018848</v>
      </c>
      <c r="I26" s="19">
        <v>-2081766</v>
      </c>
      <c r="J26" s="19">
        <v>-9069529</v>
      </c>
      <c r="K26" s="19">
        <v>-3586071</v>
      </c>
      <c r="L26" s="19">
        <v>-5154883</v>
      </c>
      <c r="M26" s="19">
        <v>-3454311</v>
      </c>
      <c r="N26" s="19">
        <v>-12195265</v>
      </c>
      <c r="O26" s="19">
        <v>-158413</v>
      </c>
      <c r="P26" s="19">
        <v>-1674459</v>
      </c>
      <c r="Q26" s="19">
        <v>-4714152</v>
      </c>
      <c r="R26" s="19">
        <v>-6547024</v>
      </c>
      <c r="S26" s="19">
        <v>-3803407</v>
      </c>
      <c r="T26" s="19">
        <v>-3849766</v>
      </c>
      <c r="U26" s="19">
        <v>-3849766</v>
      </c>
      <c r="V26" s="19">
        <v>-11502939</v>
      </c>
      <c r="W26" s="19">
        <v>-39314757</v>
      </c>
      <c r="X26" s="19">
        <v>-27334899</v>
      </c>
      <c r="Y26" s="19">
        <v>-11979858</v>
      </c>
      <c r="Z26" s="20">
        <v>43.83</v>
      </c>
      <c r="AA26" s="21">
        <v>-27334899</v>
      </c>
    </row>
    <row r="27" spans="1:27" ht="13.5">
      <c r="A27" s="23" t="s">
        <v>51</v>
      </c>
      <c r="B27" s="24"/>
      <c r="C27" s="25">
        <f aca="true" t="shared" si="1" ref="C27:Y27">SUM(C21:C26)</f>
        <v>-51491914</v>
      </c>
      <c r="D27" s="25">
        <f>SUM(D21:D26)</f>
        <v>0</v>
      </c>
      <c r="E27" s="26">
        <f t="shared" si="1"/>
        <v>-25787885</v>
      </c>
      <c r="F27" s="27">
        <f t="shared" si="1"/>
        <v>-27272899</v>
      </c>
      <c r="G27" s="27">
        <f t="shared" si="1"/>
        <v>-3968915</v>
      </c>
      <c r="H27" s="27">
        <f t="shared" si="1"/>
        <v>-3018848</v>
      </c>
      <c r="I27" s="27">
        <f t="shared" si="1"/>
        <v>-2081766</v>
      </c>
      <c r="J27" s="27">
        <f t="shared" si="1"/>
        <v>-9069529</v>
      </c>
      <c r="K27" s="27">
        <f t="shared" si="1"/>
        <v>-3586071</v>
      </c>
      <c r="L27" s="27">
        <f t="shared" si="1"/>
        <v>-5154883</v>
      </c>
      <c r="M27" s="27">
        <f t="shared" si="1"/>
        <v>-3454311</v>
      </c>
      <c r="N27" s="27">
        <f t="shared" si="1"/>
        <v>-12195265</v>
      </c>
      <c r="O27" s="27">
        <f t="shared" si="1"/>
        <v>-158413</v>
      </c>
      <c r="P27" s="27">
        <f t="shared" si="1"/>
        <v>-1674459</v>
      </c>
      <c r="Q27" s="27">
        <f t="shared" si="1"/>
        <v>-4714152</v>
      </c>
      <c r="R27" s="27">
        <f t="shared" si="1"/>
        <v>-6547024</v>
      </c>
      <c r="S27" s="27">
        <f t="shared" si="1"/>
        <v>196593</v>
      </c>
      <c r="T27" s="27">
        <f t="shared" si="1"/>
        <v>-3849766</v>
      </c>
      <c r="U27" s="27">
        <f t="shared" si="1"/>
        <v>-3849766</v>
      </c>
      <c r="V27" s="27">
        <f t="shared" si="1"/>
        <v>-7502939</v>
      </c>
      <c r="W27" s="27">
        <f t="shared" si="1"/>
        <v>-35314757</v>
      </c>
      <c r="X27" s="27">
        <f t="shared" si="1"/>
        <v>-27272899</v>
      </c>
      <c r="Y27" s="27">
        <f t="shared" si="1"/>
        <v>-8041858</v>
      </c>
      <c r="Z27" s="28">
        <f>+IF(X27&lt;&gt;0,+(Y27/X27)*100,0)</f>
        <v>29.486626999205328</v>
      </c>
      <c r="AA27" s="29">
        <f>SUM(AA21:AA26)</f>
        <v>-27272899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>
        <v>6820</v>
      </c>
      <c r="T33" s="19">
        <v>5101</v>
      </c>
      <c r="U33" s="19">
        <v>5101</v>
      </c>
      <c r="V33" s="36">
        <v>17022</v>
      </c>
      <c r="W33" s="36">
        <v>17022</v>
      </c>
      <c r="X33" s="36"/>
      <c r="Y33" s="19">
        <v>17022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-8672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-8672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6820</v>
      </c>
      <c r="T36" s="27">
        <f t="shared" si="2"/>
        <v>5101</v>
      </c>
      <c r="U36" s="27">
        <f t="shared" si="2"/>
        <v>5101</v>
      </c>
      <c r="V36" s="27">
        <f t="shared" si="2"/>
        <v>17022</v>
      </c>
      <c r="W36" s="27">
        <f t="shared" si="2"/>
        <v>17022</v>
      </c>
      <c r="X36" s="27">
        <f t="shared" si="2"/>
        <v>0</v>
      </c>
      <c r="Y36" s="27">
        <f t="shared" si="2"/>
        <v>17022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-4355356</v>
      </c>
      <c r="D38" s="31">
        <f>+D17+D27+D36</f>
        <v>0</v>
      </c>
      <c r="E38" s="32">
        <f t="shared" si="3"/>
        <v>1724096</v>
      </c>
      <c r="F38" s="33">
        <f t="shared" si="3"/>
        <v>50218</v>
      </c>
      <c r="G38" s="33">
        <f t="shared" si="3"/>
        <v>37878016</v>
      </c>
      <c r="H38" s="33">
        <f t="shared" si="3"/>
        <v>-7022522</v>
      </c>
      <c r="I38" s="33">
        <f t="shared" si="3"/>
        <v>-11509859</v>
      </c>
      <c r="J38" s="33">
        <f t="shared" si="3"/>
        <v>19345635</v>
      </c>
      <c r="K38" s="33">
        <f t="shared" si="3"/>
        <v>-9155087</v>
      </c>
      <c r="L38" s="33">
        <f t="shared" si="3"/>
        <v>-4331038</v>
      </c>
      <c r="M38" s="33">
        <f t="shared" si="3"/>
        <v>7575457</v>
      </c>
      <c r="N38" s="33">
        <f t="shared" si="3"/>
        <v>-5910668</v>
      </c>
      <c r="O38" s="33">
        <f t="shared" si="3"/>
        <v>-849643</v>
      </c>
      <c r="P38" s="33">
        <f t="shared" si="3"/>
        <v>-11067682</v>
      </c>
      <c r="Q38" s="33">
        <f t="shared" si="3"/>
        <v>13574918</v>
      </c>
      <c r="R38" s="33">
        <f t="shared" si="3"/>
        <v>1657593</v>
      </c>
      <c r="S38" s="33">
        <f t="shared" si="3"/>
        <v>-4381557</v>
      </c>
      <c r="T38" s="33">
        <f t="shared" si="3"/>
        <v>1926144</v>
      </c>
      <c r="U38" s="33">
        <f t="shared" si="3"/>
        <v>-6047083</v>
      </c>
      <c r="V38" s="33">
        <f t="shared" si="3"/>
        <v>-8502496</v>
      </c>
      <c r="W38" s="33">
        <f t="shared" si="3"/>
        <v>6590064</v>
      </c>
      <c r="X38" s="33">
        <f t="shared" si="3"/>
        <v>50218</v>
      </c>
      <c r="Y38" s="33">
        <f t="shared" si="3"/>
        <v>6539846</v>
      </c>
      <c r="Z38" s="34">
        <f>+IF(X38&lt;&gt;0,+(Y38/X38)*100,0)</f>
        <v>13022.912103229915</v>
      </c>
      <c r="AA38" s="35">
        <f>+AA17+AA27+AA36</f>
        <v>50218</v>
      </c>
    </row>
    <row r="39" spans="1:27" ht="13.5">
      <c r="A39" s="22" t="s">
        <v>59</v>
      </c>
      <c r="B39" s="16"/>
      <c r="C39" s="31">
        <v>-6919858</v>
      </c>
      <c r="D39" s="31"/>
      <c r="E39" s="32">
        <v>-6213688</v>
      </c>
      <c r="F39" s="33">
        <v>-6213688</v>
      </c>
      <c r="G39" s="33">
        <v>81318</v>
      </c>
      <c r="H39" s="33">
        <v>37959334</v>
      </c>
      <c r="I39" s="33">
        <v>30936812</v>
      </c>
      <c r="J39" s="33">
        <v>81318</v>
      </c>
      <c r="K39" s="33">
        <v>19426953</v>
      </c>
      <c r="L39" s="33">
        <v>10271866</v>
      </c>
      <c r="M39" s="33">
        <v>5940828</v>
      </c>
      <c r="N39" s="33">
        <v>19426953</v>
      </c>
      <c r="O39" s="33">
        <v>13516285</v>
      </c>
      <c r="P39" s="33">
        <v>12666642</v>
      </c>
      <c r="Q39" s="33">
        <v>1598960</v>
      </c>
      <c r="R39" s="33">
        <v>13516285</v>
      </c>
      <c r="S39" s="33">
        <v>15173878</v>
      </c>
      <c r="T39" s="33">
        <v>10792321</v>
      </c>
      <c r="U39" s="33">
        <v>12718465</v>
      </c>
      <c r="V39" s="33">
        <v>15173878</v>
      </c>
      <c r="W39" s="33">
        <v>81318</v>
      </c>
      <c r="X39" s="33">
        <v>-6213688</v>
      </c>
      <c r="Y39" s="33">
        <v>6295006</v>
      </c>
      <c r="Z39" s="34">
        <v>-101.31</v>
      </c>
      <c r="AA39" s="35">
        <v>-6213688</v>
      </c>
    </row>
    <row r="40" spans="1:27" ht="13.5">
      <c r="A40" s="41" t="s">
        <v>60</v>
      </c>
      <c r="B40" s="42"/>
      <c r="C40" s="43">
        <v>-11275214</v>
      </c>
      <c r="D40" s="43"/>
      <c r="E40" s="44">
        <v>-4489592</v>
      </c>
      <c r="F40" s="45">
        <v>-6163470</v>
      </c>
      <c r="G40" s="45">
        <v>37959334</v>
      </c>
      <c r="H40" s="45">
        <v>30936812</v>
      </c>
      <c r="I40" s="45">
        <v>19426953</v>
      </c>
      <c r="J40" s="45">
        <v>19426953</v>
      </c>
      <c r="K40" s="45">
        <v>10271866</v>
      </c>
      <c r="L40" s="45">
        <v>5940828</v>
      </c>
      <c r="M40" s="45">
        <v>13516285</v>
      </c>
      <c r="N40" s="45">
        <v>13516285</v>
      </c>
      <c r="O40" s="45">
        <v>12666642</v>
      </c>
      <c r="P40" s="45">
        <v>1598960</v>
      </c>
      <c r="Q40" s="45">
        <v>15173878</v>
      </c>
      <c r="R40" s="45">
        <v>12666642</v>
      </c>
      <c r="S40" s="45">
        <v>10792321</v>
      </c>
      <c r="T40" s="45">
        <v>12718465</v>
      </c>
      <c r="U40" s="45">
        <v>6671382</v>
      </c>
      <c r="V40" s="45">
        <v>6671382</v>
      </c>
      <c r="W40" s="45">
        <v>6671382</v>
      </c>
      <c r="X40" s="45">
        <v>-6163470</v>
      </c>
      <c r="Y40" s="45">
        <v>12834852</v>
      </c>
      <c r="Z40" s="46">
        <v>-208.24</v>
      </c>
      <c r="AA40" s="47">
        <v>-6163470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3125018</v>
      </c>
      <c r="D6" s="17"/>
      <c r="E6" s="18">
        <v>5691360</v>
      </c>
      <c r="F6" s="19">
        <v>5691360</v>
      </c>
      <c r="G6" s="19">
        <v>249666</v>
      </c>
      <c r="H6" s="19">
        <v>335166</v>
      </c>
      <c r="I6" s="19">
        <v>342395</v>
      </c>
      <c r="J6" s="19">
        <v>927227</v>
      </c>
      <c r="K6" s="19">
        <v>327566</v>
      </c>
      <c r="L6" s="19">
        <v>307522</v>
      </c>
      <c r="M6" s="19">
        <v>314012</v>
      </c>
      <c r="N6" s="19">
        <v>949100</v>
      </c>
      <c r="O6" s="19">
        <v>300563</v>
      </c>
      <c r="P6" s="19">
        <v>429681</v>
      </c>
      <c r="Q6" s="19">
        <v>355805</v>
      </c>
      <c r="R6" s="19">
        <v>1086049</v>
      </c>
      <c r="S6" s="19">
        <v>278916</v>
      </c>
      <c r="T6" s="19">
        <v>422966</v>
      </c>
      <c r="U6" s="19">
        <v>1103550</v>
      </c>
      <c r="V6" s="19">
        <v>1805432</v>
      </c>
      <c r="W6" s="19">
        <v>4767808</v>
      </c>
      <c r="X6" s="19">
        <v>5691360</v>
      </c>
      <c r="Y6" s="19">
        <v>-923552</v>
      </c>
      <c r="Z6" s="20">
        <v>-16.23</v>
      </c>
      <c r="AA6" s="21">
        <v>5691360</v>
      </c>
    </row>
    <row r="7" spans="1:27" ht="13.5">
      <c r="A7" s="22" t="s">
        <v>34</v>
      </c>
      <c r="B7" s="16"/>
      <c r="C7" s="17">
        <v>33932968</v>
      </c>
      <c r="D7" s="17"/>
      <c r="E7" s="18">
        <v>40976640</v>
      </c>
      <c r="F7" s="19">
        <v>40976640</v>
      </c>
      <c r="G7" s="19">
        <v>3287263</v>
      </c>
      <c r="H7" s="19">
        <v>3241230</v>
      </c>
      <c r="I7" s="19">
        <v>4278036</v>
      </c>
      <c r="J7" s="19">
        <v>10806529</v>
      </c>
      <c r="K7" s="19">
        <v>3746843</v>
      </c>
      <c r="L7" s="19">
        <v>3884521</v>
      </c>
      <c r="M7" s="19">
        <v>3797368</v>
      </c>
      <c r="N7" s="19">
        <v>11428732</v>
      </c>
      <c r="O7" s="19">
        <v>2637126</v>
      </c>
      <c r="P7" s="19">
        <v>5605208</v>
      </c>
      <c r="Q7" s="19">
        <v>3366356</v>
      </c>
      <c r="R7" s="19">
        <v>11608690</v>
      </c>
      <c r="S7" s="19">
        <v>3884356</v>
      </c>
      <c r="T7" s="19">
        <v>3417284</v>
      </c>
      <c r="U7" s="19">
        <v>10260395</v>
      </c>
      <c r="V7" s="19">
        <v>17562035</v>
      </c>
      <c r="W7" s="19">
        <v>51405986</v>
      </c>
      <c r="X7" s="19">
        <v>40976640</v>
      </c>
      <c r="Y7" s="19">
        <v>10429346</v>
      </c>
      <c r="Z7" s="20">
        <v>25.45</v>
      </c>
      <c r="AA7" s="21">
        <v>40976640</v>
      </c>
    </row>
    <row r="8" spans="1:27" ht="13.5">
      <c r="A8" s="22" t="s">
        <v>35</v>
      </c>
      <c r="B8" s="16"/>
      <c r="C8" s="17">
        <v>4846248</v>
      </c>
      <c r="D8" s="17"/>
      <c r="E8" s="18">
        <v>8256000</v>
      </c>
      <c r="F8" s="19">
        <v>8256000</v>
      </c>
      <c r="G8" s="19">
        <v>593070</v>
      </c>
      <c r="H8" s="19">
        <v>587187</v>
      </c>
      <c r="I8" s="19">
        <v>440733</v>
      </c>
      <c r="J8" s="19">
        <v>1620990</v>
      </c>
      <c r="K8" s="19">
        <v>588095</v>
      </c>
      <c r="L8" s="19">
        <v>14430417</v>
      </c>
      <c r="M8" s="19">
        <v>562568</v>
      </c>
      <c r="N8" s="19">
        <v>15581080</v>
      </c>
      <c r="O8" s="19">
        <v>842072</v>
      </c>
      <c r="P8" s="19">
        <v>938182</v>
      </c>
      <c r="Q8" s="19">
        <v>1937038</v>
      </c>
      <c r="R8" s="19">
        <v>3717292</v>
      </c>
      <c r="S8" s="19">
        <v>409689</v>
      </c>
      <c r="T8" s="19">
        <v>918492</v>
      </c>
      <c r="U8" s="19">
        <v>766369</v>
      </c>
      <c r="V8" s="19">
        <v>2094550</v>
      </c>
      <c r="W8" s="19">
        <v>23013912</v>
      </c>
      <c r="X8" s="19">
        <v>8256000</v>
      </c>
      <c r="Y8" s="19">
        <v>14757912</v>
      </c>
      <c r="Z8" s="20">
        <v>178.75</v>
      </c>
      <c r="AA8" s="21">
        <v>8256000</v>
      </c>
    </row>
    <row r="9" spans="1:27" ht="13.5">
      <c r="A9" s="22" t="s">
        <v>36</v>
      </c>
      <c r="B9" s="16"/>
      <c r="C9" s="17">
        <v>55057548</v>
      </c>
      <c r="D9" s="17"/>
      <c r="E9" s="18">
        <v>60508000</v>
      </c>
      <c r="F9" s="19">
        <v>60508000</v>
      </c>
      <c r="G9" s="19">
        <v>23558000</v>
      </c>
      <c r="H9" s="19">
        <v>1489000</v>
      </c>
      <c r="I9" s="19"/>
      <c r="J9" s="19">
        <v>25047000</v>
      </c>
      <c r="K9" s="19"/>
      <c r="L9" s="19"/>
      <c r="M9" s="19">
        <v>4693000</v>
      </c>
      <c r="N9" s="19">
        <v>4693000</v>
      </c>
      <c r="O9" s="19"/>
      <c r="P9" s="19">
        <v>416000</v>
      </c>
      <c r="Q9" s="19">
        <v>320000</v>
      </c>
      <c r="R9" s="19">
        <v>736000</v>
      </c>
      <c r="S9" s="19"/>
      <c r="T9" s="19"/>
      <c r="U9" s="19">
        <v>2459851</v>
      </c>
      <c r="V9" s="19">
        <v>2459851</v>
      </c>
      <c r="W9" s="19">
        <v>32935851</v>
      </c>
      <c r="X9" s="19">
        <v>60508000</v>
      </c>
      <c r="Y9" s="19">
        <v>-27572149</v>
      </c>
      <c r="Z9" s="20">
        <v>-45.57</v>
      </c>
      <c r="AA9" s="21">
        <v>60508000</v>
      </c>
    </row>
    <row r="10" spans="1:27" ht="13.5">
      <c r="A10" s="22" t="s">
        <v>37</v>
      </c>
      <c r="B10" s="16"/>
      <c r="C10" s="17">
        <v>41380524</v>
      </c>
      <c r="D10" s="17"/>
      <c r="E10" s="18">
        <v>28809000</v>
      </c>
      <c r="F10" s="19">
        <v>28809000</v>
      </c>
      <c r="G10" s="19">
        <v>5161000</v>
      </c>
      <c r="H10" s="19"/>
      <c r="I10" s="19"/>
      <c r="J10" s="19">
        <v>5161000</v>
      </c>
      <c r="K10" s="19">
        <v>3000000</v>
      </c>
      <c r="L10" s="19"/>
      <c r="M10" s="19">
        <v>11261000</v>
      </c>
      <c r="N10" s="19">
        <v>14261000</v>
      </c>
      <c r="O10" s="19"/>
      <c r="P10" s="19"/>
      <c r="Q10" s="19">
        <v>5182000</v>
      </c>
      <c r="R10" s="19">
        <v>5182000</v>
      </c>
      <c r="S10" s="19"/>
      <c r="T10" s="19"/>
      <c r="U10" s="19"/>
      <c r="V10" s="19"/>
      <c r="W10" s="19">
        <v>24604000</v>
      </c>
      <c r="X10" s="19">
        <v>28809000</v>
      </c>
      <c r="Y10" s="19">
        <v>-4205000</v>
      </c>
      <c r="Z10" s="20">
        <v>-14.6</v>
      </c>
      <c r="AA10" s="21">
        <v>28809000</v>
      </c>
    </row>
    <row r="11" spans="1:27" ht="13.5">
      <c r="A11" s="22" t="s">
        <v>38</v>
      </c>
      <c r="B11" s="16"/>
      <c r="C11" s="17">
        <v>687059</v>
      </c>
      <c r="D11" s="17"/>
      <c r="E11" s="18">
        <v>356000</v>
      </c>
      <c r="F11" s="19">
        <v>356000</v>
      </c>
      <c r="G11" s="19">
        <v>59777</v>
      </c>
      <c r="H11" s="19">
        <v>212643</v>
      </c>
      <c r="I11" s="19">
        <v>305816</v>
      </c>
      <c r="J11" s="19">
        <v>578236</v>
      </c>
      <c r="K11" s="19">
        <v>41334</v>
      </c>
      <c r="L11" s="19">
        <v>38640</v>
      </c>
      <c r="M11" s="19">
        <v>33758</v>
      </c>
      <c r="N11" s="19">
        <v>113732</v>
      </c>
      <c r="O11" s="19">
        <v>51806</v>
      </c>
      <c r="P11" s="19">
        <v>51025</v>
      </c>
      <c r="Q11" s="19">
        <v>35105</v>
      </c>
      <c r="R11" s="19">
        <v>137936</v>
      </c>
      <c r="S11" s="19">
        <v>28045</v>
      </c>
      <c r="T11" s="19">
        <v>20766</v>
      </c>
      <c r="U11" s="19">
        <v>8903</v>
      </c>
      <c r="V11" s="19">
        <v>57714</v>
      </c>
      <c r="W11" s="19">
        <v>887618</v>
      </c>
      <c r="X11" s="19">
        <v>356000</v>
      </c>
      <c r="Y11" s="19">
        <v>531618</v>
      </c>
      <c r="Z11" s="20">
        <v>149.33</v>
      </c>
      <c r="AA11" s="21">
        <v>356000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-89462453</v>
      </c>
      <c r="D14" s="17"/>
      <c r="E14" s="18">
        <v>-129252000</v>
      </c>
      <c r="F14" s="19">
        <v>-129252000</v>
      </c>
      <c r="G14" s="19">
        <v>-29272202</v>
      </c>
      <c r="H14" s="19">
        <v>-4952368</v>
      </c>
      <c r="I14" s="19">
        <v>-7735472</v>
      </c>
      <c r="J14" s="19">
        <v>-41960042</v>
      </c>
      <c r="K14" s="19">
        <v>-5808840</v>
      </c>
      <c r="L14" s="19">
        <v>-5994527</v>
      </c>
      <c r="M14" s="19">
        <v>-12762195</v>
      </c>
      <c r="N14" s="19">
        <v>-24565562</v>
      </c>
      <c r="O14" s="19">
        <v>-15670019</v>
      </c>
      <c r="P14" s="19">
        <v>-9194401</v>
      </c>
      <c r="Q14" s="19">
        <v>-10308937</v>
      </c>
      <c r="R14" s="19">
        <v>-35173357</v>
      </c>
      <c r="S14" s="19">
        <v>-5222955</v>
      </c>
      <c r="T14" s="19">
        <v>-6066694</v>
      </c>
      <c r="U14" s="19">
        <v>-6612351</v>
      </c>
      <c r="V14" s="19">
        <v>-17902000</v>
      </c>
      <c r="W14" s="19">
        <v>-119600961</v>
      </c>
      <c r="X14" s="19">
        <v>-129252000</v>
      </c>
      <c r="Y14" s="19">
        <v>9651039</v>
      </c>
      <c r="Z14" s="20">
        <v>-7.47</v>
      </c>
      <c r="AA14" s="21">
        <v>-129252000</v>
      </c>
    </row>
    <row r="15" spans="1:27" ht="13.5">
      <c r="A15" s="22" t="s">
        <v>42</v>
      </c>
      <c r="B15" s="16"/>
      <c r="C15" s="17">
        <v>-10423192</v>
      </c>
      <c r="D15" s="17"/>
      <c r="E15" s="18">
        <v>-1142000</v>
      </c>
      <c r="F15" s="19">
        <v>-1142000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-1142000</v>
      </c>
      <c r="Y15" s="19">
        <v>1142000</v>
      </c>
      <c r="Z15" s="20">
        <v>-100</v>
      </c>
      <c r="AA15" s="21">
        <v>-1142000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39143720</v>
      </c>
      <c r="D17" s="25">
        <f>SUM(D6:D16)</f>
        <v>0</v>
      </c>
      <c r="E17" s="26">
        <f t="shared" si="0"/>
        <v>14203000</v>
      </c>
      <c r="F17" s="27">
        <f t="shared" si="0"/>
        <v>14203000</v>
      </c>
      <c r="G17" s="27">
        <f t="shared" si="0"/>
        <v>3636574</v>
      </c>
      <c r="H17" s="27">
        <f t="shared" si="0"/>
        <v>912858</v>
      </c>
      <c r="I17" s="27">
        <f t="shared" si="0"/>
        <v>-2368492</v>
      </c>
      <c r="J17" s="27">
        <f t="shared" si="0"/>
        <v>2180940</v>
      </c>
      <c r="K17" s="27">
        <f t="shared" si="0"/>
        <v>1894998</v>
      </c>
      <c r="L17" s="27">
        <f t="shared" si="0"/>
        <v>12666573</v>
      </c>
      <c r="M17" s="27">
        <f t="shared" si="0"/>
        <v>7899511</v>
      </c>
      <c r="N17" s="27">
        <f t="shared" si="0"/>
        <v>22461082</v>
      </c>
      <c r="O17" s="27">
        <f t="shared" si="0"/>
        <v>-11838452</v>
      </c>
      <c r="P17" s="27">
        <f t="shared" si="0"/>
        <v>-1754305</v>
      </c>
      <c r="Q17" s="27">
        <f t="shared" si="0"/>
        <v>887367</v>
      </c>
      <c r="R17" s="27">
        <f t="shared" si="0"/>
        <v>-12705390</v>
      </c>
      <c r="S17" s="27">
        <f t="shared" si="0"/>
        <v>-621949</v>
      </c>
      <c r="T17" s="27">
        <f t="shared" si="0"/>
        <v>-1287186</v>
      </c>
      <c r="U17" s="27">
        <f t="shared" si="0"/>
        <v>7986717</v>
      </c>
      <c r="V17" s="27">
        <f t="shared" si="0"/>
        <v>6077582</v>
      </c>
      <c r="W17" s="27">
        <f t="shared" si="0"/>
        <v>18014214</v>
      </c>
      <c r="X17" s="27">
        <f t="shared" si="0"/>
        <v>14203000</v>
      </c>
      <c r="Y17" s="27">
        <f t="shared" si="0"/>
        <v>3811214</v>
      </c>
      <c r="Z17" s="28">
        <f>+IF(X17&lt;&gt;0,+(Y17/X17)*100,0)</f>
        <v>26.83386608463001</v>
      </c>
      <c r="AA17" s="29">
        <f>SUM(AA6:AA16)</f>
        <v>14203000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-40568757</v>
      </c>
      <c r="D26" s="17"/>
      <c r="E26" s="18">
        <v>-28809000</v>
      </c>
      <c r="F26" s="19">
        <v>-28809000</v>
      </c>
      <c r="G26" s="19"/>
      <c r="H26" s="19">
        <v>-1819015</v>
      </c>
      <c r="I26" s="19">
        <v>-1651048</v>
      </c>
      <c r="J26" s="19">
        <v>-3470063</v>
      </c>
      <c r="K26" s="19">
        <v>-4836860</v>
      </c>
      <c r="L26" s="19">
        <v>-2813186</v>
      </c>
      <c r="M26" s="19">
        <v>-1298064</v>
      </c>
      <c r="N26" s="19">
        <v>-8948110</v>
      </c>
      <c r="O26" s="19"/>
      <c r="P26" s="19">
        <v>-1111207</v>
      </c>
      <c r="Q26" s="19">
        <v>-2020810</v>
      </c>
      <c r="R26" s="19">
        <v>-3132017</v>
      </c>
      <c r="S26" s="19">
        <v>-2426333</v>
      </c>
      <c r="T26" s="19">
        <v>-3200</v>
      </c>
      <c r="U26" s="19">
        <v>-3649593</v>
      </c>
      <c r="V26" s="19">
        <v>-6079126</v>
      </c>
      <c r="W26" s="19">
        <v>-21629316</v>
      </c>
      <c r="X26" s="19">
        <v>-28809000</v>
      </c>
      <c r="Y26" s="19">
        <v>7179684</v>
      </c>
      <c r="Z26" s="20">
        <v>-24.92</v>
      </c>
      <c r="AA26" s="21">
        <v>-28809000</v>
      </c>
    </row>
    <row r="27" spans="1:27" ht="13.5">
      <c r="A27" s="23" t="s">
        <v>51</v>
      </c>
      <c r="B27" s="24"/>
      <c r="C27" s="25">
        <f aca="true" t="shared" si="1" ref="C27:Y27">SUM(C21:C26)</f>
        <v>-40568757</v>
      </c>
      <c r="D27" s="25">
        <f>SUM(D21:D26)</f>
        <v>0</v>
      </c>
      <c r="E27" s="26">
        <f t="shared" si="1"/>
        <v>-28809000</v>
      </c>
      <c r="F27" s="27">
        <f t="shared" si="1"/>
        <v>-28809000</v>
      </c>
      <c r="G27" s="27">
        <f t="shared" si="1"/>
        <v>0</v>
      </c>
      <c r="H27" s="27">
        <f t="shared" si="1"/>
        <v>-1819015</v>
      </c>
      <c r="I27" s="27">
        <f t="shared" si="1"/>
        <v>-1651048</v>
      </c>
      <c r="J27" s="27">
        <f t="shared" si="1"/>
        <v>-3470063</v>
      </c>
      <c r="K27" s="27">
        <f t="shared" si="1"/>
        <v>-4836860</v>
      </c>
      <c r="L27" s="27">
        <f t="shared" si="1"/>
        <v>-2813186</v>
      </c>
      <c r="M27" s="27">
        <f t="shared" si="1"/>
        <v>-1298064</v>
      </c>
      <c r="N27" s="27">
        <f t="shared" si="1"/>
        <v>-8948110</v>
      </c>
      <c r="O27" s="27">
        <f t="shared" si="1"/>
        <v>0</v>
      </c>
      <c r="P27" s="27">
        <f t="shared" si="1"/>
        <v>-1111207</v>
      </c>
      <c r="Q27" s="27">
        <f t="shared" si="1"/>
        <v>-2020810</v>
      </c>
      <c r="R27" s="27">
        <f t="shared" si="1"/>
        <v>-3132017</v>
      </c>
      <c r="S27" s="27">
        <f t="shared" si="1"/>
        <v>-2426333</v>
      </c>
      <c r="T27" s="27">
        <f t="shared" si="1"/>
        <v>-3200</v>
      </c>
      <c r="U27" s="27">
        <f t="shared" si="1"/>
        <v>-3649593</v>
      </c>
      <c r="V27" s="27">
        <f t="shared" si="1"/>
        <v>-6079126</v>
      </c>
      <c r="W27" s="27">
        <f t="shared" si="1"/>
        <v>-21629316</v>
      </c>
      <c r="X27" s="27">
        <f t="shared" si="1"/>
        <v>-28809000</v>
      </c>
      <c r="Y27" s="27">
        <f t="shared" si="1"/>
        <v>7179684</v>
      </c>
      <c r="Z27" s="28">
        <f>+IF(X27&lt;&gt;0,+(Y27/X27)*100,0)</f>
        <v>-24.921670311361034</v>
      </c>
      <c r="AA27" s="29">
        <f>SUM(AA21:AA26)</f>
        <v>-28809000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200000</v>
      </c>
      <c r="F33" s="19">
        <v>200000</v>
      </c>
      <c r="G33" s="19"/>
      <c r="H33" s="36"/>
      <c r="I33" s="36"/>
      <c r="J33" s="36"/>
      <c r="K33" s="19"/>
      <c r="L33" s="19">
        <v>414545</v>
      </c>
      <c r="M33" s="19"/>
      <c r="N33" s="19">
        <v>414545</v>
      </c>
      <c r="O33" s="36"/>
      <c r="P33" s="36"/>
      <c r="Q33" s="36"/>
      <c r="R33" s="19"/>
      <c r="S33" s="19"/>
      <c r="T33" s="19">
        <v>320692</v>
      </c>
      <c r="U33" s="19"/>
      <c r="V33" s="36">
        <v>320692</v>
      </c>
      <c r="W33" s="36">
        <v>735237</v>
      </c>
      <c r="X33" s="36">
        <v>200000</v>
      </c>
      <c r="Y33" s="19">
        <v>535237</v>
      </c>
      <c r="Z33" s="20">
        <v>267.62</v>
      </c>
      <c r="AA33" s="21">
        <v>200000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200000</v>
      </c>
      <c r="F36" s="27">
        <f t="shared" si="2"/>
        <v>200000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414545</v>
      </c>
      <c r="M36" s="27">
        <f t="shared" si="2"/>
        <v>0</v>
      </c>
      <c r="N36" s="27">
        <f t="shared" si="2"/>
        <v>414545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320692</v>
      </c>
      <c r="U36" s="27">
        <f t="shared" si="2"/>
        <v>0</v>
      </c>
      <c r="V36" s="27">
        <f t="shared" si="2"/>
        <v>320692</v>
      </c>
      <c r="W36" s="27">
        <f t="shared" si="2"/>
        <v>735237</v>
      </c>
      <c r="X36" s="27">
        <f t="shared" si="2"/>
        <v>200000</v>
      </c>
      <c r="Y36" s="27">
        <f t="shared" si="2"/>
        <v>535237</v>
      </c>
      <c r="Z36" s="28">
        <f>+IF(X36&lt;&gt;0,+(Y36/X36)*100,0)</f>
        <v>267.6185</v>
      </c>
      <c r="AA36" s="29">
        <f>SUM(AA31:AA35)</f>
        <v>200000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-1425037</v>
      </c>
      <c r="D38" s="31">
        <f>+D17+D27+D36</f>
        <v>0</v>
      </c>
      <c r="E38" s="32">
        <f t="shared" si="3"/>
        <v>-14406000</v>
      </c>
      <c r="F38" s="33">
        <f t="shared" si="3"/>
        <v>-14406000</v>
      </c>
      <c r="G38" s="33">
        <f t="shared" si="3"/>
        <v>3636574</v>
      </c>
      <c r="H38" s="33">
        <f t="shared" si="3"/>
        <v>-906157</v>
      </c>
      <c r="I38" s="33">
        <f t="shared" si="3"/>
        <v>-4019540</v>
      </c>
      <c r="J38" s="33">
        <f t="shared" si="3"/>
        <v>-1289123</v>
      </c>
      <c r="K38" s="33">
        <f t="shared" si="3"/>
        <v>-2941862</v>
      </c>
      <c r="L38" s="33">
        <f t="shared" si="3"/>
        <v>10267932</v>
      </c>
      <c r="M38" s="33">
        <f t="shared" si="3"/>
        <v>6601447</v>
      </c>
      <c r="N38" s="33">
        <f t="shared" si="3"/>
        <v>13927517</v>
      </c>
      <c r="O38" s="33">
        <f t="shared" si="3"/>
        <v>-11838452</v>
      </c>
      <c r="P38" s="33">
        <f t="shared" si="3"/>
        <v>-2865512</v>
      </c>
      <c r="Q38" s="33">
        <f t="shared" si="3"/>
        <v>-1133443</v>
      </c>
      <c r="R38" s="33">
        <f t="shared" si="3"/>
        <v>-15837407</v>
      </c>
      <c r="S38" s="33">
        <f t="shared" si="3"/>
        <v>-3048282</v>
      </c>
      <c r="T38" s="33">
        <f t="shared" si="3"/>
        <v>-969694</v>
      </c>
      <c r="U38" s="33">
        <f t="shared" si="3"/>
        <v>4337124</v>
      </c>
      <c r="V38" s="33">
        <f t="shared" si="3"/>
        <v>319148</v>
      </c>
      <c r="W38" s="33">
        <f t="shared" si="3"/>
        <v>-2879865</v>
      </c>
      <c r="X38" s="33">
        <f t="shared" si="3"/>
        <v>-14406000</v>
      </c>
      <c r="Y38" s="33">
        <f t="shared" si="3"/>
        <v>11526135</v>
      </c>
      <c r="Z38" s="34">
        <f>+IF(X38&lt;&gt;0,+(Y38/X38)*100,0)</f>
        <v>-80.00926697209496</v>
      </c>
      <c r="AA38" s="35">
        <f>+AA17+AA27+AA36</f>
        <v>-14406000</v>
      </c>
    </row>
    <row r="39" spans="1:27" ht="13.5">
      <c r="A39" s="22" t="s">
        <v>59</v>
      </c>
      <c r="B39" s="16"/>
      <c r="C39" s="31">
        <v>10710804</v>
      </c>
      <c r="D39" s="31"/>
      <c r="E39" s="32">
        <v>12463000</v>
      </c>
      <c r="F39" s="33">
        <v>12463000</v>
      </c>
      <c r="G39" s="33">
        <v>9281928</v>
      </c>
      <c r="H39" s="33">
        <v>12918502</v>
      </c>
      <c r="I39" s="33">
        <v>12012345</v>
      </c>
      <c r="J39" s="33">
        <v>9281928</v>
      </c>
      <c r="K39" s="33">
        <v>7992805</v>
      </c>
      <c r="L39" s="33">
        <v>5050943</v>
      </c>
      <c r="M39" s="33">
        <v>15318875</v>
      </c>
      <c r="N39" s="33">
        <v>7992805</v>
      </c>
      <c r="O39" s="33">
        <v>21920322</v>
      </c>
      <c r="P39" s="33">
        <v>10081870</v>
      </c>
      <c r="Q39" s="33">
        <v>7216358</v>
      </c>
      <c r="R39" s="33">
        <v>21920322</v>
      </c>
      <c r="S39" s="33">
        <v>6082915</v>
      </c>
      <c r="T39" s="33">
        <v>3034633</v>
      </c>
      <c r="U39" s="33">
        <v>2064939</v>
      </c>
      <c r="V39" s="33">
        <v>6082915</v>
      </c>
      <c r="W39" s="33">
        <v>9281928</v>
      </c>
      <c r="X39" s="33">
        <v>12463000</v>
      </c>
      <c r="Y39" s="33">
        <v>-3181072</v>
      </c>
      <c r="Z39" s="34">
        <v>-25.52</v>
      </c>
      <c r="AA39" s="35">
        <v>12463000</v>
      </c>
    </row>
    <row r="40" spans="1:27" ht="13.5">
      <c r="A40" s="41" t="s">
        <v>60</v>
      </c>
      <c r="B40" s="42"/>
      <c r="C40" s="43">
        <v>9285767</v>
      </c>
      <c r="D40" s="43"/>
      <c r="E40" s="44">
        <v>-1943000</v>
      </c>
      <c r="F40" s="45">
        <v>-1943000</v>
      </c>
      <c r="G40" s="45">
        <v>12918502</v>
      </c>
      <c r="H40" s="45">
        <v>12012345</v>
      </c>
      <c r="I40" s="45">
        <v>7992805</v>
      </c>
      <c r="J40" s="45">
        <v>7992805</v>
      </c>
      <c r="K40" s="45">
        <v>5050943</v>
      </c>
      <c r="L40" s="45">
        <v>15318875</v>
      </c>
      <c r="M40" s="45">
        <v>21920322</v>
      </c>
      <c r="N40" s="45">
        <v>21920322</v>
      </c>
      <c r="O40" s="45">
        <v>10081870</v>
      </c>
      <c r="P40" s="45">
        <v>7216358</v>
      </c>
      <c r="Q40" s="45">
        <v>6082915</v>
      </c>
      <c r="R40" s="45">
        <v>10081870</v>
      </c>
      <c r="S40" s="45">
        <v>3034633</v>
      </c>
      <c r="T40" s="45">
        <v>2064939</v>
      </c>
      <c r="U40" s="45">
        <v>6402063</v>
      </c>
      <c r="V40" s="45">
        <v>6402063</v>
      </c>
      <c r="W40" s="45">
        <v>6402063</v>
      </c>
      <c r="X40" s="45">
        <v>-1943000</v>
      </c>
      <c r="Y40" s="45">
        <v>8345063</v>
      </c>
      <c r="Z40" s="46">
        <v>-429.49</v>
      </c>
      <c r="AA40" s="47">
        <v>-1943000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190356831</v>
      </c>
      <c r="D6" s="17"/>
      <c r="E6" s="18">
        <v>220825000</v>
      </c>
      <c r="F6" s="19">
        <v>214622022</v>
      </c>
      <c r="G6" s="19">
        <v>11516265</v>
      </c>
      <c r="H6" s="19">
        <v>11848568</v>
      </c>
      <c r="I6" s="19">
        <v>13721006</v>
      </c>
      <c r="J6" s="19">
        <v>37085839</v>
      </c>
      <c r="K6" s="19">
        <v>15343996</v>
      </c>
      <c r="L6" s="19">
        <v>14046211</v>
      </c>
      <c r="M6" s="19">
        <v>14662296</v>
      </c>
      <c r="N6" s="19">
        <v>44052503</v>
      </c>
      <c r="O6" s="19">
        <v>13323711</v>
      </c>
      <c r="P6" s="19">
        <v>22972479</v>
      </c>
      <c r="Q6" s="19">
        <v>14531539</v>
      </c>
      <c r="R6" s="19">
        <v>50827729</v>
      </c>
      <c r="S6" s="19">
        <v>15579565</v>
      </c>
      <c r="T6" s="19">
        <v>20786374</v>
      </c>
      <c r="U6" s="19">
        <v>15742040</v>
      </c>
      <c r="V6" s="19">
        <v>52107979</v>
      </c>
      <c r="W6" s="19">
        <v>184074050</v>
      </c>
      <c r="X6" s="19">
        <v>214622022</v>
      </c>
      <c r="Y6" s="19">
        <v>-30547972</v>
      </c>
      <c r="Z6" s="20">
        <v>-14.23</v>
      </c>
      <c r="AA6" s="21">
        <v>214622022</v>
      </c>
    </row>
    <row r="7" spans="1:27" ht="13.5">
      <c r="A7" s="22" t="s">
        <v>34</v>
      </c>
      <c r="B7" s="16"/>
      <c r="C7" s="17">
        <v>743073705</v>
      </c>
      <c r="D7" s="17"/>
      <c r="E7" s="18">
        <v>938557800</v>
      </c>
      <c r="F7" s="19">
        <v>1014202353</v>
      </c>
      <c r="G7" s="19">
        <v>78323670</v>
      </c>
      <c r="H7" s="19">
        <v>80429871</v>
      </c>
      <c r="I7" s="19">
        <v>92764430</v>
      </c>
      <c r="J7" s="19">
        <v>251517971</v>
      </c>
      <c r="K7" s="19">
        <v>83798154</v>
      </c>
      <c r="L7" s="19">
        <v>76850935</v>
      </c>
      <c r="M7" s="19">
        <v>74178452</v>
      </c>
      <c r="N7" s="19">
        <v>234827541</v>
      </c>
      <c r="O7" s="19">
        <v>71895009</v>
      </c>
      <c r="P7" s="19">
        <v>80135861</v>
      </c>
      <c r="Q7" s="19">
        <v>81050774</v>
      </c>
      <c r="R7" s="19">
        <v>233081644</v>
      </c>
      <c r="S7" s="19">
        <v>78108435</v>
      </c>
      <c r="T7" s="19">
        <v>74283388</v>
      </c>
      <c r="U7" s="19">
        <v>74780792</v>
      </c>
      <c r="V7" s="19">
        <v>227172615</v>
      </c>
      <c r="W7" s="19">
        <v>946599771</v>
      </c>
      <c r="X7" s="19">
        <v>1014202353</v>
      </c>
      <c r="Y7" s="19">
        <v>-67602582</v>
      </c>
      <c r="Z7" s="20">
        <v>-6.67</v>
      </c>
      <c r="AA7" s="21">
        <v>1014202353</v>
      </c>
    </row>
    <row r="8" spans="1:27" ht="13.5">
      <c r="A8" s="22" t="s">
        <v>35</v>
      </c>
      <c r="B8" s="16"/>
      <c r="C8" s="17">
        <v>124400458</v>
      </c>
      <c r="D8" s="17"/>
      <c r="E8" s="18">
        <v>241380000</v>
      </c>
      <c r="F8" s="19">
        <v>-110089058</v>
      </c>
      <c r="G8" s="19">
        <v>8577776</v>
      </c>
      <c r="H8" s="19">
        <v>8069521</v>
      </c>
      <c r="I8" s="19">
        <v>7968740</v>
      </c>
      <c r="J8" s="19">
        <v>24616037</v>
      </c>
      <c r="K8" s="19">
        <v>11032265</v>
      </c>
      <c r="L8" s="19">
        <v>12454996</v>
      </c>
      <c r="M8" s="19">
        <v>28038393</v>
      </c>
      <c r="N8" s="19">
        <v>51525654</v>
      </c>
      <c r="O8" s="19">
        <v>10352562</v>
      </c>
      <c r="P8" s="19">
        <v>11858703</v>
      </c>
      <c r="Q8" s="19">
        <v>14889800</v>
      </c>
      <c r="R8" s="19">
        <v>37101065</v>
      </c>
      <c r="S8" s="19">
        <v>11181869</v>
      </c>
      <c r="T8" s="19">
        <v>10633812</v>
      </c>
      <c r="U8" s="19">
        <v>46820238</v>
      </c>
      <c r="V8" s="19">
        <v>68635919</v>
      </c>
      <c r="W8" s="19">
        <v>181878675</v>
      </c>
      <c r="X8" s="19">
        <v>-110089058</v>
      </c>
      <c r="Y8" s="19">
        <v>291967733</v>
      </c>
      <c r="Z8" s="20">
        <v>-265.21</v>
      </c>
      <c r="AA8" s="21">
        <v>-110089058</v>
      </c>
    </row>
    <row r="9" spans="1:27" ht="13.5">
      <c r="A9" s="22" t="s">
        <v>36</v>
      </c>
      <c r="B9" s="16"/>
      <c r="C9" s="17">
        <v>431582767</v>
      </c>
      <c r="D9" s="17"/>
      <c r="E9" s="18">
        <v>347183000</v>
      </c>
      <c r="F9" s="19">
        <v>348749524</v>
      </c>
      <c r="G9" s="19">
        <v>123111000</v>
      </c>
      <c r="H9" s="19">
        <v>1699000</v>
      </c>
      <c r="I9" s="19"/>
      <c r="J9" s="19">
        <v>124810000</v>
      </c>
      <c r="K9" s="19"/>
      <c r="L9" s="19">
        <v>62864000</v>
      </c>
      <c r="M9" s="19">
        <v>974000</v>
      </c>
      <c r="N9" s="19">
        <v>63838000</v>
      </c>
      <c r="O9" s="19"/>
      <c r="P9" s="19"/>
      <c r="Q9" s="19">
        <v>574000</v>
      </c>
      <c r="R9" s="19">
        <v>574000</v>
      </c>
      <c r="S9" s="19"/>
      <c r="T9" s="19">
        <v>38000000</v>
      </c>
      <c r="U9" s="19">
        <v>39980000</v>
      </c>
      <c r="V9" s="19">
        <v>77980000</v>
      </c>
      <c r="W9" s="19">
        <v>267202000</v>
      </c>
      <c r="X9" s="19">
        <v>348749524</v>
      </c>
      <c r="Y9" s="19">
        <v>-81547524</v>
      </c>
      <c r="Z9" s="20">
        <v>-23.38</v>
      </c>
      <c r="AA9" s="21">
        <v>348749524</v>
      </c>
    </row>
    <row r="10" spans="1:27" ht="13.5">
      <c r="A10" s="22" t="s">
        <v>37</v>
      </c>
      <c r="B10" s="16"/>
      <c r="C10" s="17">
        <v>3800000</v>
      </c>
      <c r="D10" s="17"/>
      <c r="E10" s="18">
        <v>114856000</v>
      </c>
      <c r="F10" s="19">
        <v>115597000</v>
      </c>
      <c r="G10" s="19">
        <v>15792000</v>
      </c>
      <c r="H10" s="19"/>
      <c r="I10" s="19">
        <v>8405000</v>
      </c>
      <c r="J10" s="19">
        <v>24197000</v>
      </c>
      <c r="K10" s="19">
        <v>600000</v>
      </c>
      <c r="L10" s="19">
        <v>37409000</v>
      </c>
      <c r="M10" s="19"/>
      <c r="N10" s="19">
        <v>38009000</v>
      </c>
      <c r="O10" s="19"/>
      <c r="P10" s="19">
        <v>2026000</v>
      </c>
      <c r="Q10" s="19">
        <v>41199000</v>
      </c>
      <c r="R10" s="19">
        <v>43225000</v>
      </c>
      <c r="S10" s="19"/>
      <c r="T10" s="19"/>
      <c r="U10" s="19"/>
      <c r="V10" s="19"/>
      <c r="W10" s="19">
        <v>105431000</v>
      </c>
      <c r="X10" s="19">
        <v>115597000</v>
      </c>
      <c r="Y10" s="19">
        <v>-10166000</v>
      </c>
      <c r="Z10" s="20">
        <v>-8.79</v>
      </c>
      <c r="AA10" s="21">
        <v>115597000</v>
      </c>
    </row>
    <row r="11" spans="1:27" ht="13.5">
      <c r="A11" s="22" t="s">
        <v>38</v>
      </c>
      <c r="B11" s="16"/>
      <c r="C11" s="17">
        <v>57067891</v>
      </c>
      <c r="D11" s="17"/>
      <c r="E11" s="18">
        <v>5348000</v>
      </c>
      <c r="F11" s="19">
        <v>43302951</v>
      </c>
      <c r="G11" s="19">
        <v>28342</v>
      </c>
      <c r="H11" s="19">
        <v>29050</v>
      </c>
      <c r="I11" s="19">
        <v>26791</v>
      </c>
      <c r="J11" s="19">
        <v>84183</v>
      </c>
      <c r="K11" s="19">
        <v>27960</v>
      </c>
      <c r="L11" s="19">
        <v>23482</v>
      </c>
      <c r="M11" s="19">
        <v>24822</v>
      </c>
      <c r="N11" s="19">
        <v>76264</v>
      </c>
      <c r="O11" s="19">
        <v>7125</v>
      </c>
      <c r="P11" s="19">
        <v>668</v>
      </c>
      <c r="Q11" s="19">
        <v>42363</v>
      </c>
      <c r="R11" s="19">
        <v>50156</v>
      </c>
      <c r="S11" s="19">
        <v>9199</v>
      </c>
      <c r="T11" s="19">
        <v>2510</v>
      </c>
      <c r="U11" s="19">
        <v>267</v>
      </c>
      <c r="V11" s="19">
        <v>11976</v>
      </c>
      <c r="W11" s="19">
        <v>222579</v>
      </c>
      <c r="X11" s="19">
        <v>43302951</v>
      </c>
      <c r="Y11" s="19">
        <v>-43080372</v>
      </c>
      <c r="Z11" s="20">
        <v>-99.49</v>
      </c>
      <c r="AA11" s="21">
        <v>43302951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-1348501427</v>
      </c>
      <c r="D14" s="17"/>
      <c r="E14" s="18">
        <v>-1540168230</v>
      </c>
      <c r="F14" s="19">
        <v>-886110418</v>
      </c>
      <c r="G14" s="19">
        <v>-170868172</v>
      </c>
      <c r="H14" s="19">
        <v>-163129300</v>
      </c>
      <c r="I14" s="19">
        <v>-115070977</v>
      </c>
      <c r="J14" s="19">
        <v>-449068449</v>
      </c>
      <c r="K14" s="19">
        <v>-101509620</v>
      </c>
      <c r="L14" s="19">
        <v>-132853427</v>
      </c>
      <c r="M14" s="19">
        <v>-148996914</v>
      </c>
      <c r="N14" s="19">
        <v>-383359961</v>
      </c>
      <c r="O14" s="19">
        <v>-88775117</v>
      </c>
      <c r="P14" s="19">
        <v>-116200723</v>
      </c>
      <c r="Q14" s="19">
        <v>-100110634</v>
      </c>
      <c r="R14" s="19">
        <v>-305086474</v>
      </c>
      <c r="S14" s="19">
        <v>-104437662</v>
      </c>
      <c r="T14" s="19">
        <v>-126470675</v>
      </c>
      <c r="U14" s="19">
        <v>-205930038</v>
      </c>
      <c r="V14" s="19">
        <v>-436838375</v>
      </c>
      <c r="W14" s="19">
        <v>-1574353259</v>
      </c>
      <c r="X14" s="19">
        <v>-886110418</v>
      </c>
      <c r="Y14" s="19">
        <v>-688242841</v>
      </c>
      <c r="Z14" s="20">
        <v>77.67</v>
      </c>
      <c r="AA14" s="21">
        <v>-886110418</v>
      </c>
    </row>
    <row r="15" spans="1:27" ht="13.5">
      <c r="A15" s="22" t="s">
        <v>42</v>
      </c>
      <c r="B15" s="16"/>
      <c r="C15" s="17">
        <v>-34223742</v>
      </c>
      <c r="D15" s="17"/>
      <c r="E15" s="18">
        <v>-12534000</v>
      </c>
      <c r="F15" s="19">
        <v>-12925907</v>
      </c>
      <c r="G15" s="19">
        <v>-276489</v>
      </c>
      <c r="H15" s="19">
        <v>-275458</v>
      </c>
      <c r="I15" s="19">
        <v>-2848538</v>
      </c>
      <c r="J15" s="19">
        <v>-3400485</v>
      </c>
      <c r="K15" s="19">
        <v>-273290</v>
      </c>
      <c r="L15" s="19">
        <v>-263449</v>
      </c>
      <c r="M15" s="19">
        <v>-2534146</v>
      </c>
      <c r="N15" s="19">
        <v>-3070885</v>
      </c>
      <c r="O15" s="19">
        <v>-270005</v>
      </c>
      <c r="P15" s="19">
        <v>-243118</v>
      </c>
      <c r="Q15" s="19">
        <v>-2519193</v>
      </c>
      <c r="R15" s="19">
        <v>-3032316</v>
      </c>
      <c r="S15" s="19"/>
      <c r="T15" s="19">
        <v>-523161</v>
      </c>
      <c r="U15" s="19">
        <v>-2335771</v>
      </c>
      <c r="V15" s="19">
        <v>-2858932</v>
      </c>
      <c r="W15" s="19">
        <v>-12362618</v>
      </c>
      <c r="X15" s="19">
        <v>-12925907</v>
      </c>
      <c r="Y15" s="19">
        <v>563289</v>
      </c>
      <c r="Z15" s="20">
        <v>-4.36</v>
      </c>
      <c r="AA15" s="21">
        <v>-12925907</v>
      </c>
    </row>
    <row r="16" spans="1:27" ht="13.5">
      <c r="A16" s="22" t="s">
        <v>43</v>
      </c>
      <c r="B16" s="16"/>
      <c r="C16" s="17"/>
      <c r="D16" s="17"/>
      <c r="E16" s="18">
        <v>-4847000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167556483</v>
      </c>
      <c r="D17" s="25">
        <f>SUM(D6:D16)</f>
        <v>0</v>
      </c>
      <c r="E17" s="26">
        <f t="shared" si="0"/>
        <v>310600570</v>
      </c>
      <c r="F17" s="27">
        <f t="shared" si="0"/>
        <v>727348467</v>
      </c>
      <c r="G17" s="27">
        <f t="shared" si="0"/>
        <v>66204392</v>
      </c>
      <c r="H17" s="27">
        <f t="shared" si="0"/>
        <v>-61328748</v>
      </c>
      <c r="I17" s="27">
        <f t="shared" si="0"/>
        <v>4966452</v>
      </c>
      <c r="J17" s="27">
        <f t="shared" si="0"/>
        <v>9842096</v>
      </c>
      <c r="K17" s="27">
        <f t="shared" si="0"/>
        <v>9019465</v>
      </c>
      <c r="L17" s="27">
        <f t="shared" si="0"/>
        <v>70531748</v>
      </c>
      <c r="M17" s="27">
        <f t="shared" si="0"/>
        <v>-33653097</v>
      </c>
      <c r="N17" s="27">
        <f t="shared" si="0"/>
        <v>45898116</v>
      </c>
      <c r="O17" s="27">
        <f t="shared" si="0"/>
        <v>6533285</v>
      </c>
      <c r="P17" s="27">
        <f t="shared" si="0"/>
        <v>549870</v>
      </c>
      <c r="Q17" s="27">
        <f t="shared" si="0"/>
        <v>49657649</v>
      </c>
      <c r="R17" s="27">
        <f t="shared" si="0"/>
        <v>56740804</v>
      </c>
      <c r="S17" s="27">
        <f t="shared" si="0"/>
        <v>441406</v>
      </c>
      <c r="T17" s="27">
        <f t="shared" si="0"/>
        <v>16712248</v>
      </c>
      <c r="U17" s="27">
        <f t="shared" si="0"/>
        <v>-30942472</v>
      </c>
      <c r="V17" s="27">
        <f t="shared" si="0"/>
        <v>-13788818</v>
      </c>
      <c r="W17" s="27">
        <f t="shared" si="0"/>
        <v>98692198</v>
      </c>
      <c r="X17" s="27">
        <f t="shared" si="0"/>
        <v>727348467</v>
      </c>
      <c r="Y17" s="27">
        <f t="shared" si="0"/>
        <v>-628656269</v>
      </c>
      <c r="Z17" s="28">
        <f>+IF(X17&lt;&gt;0,+(Y17/X17)*100,0)</f>
        <v>-86.43123585493169</v>
      </c>
      <c r="AA17" s="29">
        <f>SUM(AA6:AA16)</f>
        <v>727348467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1894980</v>
      </c>
      <c r="D21" s="17"/>
      <c r="E21" s="18">
        <v>422000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22214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-7638592</v>
      </c>
      <c r="D23" s="40"/>
      <c r="E23" s="18"/>
      <c r="F23" s="19"/>
      <c r="G23" s="36"/>
      <c r="H23" s="36">
        <v>3790</v>
      </c>
      <c r="I23" s="36">
        <v>1904</v>
      </c>
      <c r="J23" s="19">
        <v>5694</v>
      </c>
      <c r="K23" s="36">
        <v>1910</v>
      </c>
      <c r="L23" s="36"/>
      <c r="M23" s="19"/>
      <c r="N23" s="36">
        <v>1910</v>
      </c>
      <c r="O23" s="36">
        <v>3840</v>
      </c>
      <c r="P23" s="36">
        <v>1930</v>
      </c>
      <c r="Q23" s="19">
        <v>1936</v>
      </c>
      <c r="R23" s="36">
        <v>7706</v>
      </c>
      <c r="S23" s="36">
        <v>3892</v>
      </c>
      <c r="T23" s="19">
        <v>1956</v>
      </c>
      <c r="U23" s="36">
        <v>1962</v>
      </c>
      <c r="V23" s="36">
        <v>7810</v>
      </c>
      <c r="W23" s="36">
        <v>23120</v>
      </c>
      <c r="X23" s="19"/>
      <c r="Y23" s="36">
        <v>23120</v>
      </c>
      <c r="Z23" s="37"/>
      <c r="AA23" s="38"/>
    </row>
    <row r="24" spans="1:27" ht="13.5">
      <c r="A24" s="22" t="s">
        <v>49</v>
      </c>
      <c r="B24" s="16"/>
      <c r="C24" s="17">
        <v>2313501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-132756619</v>
      </c>
      <c r="D26" s="17"/>
      <c r="E26" s="18">
        <v>-114856000</v>
      </c>
      <c r="F26" s="19"/>
      <c r="G26" s="19"/>
      <c r="H26" s="19">
        <v>-7108295</v>
      </c>
      <c r="I26" s="19">
        <v>-1578893</v>
      </c>
      <c r="J26" s="19">
        <v>-8687188</v>
      </c>
      <c r="K26" s="19">
        <v>-2563777</v>
      </c>
      <c r="L26" s="19">
        <v>-8756593</v>
      </c>
      <c r="M26" s="19">
        <v>-10215243</v>
      </c>
      <c r="N26" s="19">
        <v>-21535613</v>
      </c>
      <c r="O26" s="19">
        <v>-1040434</v>
      </c>
      <c r="P26" s="19">
        <v>-2733667</v>
      </c>
      <c r="Q26" s="19">
        <v>-19771875</v>
      </c>
      <c r="R26" s="19">
        <v>-23545976</v>
      </c>
      <c r="S26" s="19">
        <v>-4875885</v>
      </c>
      <c r="T26" s="19">
        <v>-7974044</v>
      </c>
      <c r="U26" s="19">
        <v>-25680439</v>
      </c>
      <c r="V26" s="19">
        <v>-38530368</v>
      </c>
      <c r="W26" s="19">
        <v>-92299145</v>
      </c>
      <c r="X26" s="19"/>
      <c r="Y26" s="19">
        <v>-92299145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-136164516</v>
      </c>
      <c r="D27" s="25">
        <f>SUM(D21:D26)</f>
        <v>0</v>
      </c>
      <c r="E27" s="26">
        <f t="shared" si="1"/>
        <v>-114434000</v>
      </c>
      <c r="F27" s="27">
        <f t="shared" si="1"/>
        <v>0</v>
      </c>
      <c r="G27" s="27">
        <f t="shared" si="1"/>
        <v>0</v>
      </c>
      <c r="H27" s="27">
        <f t="shared" si="1"/>
        <v>-7104505</v>
      </c>
      <c r="I27" s="27">
        <f t="shared" si="1"/>
        <v>-1576989</v>
      </c>
      <c r="J27" s="27">
        <f t="shared" si="1"/>
        <v>-8681494</v>
      </c>
      <c r="K27" s="27">
        <f t="shared" si="1"/>
        <v>-2561867</v>
      </c>
      <c r="L27" s="27">
        <f t="shared" si="1"/>
        <v>-8756593</v>
      </c>
      <c r="M27" s="27">
        <f t="shared" si="1"/>
        <v>-10215243</v>
      </c>
      <c r="N27" s="27">
        <f t="shared" si="1"/>
        <v>-21533703</v>
      </c>
      <c r="O27" s="27">
        <f t="shared" si="1"/>
        <v>-1036594</v>
      </c>
      <c r="P27" s="27">
        <f t="shared" si="1"/>
        <v>-2731737</v>
      </c>
      <c r="Q27" s="27">
        <f t="shared" si="1"/>
        <v>-19769939</v>
      </c>
      <c r="R27" s="27">
        <f t="shared" si="1"/>
        <v>-23538270</v>
      </c>
      <c r="S27" s="27">
        <f t="shared" si="1"/>
        <v>-4871993</v>
      </c>
      <c r="T27" s="27">
        <f t="shared" si="1"/>
        <v>-7972088</v>
      </c>
      <c r="U27" s="27">
        <f t="shared" si="1"/>
        <v>-25678477</v>
      </c>
      <c r="V27" s="27">
        <f t="shared" si="1"/>
        <v>-38522558</v>
      </c>
      <c r="W27" s="27">
        <f t="shared" si="1"/>
        <v>-92276025</v>
      </c>
      <c r="X27" s="27">
        <f t="shared" si="1"/>
        <v>0</v>
      </c>
      <c r="Y27" s="27">
        <f t="shared" si="1"/>
        <v>-92276025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>
        <v>-230879</v>
      </c>
      <c r="I32" s="19">
        <v>-4969482</v>
      </c>
      <c r="J32" s="19">
        <v>-5200361</v>
      </c>
      <c r="K32" s="19">
        <v>-118122</v>
      </c>
      <c r="L32" s="19"/>
      <c r="M32" s="19"/>
      <c r="N32" s="19">
        <v>-118122</v>
      </c>
      <c r="O32" s="19">
        <v>-3063206</v>
      </c>
      <c r="P32" s="19">
        <v>-121407</v>
      </c>
      <c r="Q32" s="19">
        <v>-148294</v>
      </c>
      <c r="R32" s="19">
        <v>-3332907</v>
      </c>
      <c r="S32" s="19">
        <v>-2673445</v>
      </c>
      <c r="T32" s="19">
        <v>-259663</v>
      </c>
      <c r="U32" s="19">
        <v>-3121980</v>
      </c>
      <c r="V32" s="19">
        <v>-6055088</v>
      </c>
      <c r="W32" s="19">
        <v>-14706478</v>
      </c>
      <c r="X32" s="19"/>
      <c r="Y32" s="19">
        <v>-14706478</v>
      </c>
      <c r="Z32" s="20"/>
      <c r="AA32" s="21"/>
    </row>
    <row r="33" spans="1:27" ht="13.5">
      <c r="A33" s="22" t="s">
        <v>55</v>
      </c>
      <c r="B33" s="16"/>
      <c r="C33" s="17">
        <v>-23026610</v>
      </c>
      <c r="D33" s="17"/>
      <c r="E33" s="18"/>
      <c r="F33" s="19"/>
      <c r="G33" s="19"/>
      <c r="H33" s="36">
        <v>1813590</v>
      </c>
      <c r="I33" s="36">
        <v>2282907</v>
      </c>
      <c r="J33" s="36">
        <v>4096497</v>
      </c>
      <c r="K33" s="19">
        <v>330164</v>
      </c>
      <c r="L33" s="19"/>
      <c r="M33" s="19"/>
      <c r="N33" s="19">
        <v>330164</v>
      </c>
      <c r="O33" s="36">
        <v>-8475862</v>
      </c>
      <c r="P33" s="36">
        <v>-60836</v>
      </c>
      <c r="Q33" s="36">
        <v>143183</v>
      </c>
      <c r="R33" s="19">
        <v>-8393515</v>
      </c>
      <c r="S33" s="19">
        <v>9037937</v>
      </c>
      <c r="T33" s="19">
        <v>67566</v>
      </c>
      <c r="U33" s="19">
        <v>215246</v>
      </c>
      <c r="V33" s="36">
        <v>9320749</v>
      </c>
      <c r="W33" s="36">
        <v>5353895</v>
      </c>
      <c r="X33" s="36"/>
      <c r="Y33" s="19">
        <v>5353895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-17003821</v>
      </c>
      <c r="D35" s="17"/>
      <c r="E35" s="18">
        <v>-15000000</v>
      </c>
      <c r="F35" s="19"/>
      <c r="G35" s="19">
        <v>-391412</v>
      </c>
      <c r="H35" s="19">
        <v>-391412</v>
      </c>
      <c r="I35" s="19">
        <v>-7818020</v>
      </c>
      <c r="J35" s="19">
        <v>-8600844</v>
      </c>
      <c r="K35" s="19">
        <v>-391412</v>
      </c>
      <c r="L35" s="19">
        <v>-391412</v>
      </c>
      <c r="M35" s="19">
        <v>-5469390</v>
      </c>
      <c r="N35" s="19">
        <v>-6252214</v>
      </c>
      <c r="O35" s="19">
        <v>-391412</v>
      </c>
      <c r="P35" s="19">
        <v>-391412</v>
      </c>
      <c r="Q35" s="19">
        <v>-5192638</v>
      </c>
      <c r="R35" s="19">
        <v>-5975462</v>
      </c>
      <c r="S35" s="19">
        <v>-391412</v>
      </c>
      <c r="T35" s="19">
        <v>-391412</v>
      </c>
      <c r="U35" s="19">
        <v>-5457750</v>
      </c>
      <c r="V35" s="19">
        <v>-6240574</v>
      </c>
      <c r="W35" s="19">
        <v>-27069094</v>
      </c>
      <c r="X35" s="19"/>
      <c r="Y35" s="19">
        <v>-27069094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-40030431</v>
      </c>
      <c r="D36" s="25">
        <f>SUM(D31:D35)</f>
        <v>0</v>
      </c>
      <c r="E36" s="26">
        <f t="shared" si="2"/>
        <v>-15000000</v>
      </c>
      <c r="F36" s="27">
        <f t="shared" si="2"/>
        <v>0</v>
      </c>
      <c r="G36" s="27">
        <f t="shared" si="2"/>
        <v>-391412</v>
      </c>
      <c r="H36" s="27">
        <f t="shared" si="2"/>
        <v>1191299</v>
      </c>
      <c r="I36" s="27">
        <f t="shared" si="2"/>
        <v>-10504595</v>
      </c>
      <c r="J36" s="27">
        <f t="shared" si="2"/>
        <v>-9704708</v>
      </c>
      <c r="K36" s="27">
        <f t="shared" si="2"/>
        <v>-179370</v>
      </c>
      <c r="L36" s="27">
        <f t="shared" si="2"/>
        <v>-391412</v>
      </c>
      <c r="M36" s="27">
        <f t="shared" si="2"/>
        <v>-5469390</v>
      </c>
      <c r="N36" s="27">
        <f t="shared" si="2"/>
        <v>-6040172</v>
      </c>
      <c r="O36" s="27">
        <f t="shared" si="2"/>
        <v>-11930480</v>
      </c>
      <c r="P36" s="27">
        <f t="shared" si="2"/>
        <v>-573655</v>
      </c>
      <c r="Q36" s="27">
        <f t="shared" si="2"/>
        <v>-5197749</v>
      </c>
      <c r="R36" s="27">
        <f t="shared" si="2"/>
        <v>-17701884</v>
      </c>
      <c r="S36" s="27">
        <f t="shared" si="2"/>
        <v>5973080</v>
      </c>
      <c r="T36" s="27">
        <f t="shared" si="2"/>
        <v>-583509</v>
      </c>
      <c r="U36" s="27">
        <f t="shared" si="2"/>
        <v>-8364484</v>
      </c>
      <c r="V36" s="27">
        <f t="shared" si="2"/>
        <v>-2974913</v>
      </c>
      <c r="W36" s="27">
        <f t="shared" si="2"/>
        <v>-36421677</v>
      </c>
      <c r="X36" s="27">
        <f t="shared" si="2"/>
        <v>0</v>
      </c>
      <c r="Y36" s="27">
        <f t="shared" si="2"/>
        <v>-36421677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-8638464</v>
      </c>
      <c r="D38" s="31">
        <f>+D17+D27+D36</f>
        <v>0</v>
      </c>
      <c r="E38" s="32">
        <f t="shared" si="3"/>
        <v>181166570</v>
      </c>
      <c r="F38" s="33">
        <f t="shared" si="3"/>
        <v>727348467</v>
      </c>
      <c r="G38" s="33">
        <f t="shared" si="3"/>
        <v>65812980</v>
      </c>
      <c r="H38" s="33">
        <f t="shared" si="3"/>
        <v>-67241954</v>
      </c>
      <c r="I38" s="33">
        <f t="shared" si="3"/>
        <v>-7115132</v>
      </c>
      <c r="J38" s="33">
        <f t="shared" si="3"/>
        <v>-8544106</v>
      </c>
      <c r="K38" s="33">
        <f t="shared" si="3"/>
        <v>6278228</v>
      </c>
      <c r="L38" s="33">
        <f t="shared" si="3"/>
        <v>61383743</v>
      </c>
      <c r="M38" s="33">
        <f t="shared" si="3"/>
        <v>-49337730</v>
      </c>
      <c r="N38" s="33">
        <f t="shared" si="3"/>
        <v>18324241</v>
      </c>
      <c r="O38" s="33">
        <f t="shared" si="3"/>
        <v>-6433789</v>
      </c>
      <c r="P38" s="33">
        <f t="shared" si="3"/>
        <v>-2755522</v>
      </c>
      <c r="Q38" s="33">
        <f t="shared" si="3"/>
        <v>24689961</v>
      </c>
      <c r="R38" s="33">
        <f t="shared" si="3"/>
        <v>15500650</v>
      </c>
      <c r="S38" s="33">
        <f t="shared" si="3"/>
        <v>1542493</v>
      </c>
      <c r="T38" s="33">
        <f t="shared" si="3"/>
        <v>8156651</v>
      </c>
      <c r="U38" s="33">
        <f t="shared" si="3"/>
        <v>-64985433</v>
      </c>
      <c r="V38" s="33">
        <f t="shared" si="3"/>
        <v>-55286289</v>
      </c>
      <c r="W38" s="33">
        <f t="shared" si="3"/>
        <v>-30005504</v>
      </c>
      <c r="X38" s="33">
        <f t="shared" si="3"/>
        <v>727348467</v>
      </c>
      <c r="Y38" s="33">
        <f t="shared" si="3"/>
        <v>-757353971</v>
      </c>
      <c r="Z38" s="34">
        <f>+IF(X38&lt;&gt;0,+(Y38/X38)*100,0)</f>
        <v>-104.12532717966118</v>
      </c>
      <c r="AA38" s="35">
        <f>+AA17+AA27+AA36</f>
        <v>727348467</v>
      </c>
    </row>
    <row r="39" spans="1:27" ht="13.5">
      <c r="A39" s="22" t="s">
        <v>59</v>
      </c>
      <c r="B39" s="16"/>
      <c r="C39" s="31">
        <v>58296126</v>
      </c>
      <c r="D39" s="31"/>
      <c r="E39" s="32">
        <v>70000000</v>
      </c>
      <c r="F39" s="33"/>
      <c r="G39" s="33">
        <v>16375114</v>
      </c>
      <c r="H39" s="33">
        <v>82188094</v>
      </c>
      <c r="I39" s="33">
        <v>14946140</v>
      </c>
      <c r="J39" s="33">
        <v>16375114</v>
      </c>
      <c r="K39" s="33">
        <v>7831008</v>
      </c>
      <c r="L39" s="33">
        <v>14109236</v>
      </c>
      <c r="M39" s="33">
        <v>75492979</v>
      </c>
      <c r="N39" s="33">
        <v>7831008</v>
      </c>
      <c r="O39" s="33">
        <v>26155249</v>
      </c>
      <c r="P39" s="33">
        <v>19721460</v>
      </c>
      <c r="Q39" s="33">
        <v>16965938</v>
      </c>
      <c r="R39" s="33">
        <v>26155249</v>
      </c>
      <c r="S39" s="33">
        <v>41655899</v>
      </c>
      <c r="T39" s="33">
        <v>43198392</v>
      </c>
      <c r="U39" s="33">
        <v>51355043</v>
      </c>
      <c r="V39" s="33">
        <v>41655899</v>
      </c>
      <c r="W39" s="33">
        <v>16375114</v>
      </c>
      <c r="X39" s="33"/>
      <c r="Y39" s="33">
        <v>16375114</v>
      </c>
      <c r="Z39" s="34"/>
      <c r="AA39" s="35"/>
    </row>
    <row r="40" spans="1:27" ht="13.5">
      <c r="A40" s="41" t="s">
        <v>60</v>
      </c>
      <c r="B40" s="42"/>
      <c r="C40" s="43">
        <v>49657662</v>
      </c>
      <c r="D40" s="43"/>
      <c r="E40" s="44">
        <v>251166570</v>
      </c>
      <c r="F40" s="45">
        <v>727348467</v>
      </c>
      <c r="G40" s="45">
        <v>82188094</v>
      </c>
      <c r="H40" s="45">
        <v>14946140</v>
      </c>
      <c r="I40" s="45">
        <v>7831008</v>
      </c>
      <c r="J40" s="45">
        <v>7831008</v>
      </c>
      <c r="K40" s="45">
        <v>14109236</v>
      </c>
      <c r="L40" s="45">
        <v>75492979</v>
      </c>
      <c r="M40" s="45">
        <v>26155249</v>
      </c>
      <c r="N40" s="45">
        <v>26155249</v>
      </c>
      <c r="O40" s="45">
        <v>19721460</v>
      </c>
      <c r="P40" s="45">
        <v>16965938</v>
      </c>
      <c r="Q40" s="45">
        <v>41655899</v>
      </c>
      <c r="R40" s="45">
        <v>19721460</v>
      </c>
      <c r="S40" s="45">
        <v>43198392</v>
      </c>
      <c r="T40" s="45">
        <v>51355043</v>
      </c>
      <c r="U40" s="45">
        <v>-13630390</v>
      </c>
      <c r="V40" s="45">
        <v>-13630390</v>
      </c>
      <c r="W40" s="45">
        <v>-13630390</v>
      </c>
      <c r="X40" s="45">
        <v>727348467</v>
      </c>
      <c r="Y40" s="45">
        <v>-740978857</v>
      </c>
      <c r="Z40" s="46">
        <v>-101.87</v>
      </c>
      <c r="AA40" s="47">
        <v>727348467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41319000</v>
      </c>
      <c r="F6" s="19">
        <v>43401000</v>
      </c>
      <c r="G6" s="19">
        <v>1982183</v>
      </c>
      <c r="H6" s="19">
        <v>1108633</v>
      </c>
      <c r="I6" s="19">
        <v>2221516</v>
      </c>
      <c r="J6" s="19">
        <v>5312332</v>
      </c>
      <c r="K6" s="19">
        <v>2112626</v>
      </c>
      <c r="L6" s="19">
        <v>2330249</v>
      </c>
      <c r="M6" s="19">
        <v>1920149</v>
      </c>
      <c r="N6" s="19">
        <v>6363024</v>
      </c>
      <c r="O6" s="19">
        <v>2977453</v>
      </c>
      <c r="P6" s="19">
        <v>2205133</v>
      </c>
      <c r="Q6" s="19">
        <v>2157445</v>
      </c>
      <c r="R6" s="19">
        <v>7340031</v>
      </c>
      <c r="S6" s="19">
        <v>2083592</v>
      </c>
      <c r="T6" s="19">
        <v>2822415</v>
      </c>
      <c r="U6" s="19">
        <v>2637424</v>
      </c>
      <c r="V6" s="19">
        <v>7543431</v>
      </c>
      <c r="W6" s="19">
        <v>26558818</v>
      </c>
      <c r="X6" s="19">
        <v>43401000</v>
      </c>
      <c r="Y6" s="19">
        <v>-16842182</v>
      </c>
      <c r="Z6" s="20">
        <v>-38.81</v>
      </c>
      <c r="AA6" s="21">
        <v>43401000</v>
      </c>
    </row>
    <row r="7" spans="1:27" ht="13.5">
      <c r="A7" s="22" t="s">
        <v>34</v>
      </c>
      <c r="B7" s="16"/>
      <c r="C7" s="17">
        <v>164443696</v>
      </c>
      <c r="D7" s="17"/>
      <c r="E7" s="18">
        <v>182139000</v>
      </c>
      <c r="F7" s="19">
        <v>183138984</v>
      </c>
      <c r="G7" s="19">
        <v>9810277</v>
      </c>
      <c r="H7" s="19">
        <v>8423295</v>
      </c>
      <c r="I7" s="19">
        <v>11528418</v>
      </c>
      <c r="J7" s="19">
        <v>29761990</v>
      </c>
      <c r="K7" s="19">
        <v>8691386</v>
      </c>
      <c r="L7" s="19">
        <v>9803210</v>
      </c>
      <c r="M7" s="19">
        <v>414837</v>
      </c>
      <c r="N7" s="19">
        <v>18909433</v>
      </c>
      <c r="O7" s="19">
        <v>11238840</v>
      </c>
      <c r="P7" s="19">
        <v>10475279</v>
      </c>
      <c r="Q7" s="19">
        <v>11042802</v>
      </c>
      <c r="R7" s="19">
        <v>32756921</v>
      </c>
      <c r="S7" s="19">
        <v>10919451</v>
      </c>
      <c r="T7" s="19">
        <v>12370926</v>
      </c>
      <c r="U7" s="19">
        <v>10431063</v>
      </c>
      <c r="V7" s="19">
        <v>33721440</v>
      </c>
      <c r="W7" s="19">
        <v>115149784</v>
      </c>
      <c r="X7" s="19">
        <v>183138984</v>
      </c>
      <c r="Y7" s="19">
        <v>-67989200</v>
      </c>
      <c r="Z7" s="20">
        <v>-37.12</v>
      </c>
      <c r="AA7" s="21">
        <v>183138984</v>
      </c>
    </row>
    <row r="8" spans="1:27" ht="13.5">
      <c r="A8" s="22" t="s">
        <v>35</v>
      </c>
      <c r="B8" s="16"/>
      <c r="C8" s="17">
        <v>37595444</v>
      </c>
      <c r="D8" s="17"/>
      <c r="E8" s="18">
        <v>13336000</v>
      </c>
      <c r="F8" s="19">
        <v>11084988</v>
      </c>
      <c r="G8" s="19">
        <v>688802</v>
      </c>
      <c r="H8" s="19">
        <v>885265</v>
      </c>
      <c r="I8" s="19">
        <v>1766851</v>
      </c>
      <c r="J8" s="19">
        <v>3340918</v>
      </c>
      <c r="K8" s="19">
        <v>5729248</v>
      </c>
      <c r="L8" s="19">
        <v>3373724</v>
      </c>
      <c r="M8" s="19">
        <v>523138</v>
      </c>
      <c r="N8" s="19">
        <v>9626110</v>
      </c>
      <c r="O8" s="19">
        <v>1874754</v>
      </c>
      <c r="P8" s="19">
        <v>790971</v>
      </c>
      <c r="Q8" s="19">
        <v>2465789</v>
      </c>
      <c r="R8" s="19">
        <v>5131514</v>
      </c>
      <c r="S8" s="19">
        <v>1114358</v>
      </c>
      <c r="T8" s="19">
        <v>779358</v>
      </c>
      <c r="U8" s="19">
        <v>1073488</v>
      </c>
      <c r="V8" s="19">
        <v>2967204</v>
      </c>
      <c r="W8" s="19">
        <v>21065746</v>
      </c>
      <c r="X8" s="19">
        <v>11084988</v>
      </c>
      <c r="Y8" s="19">
        <v>9980758</v>
      </c>
      <c r="Z8" s="20">
        <v>90.04</v>
      </c>
      <c r="AA8" s="21">
        <v>11084988</v>
      </c>
    </row>
    <row r="9" spans="1:27" ht="13.5">
      <c r="A9" s="22" t="s">
        <v>36</v>
      </c>
      <c r="B9" s="16"/>
      <c r="C9" s="17">
        <v>94158403</v>
      </c>
      <c r="D9" s="17"/>
      <c r="E9" s="18">
        <v>94707000</v>
      </c>
      <c r="F9" s="19">
        <v>94707000</v>
      </c>
      <c r="G9" s="19">
        <v>80656</v>
      </c>
      <c r="H9" s="19">
        <v>39599209</v>
      </c>
      <c r="I9" s="19"/>
      <c r="J9" s="19">
        <v>39679865</v>
      </c>
      <c r="K9" s="19"/>
      <c r="L9" s="19"/>
      <c r="M9" s="19">
        <v>29854000</v>
      </c>
      <c r="N9" s="19">
        <v>29854000</v>
      </c>
      <c r="O9" s="19"/>
      <c r="P9" s="19"/>
      <c r="Q9" s="19"/>
      <c r="R9" s="19"/>
      <c r="S9" s="19"/>
      <c r="T9" s="19"/>
      <c r="U9" s="19">
        <v>18604000</v>
      </c>
      <c r="V9" s="19">
        <v>18604000</v>
      </c>
      <c r="W9" s="19">
        <v>88137865</v>
      </c>
      <c r="X9" s="19">
        <v>94707000</v>
      </c>
      <c r="Y9" s="19">
        <v>-6569135</v>
      </c>
      <c r="Z9" s="20">
        <v>-6.94</v>
      </c>
      <c r="AA9" s="21">
        <v>94707000</v>
      </c>
    </row>
    <row r="10" spans="1:27" ht="13.5">
      <c r="A10" s="22" t="s">
        <v>37</v>
      </c>
      <c r="B10" s="16"/>
      <c r="C10" s="17"/>
      <c r="D10" s="17"/>
      <c r="E10" s="18">
        <v>34214000</v>
      </c>
      <c r="F10" s="19">
        <v>40060992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40060992</v>
      </c>
      <c r="Y10" s="19">
        <v>-40060992</v>
      </c>
      <c r="Z10" s="20">
        <v>-100</v>
      </c>
      <c r="AA10" s="21">
        <v>40060992</v>
      </c>
    </row>
    <row r="11" spans="1:27" ht="13.5">
      <c r="A11" s="22" t="s">
        <v>38</v>
      </c>
      <c r="B11" s="16"/>
      <c r="C11" s="17"/>
      <c r="D11" s="17"/>
      <c r="E11" s="18">
        <v>10000000</v>
      </c>
      <c r="F11" s="19">
        <v>3656000</v>
      </c>
      <c r="G11" s="19"/>
      <c r="H11" s="19"/>
      <c r="I11" s="19"/>
      <c r="J11" s="19"/>
      <c r="K11" s="19"/>
      <c r="L11" s="19"/>
      <c r="M11" s="19"/>
      <c r="N11" s="19"/>
      <c r="O11" s="19">
        <v>294656</v>
      </c>
      <c r="P11" s="19">
        <v>300673</v>
      </c>
      <c r="Q11" s="19">
        <v>310566</v>
      </c>
      <c r="R11" s="19">
        <v>905895</v>
      </c>
      <c r="S11" s="19">
        <v>356686</v>
      </c>
      <c r="T11" s="19">
        <v>366916</v>
      </c>
      <c r="U11" s="19">
        <v>336485</v>
      </c>
      <c r="V11" s="19">
        <v>1060087</v>
      </c>
      <c r="W11" s="19">
        <v>1965982</v>
      </c>
      <c r="X11" s="19">
        <v>3656000</v>
      </c>
      <c r="Y11" s="19">
        <v>-1690018</v>
      </c>
      <c r="Z11" s="20">
        <v>-46.23</v>
      </c>
      <c r="AA11" s="21">
        <v>3656000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-327719164</v>
      </c>
      <c r="D14" s="17"/>
      <c r="E14" s="18">
        <v>-340201000</v>
      </c>
      <c r="F14" s="19">
        <v>-335987976</v>
      </c>
      <c r="G14" s="19">
        <v>-14935549</v>
      </c>
      <c r="H14" s="19">
        <v>-48979653</v>
      </c>
      <c r="I14" s="19">
        <v>-18077307</v>
      </c>
      <c r="J14" s="19">
        <v>-81992509</v>
      </c>
      <c r="K14" s="19">
        <v>-15186264</v>
      </c>
      <c r="L14" s="19">
        <v>-22148495</v>
      </c>
      <c r="M14" s="19">
        <v>-23158769</v>
      </c>
      <c r="N14" s="19">
        <v>-60493528</v>
      </c>
      <c r="O14" s="19">
        <v>-15339910</v>
      </c>
      <c r="P14" s="19">
        <v>-15057059</v>
      </c>
      <c r="Q14" s="19">
        <v>-14695795</v>
      </c>
      <c r="R14" s="19">
        <v>-45092764</v>
      </c>
      <c r="S14" s="19">
        <v>-16454636</v>
      </c>
      <c r="T14" s="19">
        <v>-15913362</v>
      </c>
      <c r="U14" s="19">
        <v>-26849072</v>
      </c>
      <c r="V14" s="19">
        <v>-59217070</v>
      </c>
      <c r="W14" s="19">
        <v>-246795871</v>
      </c>
      <c r="X14" s="19">
        <v>-335987976</v>
      </c>
      <c r="Y14" s="19">
        <v>89192105</v>
      </c>
      <c r="Z14" s="20">
        <v>-26.55</v>
      </c>
      <c r="AA14" s="21">
        <v>-335987976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-46952146</v>
      </c>
      <c r="D16" s="17"/>
      <c r="E16" s="18">
        <v>-35514000</v>
      </c>
      <c r="F16" s="19"/>
      <c r="G16" s="19">
        <v>-111303</v>
      </c>
      <c r="H16" s="19">
        <v>-360769</v>
      </c>
      <c r="I16" s="19">
        <v>-452536</v>
      </c>
      <c r="J16" s="19">
        <v>-924608</v>
      </c>
      <c r="K16" s="19">
        <v>-442328</v>
      </c>
      <c r="L16" s="19">
        <v>-601437</v>
      </c>
      <c r="M16" s="19">
        <v>-1389983</v>
      </c>
      <c r="N16" s="19">
        <v>-2433748</v>
      </c>
      <c r="O16" s="19">
        <v>-465687</v>
      </c>
      <c r="P16" s="19">
        <v>-436048</v>
      </c>
      <c r="Q16" s="19">
        <v>-448617</v>
      </c>
      <c r="R16" s="19">
        <v>-1350352</v>
      </c>
      <c r="S16" s="19">
        <v>-518387</v>
      </c>
      <c r="T16" s="19">
        <v>-692675</v>
      </c>
      <c r="U16" s="19">
        <v>-1455757</v>
      </c>
      <c r="V16" s="19">
        <v>-2666819</v>
      </c>
      <c r="W16" s="19">
        <v>-7375527</v>
      </c>
      <c r="X16" s="19"/>
      <c r="Y16" s="19">
        <v>-7375527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-78473767</v>
      </c>
      <c r="D17" s="25">
        <f>SUM(D6:D16)</f>
        <v>0</v>
      </c>
      <c r="E17" s="26">
        <f t="shared" si="0"/>
        <v>0</v>
      </c>
      <c r="F17" s="27">
        <f t="shared" si="0"/>
        <v>40060988</v>
      </c>
      <c r="G17" s="27">
        <f t="shared" si="0"/>
        <v>-2484934</v>
      </c>
      <c r="H17" s="27">
        <f t="shared" si="0"/>
        <v>675980</v>
      </c>
      <c r="I17" s="27">
        <f t="shared" si="0"/>
        <v>-3013058</v>
      </c>
      <c r="J17" s="27">
        <f t="shared" si="0"/>
        <v>-4822012</v>
      </c>
      <c r="K17" s="27">
        <f t="shared" si="0"/>
        <v>904668</v>
      </c>
      <c r="L17" s="27">
        <f t="shared" si="0"/>
        <v>-7242749</v>
      </c>
      <c r="M17" s="27">
        <f t="shared" si="0"/>
        <v>8163372</v>
      </c>
      <c r="N17" s="27">
        <f t="shared" si="0"/>
        <v>1825291</v>
      </c>
      <c r="O17" s="27">
        <f t="shared" si="0"/>
        <v>580106</v>
      </c>
      <c r="P17" s="27">
        <f t="shared" si="0"/>
        <v>-1721051</v>
      </c>
      <c r="Q17" s="27">
        <f t="shared" si="0"/>
        <v>832190</v>
      </c>
      <c r="R17" s="27">
        <f t="shared" si="0"/>
        <v>-308755</v>
      </c>
      <c r="S17" s="27">
        <f t="shared" si="0"/>
        <v>-2498936</v>
      </c>
      <c r="T17" s="27">
        <f t="shared" si="0"/>
        <v>-266422</v>
      </c>
      <c r="U17" s="27">
        <f t="shared" si="0"/>
        <v>4777631</v>
      </c>
      <c r="V17" s="27">
        <f t="shared" si="0"/>
        <v>2012273</v>
      </c>
      <c r="W17" s="27">
        <f t="shared" si="0"/>
        <v>-1293203</v>
      </c>
      <c r="X17" s="27">
        <f t="shared" si="0"/>
        <v>40060988</v>
      </c>
      <c r="Y17" s="27">
        <f t="shared" si="0"/>
        <v>-41354191</v>
      </c>
      <c r="Z17" s="28">
        <f>+IF(X17&lt;&gt;0,+(Y17/X17)*100,0)</f>
        <v>-103.22808563782799</v>
      </c>
      <c r="AA17" s="29">
        <f>SUM(AA6:AA16)</f>
        <v>40060988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>
        <v>300000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300000</v>
      </c>
      <c r="Y21" s="36">
        <v>-300000</v>
      </c>
      <c r="Z21" s="37">
        <v>-100</v>
      </c>
      <c r="AA21" s="38">
        <v>300000</v>
      </c>
    </row>
    <row r="22" spans="1:27" ht="13.5">
      <c r="A22" s="22" t="s">
        <v>47</v>
      </c>
      <c r="B22" s="16"/>
      <c r="C22" s="17"/>
      <c r="D22" s="17"/>
      <c r="E22" s="39">
        <v>27000000</v>
      </c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12670944</v>
      </c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-166891927</v>
      </c>
      <c r="D26" s="17"/>
      <c r="E26" s="18">
        <v>-35514000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-166891927</v>
      </c>
      <c r="D27" s="25">
        <f>SUM(D21:D26)</f>
        <v>0</v>
      </c>
      <c r="E27" s="26">
        <f t="shared" si="1"/>
        <v>4156944</v>
      </c>
      <c r="F27" s="27">
        <f t="shared" si="1"/>
        <v>300000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300000</v>
      </c>
      <c r="Y27" s="27">
        <f t="shared" si="1"/>
        <v>-300000</v>
      </c>
      <c r="Z27" s="28">
        <f>+IF(X27&lt;&gt;0,+(Y27/X27)*100,0)</f>
        <v>-100</v>
      </c>
      <c r="AA27" s="29">
        <f>SUM(AA21:AA26)</f>
        <v>300000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-245365694</v>
      </c>
      <c r="D38" s="31">
        <f>+D17+D27+D36</f>
        <v>0</v>
      </c>
      <c r="E38" s="32">
        <f t="shared" si="3"/>
        <v>4156944</v>
      </c>
      <c r="F38" s="33">
        <f t="shared" si="3"/>
        <v>40360988</v>
      </c>
      <c r="G38" s="33">
        <f t="shared" si="3"/>
        <v>-2484934</v>
      </c>
      <c r="H38" s="33">
        <f t="shared" si="3"/>
        <v>675980</v>
      </c>
      <c r="I38" s="33">
        <f t="shared" si="3"/>
        <v>-3013058</v>
      </c>
      <c r="J38" s="33">
        <f t="shared" si="3"/>
        <v>-4822012</v>
      </c>
      <c r="K38" s="33">
        <f t="shared" si="3"/>
        <v>904668</v>
      </c>
      <c r="L38" s="33">
        <f t="shared" si="3"/>
        <v>-7242749</v>
      </c>
      <c r="M38" s="33">
        <f t="shared" si="3"/>
        <v>8163372</v>
      </c>
      <c r="N38" s="33">
        <f t="shared" si="3"/>
        <v>1825291</v>
      </c>
      <c r="O38" s="33">
        <f t="shared" si="3"/>
        <v>580106</v>
      </c>
      <c r="P38" s="33">
        <f t="shared" si="3"/>
        <v>-1721051</v>
      </c>
      <c r="Q38" s="33">
        <f t="shared" si="3"/>
        <v>832190</v>
      </c>
      <c r="R38" s="33">
        <f t="shared" si="3"/>
        <v>-308755</v>
      </c>
      <c r="S38" s="33">
        <f t="shared" si="3"/>
        <v>-2498936</v>
      </c>
      <c r="T38" s="33">
        <f t="shared" si="3"/>
        <v>-266422</v>
      </c>
      <c r="U38" s="33">
        <f t="shared" si="3"/>
        <v>4777631</v>
      </c>
      <c r="V38" s="33">
        <f t="shared" si="3"/>
        <v>2012273</v>
      </c>
      <c r="W38" s="33">
        <f t="shared" si="3"/>
        <v>-1293203</v>
      </c>
      <c r="X38" s="33">
        <f t="shared" si="3"/>
        <v>40360988</v>
      </c>
      <c r="Y38" s="33">
        <f t="shared" si="3"/>
        <v>-41654191</v>
      </c>
      <c r="Z38" s="34">
        <f>+IF(X38&lt;&gt;0,+(Y38/X38)*100,0)</f>
        <v>-103.20409153512298</v>
      </c>
      <c r="AA38" s="35">
        <f>+AA17+AA27+AA36</f>
        <v>40360988</v>
      </c>
    </row>
    <row r="39" spans="1:27" ht="13.5">
      <c r="A39" s="22" t="s">
        <v>59</v>
      </c>
      <c r="B39" s="16"/>
      <c r="C39" s="31">
        <v>8905998</v>
      </c>
      <c r="D39" s="31"/>
      <c r="E39" s="32"/>
      <c r="F39" s="33"/>
      <c r="G39" s="33">
        <v>4977314</v>
      </c>
      <c r="H39" s="33">
        <v>2492380</v>
      </c>
      <c r="I39" s="33">
        <v>3168360</v>
      </c>
      <c r="J39" s="33">
        <v>4977314</v>
      </c>
      <c r="K39" s="33">
        <v>155302</v>
      </c>
      <c r="L39" s="33">
        <v>1059970</v>
      </c>
      <c r="M39" s="33">
        <v>-6182779</v>
      </c>
      <c r="N39" s="33">
        <v>155302</v>
      </c>
      <c r="O39" s="33">
        <v>1980593</v>
      </c>
      <c r="P39" s="33">
        <v>2560699</v>
      </c>
      <c r="Q39" s="33">
        <v>839648</v>
      </c>
      <c r="R39" s="33">
        <v>1980593</v>
      </c>
      <c r="S39" s="33">
        <v>1671838</v>
      </c>
      <c r="T39" s="33">
        <v>-827098</v>
      </c>
      <c r="U39" s="33">
        <v>-1093520</v>
      </c>
      <c r="V39" s="33">
        <v>1671838</v>
      </c>
      <c r="W39" s="33">
        <v>4977314</v>
      </c>
      <c r="X39" s="33"/>
      <c r="Y39" s="33">
        <v>4977314</v>
      </c>
      <c r="Z39" s="34"/>
      <c r="AA39" s="35"/>
    </row>
    <row r="40" spans="1:27" ht="13.5">
      <c r="A40" s="41" t="s">
        <v>60</v>
      </c>
      <c r="B40" s="42"/>
      <c r="C40" s="43">
        <v>-236459696</v>
      </c>
      <c r="D40" s="43"/>
      <c r="E40" s="44">
        <v>4156944</v>
      </c>
      <c r="F40" s="45">
        <v>40360988</v>
      </c>
      <c r="G40" s="45">
        <v>2492380</v>
      </c>
      <c r="H40" s="45">
        <v>3168360</v>
      </c>
      <c r="I40" s="45">
        <v>155302</v>
      </c>
      <c r="J40" s="45">
        <v>155302</v>
      </c>
      <c r="K40" s="45">
        <v>1059970</v>
      </c>
      <c r="L40" s="45">
        <v>-6182779</v>
      </c>
      <c r="M40" s="45">
        <v>1980593</v>
      </c>
      <c r="N40" s="45">
        <v>1980593</v>
      </c>
      <c r="O40" s="45">
        <v>2560699</v>
      </c>
      <c r="P40" s="45">
        <v>839648</v>
      </c>
      <c r="Q40" s="45">
        <v>1671838</v>
      </c>
      <c r="R40" s="45">
        <v>2560699</v>
      </c>
      <c r="S40" s="45">
        <v>-827098</v>
      </c>
      <c r="T40" s="45">
        <v>-1093520</v>
      </c>
      <c r="U40" s="45">
        <v>3684111</v>
      </c>
      <c r="V40" s="45">
        <v>3684111</v>
      </c>
      <c r="W40" s="45">
        <v>3684111</v>
      </c>
      <c r="X40" s="45">
        <v>40360988</v>
      </c>
      <c r="Y40" s="45">
        <v>-36676877</v>
      </c>
      <c r="Z40" s="46">
        <v>-90.87</v>
      </c>
      <c r="AA40" s="47">
        <v>40360988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1030294</v>
      </c>
      <c r="D8" s="17"/>
      <c r="E8" s="18">
        <v>566600</v>
      </c>
      <c r="F8" s="19">
        <v>566600</v>
      </c>
      <c r="G8" s="19">
        <v>1500</v>
      </c>
      <c r="H8" s="19">
        <v>1315</v>
      </c>
      <c r="I8" s="19"/>
      <c r="J8" s="19">
        <v>2815</v>
      </c>
      <c r="K8" s="19">
        <v>4649</v>
      </c>
      <c r="L8" s="19">
        <v>45000</v>
      </c>
      <c r="M8" s="19">
        <v>72600</v>
      </c>
      <c r="N8" s="19">
        <v>122249</v>
      </c>
      <c r="O8" s="19">
        <v>26900</v>
      </c>
      <c r="P8" s="19">
        <v>35000</v>
      </c>
      <c r="Q8" s="19">
        <v>38991</v>
      </c>
      <c r="R8" s="19">
        <v>100891</v>
      </c>
      <c r="S8" s="19">
        <v>27061</v>
      </c>
      <c r="T8" s="19"/>
      <c r="U8" s="19"/>
      <c r="V8" s="19">
        <v>27061</v>
      </c>
      <c r="W8" s="19">
        <v>253016</v>
      </c>
      <c r="X8" s="19">
        <v>566600</v>
      </c>
      <c r="Y8" s="19">
        <v>-313584</v>
      </c>
      <c r="Z8" s="20">
        <v>-55.34</v>
      </c>
      <c r="AA8" s="21">
        <v>566600</v>
      </c>
    </row>
    <row r="9" spans="1:27" ht="13.5">
      <c r="A9" s="22" t="s">
        <v>36</v>
      </c>
      <c r="B9" s="16"/>
      <c r="C9" s="17">
        <v>157156406</v>
      </c>
      <c r="D9" s="17"/>
      <c r="E9" s="18">
        <v>173290000</v>
      </c>
      <c r="F9" s="19">
        <v>173290000</v>
      </c>
      <c r="G9" s="19">
        <v>64773000</v>
      </c>
      <c r="H9" s="19">
        <v>934000</v>
      </c>
      <c r="I9" s="19"/>
      <c r="J9" s="19">
        <v>65707000</v>
      </c>
      <c r="K9" s="19"/>
      <c r="L9" s="19">
        <v>51000000</v>
      </c>
      <c r="M9" s="19"/>
      <c r="N9" s="19">
        <v>51000000</v>
      </c>
      <c r="O9" s="19"/>
      <c r="P9" s="19"/>
      <c r="Q9" s="19">
        <v>45307319</v>
      </c>
      <c r="R9" s="19">
        <v>45307319</v>
      </c>
      <c r="S9" s="19"/>
      <c r="T9" s="19"/>
      <c r="U9" s="19"/>
      <c r="V9" s="19"/>
      <c r="W9" s="19">
        <v>162014319</v>
      </c>
      <c r="X9" s="19">
        <v>173290000</v>
      </c>
      <c r="Y9" s="19">
        <v>-11275681</v>
      </c>
      <c r="Z9" s="20">
        <v>-6.51</v>
      </c>
      <c r="AA9" s="21">
        <v>173290000</v>
      </c>
    </row>
    <row r="10" spans="1:27" ht="13.5">
      <c r="A10" s="22" t="s">
        <v>37</v>
      </c>
      <c r="B10" s="16"/>
      <c r="C10" s="17">
        <v>1096627</v>
      </c>
      <c r="D10" s="17"/>
      <c r="E10" s="18">
        <v>2801000</v>
      </c>
      <c r="F10" s="19">
        <v>2801000</v>
      </c>
      <c r="G10" s="19"/>
      <c r="H10" s="19">
        <v>400000</v>
      </c>
      <c r="I10" s="19">
        <v>1801000</v>
      </c>
      <c r="J10" s="19">
        <v>2201000</v>
      </c>
      <c r="K10" s="19"/>
      <c r="L10" s="19">
        <v>300000</v>
      </c>
      <c r="M10" s="19"/>
      <c r="N10" s="19">
        <v>300000</v>
      </c>
      <c r="O10" s="19"/>
      <c r="P10" s="19"/>
      <c r="Q10" s="19">
        <v>300000</v>
      </c>
      <c r="R10" s="19">
        <v>300000</v>
      </c>
      <c r="S10" s="19"/>
      <c r="T10" s="19"/>
      <c r="U10" s="19"/>
      <c r="V10" s="19"/>
      <c r="W10" s="19">
        <v>2801000</v>
      </c>
      <c r="X10" s="19">
        <v>2801000</v>
      </c>
      <c r="Y10" s="19"/>
      <c r="Z10" s="20"/>
      <c r="AA10" s="21">
        <v>2801000</v>
      </c>
    </row>
    <row r="11" spans="1:27" ht="13.5">
      <c r="A11" s="22" t="s">
        <v>38</v>
      </c>
      <c r="B11" s="16"/>
      <c r="C11" s="17">
        <v>9950481</v>
      </c>
      <c r="D11" s="17"/>
      <c r="E11" s="18">
        <v>8400000</v>
      </c>
      <c r="F11" s="19">
        <v>8400000</v>
      </c>
      <c r="G11" s="19">
        <v>739827</v>
      </c>
      <c r="H11" s="19">
        <v>802691</v>
      </c>
      <c r="I11" s="19">
        <v>799860</v>
      </c>
      <c r="J11" s="19">
        <v>2342378</v>
      </c>
      <c r="K11" s="19">
        <v>966351</v>
      </c>
      <c r="L11" s="19">
        <v>800000</v>
      </c>
      <c r="M11" s="19">
        <v>543678</v>
      </c>
      <c r="N11" s="19">
        <v>2310029</v>
      </c>
      <c r="O11" s="19">
        <v>746673</v>
      </c>
      <c r="P11" s="19">
        <v>799418</v>
      </c>
      <c r="Q11" s="19">
        <v>665870</v>
      </c>
      <c r="R11" s="19">
        <v>2211961</v>
      </c>
      <c r="S11" s="19">
        <v>804271</v>
      </c>
      <c r="T11" s="19">
        <v>449245</v>
      </c>
      <c r="U11" s="19">
        <v>500000</v>
      </c>
      <c r="V11" s="19">
        <v>1753516</v>
      </c>
      <c r="W11" s="19">
        <v>8617884</v>
      </c>
      <c r="X11" s="19">
        <v>8400000</v>
      </c>
      <c r="Y11" s="19">
        <v>217884</v>
      </c>
      <c r="Z11" s="20">
        <v>2.59</v>
      </c>
      <c r="AA11" s="21">
        <v>8400000</v>
      </c>
    </row>
    <row r="12" spans="1:27" ht="13.5">
      <c r="A12" s="22" t="s">
        <v>39</v>
      </c>
      <c r="B12" s="16"/>
      <c r="C12" s="17">
        <v>1649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-111157012</v>
      </c>
      <c r="D14" s="17"/>
      <c r="E14" s="18">
        <v>-135880177</v>
      </c>
      <c r="F14" s="19">
        <v>-135974177</v>
      </c>
      <c r="G14" s="19">
        <v>-8133138</v>
      </c>
      <c r="H14" s="19">
        <v>-7724353</v>
      </c>
      <c r="I14" s="19">
        <v>-8051397</v>
      </c>
      <c r="J14" s="19">
        <v>-23908888</v>
      </c>
      <c r="K14" s="19">
        <v>-8599469</v>
      </c>
      <c r="L14" s="19">
        <v>-9606320</v>
      </c>
      <c r="M14" s="19">
        <v>-10263673</v>
      </c>
      <c r="N14" s="19">
        <v>-28469462</v>
      </c>
      <c r="O14" s="19">
        <v>-8386769</v>
      </c>
      <c r="P14" s="19">
        <v>-7878760</v>
      </c>
      <c r="Q14" s="19">
        <v>-9852201</v>
      </c>
      <c r="R14" s="19">
        <v>-26117730</v>
      </c>
      <c r="S14" s="19">
        <v>-9081100</v>
      </c>
      <c r="T14" s="19">
        <v>-7648697</v>
      </c>
      <c r="U14" s="19">
        <v>-8846476</v>
      </c>
      <c r="V14" s="19">
        <v>-25576273</v>
      </c>
      <c r="W14" s="19">
        <v>-104072353</v>
      </c>
      <c r="X14" s="19">
        <v>-135974177</v>
      </c>
      <c r="Y14" s="19">
        <v>31901824</v>
      </c>
      <c r="Z14" s="20">
        <v>-23.46</v>
      </c>
      <c r="AA14" s="21">
        <v>-135974177</v>
      </c>
    </row>
    <row r="15" spans="1:27" ht="13.5">
      <c r="A15" s="22" t="s">
        <v>42</v>
      </c>
      <c r="B15" s="16"/>
      <c r="C15" s="17">
        <v>-921319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-84379881</v>
      </c>
      <c r="D16" s="17"/>
      <c r="E16" s="18">
        <v>-185596703</v>
      </c>
      <c r="F16" s="19">
        <v>-206341704</v>
      </c>
      <c r="G16" s="19">
        <v>-2271675</v>
      </c>
      <c r="H16" s="19">
        <v>-17709311</v>
      </c>
      <c r="I16" s="19">
        <v>-3483835</v>
      </c>
      <c r="J16" s="19">
        <v>-23464821</v>
      </c>
      <c r="K16" s="19">
        <v>-3012066</v>
      </c>
      <c r="L16" s="19">
        <v>-5968542</v>
      </c>
      <c r="M16" s="19">
        <v>-13872724</v>
      </c>
      <c r="N16" s="19">
        <v>-22853332</v>
      </c>
      <c r="O16" s="19">
        <v>-2961918</v>
      </c>
      <c r="P16" s="19">
        <v>-6330368</v>
      </c>
      <c r="Q16" s="19">
        <v>-17162468</v>
      </c>
      <c r="R16" s="19">
        <v>-26454754</v>
      </c>
      <c r="S16" s="19">
        <v>-4461009</v>
      </c>
      <c r="T16" s="19">
        <v>-14822005</v>
      </c>
      <c r="U16" s="19">
        <v>-9470535</v>
      </c>
      <c r="V16" s="19">
        <v>-28753549</v>
      </c>
      <c r="W16" s="19">
        <v>-101526456</v>
      </c>
      <c r="X16" s="19">
        <v>-206341704</v>
      </c>
      <c r="Y16" s="19">
        <v>104815248</v>
      </c>
      <c r="Z16" s="20">
        <v>-50.8</v>
      </c>
      <c r="AA16" s="21">
        <v>-206341704</v>
      </c>
    </row>
    <row r="17" spans="1:27" ht="13.5">
      <c r="A17" s="23" t="s">
        <v>44</v>
      </c>
      <c r="B17" s="24"/>
      <c r="C17" s="25">
        <f aca="true" t="shared" si="0" ref="C17:Y17">SUM(C6:C16)</f>
        <v>-27222755</v>
      </c>
      <c r="D17" s="25">
        <f>SUM(D6:D16)</f>
        <v>0</v>
      </c>
      <c r="E17" s="26">
        <f t="shared" si="0"/>
        <v>-136419280</v>
      </c>
      <c r="F17" s="27">
        <f t="shared" si="0"/>
        <v>-157258281</v>
      </c>
      <c r="G17" s="27">
        <f t="shared" si="0"/>
        <v>55109514</v>
      </c>
      <c r="H17" s="27">
        <f t="shared" si="0"/>
        <v>-23295658</v>
      </c>
      <c r="I17" s="27">
        <f t="shared" si="0"/>
        <v>-8934372</v>
      </c>
      <c r="J17" s="27">
        <f t="shared" si="0"/>
        <v>22879484</v>
      </c>
      <c r="K17" s="27">
        <f t="shared" si="0"/>
        <v>-10640535</v>
      </c>
      <c r="L17" s="27">
        <f t="shared" si="0"/>
        <v>36570138</v>
      </c>
      <c r="M17" s="27">
        <f t="shared" si="0"/>
        <v>-23520119</v>
      </c>
      <c r="N17" s="27">
        <f t="shared" si="0"/>
        <v>2409484</v>
      </c>
      <c r="O17" s="27">
        <f t="shared" si="0"/>
        <v>-10575114</v>
      </c>
      <c r="P17" s="27">
        <f t="shared" si="0"/>
        <v>-13374710</v>
      </c>
      <c r="Q17" s="27">
        <f t="shared" si="0"/>
        <v>19297511</v>
      </c>
      <c r="R17" s="27">
        <f t="shared" si="0"/>
        <v>-4652313</v>
      </c>
      <c r="S17" s="27">
        <f t="shared" si="0"/>
        <v>-12710777</v>
      </c>
      <c r="T17" s="27">
        <f t="shared" si="0"/>
        <v>-22021457</v>
      </c>
      <c r="U17" s="27">
        <f t="shared" si="0"/>
        <v>-17817011</v>
      </c>
      <c r="V17" s="27">
        <f t="shared" si="0"/>
        <v>-52549245</v>
      </c>
      <c r="W17" s="27">
        <f t="shared" si="0"/>
        <v>-31912590</v>
      </c>
      <c r="X17" s="27">
        <f t="shared" si="0"/>
        <v>-157258281</v>
      </c>
      <c r="Y17" s="27">
        <f t="shared" si="0"/>
        <v>125345691</v>
      </c>
      <c r="Z17" s="28">
        <f>+IF(X17&lt;&gt;0,+(Y17/X17)*100,0)</f>
        <v>-79.70689378195607</v>
      </c>
      <c r="AA17" s="29">
        <f>SUM(AA6:AA16)</f>
        <v>-157258281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-1196670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5100000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-4286673</v>
      </c>
      <c r="D26" s="17"/>
      <c r="E26" s="18">
        <v>-12127200</v>
      </c>
      <c r="F26" s="19">
        <v>-12567200</v>
      </c>
      <c r="G26" s="19">
        <v>-414154</v>
      </c>
      <c r="H26" s="19">
        <v>-618969</v>
      </c>
      <c r="I26" s="19">
        <v>-4116</v>
      </c>
      <c r="J26" s="19">
        <v>-1037239</v>
      </c>
      <c r="K26" s="19">
        <v>-194000</v>
      </c>
      <c r="L26" s="19">
        <v>-200997</v>
      </c>
      <c r="M26" s="19">
        <v>-206584</v>
      </c>
      <c r="N26" s="19">
        <v>-601581</v>
      </c>
      <c r="O26" s="19">
        <v>-69529</v>
      </c>
      <c r="P26" s="19">
        <v>-364287</v>
      </c>
      <c r="Q26" s="19">
        <v>-833898</v>
      </c>
      <c r="R26" s="19">
        <v>-1267714</v>
      </c>
      <c r="S26" s="19">
        <v>-249427</v>
      </c>
      <c r="T26" s="19">
        <v>-19002</v>
      </c>
      <c r="U26" s="19">
        <v>-107921</v>
      </c>
      <c r="V26" s="19">
        <v>-376350</v>
      </c>
      <c r="W26" s="19">
        <v>-3282884</v>
      </c>
      <c r="X26" s="19">
        <v>-12567200</v>
      </c>
      <c r="Y26" s="19">
        <v>9284316</v>
      </c>
      <c r="Z26" s="20">
        <v>-73.88</v>
      </c>
      <c r="AA26" s="21">
        <v>-12567200</v>
      </c>
    </row>
    <row r="27" spans="1:27" ht="13.5">
      <c r="A27" s="23" t="s">
        <v>51</v>
      </c>
      <c r="B27" s="24"/>
      <c r="C27" s="25">
        <f aca="true" t="shared" si="1" ref="C27:Y27">SUM(C21:C26)</f>
        <v>-383343</v>
      </c>
      <c r="D27" s="25">
        <f>SUM(D21:D26)</f>
        <v>0</v>
      </c>
      <c r="E27" s="26">
        <f t="shared" si="1"/>
        <v>-12127200</v>
      </c>
      <c r="F27" s="27">
        <f t="shared" si="1"/>
        <v>-12567200</v>
      </c>
      <c r="G27" s="27">
        <f t="shared" si="1"/>
        <v>-414154</v>
      </c>
      <c r="H27" s="27">
        <f t="shared" si="1"/>
        <v>-618969</v>
      </c>
      <c r="I27" s="27">
        <f t="shared" si="1"/>
        <v>-4116</v>
      </c>
      <c r="J27" s="27">
        <f t="shared" si="1"/>
        <v>-1037239</v>
      </c>
      <c r="K27" s="27">
        <f t="shared" si="1"/>
        <v>-194000</v>
      </c>
      <c r="L27" s="27">
        <f t="shared" si="1"/>
        <v>-200997</v>
      </c>
      <c r="M27" s="27">
        <f t="shared" si="1"/>
        <v>-206584</v>
      </c>
      <c r="N27" s="27">
        <f t="shared" si="1"/>
        <v>-601581</v>
      </c>
      <c r="O27" s="27">
        <f t="shared" si="1"/>
        <v>-69529</v>
      </c>
      <c r="P27" s="27">
        <f t="shared" si="1"/>
        <v>-364287</v>
      </c>
      <c r="Q27" s="27">
        <f t="shared" si="1"/>
        <v>-833898</v>
      </c>
      <c r="R27" s="27">
        <f t="shared" si="1"/>
        <v>-1267714</v>
      </c>
      <c r="S27" s="27">
        <f t="shared" si="1"/>
        <v>-249427</v>
      </c>
      <c r="T27" s="27">
        <f t="shared" si="1"/>
        <v>-19002</v>
      </c>
      <c r="U27" s="27">
        <f t="shared" si="1"/>
        <v>-107921</v>
      </c>
      <c r="V27" s="27">
        <f t="shared" si="1"/>
        <v>-376350</v>
      </c>
      <c r="W27" s="27">
        <f t="shared" si="1"/>
        <v>-3282884</v>
      </c>
      <c r="X27" s="27">
        <f t="shared" si="1"/>
        <v>-12567200</v>
      </c>
      <c r="Y27" s="27">
        <f t="shared" si="1"/>
        <v>9284316</v>
      </c>
      <c r="Z27" s="28">
        <f>+IF(X27&lt;&gt;0,+(Y27/X27)*100,0)</f>
        <v>-73.87736329492648</v>
      </c>
      <c r="AA27" s="29">
        <f>SUM(AA21:AA26)</f>
        <v>-12567200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-118548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-118548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-27724646</v>
      </c>
      <c r="D38" s="31">
        <f>+D17+D27+D36</f>
        <v>0</v>
      </c>
      <c r="E38" s="32">
        <f t="shared" si="3"/>
        <v>-148546480</v>
      </c>
      <c r="F38" s="33">
        <f t="shared" si="3"/>
        <v>-169825481</v>
      </c>
      <c r="G38" s="33">
        <f t="shared" si="3"/>
        <v>54695360</v>
      </c>
      <c r="H38" s="33">
        <f t="shared" si="3"/>
        <v>-23914627</v>
      </c>
      <c r="I38" s="33">
        <f t="shared" si="3"/>
        <v>-8938488</v>
      </c>
      <c r="J38" s="33">
        <f t="shared" si="3"/>
        <v>21842245</v>
      </c>
      <c r="K38" s="33">
        <f t="shared" si="3"/>
        <v>-10834535</v>
      </c>
      <c r="L38" s="33">
        <f t="shared" si="3"/>
        <v>36369141</v>
      </c>
      <c r="M38" s="33">
        <f t="shared" si="3"/>
        <v>-23726703</v>
      </c>
      <c r="N38" s="33">
        <f t="shared" si="3"/>
        <v>1807903</v>
      </c>
      <c r="O38" s="33">
        <f t="shared" si="3"/>
        <v>-10644643</v>
      </c>
      <c r="P38" s="33">
        <f t="shared" si="3"/>
        <v>-13738997</v>
      </c>
      <c r="Q38" s="33">
        <f t="shared" si="3"/>
        <v>18463613</v>
      </c>
      <c r="R38" s="33">
        <f t="shared" si="3"/>
        <v>-5920027</v>
      </c>
      <c r="S38" s="33">
        <f t="shared" si="3"/>
        <v>-12960204</v>
      </c>
      <c r="T38" s="33">
        <f t="shared" si="3"/>
        <v>-22040459</v>
      </c>
      <c r="U38" s="33">
        <f t="shared" si="3"/>
        <v>-17924932</v>
      </c>
      <c r="V38" s="33">
        <f t="shared" si="3"/>
        <v>-52925595</v>
      </c>
      <c r="W38" s="33">
        <f t="shared" si="3"/>
        <v>-35195474</v>
      </c>
      <c r="X38" s="33">
        <f t="shared" si="3"/>
        <v>-169825481</v>
      </c>
      <c r="Y38" s="33">
        <f t="shared" si="3"/>
        <v>134630007</v>
      </c>
      <c r="Z38" s="34">
        <f>+IF(X38&lt;&gt;0,+(Y38/X38)*100,0)</f>
        <v>-79.27550459874746</v>
      </c>
      <c r="AA38" s="35">
        <f>+AA17+AA27+AA36</f>
        <v>-169825481</v>
      </c>
    </row>
    <row r="39" spans="1:27" ht="13.5">
      <c r="A39" s="22" t="s">
        <v>59</v>
      </c>
      <c r="B39" s="16"/>
      <c r="C39" s="31">
        <v>177314789</v>
      </c>
      <c r="D39" s="31"/>
      <c r="E39" s="32">
        <v>165553308</v>
      </c>
      <c r="F39" s="33">
        <v>174083308</v>
      </c>
      <c r="G39" s="33">
        <v>165553308</v>
      </c>
      <c r="H39" s="33">
        <v>220248668</v>
      </c>
      <c r="I39" s="33">
        <v>196334041</v>
      </c>
      <c r="J39" s="33">
        <v>165553308</v>
      </c>
      <c r="K39" s="33">
        <v>187395553</v>
      </c>
      <c r="L39" s="33">
        <v>176561018</v>
      </c>
      <c r="M39" s="33">
        <v>212930159</v>
      </c>
      <c r="N39" s="33">
        <v>187395553</v>
      </c>
      <c r="O39" s="33">
        <v>189203456</v>
      </c>
      <c r="P39" s="33">
        <v>178558813</v>
      </c>
      <c r="Q39" s="33">
        <v>164819816</v>
      </c>
      <c r="R39" s="33">
        <v>189203456</v>
      </c>
      <c r="S39" s="33">
        <v>183283429</v>
      </c>
      <c r="T39" s="33">
        <v>170323225</v>
      </c>
      <c r="U39" s="33">
        <v>148282766</v>
      </c>
      <c r="V39" s="33">
        <v>183283429</v>
      </c>
      <c r="W39" s="33">
        <v>165553308</v>
      </c>
      <c r="X39" s="33">
        <v>174083308</v>
      </c>
      <c r="Y39" s="33">
        <v>-8530000</v>
      </c>
      <c r="Z39" s="34">
        <v>-4.9</v>
      </c>
      <c r="AA39" s="35">
        <v>174083308</v>
      </c>
    </row>
    <row r="40" spans="1:27" ht="13.5">
      <c r="A40" s="41" t="s">
        <v>60</v>
      </c>
      <c r="B40" s="42"/>
      <c r="C40" s="43">
        <v>149590143</v>
      </c>
      <c r="D40" s="43"/>
      <c r="E40" s="44">
        <v>17006828</v>
      </c>
      <c r="F40" s="45">
        <v>4257827</v>
      </c>
      <c r="G40" s="45">
        <v>220248668</v>
      </c>
      <c r="H40" s="45">
        <v>196334041</v>
      </c>
      <c r="I40" s="45">
        <v>187395553</v>
      </c>
      <c r="J40" s="45">
        <v>187395553</v>
      </c>
      <c r="K40" s="45">
        <v>176561018</v>
      </c>
      <c r="L40" s="45">
        <v>212930159</v>
      </c>
      <c r="M40" s="45">
        <v>189203456</v>
      </c>
      <c r="N40" s="45">
        <v>189203456</v>
      </c>
      <c r="O40" s="45">
        <v>178558813</v>
      </c>
      <c r="P40" s="45">
        <v>164819816</v>
      </c>
      <c r="Q40" s="45">
        <v>183283429</v>
      </c>
      <c r="R40" s="45">
        <v>178558813</v>
      </c>
      <c r="S40" s="45">
        <v>170323225</v>
      </c>
      <c r="T40" s="45">
        <v>148282766</v>
      </c>
      <c r="U40" s="45">
        <v>130357834</v>
      </c>
      <c r="V40" s="45">
        <v>130357834</v>
      </c>
      <c r="W40" s="45">
        <v>130357834</v>
      </c>
      <c r="X40" s="45">
        <v>4257827</v>
      </c>
      <c r="Y40" s="45">
        <v>126100007</v>
      </c>
      <c r="Z40" s="46">
        <v>2961.6</v>
      </c>
      <c r="AA40" s="47">
        <v>4257827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77030000</v>
      </c>
      <c r="D8" s="17">
        <v>21666000</v>
      </c>
      <c r="E8" s="18">
        <v>27926850</v>
      </c>
      <c r="F8" s="19">
        <v>27927000</v>
      </c>
      <c r="G8" s="19">
        <v>1500</v>
      </c>
      <c r="H8" s="19">
        <v>37974</v>
      </c>
      <c r="I8" s="19">
        <v>23312</v>
      </c>
      <c r="J8" s="19">
        <v>62786</v>
      </c>
      <c r="K8" s="19">
        <v>46999</v>
      </c>
      <c r="L8" s="19">
        <v>31320573</v>
      </c>
      <c r="M8" s="19">
        <v>4172292</v>
      </c>
      <c r="N8" s="19">
        <v>35539864</v>
      </c>
      <c r="O8" s="19">
        <v>11546618</v>
      </c>
      <c r="P8" s="19">
        <v>7622</v>
      </c>
      <c r="Q8" s="19">
        <v>33800</v>
      </c>
      <c r="R8" s="19">
        <v>11588040</v>
      </c>
      <c r="S8" s="19">
        <v>22604751</v>
      </c>
      <c r="T8" s="19">
        <v>1518714</v>
      </c>
      <c r="U8" s="19">
        <v>3807</v>
      </c>
      <c r="V8" s="19">
        <v>24127272</v>
      </c>
      <c r="W8" s="19">
        <v>71317962</v>
      </c>
      <c r="X8" s="19">
        <v>27927000</v>
      </c>
      <c r="Y8" s="19">
        <v>43390962</v>
      </c>
      <c r="Z8" s="20">
        <v>155.37</v>
      </c>
      <c r="AA8" s="21">
        <v>27927000</v>
      </c>
    </row>
    <row r="9" spans="1:27" ht="13.5">
      <c r="A9" s="22" t="s">
        <v>36</v>
      </c>
      <c r="B9" s="16"/>
      <c r="C9" s="17">
        <v>194314000</v>
      </c>
      <c r="D9" s="17">
        <v>292330000</v>
      </c>
      <c r="E9" s="18">
        <v>234849999</v>
      </c>
      <c r="F9" s="19">
        <v>234850000</v>
      </c>
      <c r="G9" s="19">
        <v>26752781</v>
      </c>
      <c r="H9" s="19">
        <v>51802642</v>
      </c>
      <c r="I9" s="19">
        <v>44612040</v>
      </c>
      <c r="J9" s="19">
        <v>123167463</v>
      </c>
      <c r="K9" s="19">
        <v>29039019</v>
      </c>
      <c r="L9" s="19">
        <v>45195215</v>
      </c>
      <c r="M9" s="19">
        <v>61279371</v>
      </c>
      <c r="N9" s="19">
        <v>135513605</v>
      </c>
      <c r="O9" s="19">
        <v>2362401</v>
      </c>
      <c r="P9" s="19">
        <v>31179822</v>
      </c>
      <c r="Q9" s="19">
        <v>3318837</v>
      </c>
      <c r="R9" s="19">
        <v>36861060</v>
      </c>
      <c r="S9" s="19">
        <v>39832000</v>
      </c>
      <c r="T9" s="19">
        <v>2566212</v>
      </c>
      <c r="U9" s="19">
        <v>22562500</v>
      </c>
      <c r="V9" s="19">
        <v>64960712</v>
      </c>
      <c r="W9" s="19">
        <v>360502840</v>
      </c>
      <c r="X9" s="19">
        <v>234850000</v>
      </c>
      <c r="Y9" s="19">
        <v>125652840</v>
      </c>
      <c r="Z9" s="20">
        <v>53.5</v>
      </c>
      <c r="AA9" s="21">
        <v>234850000</v>
      </c>
    </row>
    <row r="10" spans="1:27" ht="13.5">
      <c r="A10" s="22" t="s">
        <v>37</v>
      </c>
      <c r="B10" s="16"/>
      <c r="C10" s="17">
        <v>144461000</v>
      </c>
      <c r="D10" s="17">
        <v>197118000</v>
      </c>
      <c r="E10" s="18">
        <v>188834000</v>
      </c>
      <c r="F10" s="19">
        <v>188833000</v>
      </c>
      <c r="G10" s="19">
        <v>90830003</v>
      </c>
      <c r="H10" s="19"/>
      <c r="I10" s="19"/>
      <c r="J10" s="19">
        <v>90830003</v>
      </c>
      <c r="K10" s="19"/>
      <c r="L10" s="19"/>
      <c r="M10" s="19"/>
      <c r="N10" s="19"/>
      <c r="O10" s="19"/>
      <c r="P10" s="19">
        <v>17119032</v>
      </c>
      <c r="Q10" s="19">
        <v>889301</v>
      </c>
      <c r="R10" s="19">
        <v>18008333</v>
      </c>
      <c r="S10" s="19">
        <v>868703</v>
      </c>
      <c r="T10" s="19">
        <v>29739764</v>
      </c>
      <c r="U10" s="19">
        <v>60198916</v>
      </c>
      <c r="V10" s="19">
        <v>90807383</v>
      </c>
      <c r="W10" s="19">
        <v>199645719</v>
      </c>
      <c r="X10" s="19">
        <v>188833000</v>
      </c>
      <c r="Y10" s="19">
        <v>10812719</v>
      </c>
      <c r="Z10" s="20">
        <v>5.73</v>
      </c>
      <c r="AA10" s="21">
        <v>188833000</v>
      </c>
    </row>
    <row r="11" spans="1:27" ht="13.5">
      <c r="A11" s="22" t="s">
        <v>38</v>
      </c>
      <c r="B11" s="16"/>
      <c r="C11" s="17">
        <v>3320000</v>
      </c>
      <c r="D11" s="17">
        <v>2873000</v>
      </c>
      <c r="E11" s="18">
        <v>3512556</v>
      </c>
      <c r="F11" s="19">
        <v>3513000</v>
      </c>
      <c r="G11" s="19">
        <v>57276</v>
      </c>
      <c r="H11" s="19">
        <v>188472</v>
      </c>
      <c r="I11" s="19">
        <v>177575</v>
      </c>
      <c r="J11" s="19">
        <v>423323</v>
      </c>
      <c r="K11" s="19">
        <v>211893</v>
      </c>
      <c r="L11" s="19">
        <v>17000</v>
      </c>
      <c r="M11" s="19">
        <v>73805</v>
      </c>
      <c r="N11" s="19">
        <v>302698</v>
      </c>
      <c r="O11" s="19">
        <v>18808</v>
      </c>
      <c r="P11" s="19">
        <v>52603</v>
      </c>
      <c r="Q11" s="19">
        <v>436493</v>
      </c>
      <c r="R11" s="19">
        <v>507904</v>
      </c>
      <c r="S11" s="19">
        <v>650558</v>
      </c>
      <c r="T11" s="19">
        <v>546858</v>
      </c>
      <c r="U11" s="19">
        <v>437729</v>
      </c>
      <c r="V11" s="19">
        <v>1635145</v>
      </c>
      <c r="W11" s="19">
        <v>2869070</v>
      </c>
      <c r="X11" s="19">
        <v>3513000</v>
      </c>
      <c r="Y11" s="19">
        <v>-643930</v>
      </c>
      <c r="Z11" s="20">
        <v>-18.33</v>
      </c>
      <c r="AA11" s="21">
        <v>3513000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-192846540</v>
      </c>
      <c r="D14" s="17">
        <v>-236072000</v>
      </c>
      <c r="E14" s="18">
        <v>-204876931</v>
      </c>
      <c r="F14" s="19">
        <v>-204876000</v>
      </c>
      <c r="G14" s="19">
        <v>-42114601</v>
      </c>
      <c r="H14" s="19">
        <v>-35296831</v>
      </c>
      <c r="I14" s="19">
        <v>-17668846</v>
      </c>
      <c r="J14" s="19">
        <v>-95080278</v>
      </c>
      <c r="K14" s="19">
        <v>-14464570</v>
      </c>
      <c r="L14" s="19">
        <v>-67593969</v>
      </c>
      <c r="M14" s="19">
        <v>-28165075</v>
      </c>
      <c r="N14" s="19">
        <v>-110223614</v>
      </c>
      <c r="O14" s="19">
        <v>-10334350</v>
      </c>
      <c r="P14" s="19">
        <v>-15755011</v>
      </c>
      <c r="Q14" s="19">
        <v>-22870179</v>
      </c>
      <c r="R14" s="19">
        <v>-48959540</v>
      </c>
      <c r="S14" s="19">
        <v>-31190070</v>
      </c>
      <c r="T14" s="19">
        <v>-20175093</v>
      </c>
      <c r="U14" s="19">
        <v>-27297435</v>
      </c>
      <c r="V14" s="19">
        <v>-78662598</v>
      </c>
      <c r="W14" s="19">
        <v>-332926030</v>
      </c>
      <c r="X14" s="19">
        <v>-204876000</v>
      </c>
      <c r="Y14" s="19">
        <v>-128050030</v>
      </c>
      <c r="Z14" s="20">
        <v>62.5</v>
      </c>
      <c r="AA14" s="21">
        <v>-204876000</v>
      </c>
    </row>
    <row r="15" spans="1:27" ht="13.5">
      <c r="A15" s="22" t="s">
        <v>42</v>
      </c>
      <c r="B15" s="16"/>
      <c r="C15" s="17"/>
      <c r="D15" s="17">
        <v>-82000</v>
      </c>
      <c r="E15" s="18">
        <v>-73920</v>
      </c>
      <c r="F15" s="19">
        <v>-74000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-74000</v>
      </c>
      <c r="Y15" s="19">
        <v>74000</v>
      </c>
      <c r="Z15" s="20">
        <v>-100</v>
      </c>
      <c r="AA15" s="21">
        <v>-74000</v>
      </c>
    </row>
    <row r="16" spans="1:27" ht="13.5">
      <c r="A16" s="22" t="s">
        <v>43</v>
      </c>
      <c r="B16" s="16"/>
      <c r="C16" s="17">
        <v>-80229000</v>
      </c>
      <c r="D16" s="17">
        <v>-57701000</v>
      </c>
      <c r="E16" s="18">
        <v>-46026996</v>
      </c>
      <c r="F16" s="19">
        <v>-134208000</v>
      </c>
      <c r="G16" s="19">
        <v>-6750000</v>
      </c>
      <c r="H16" s="19">
        <v>-8304800</v>
      </c>
      <c r="I16" s="19">
        <v>-1026357</v>
      </c>
      <c r="J16" s="19">
        <v>-16081157</v>
      </c>
      <c r="K16" s="19">
        <v>-4000000</v>
      </c>
      <c r="L16" s="19">
        <v>-8000000</v>
      </c>
      <c r="M16" s="19"/>
      <c r="N16" s="19">
        <v>-12000000</v>
      </c>
      <c r="O16" s="19">
        <v>-472734</v>
      </c>
      <c r="P16" s="19">
        <v>-1302687</v>
      </c>
      <c r="Q16" s="19">
        <v>-3876386</v>
      </c>
      <c r="R16" s="19">
        <v>-5651807</v>
      </c>
      <c r="S16" s="19">
        <v>-3339117</v>
      </c>
      <c r="T16" s="19">
        <v>-2500000</v>
      </c>
      <c r="U16" s="19">
        <v>-612425</v>
      </c>
      <c r="V16" s="19">
        <v>-6451542</v>
      </c>
      <c r="W16" s="19">
        <v>-40184506</v>
      </c>
      <c r="X16" s="19">
        <v>-134208000</v>
      </c>
      <c r="Y16" s="19">
        <v>94023494</v>
      </c>
      <c r="Z16" s="20">
        <v>-70.06</v>
      </c>
      <c r="AA16" s="21">
        <v>-134208000</v>
      </c>
    </row>
    <row r="17" spans="1:27" ht="13.5">
      <c r="A17" s="23" t="s">
        <v>44</v>
      </c>
      <c r="B17" s="24"/>
      <c r="C17" s="25">
        <f aca="true" t="shared" si="0" ref="C17:Y17">SUM(C6:C16)</f>
        <v>146049460</v>
      </c>
      <c r="D17" s="25">
        <f>SUM(D6:D16)</f>
        <v>220132000</v>
      </c>
      <c r="E17" s="26">
        <f t="shared" si="0"/>
        <v>204145558</v>
      </c>
      <c r="F17" s="27">
        <f t="shared" si="0"/>
        <v>115965000</v>
      </c>
      <c r="G17" s="27">
        <f t="shared" si="0"/>
        <v>68776959</v>
      </c>
      <c r="H17" s="27">
        <f t="shared" si="0"/>
        <v>8427457</v>
      </c>
      <c r="I17" s="27">
        <f t="shared" si="0"/>
        <v>26117724</v>
      </c>
      <c r="J17" s="27">
        <f t="shared" si="0"/>
        <v>103322140</v>
      </c>
      <c r="K17" s="27">
        <f t="shared" si="0"/>
        <v>10833341</v>
      </c>
      <c r="L17" s="27">
        <f t="shared" si="0"/>
        <v>938819</v>
      </c>
      <c r="M17" s="27">
        <f t="shared" si="0"/>
        <v>37360393</v>
      </c>
      <c r="N17" s="27">
        <f t="shared" si="0"/>
        <v>49132553</v>
      </c>
      <c r="O17" s="27">
        <f t="shared" si="0"/>
        <v>3120743</v>
      </c>
      <c r="P17" s="27">
        <f t="shared" si="0"/>
        <v>31301381</v>
      </c>
      <c r="Q17" s="27">
        <f t="shared" si="0"/>
        <v>-22068134</v>
      </c>
      <c r="R17" s="27">
        <f t="shared" si="0"/>
        <v>12353990</v>
      </c>
      <c r="S17" s="27">
        <f t="shared" si="0"/>
        <v>29426825</v>
      </c>
      <c r="T17" s="27">
        <f t="shared" si="0"/>
        <v>11696455</v>
      </c>
      <c r="U17" s="27">
        <f t="shared" si="0"/>
        <v>55293092</v>
      </c>
      <c r="V17" s="27">
        <f t="shared" si="0"/>
        <v>96416372</v>
      </c>
      <c r="W17" s="27">
        <f t="shared" si="0"/>
        <v>261225055</v>
      </c>
      <c r="X17" s="27">
        <f t="shared" si="0"/>
        <v>115965000</v>
      </c>
      <c r="Y17" s="27">
        <f t="shared" si="0"/>
        <v>145260055</v>
      </c>
      <c r="Z17" s="28">
        <f>+IF(X17&lt;&gt;0,+(Y17/X17)*100,0)</f>
        <v>125.26197990773078</v>
      </c>
      <c r="AA17" s="29">
        <f>SUM(AA6:AA16)</f>
        <v>115965000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-173206000</v>
      </c>
      <c r="D26" s="17">
        <v>-220132000</v>
      </c>
      <c r="E26" s="18">
        <v>-204145350</v>
      </c>
      <c r="F26" s="19">
        <v>-178842000</v>
      </c>
      <c r="G26" s="19">
        <v>-40233702</v>
      </c>
      <c r="H26" s="19">
        <v>-48718961</v>
      </c>
      <c r="I26" s="19">
        <v>-24715107</v>
      </c>
      <c r="J26" s="19">
        <v>-113667770</v>
      </c>
      <c r="K26" s="19">
        <v>-13706327</v>
      </c>
      <c r="L26" s="19">
        <v>-13540459</v>
      </c>
      <c r="M26" s="19">
        <v>-33448128</v>
      </c>
      <c r="N26" s="19">
        <v>-60694914</v>
      </c>
      <c r="O26" s="19">
        <v>-143896</v>
      </c>
      <c r="P26" s="19">
        <v>-4007460</v>
      </c>
      <c r="Q26" s="19">
        <v>-7150609</v>
      </c>
      <c r="R26" s="19">
        <v>-11301965</v>
      </c>
      <c r="S26" s="19">
        <v>-22568041</v>
      </c>
      <c r="T26" s="19">
        <v>-21265633</v>
      </c>
      <c r="U26" s="19">
        <v>-54841727</v>
      </c>
      <c r="V26" s="19">
        <v>-98675401</v>
      </c>
      <c r="W26" s="19">
        <v>-284340050</v>
      </c>
      <c r="X26" s="19">
        <v>-178842000</v>
      </c>
      <c r="Y26" s="19">
        <v>-105498050</v>
      </c>
      <c r="Z26" s="20">
        <v>58.99</v>
      </c>
      <c r="AA26" s="21">
        <v>-178842000</v>
      </c>
    </row>
    <row r="27" spans="1:27" ht="13.5">
      <c r="A27" s="23" t="s">
        <v>51</v>
      </c>
      <c r="B27" s="24"/>
      <c r="C27" s="25">
        <f aca="true" t="shared" si="1" ref="C27:Y27">SUM(C21:C26)</f>
        <v>-173206000</v>
      </c>
      <c r="D27" s="25">
        <f>SUM(D21:D26)</f>
        <v>-220132000</v>
      </c>
      <c r="E27" s="26">
        <f t="shared" si="1"/>
        <v>-204145350</v>
      </c>
      <c r="F27" s="27">
        <f t="shared" si="1"/>
        <v>-178842000</v>
      </c>
      <c r="G27" s="27">
        <f t="shared" si="1"/>
        <v>-40233702</v>
      </c>
      <c r="H27" s="27">
        <f t="shared" si="1"/>
        <v>-48718961</v>
      </c>
      <c r="I27" s="27">
        <f t="shared" si="1"/>
        <v>-24715107</v>
      </c>
      <c r="J27" s="27">
        <f t="shared" si="1"/>
        <v>-113667770</v>
      </c>
      <c r="K27" s="27">
        <f t="shared" si="1"/>
        <v>-13706327</v>
      </c>
      <c r="L27" s="27">
        <f t="shared" si="1"/>
        <v>-13540459</v>
      </c>
      <c r="M27" s="27">
        <f t="shared" si="1"/>
        <v>-33448128</v>
      </c>
      <c r="N27" s="27">
        <f t="shared" si="1"/>
        <v>-60694914</v>
      </c>
      <c r="O27" s="27">
        <f t="shared" si="1"/>
        <v>-143896</v>
      </c>
      <c r="P27" s="27">
        <f t="shared" si="1"/>
        <v>-4007460</v>
      </c>
      <c r="Q27" s="27">
        <f t="shared" si="1"/>
        <v>-7150609</v>
      </c>
      <c r="R27" s="27">
        <f t="shared" si="1"/>
        <v>-11301965</v>
      </c>
      <c r="S27" s="27">
        <f t="shared" si="1"/>
        <v>-22568041</v>
      </c>
      <c r="T27" s="27">
        <f t="shared" si="1"/>
        <v>-21265633</v>
      </c>
      <c r="U27" s="27">
        <f t="shared" si="1"/>
        <v>-54841727</v>
      </c>
      <c r="V27" s="27">
        <f t="shared" si="1"/>
        <v>-98675401</v>
      </c>
      <c r="W27" s="27">
        <f t="shared" si="1"/>
        <v>-284340050</v>
      </c>
      <c r="X27" s="27">
        <f t="shared" si="1"/>
        <v>-178842000</v>
      </c>
      <c r="Y27" s="27">
        <f t="shared" si="1"/>
        <v>-105498050</v>
      </c>
      <c r="Z27" s="28">
        <f>+IF(X27&lt;&gt;0,+(Y27/X27)*100,0)</f>
        <v>58.98952706858568</v>
      </c>
      <c r="AA27" s="29">
        <f>SUM(AA21:AA26)</f>
        <v>-178842000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19071346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>
        <v>19071000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19071000</v>
      </c>
      <c r="Y33" s="19">
        <v>-19071000</v>
      </c>
      <c r="Z33" s="20">
        <v>-100</v>
      </c>
      <c r="AA33" s="21">
        <v>19071000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19071346</v>
      </c>
      <c r="F36" s="27">
        <f t="shared" si="2"/>
        <v>19071000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19071000</v>
      </c>
      <c r="Y36" s="27">
        <f t="shared" si="2"/>
        <v>-19071000</v>
      </c>
      <c r="Z36" s="28">
        <f>+IF(X36&lt;&gt;0,+(Y36/X36)*100,0)</f>
        <v>-100</v>
      </c>
      <c r="AA36" s="29">
        <f>SUM(AA31:AA35)</f>
        <v>19071000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-27156540</v>
      </c>
      <c r="D38" s="31">
        <f>+D17+D27+D36</f>
        <v>0</v>
      </c>
      <c r="E38" s="32">
        <f t="shared" si="3"/>
        <v>19071554</v>
      </c>
      <c r="F38" s="33">
        <f t="shared" si="3"/>
        <v>-43806000</v>
      </c>
      <c r="G38" s="33">
        <f t="shared" si="3"/>
        <v>28543257</v>
      </c>
      <c r="H38" s="33">
        <f t="shared" si="3"/>
        <v>-40291504</v>
      </c>
      <c r="I38" s="33">
        <f t="shared" si="3"/>
        <v>1402617</v>
      </c>
      <c r="J38" s="33">
        <f t="shared" si="3"/>
        <v>-10345630</v>
      </c>
      <c r="K38" s="33">
        <f t="shared" si="3"/>
        <v>-2872986</v>
      </c>
      <c r="L38" s="33">
        <f t="shared" si="3"/>
        <v>-12601640</v>
      </c>
      <c r="M38" s="33">
        <f t="shared" si="3"/>
        <v>3912265</v>
      </c>
      <c r="N38" s="33">
        <f t="shared" si="3"/>
        <v>-11562361</v>
      </c>
      <c r="O38" s="33">
        <f t="shared" si="3"/>
        <v>2976847</v>
      </c>
      <c r="P38" s="33">
        <f t="shared" si="3"/>
        <v>27293921</v>
      </c>
      <c r="Q38" s="33">
        <f t="shared" si="3"/>
        <v>-29218743</v>
      </c>
      <c r="R38" s="33">
        <f t="shared" si="3"/>
        <v>1052025</v>
      </c>
      <c r="S38" s="33">
        <f t="shared" si="3"/>
        <v>6858784</v>
      </c>
      <c r="T38" s="33">
        <f t="shared" si="3"/>
        <v>-9569178</v>
      </c>
      <c r="U38" s="33">
        <f t="shared" si="3"/>
        <v>451365</v>
      </c>
      <c r="V38" s="33">
        <f t="shared" si="3"/>
        <v>-2259029</v>
      </c>
      <c r="W38" s="33">
        <f t="shared" si="3"/>
        <v>-23114995</v>
      </c>
      <c r="X38" s="33">
        <f t="shared" si="3"/>
        <v>-43806000</v>
      </c>
      <c r="Y38" s="33">
        <f t="shared" si="3"/>
        <v>20691005</v>
      </c>
      <c r="Z38" s="34">
        <f>+IF(X38&lt;&gt;0,+(Y38/X38)*100,0)</f>
        <v>-47.233267132356296</v>
      </c>
      <c r="AA38" s="35">
        <f>+AA17+AA27+AA36</f>
        <v>-43806000</v>
      </c>
    </row>
    <row r="39" spans="1:27" ht="13.5">
      <c r="A39" s="22" t="s">
        <v>59</v>
      </c>
      <c r="B39" s="16"/>
      <c r="C39" s="31">
        <v>80660000</v>
      </c>
      <c r="D39" s="31">
        <v>43806000</v>
      </c>
      <c r="E39" s="32">
        <v>43806000</v>
      </c>
      <c r="F39" s="33">
        <v>43806000</v>
      </c>
      <c r="G39" s="33">
        <v>26631229</v>
      </c>
      <c r="H39" s="33">
        <v>55174486</v>
      </c>
      <c r="I39" s="33">
        <v>14882982</v>
      </c>
      <c r="J39" s="33">
        <v>26631229</v>
      </c>
      <c r="K39" s="33">
        <v>16285599</v>
      </c>
      <c r="L39" s="33">
        <v>13412613</v>
      </c>
      <c r="M39" s="33">
        <v>810973</v>
      </c>
      <c r="N39" s="33">
        <v>16285599</v>
      </c>
      <c r="O39" s="33">
        <v>4723238</v>
      </c>
      <c r="P39" s="33">
        <v>7700085</v>
      </c>
      <c r="Q39" s="33">
        <v>34994006</v>
      </c>
      <c r="R39" s="33">
        <v>4723238</v>
      </c>
      <c r="S39" s="33">
        <v>5775263</v>
      </c>
      <c r="T39" s="33">
        <v>12634047</v>
      </c>
      <c r="U39" s="33">
        <v>3064869</v>
      </c>
      <c r="V39" s="33">
        <v>5775263</v>
      </c>
      <c r="W39" s="33">
        <v>26631229</v>
      </c>
      <c r="X39" s="33">
        <v>43806000</v>
      </c>
      <c r="Y39" s="33">
        <v>-17174771</v>
      </c>
      <c r="Z39" s="34">
        <v>-39.21</v>
      </c>
      <c r="AA39" s="35">
        <v>43806000</v>
      </c>
    </row>
    <row r="40" spans="1:27" ht="13.5">
      <c r="A40" s="41" t="s">
        <v>60</v>
      </c>
      <c r="B40" s="42"/>
      <c r="C40" s="43">
        <v>53503460</v>
      </c>
      <c r="D40" s="43">
        <v>43806000</v>
      </c>
      <c r="E40" s="44">
        <v>62877554</v>
      </c>
      <c r="F40" s="45"/>
      <c r="G40" s="45">
        <v>55174486</v>
      </c>
      <c r="H40" s="45">
        <v>14882982</v>
      </c>
      <c r="I40" s="45">
        <v>16285599</v>
      </c>
      <c r="J40" s="45">
        <v>16285599</v>
      </c>
      <c r="K40" s="45">
        <v>13412613</v>
      </c>
      <c r="L40" s="45">
        <v>810973</v>
      </c>
      <c r="M40" s="45">
        <v>4723238</v>
      </c>
      <c r="N40" s="45">
        <v>4723238</v>
      </c>
      <c r="O40" s="45">
        <v>7700085</v>
      </c>
      <c r="P40" s="45">
        <v>34994006</v>
      </c>
      <c r="Q40" s="45">
        <v>5775263</v>
      </c>
      <c r="R40" s="45">
        <v>7700085</v>
      </c>
      <c r="S40" s="45">
        <v>12634047</v>
      </c>
      <c r="T40" s="45">
        <v>3064869</v>
      </c>
      <c r="U40" s="45">
        <v>3516234</v>
      </c>
      <c r="V40" s="45">
        <v>3516234</v>
      </c>
      <c r="W40" s="45">
        <v>3516234</v>
      </c>
      <c r="X40" s="45"/>
      <c r="Y40" s="45">
        <v>3516234</v>
      </c>
      <c r="Z40" s="46"/>
      <c r="AA40" s="47"/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6770986</v>
      </c>
      <c r="D6" s="17"/>
      <c r="E6" s="18">
        <v>11161000</v>
      </c>
      <c r="F6" s="19">
        <v>10666000</v>
      </c>
      <c r="G6" s="19">
        <v>9872913</v>
      </c>
      <c r="H6" s="19">
        <v>431978</v>
      </c>
      <c r="I6" s="19">
        <v>581975</v>
      </c>
      <c r="J6" s="19">
        <v>10886866</v>
      </c>
      <c r="K6" s="19">
        <v>378844</v>
      </c>
      <c r="L6" s="19">
        <v>381893</v>
      </c>
      <c r="M6" s="19">
        <v>358343</v>
      </c>
      <c r="N6" s="19">
        <v>1119080</v>
      </c>
      <c r="O6" s="19">
        <v>377026</v>
      </c>
      <c r="P6" s="19">
        <v>426299</v>
      </c>
      <c r="Q6" s="19">
        <v>444750</v>
      </c>
      <c r="R6" s="19">
        <v>1248075</v>
      </c>
      <c r="S6" s="19">
        <v>295319</v>
      </c>
      <c r="T6" s="19">
        <v>897041</v>
      </c>
      <c r="U6" s="19">
        <v>384162</v>
      </c>
      <c r="V6" s="19">
        <v>1576522</v>
      </c>
      <c r="W6" s="19">
        <v>14830543</v>
      </c>
      <c r="X6" s="19">
        <v>10666000</v>
      </c>
      <c r="Y6" s="19">
        <v>4164543</v>
      </c>
      <c r="Z6" s="20">
        <v>39.05</v>
      </c>
      <c r="AA6" s="21">
        <v>10666000</v>
      </c>
    </row>
    <row r="7" spans="1:27" ht="13.5">
      <c r="A7" s="22" t="s">
        <v>34</v>
      </c>
      <c r="B7" s="16"/>
      <c r="C7" s="17">
        <v>6702019</v>
      </c>
      <c r="D7" s="17"/>
      <c r="E7" s="18">
        <v>7960000</v>
      </c>
      <c r="F7" s="19">
        <v>3985500</v>
      </c>
      <c r="G7" s="19">
        <v>662095</v>
      </c>
      <c r="H7" s="19">
        <v>588547</v>
      </c>
      <c r="I7" s="19">
        <v>486436</v>
      </c>
      <c r="J7" s="19">
        <v>1737078</v>
      </c>
      <c r="K7" s="19">
        <v>985488</v>
      </c>
      <c r="L7" s="19">
        <v>429028</v>
      </c>
      <c r="M7" s="19">
        <v>439539</v>
      </c>
      <c r="N7" s="19">
        <v>1854055</v>
      </c>
      <c r="O7" s="19">
        <v>417222</v>
      </c>
      <c r="P7" s="19">
        <v>594799</v>
      </c>
      <c r="Q7" s="19">
        <v>547221</v>
      </c>
      <c r="R7" s="19">
        <v>1559242</v>
      </c>
      <c r="S7" s="19">
        <v>336199</v>
      </c>
      <c r="T7" s="19">
        <v>609347</v>
      </c>
      <c r="U7" s="19">
        <v>665707</v>
      </c>
      <c r="V7" s="19">
        <v>1611253</v>
      </c>
      <c r="W7" s="19">
        <v>6761628</v>
      </c>
      <c r="X7" s="19">
        <v>3985500</v>
      </c>
      <c r="Y7" s="19">
        <v>2776128</v>
      </c>
      <c r="Z7" s="20">
        <v>69.66</v>
      </c>
      <c r="AA7" s="21">
        <v>3985500</v>
      </c>
    </row>
    <row r="8" spans="1:27" ht="13.5">
      <c r="A8" s="22" t="s">
        <v>35</v>
      </c>
      <c r="B8" s="16"/>
      <c r="C8" s="17">
        <v>2303166</v>
      </c>
      <c r="D8" s="17"/>
      <c r="E8" s="18">
        <v>4007999</v>
      </c>
      <c r="F8" s="19">
        <v>2004000</v>
      </c>
      <c r="G8" s="19">
        <v>-58984</v>
      </c>
      <c r="H8" s="19">
        <v>31117</v>
      </c>
      <c r="I8" s="19">
        <v>15053254</v>
      </c>
      <c r="J8" s="19">
        <v>15025387</v>
      </c>
      <c r="K8" s="19">
        <v>19751327</v>
      </c>
      <c r="L8" s="19">
        <v>1451133</v>
      </c>
      <c r="M8" s="19">
        <v>1513708</v>
      </c>
      <c r="N8" s="19">
        <v>22716168</v>
      </c>
      <c r="O8" s="19">
        <v>17922784</v>
      </c>
      <c r="P8" s="19">
        <v>5654583</v>
      </c>
      <c r="Q8" s="19">
        <v>43000345</v>
      </c>
      <c r="R8" s="19">
        <v>66577712</v>
      </c>
      <c r="S8" s="19">
        <v>4274499</v>
      </c>
      <c r="T8" s="19">
        <v>1020537</v>
      </c>
      <c r="U8" s="19">
        <v>20688341</v>
      </c>
      <c r="V8" s="19">
        <v>25983377</v>
      </c>
      <c r="W8" s="19">
        <v>130302644</v>
      </c>
      <c r="X8" s="19">
        <v>2004000</v>
      </c>
      <c r="Y8" s="19">
        <v>128298644</v>
      </c>
      <c r="Z8" s="20">
        <v>6402.13</v>
      </c>
      <c r="AA8" s="21">
        <v>2004000</v>
      </c>
    </row>
    <row r="9" spans="1:27" ht="13.5">
      <c r="A9" s="22" t="s">
        <v>36</v>
      </c>
      <c r="B9" s="16"/>
      <c r="C9" s="17">
        <v>120187678</v>
      </c>
      <c r="D9" s="17"/>
      <c r="E9" s="18">
        <v>139229000</v>
      </c>
      <c r="F9" s="19">
        <v>69612000</v>
      </c>
      <c r="G9" s="19">
        <v>53307000</v>
      </c>
      <c r="H9" s="19">
        <v>2783896</v>
      </c>
      <c r="I9" s="19"/>
      <c r="J9" s="19">
        <v>56090896</v>
      </c>
      <c r="K9" s="19"/>
      <c r="L9" s="19">
        <v>45156000</v>
      </c>
      <c r="M9" s="19"/>
      <c r="N9" s="19">
        <v>45156000</v>
      </c>
      <c r="O9" s="19"/>
      <c r="P9" s="19"/>
      <c r="Q9" s="19"/>
      <c r="R9" s="19"/>
      <c r="S9" s="19"/>
      <c r="T9" s="19"/>
      <c r="U9" s="19"/>
      <c r="V9" s="19"/>
      <c r="W9" s="19">
        <v>101246896</v>
      </c>
      <c r="X9" s="19">
        <v>69612000</v>
      </c>
      <c r="Y9" s="19">
        <v>31634896</v>
      </c>
      <c r="Z9" s="20">
        <v>45.44</v>
      </c>
      <c r="AA9" s="21">
        <v>69612000</v>
      </c>
    </row>
    <row r="10" spans="1:27" ht="13.5">
      <c r="A10" s="22" t="s">
        <v>37</v>
      </c>
      <c r="B10" s="16"/>
      <c r="C10" s="17">
        <v>75053573</v>
      </c>
      <c r="D10" s="17"/>
      <c r="E10" s="18">
        <v>49192000</v>
      </c>
      <c r="F10" s="19">
        <v>23496000</v>
      </c>
      <c r="G10" s="19">
        <v>20115000</v>
      </c>
      <c r="H10" s="19">
        <v>1000000</v>
      </c>
      <c r="I10" s="19"/>
      <c r="J10" s="19">
        <v>21115000</v>
      </c>
      <c r="K10" s="19"/>
      <c r="L10" s="19">
        <v>16978000</v>
      </c>
      <c r="M10" s="19">
        <v>620000</v>
      </c>
      <c r="N10" s="19">
        <v>17598000</v>
      </c>
      <c r="O10" s="19"/>
      <c r="P10" s="19">
        <v>6488000</v>
      </c>
      <c r="Q10" s="19">
        <v>28274000</v>
      </c>
      <c r="R10" s="19">
        <v>34762000</v>
      </c>
      <c r="S10" s="19"/>
      <c r="T10" s="19"/>
      <c r="U10" s="19"/>
      <c r="V10" s="19"/>
      <c r="W10" s="19">
        <v>73475000</v>
      </c>
      <c r="X10" s="19">
        <v>23496000</v>
      </c>
      <c r="Y10" s="19">
        <v>49979000</v>
      </c>
      <c r="Z10" s="20">
        <v>212.71</v>
      </c>
      <c r="AA10" s="21">
        <v>23496000</v>
      </c>
    </row>
    <row r="11" spans="1:27" ht="13.5">
      <c r="A11" s="22" t="s">
        <v>38</v>
      </c>
      <c r="B11" s="16"/>
      <c r="C11" s="17">
        <v>5848535</v>
      </c>
      <c r="D11" s="17"/>
      <c r="E11" s="18">
        <v>6853060</v>
      </c>
      <c r="F11" s="19">
        <v>3432000</v>
      </c>
      <c r="G11" s="19">
        <v>139593</v>
      </c>
      <c r="H11" s="19">
        <v>189377</v>
      </c>
      <c r="I11" s="19">
        <v>191241</v>
      </c>
      <c r="J11" s="19">
        <v>520211</v>
      </c>
      <c r="K11" s="19">
        <v>161882</v>
      </c>
      <c r="L11" s="19">
        <v>149787</v>
      </c>
      <c r="M11" s="19">
        <v>45562</v>
      </c>
      <c r="N11" s="19">
        <v>357231</v>
      </c>
      <c r="O11" s="19">
        <v>203444</v>
      </c>
      <c r="P11" s="19">
        <v>161794</v>
      </c>
      <c r="Q11" s="19">
        <v>154868</v>
      </c>
      <c r="R11" s="19">
        <v>520106</v>
      </c>
      <c r="S11" s="19">
        <v>210816</v>
      </c>
      <c r="T11" s="19">
        <v>242142</v>
      </c>
      <c r="U11" s="19">
        <v>179865</v>
      </c>
      <c r="V11" s="19">
        <v>632823</v>
      </c>
      <c r="W11" s="19">
        <v>2030371</v>
      </c>
      <c r="X11" s="19">
        <v>3432000</v>
      </c>
      <c r="Y11" s="19">
        <v>-1401629</v>
      </c>
      <c r="Z11" s="20">
        <v>-40.84</v>
      </c>
      <c r="AA11" s="21">
        <v>3432000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-119596633</v>
      </c>
      <c r="D14" s="17"/>
      <c r="E14" s="18">
        <v>-146654734</v>
      </c>
      <c r="F14" s="19">
        <v>-48804000</v>
      </c>
      <c r="G14" s="19">
        <v>-8510106</v>
      </c>
      <c r="H14" s="19">
        <v>-19296055</v>
      </c>
      <c r="I14" s="19">
        <v>-19381094</v>
      </c>
      <c r="J14" s="19">
        <v>-47187255</v>
      </c>
      <c r="K14" s="19">
        <v>-12034737</v>
      </c>
      <c r="L14" s="19">
        <v>-19980903</v>
      </c>
      <c r="M14" s="19">
        <v>-40645775</v>
      </c>
      <c r="N14" s="19">
        <v>-72661415</v>
      </c>
      <c r="O14" s="19">
        <v>-10887222</v>
      </c>
      <c r="P14" s="19">
        <v>-14200385</v>
      </c>
      <c r="Q14" s="19">
        <v>-11941182</v>
      </c>
      <c r="R14" s="19">
        <v>-37028789</v>
      </c>
      <c r="S14" s="19">
        <v>-46392802</v>
      </c>
      <c r="T14" s="19">
        <v>-9853372</v>
      </c>
      <c r="U14" s="19">
        <v>-12913966</v>
      </c>
      <c r="V14" s="19">
        <v>-69160140</v>
      </c>
      <c r="W14" s="19">
        <v>-226037599</v>
      </c>
      <c r="X14" s="19">
        <v>-48804000</v>
      </c>
      <c r="Y14" s="19">
        <v>-177233599</v>
      </c>
      <c r="Z14" s="20">
        <v>363.15</v>
      </c>
      <c r="AA14" s="21">
        <v>-48804000</v>
      </c>
    </row>
    <row r="15" spans="1:27" ht="13.5">
      <c r="A15" s="22" t="s">
        <v>42</v>
      </c>
      <c r="B15" s="16"/>
      <c r="C15" s="17">
        <v>-125374</v>
      </c>
      <c r="D15" s="17"/>
      <c r="E15" s="18"/>
      <c r="F15" s="19">
        <v>-1878000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-1878000</v>
      </c>
      <c r="Y15" s="19">
        <v>1878000</v>
      </c>
      <c r="Z15" s="20">
        <v>-100</v>
      </c>
      <c r="AA15" s="21">
        <v>-1878000</v>
      </c>
    </row>
    <row r="16" spans="1:27" ht="13.5">
      <c r="A16" s="22" t="s">
        <v>43</v>
      </c>
      <c r="B16" s="16"/>
      <c r="C16" s="17"/>
      <c r="D16" s="17"/>
      <c r="E16" s="18">
        <v>-49191996</v>
      </c>
      <c r="F16" s="19">
        <v>-46050000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-46050000</v>
      </c>
      <c r="Y16" s="19">
        <v>46050000</v>
      </c>
      <c r="Z16" s="20">
        <v>-100</v>
      </c>
      <c r="AA16" s="21">
        <v>-46050000</v>
      </c>
    </row>
    <row r="17" spans="1:27" ht="13.5">
      <c r="A17" s="23" t="s">
        <v>44</v>
      </c>
      <c r="B17" s="24"/>
      <c r="C17" s="25">
        <f aca="true" t="shared" si="0" ref="C17:Y17">SUM(C6:C16)</f>
        <v>97143950</v>
      </c>
      <c r="D17" s="25">
        <f>SUM(D6:D16)</f>
        <v>0</v>
      </c>
      <c r="E17" s="26">
        <f t="shared" si="0"/>
        <v>22556329</v>
      </c>
      <c r="F17" s="27">
        <f t="shared" si="0"/>
        <v>16463500</v>
      </c>
      <c r="G17" s="27">
        <f t="shared" si="0"/>
        <v>75527511</v>
      </c>
      <c r="H17" s="27">
        <f t="shared" si="0"/>
        <v>-14271140</v>
      </c>
      <c r="I17" s="27">
        <f t="shared" si="0"/>
        <v>-3068188</v>
      </c>
      <c r="J17" s="27">
        <f t="shared" si="0"/>
        <v>58188183</v>
      </c>
      <c r="K17" s="27">
        <f t="shared" si="0"/>
        <v>9242804</v>
      </c>
      <c r="L17" s="27">
        <f t="shared" si="0"/>
        <v>44564938</v>
      </c>
      <c r="M17" s="27">
        <f t="shared" si="0"/>
        <v>-37668623</v>
      </c>
      <c r="N17" s="27">
        <f t="shared" si="0"/>
        <v>16139119</v>
      </c>
      <c r="O17" s="27">
        <f t="shared" si="0"/>
        <v>8033254</v>
      </c>
      <c r="P17" s="27">
        <f t="shared" si="0"/>
        <v>-874910</v>
      </c>
      <c r="Q17" s="27">
        <f t="shared" si="0"/>
        <v>60480002</v>
      </c>
      <c r="R17" s="27">
        <f t="shared" si="0"/>
        <v>67638346</v>
      </c>
      <c r="S17" s="27">
        <f t="shared" si="0"/>
        <v>-41275969</v>
      </c>
      <c r="T17" s="27">
        <f t="shared" si="0"/>
        <v>-7084305</v>
      </c>
      <c r="U17" s="27">
        <f t="shared" si="0"/>
        <v>9004109</v>
      </c>
      <c r="V17" s="27">
        <f t="shared" si="0"/>
        <v>-39356165</v>
      </c>
      <c r="W17" s="27">
        <f t="shared" si="0"/>
        <v>102609483</v>
      </c>
      <c r="X17" s="27">
        <f t="shared" si="0"/>
        <v>16463500</v>
      </c>
      <c r="Y17" s="27">
        <f t="shared" si="0"/>
        <v>86145983</v>
      </c>
      <c r="Z17" s="28">
        <f>+IF(X17&lt;&gt;0,+(Y17/X17)*100,0)</f>
        <v>523.2543687551249</v>
      </c>
      <c r="AA17" s="29">
        <f>SUM(AA6:AA16)</f>
        <v>16463500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722211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-17253996</v>
      </c>
      <c r="F26" s="19">
        <v>-8626998</v>
      </c>
      <c r="G26" s="19">
        <v>-10800629</v>
      </c>
      <c r="H26" s="19"/>
      <c r="I26" s="19">
        <v>-51424</v>
      </c>
      <c r="J26" s="19">
        <v>-10852053</v>
      </c>
      <c r="K26" s="19">
        <v>-9206216</v>
      </c>
      <c r="L26" s="19">
        <v>-8642278</v>
      </c>
      <c r="M26" s="19">
        <v>-5407280</v>
      </c>
      <c r="N26" s="19">
        <v>-23255774</v>
      </c>
      <c r="O26" s="19">
        <v>-1371198</v>
      </c>
      <c r="P26" s="19">
        <v>-1805458</v>
      </c>
      <c r="Q26" s="19">
        <v>-4594427</v>
      </c>
      <c r="R26" s="19">
        <v>-7771083</v>
      </c>
      <c r="S26" s="19">
        <v>-3004163</v>
      </c>
      <c r="T26" s="19">
        <v>-5916702</v>
      </c>
      <c r="U26" s="19">
        <v>-9360551</v>
      </c>
      <c r="V26" s="19">
        <v>-18281416</v>
      </c>
      <c r="W26" s="19">
        <v>-60160326</v>
      </c>
      <c r="X26" s="19">
        <v>-8626998</v>
      </c>
      <c r="Y26" s="19">
        <v>-51533328</v>
      </c>
      <c r="Z26" s="20">
        <v>597.35</v>
      </c>
      <c r="AA26" s="21">
        <v>-8626998</v>
      </c>
    </row>
    <row r="27" spans="1:27" ht="13.5">
      <c r="A27" s="23" t="s">
        <v>51</v>
      </c>
      <c r="B27" s="24"/>
      <c r="C27" s="25">
        <f aca="true" t="shared" si="1" ref="C27:Y27">SUM(C21:C26)</f>
        <v>722211</v>
      </c>
      <c r="D27" s="25">
        <f>SUM(D21:D26)</f>
        <v>0</v>
      </c>
      <c r="E27" s="26">
        <f t="shared" si="1"/>
        <v>-17253996</v>
      </c>
      <c r="F27" s="27">
        <f t="shared" si="1"/>
        <v>-8626998</v>
      </c>
      <c r="G27" s="27">
        <f t="shared" si="1"/>
        <v>-10800629</v>
      </c>
      <c r="H27" s="27">
        <f t="shared" si="1"/>
        <v>0</v>
      </c>
      <c r="I27" s="27">
        <f t="shared" si="1"/>
        <v>-51424</v>
      </c>
      <c r="J27" s="27">
        <f t="shared" si="1"/>
        <v>-10852053</v>
      </c>
      <c r="K27" s="27">
        <f t="shared" si="1"/>
        <v>-9206216</v>
      </c>
      <c r="L27" s="27">
        <f t="shared" si="1"/>
        <v>-8642278</v>
      </c>
      <c r="M27" s="27">
        <f t="shared" si="1"/>
        <v>-5407280</v>
      </c>
      <c r="N27" s="27">
        <f t="shared" si="1"/>
        <v>-23255774</v>
      </c>
      <c r="O27" s="27">
        <f t="shared" si="1"/>
        <v>-1371198</v>
      </c>
      <c r="P27" s="27">
        <f t="shared" si="1"/>
        <v>-1805458</v>
      </c>
      <c r="Q27" s="27">
        <f t="shared" si="1"/>
        <v>-4594427</v>
      </c>
      <c r="R27" s="27">
        <f t="shared" si="1"/>
        <v>-7771083</v>
      </c>
      <c r="S27" s="27">
        <f t="shared" si="1"/>
        <v>-3004163</v>
      </c>
      <c r="T27" s="27">
        <f t="shared" si="1"/>
        <v>-5916702</v>
      </c>
      <c r="U27" s="27">
        <f t="shared" si="1"/>
        <v>-9360551</v>
      </c>
      <c r="V27" s="27">
        <f t="shared" si="1"/>
        <v>-18281416</v>
      </c>
      <c r="W27" s="27">
        <f t="shared" si="1"/>
        <v>-60160326</v>
      </c>
      <c r="X27" s="27">
        <f t="shared" si="1"/>
        <v>-8626998</v>
      </c>
      <c r="Y27" s="27">
        <f t="shared" si="1"/>
        <v>-51533328</v>
      </c>
      <c r="Z27" s="28">
        <f>+IF(X27&lt;&gt;0,+(Y27/X27)*100,0)</f>
        <v>597.3494835631119</v>
      </c>
      <c r="AA27" s="29">
        <f>SUM(AA21:AA26)</f>
        <v>-8626998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97866161</v>
      </c>
      <c r="D38" s="31">
        <f>+D17+D27+D36</f>
        <v>0</v>
      </c>
      <c r="E38" s="32">
        <f t="shared" si="3"/>
        <v>5302333</v>
      </c>
      <c r="F38" s="33">
        <f t="shared" si="3"/>
        <v>7836502</v>
      </c>
      <c r="G38" s="33">
        <f t="shared" si="3"/>
        <v>64726882</v>
      </c>
      <c r="H38" s="33">
        <f t="shared" si="3"/>
        <v>-14271140</v>
      </c>
      <c r="I38" s="33">
        <f t="shared" si="3"/>
        <v>-3119612</v>
      </c>
      <c r="J38" s="33">
        <f t="shared" si="3"/>
        <v>47336130</v>
      </c>
      <c r="K38" s="33">
        <f t="shared" si="3"/>
        <v>36588</v>
      </c>
      <c r="L38" s="33">
        <f t="shared" si="3"/>
        <v>35922660</v>
      </c>
      <c r="M38" s="33">
        <f t="shared" si="3"/>
        <v>-43075903</v>
      </c>
      <c r="N38" s="33">
        <f t="shared" si="3"/>
        <v>-7116655</v>
      </c>
      <c r="O38" s="33">
        <f t="shared" si="3"/>
        <v>6662056</v>
      </c>
      <c r="P38" s="33">
        <f t="shared" si="3"/>
        <v>-2680368</v>
      </c>
      <c r="Q38" s="33">
        <f t="shared" si="3"/>
        <v>55885575</v>
      </c>
      <c r="R38" s="33">
        <f t="shared" si="3"/>
        <v>59867263</v>
      </c>
      <c r="S38" s="33">
        <f t="shared" si="3"/>
        <v>-44280132</v>
      </c>
      <c r="T38" s="33">
        <f t="shared" si="3"/>
        <v>-13001007</v>
      </c>
      <c r="U38" s="33">
        <f t="shared" si="3"/>
        <v>-356442</v>
      </c>
      <c r="V38" s="33">
        <f t="shared" si="3"/>
        <v>-57637581</v>
      </c>
      <c r="W38" s="33">
        <f t="shared" si="3"/>
        <v>42449157</v>
      </c>
      <c r="X38" s="33">
        <f t="shared" si="3"/>
        <v>7836502</v>
      </c>
      <c r="Y38" s="33">
        <f t="shared" si="3"/>
        <v>34612655</v>
      </c>
      <c r="Z38" s="34">
        <f>+IF(X38&lt;&gt;0,+(Y38/X38)*100,0)</f>
        <v>441.68501456389595</v>
      </c>
      <c r="AA38" s="35">
        <f>+AA17+AA27+AA36</f>
        <v>7836502</v>
      </c>
    </row>
    <row r="39" spans="1:27" ht="13.5">
      <c r="A39" s="22" t="s">
        <v>59</v>
      </c>
      <c r="B39" s="16"/>
      <c r="C39" s="31"/>
      <c r="D39" s="31"/>
      <c r="E39" s="32">
        <v>23985000</v>
      </c>
      <c r="F39" s="33"/>
      <c r="G39" s="33"/>
      <c r="H39" s="33">
        <v>64726882</v>
      </c>
      <c r="I39" s="33">
        <v>50455742</v>
      </c>
      <c r="J39" s="33"/>
      <c r="K39" s="33">
        <v>47336130</v>
      </c>
      <c r="L39" s="33">
        <v>47372718</v>
      </c>
      <c r="M39" s="33">
        <v>83295378</v>
      </c>
      <c r="N39" s="33">
        <v>47336130</v>
      </c>
      <c r="O39" s="33">
        <v>40219475</v>
      </c>
      <c r="P39" s="33">
        <v>46881531</v>
      </c>
      <c r="Q39" s="33">
        <v>44201163</v>
      </c>
      <c r="R39" s="33">
        <v>40219475</v>
      </c>
      <c r="S39" s="33">
        <v>100086738</v>
      </c>
      <c r="T39" s="33">
        <v>55806606</v>
      </c>
      <c r="U39" s="33">
        <v>42805599</v>
      </c>
      <c r="V39" s="33">
        <v>100086738</v>
      </c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97866161</v>
      </c>
      <c r="D40" s="43"/>
      <c r="E40" s="44">
        <v>29287333</v>
      </c>
      <c r="F40" s="45">
        <v>7836502</v>
      </c>
      <c r="G40" s="45">
        <v>64726882</v>
      </c>
      <c r="H40" s="45">
        <v>50455742</v>
      </c>
      <c r="I40" s="45">
        <v>47336130</v>
      </c>
      <c r="J40" s="45">
        <v>47336130</v>
      </c>
      <c r="K40" s="45">
        <v>47372718</v>
      </c>
      <c r="L40" s="45">
        <v>83295378</v>
      </c>
      <c r="M40" s="45">
        <v>40219475</v>
      </c>
      <c r="N40" s="45">
        <v>40219475</v>
      </c>
      <c r="O40" s="45">
        <v>46881531</v>
      </c>
      <c r="P40" s="45">
        <v>44201163</v>
      </c>
      <c r="Q40" s="45">
        <v>100086738</v>
      </c>
      <c r="R40" s="45">
        <v>46881531</v>
      </c>
      <c r="S40" s="45">
        <v>55806606</v>
      </c>
      <c r="T40" s="45">
        <v>42805599</v>
      </c>
      <c r="U40" s="45">
        <v>42449157</v>
      </c>
      <c r="V40" s="45">
        <v>42449157</v>
      </c>
      <c r="W40" s="45">
        <v>42449157</v>
      </c>
      <c r="X40" s="45">
        <v>7836502</v>
      </c>
      <c r="Y40" s="45">
        <v>34612655</v>
      </c>
      <c r="Z40" s="46">
        <v>441.69</v>
      </c>
      <c r="AA40" s="47">
        <v>7836502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7064000</v>
      </c>
      <c r="F6" s="19">
        <v>7064000</v>
      </c>
      <c r="G6" s="19">
        <v>11586</v>
      </c>
      <c r="H6" s="19">
        <v>14981</v>
      </c>
      <c r="I6" s="19">
        <v>14823</v>
      </c>
      <c r="J6" s="19">
        <v>41390</v>
      </c>
      <c r="K6" s="19">
        <v>25987</v>
      </c>
      <c r="L6" s="19">
        <v>49846</v>
      </c>
      <c r="M6" s="19">
        <v>8213944</v>
      </c>
      <c r="N6" s="19">
        <v>8289777</v>
      </c>
      <c r="O6" s="19">
        <v>49069</v>
      </c>
      <c r="P6" s="19">
        <v>40493</v>
      </c>
      <c r="Q6" s="19">
        <v>10058</v>
      </c>
      <c r="R6" s="19">
        <v>99620</v>
      </c>
      <c r="S6" s="19">
        <v>11448</v>
      </c>
      <c r="T6" s="19">
        <v>12307</v>
      </c>
      <c r="U6" s="19">
        <v>12836</v>
      </c>
      <c r="V6" s="19">
        <v>36591</v>
      </c>
      <c r="W6" s="19">
        <v>8467378</v>
      </c>
      <c r="X6" s="19">
        <v>7064000</v>
      </c>
      <c r="Y6" s="19">
        <v>1403378</v>
      </c>
      <c r="Z6" s="20">
        <v>19.87</v>
      </c>
      <c r="AA6" s="21">
        <v>7064000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3750000</v>
      </c>
      <c r="F8" s="19">
        <v>3750000</v>
      </c>
      <c r="G8" s="19">
        <v>1150891</v>
      </c>
      <c r="H8" s="19">
        <v>18117229</v>
      </c>
      <c r="I8" s="19">
        <v>137293</v>
      </c>
      <c r="J8" s="19">
        <v>19405413</v>
      </c>
      <c r="K8" s="19">
        <v>67179</v>
      </c>
      <c r="L8" s="19">
        <v>82758</v>
      </c>
      <c r="M8" s="19">
        <v>70473</v>
      </c>
      <c r="N8" s="19">
        <v>220410</v>
      </c>
      <c r="O8" s="19">
        <v>261803</v>
      </c>
      <c r="P8" s="19">
        <v>84821</v>
      </c>
      <c r="Q8" s="19">
        <v>1173821</v>
      </c>
      <c r="R8" s="19">
        <v>1520445</v>
      </c>
      <c r="S8" s="19">
        <v>89782</v>
      </c>
      <c r="T8" s="19">
        <v>340459</v>
      </c>
      <c r="U8" s="19">
        <v>55390</v>
      </c>
      <c r="V8" s="19">
        <v>485631</v>
      </c>
      <c r="W8" s="19">
        <v>21631899</v>
      </c>
      <c r="X8" s="19">
        <v>3750000</v>
      </c>
      <c r="Y8" s="19">
        <v>17881899</v>
      </c>
      <c r="Z8" s="20">
        <v>476.85</v>
      </c>
      <c r="AA8" s="21">
        <v>3750000</v>
      </c>
    </row>
    <row r="9" spans="1:27" ht="13.5">
      <c r="A9" s="22" t="s">
        <v>36</v>
      </c>
      <c r="B9" s="16"/>
      <c r="C9" s="17"/>
      <c r="D9" s="17"/>
      <c r="E9" s="18">
        <v>91589000</v>
      </c>
      <c r="F9" s="19">
        <v>91589000</v>
      </c>
      <c r="G9" s="19">
        <v>35596000</v>
      </c>
      <c r="H9" s="19">
        <v>8315860</v>
      </c>
      <c r="I9" s="19"/>
      <c r="J9" s="19">
        <v>43911860</v>
      </c>
      <c r="K9" s="19"/>
      <c r="L9" s="19">
        <v>30314000</v>
      </c>
      <c r="M9" s="19">
        <v>300000</v>
      </c>
      <c r="N9" s="19">
        <v>30614000</v>
      </c>
      <c r="O9" s="19"/>
      <c r="P9" s="19">
        <v>300000</v>
      </c>
      <c r="Q9" s="19">
        <v>35950912</v>
      </c>
      <c r="R9" s="19">
        <v>36250912</v>
      </c>
      <c r="S9" s="19"/>
      <c r="T9" s="19"/>
      <c r="U9" s="19"/>
      <c r="V9" s="19"/>
      <c r="W9" s="19">
        <v>110776772</v>
      </c>
      <c r="X9" s="19">
        <v>91589000</v>
      </c>
      <c r="Y9" s="19">
        <v>19187772</v>
      </c>
      <c r="Z9" s="20">
        <v>20.95</v>
      </c>
      <c r="AA9" s="21">
        <v>91589000</v>
      </c>
    </row>
    <row r="10" spans="1:27" ht="13.5">
      <c r="A10" s="22" t="s">
        <v>37</v>
      </c>
      <c r="B10" s="16"/>
      <c r="C10" s="17"/>
      <c r="D10" s="17"/>
      <c r="E10" s="18">
        <v>28383000</v>
      </c>
      <c r="F10" s="19">
        <v>28383000</v>
      </c>
      <c r="G10" s="19">
        <v>4257000</v>
      </c>
      <c r="H10" s="19"/>
      <c r="I10" s="19"/>
      <c r="J10" s="19">
        <v>4257000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4257000</v>
      </c>
      <c r="X10" s="19">
        <v>28383000</v>
      </c>
      <c r="Y10" s="19">
        <v>-24126000</v>
      </c>
      <c r="Z10" s="20">
        <v>-85</v>
      </c>
      <c r="AA10" s="21">
        <v>28383000</v>
      </c>
    </row>
    <row r="11" spans="1:27" ht="13.5">
      <c r="A11" s="22" t="s">
        <v>38</v>
      </c>
      <c r="B11" s="16"/>
      <c r="C11" s="17"/>
      <c r="D11" s="17"/>
      <c r="E11" s="18">
        <v>1100000</v>
      </c>
      <c r="F11" s="19">
        <v>1100000</v>
      </c>
      <c r="G11" s="19">
        <v>21574</v>
      </c>
      <c r="H11" s="19">
        <v>57228</v>
      </c>
      <c r="I11" s="19">
        <v>86899</v>
      </c>
      <c r="J11" s="19">
        <v>165701</v>
      </c>
      <c r="K11" s="19">
        <v>77246</v>
      </c>
      <c r="L11" s="19">
        <v>52172</v>
      </c>
      <c r="M11" s="19">
        <v>46376</v>
      </c>
      <c r="N11" s="19">
        <v>175794</v>
      </c>
      <c r="O11" s="19">
        <v>60598</v>
      </c>
      <c r="P11" s="19">
        <v>56919</v>
      </c>
      <c r="Q11" s="19">
        <v>33592</v>
      </c>
      <c r="R11" s="19">
        <v>151109</v>
      </c>
      <c r="S11" s="19">
        <v>36344</v>
      </c>
      <c r="T11" s="19">
        <v>62742</v>
      </c>
      <c r="U11" s="19">
        <v>38628</v>
      </c>
      <c r="V11" s="19">
        <v>137714</v>
      </c>
      <c r="W11" s="19">
        <v>630318</v>
      </c>
      <c r="X11" s="19">
        <v>1100000</v>
      </c>
      <c r="Y11" s="19">
        <v>-469682</v>
      </c>
      <c r="Z11" s="20">
        <v>-42.7</v>
      </c>
      <c r="AA11" s="21">
        <v>1100000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-154981996</v>
      </c>
      <c r="F14" s="19">
        <v>-154981996</v>
      </c>
      <c r="G14" s="19">
        <v>-7594708</v>
      </c>
      <c r="H14" s="19">
        <v>-8953148</v>
      </c>
      <c r="I14" s="19">
        <v>-11648687</v>
      </c>
      <c r="J14" s="19">
        <v>-28196543</v>
      </c>
      <c r="K14" s="19">
        <v>-7887937</v>
      </c>
      <c r="L14" s="19">
        <v>-10944805</v>
      </c>
      <c r="M14" s="19">
        <v>-6543605</v>
      </c>
      <c r="N14" s="19">
        <v>-25376347</v>
      </c>
      <c r="O14" s="19">
        <v>-11074441</v>
      </c>
      <c r="P14" s="19">
        <v>-8671495</v>
      </c>
      <c r="Q14" s="19">
        <v>-5325730</v>
      </c>
      <c r="R14" s="19">
        <v>-25071666</v>
      </c>
      <c r="S14" s="19">
        <v>-13319123</v>
      </c>
      <c r="T14" s="19">
        <v>-8462778</v>
      </c>
      <c r="U14" s="19">
        <v>-11329603</v>
      </c>
      <c r="V14" s="19">
        <v>-33111504</v>
      </c>
      <c r="W14" s="19">
        <v>-111756060</v>
      </c>
      <c r="X14" s="19">
        <v>-154981996</v>
      </c>
      <c r="Y14" s="19">
        <v>43225936</v>
      </c>
      <c r="Z14" s="20">
        <v>-27.89</v>
      </c>
      <c r="AA14" s="21">
        <v>-154981996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-23095996</v>
      </c>
      <c r="F17" s="27">
        <f t="shared" si="0"/>
        <v>-23095996</v>
      </c>
      <c r="G17" s="27">
        <f t="shared" si="0"/>
        <v>33442343</v>
      </c>
      <c r="H17" s="27">
        <f t="shared" si="0"/>
        <v>17552150</v>
      </c>
      <c r="I17" s="27">
        <f t="shared" si="0"/>
        <v>-11409672</v>
      </c>
      <c r="J17" s="27">
        <f t="shared" si="0"/>
        <v>39584821</v>
      </c>
      <c r="K17" s="27">
        <f t="shared" si="0"/>
        <v>-7717525</v>
      </c>
      <c r="L17" s="27">
        <f t="shared" si="0"/>
        <v>19553971</v>
      </c>
      <c r="M17" s="27">
        <f t="shared" si="0"/>
        <v>2087188</v>
      </c>
      <c r="N17" s="27">
        <f t="shared" si="0"/>
        <v>13923634</v>
      </c>
      <c r="O17" s="27">
        <f t="shared" si="0"/>
        <v>-10702971</v>
      </c>
      <c r="P17" s="27">
        <f t="shared" si="0"/>
        <v>-8189262</v>
      </c>
      <c r="Q17" s="27">
        <f t="shared" si="0"/>
        <v>31842653</v>
      </c>
      <c r="R17" s="27">
        <f t="shared" si="0"/>
        <v>12950420</v>
      </c>
      <c r="S17" s="27">
        <f t="shared" si="0"/>
        <v>-13181549</v>
      </c>
      <c r="T17" s="27">
        <f t="shared" si="0"/>
        <v>-8047270</v>
      </c>
      <c r="U17" s="27">
        <f t="shared" si="0"/>
        <v>-11222749</v>
      </c>
      <c r="V17" s="27">
        <f t="shared" si="0"/>
        <v>-32451568</v>
      </c>
      <c r="W17" s="27">
        <f t="shared" si="0"/>
        <v>34007307</v>
      </c>
      <c r="X17" s="27">
        <f t="shared" si="0"/>
        <v>-23095996</v>
      </c>
      <c r="Y17" s="27">
        <f t="shared" si="0"/>
        <v>57103303</v>
      </c>
      <c r="Z17" s="28">
        <f>+IF(X17&lt;&gt;0,+(Y17/X17)*100,0)</f>
        <v>-247.2433013930207</v>
      </c>
      <c r="AA17" s="29">
        <f>SUM(AA6:AA16)</f>
        <v>-23095996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>
        <v>-6729807</v>
      </c>
      <c r="H26" s="19">
        <v>-1731762</v>
      </c>
      <c r="I26" s="19">
        <v>-5080763</v>
      </c>
      <c r="J26" s="19">
        <v>-13542332</v>
      </c>
      <c r="K26" s="19">
        <v>-5477223</v>
      </c>
      <c r="L26" s="19">
        <v>-532586</v>
      </c>
      <c r="M26" s="19">
        <v>-6469624</v>
      </c>
      <c r="N26" s="19">
        <v>-12479433</v>
      </c>
      <c r="O26" s="19">
        <v>-107884</v>
      </c>
      <c r="P26" s="19">
        <v>-2690985</v>
      </c>
      <c r="Q26" s="19">
        <v>-3822785</v>
      </c>
      <c r="R26" s="19">
        <v>-6621654</v>
      </c>
      <c r="S26" s="19">
        <v>-944713</v>
      </c>
      <c r="T26" s="19">
        <v>-1797729</v>
      </c>
      <c r="U26" s="19">
        <v>-344371</v>
      </c>
      <c r="V26" s="19">
        <v>-3086813</v>
      </c>
      <c r="W26" s="19">
        <v>-35730232</v>
      </c>
      <c r="X26" s="19"/>
      <c r="Y26" s="19">
        <v>-35730232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-6729807</v>
      </c>
      <c r="H27" s="27">
        <f t="shared" si="1"/>
        <v>-1731762</v>
      </c>
      <c r="I27" s="27">
        <f t="shared" si="1"/>
        <v>-5080763</v>
      </c>
      <c r="J27" s="27">
        <f t="shared" si="1"/>
        <v>-13542332</v>
      </c>
      <c r="K27" s="27">
        <f t="shared" si="1"/>
        <v>-5477223</v>
      </c>
      <c r="L27" s="27">
        <f t="shared" si="1"/>
        <v>-532586</v>
      </c>
      <c r="M27" s="27">
        <f t="shared" si="1"/>
        <v>-6469624</v>
      </c>
      <c r="N27" s="27">
        <f t="shared" si="1"/>
        <v>-12479433</v>
      </c>
      <c r="O27" s="27">
        <f t="shared" si="1"/>
        <v>-107884</v>
      </c>
      <c r="P27" s="27">
        <f t="shared" si="1"/>
        <v>-2690985</v>
      </c>
      <c r="Q27" s="27">
        <f t="shared" si="1"/>
        <v>-3822785</v>
      </c>
      <c r="R27" s="27">
        <f t="shared" si="1"/>
        <v>-6621654</v>
      </c>
      <c r="S27" s="27">
        <f t="shared" si="1"/>
        <v>-944713</v>
      </c>
      <c r="T27" s="27">
        <f t="shared" si="1"/>
        <v>-1797729</v>
      </c>
      <c r="U27" s="27">
        <f t="shared" si="1"/>
        <v>-344371</v>
      </c>
      <c r="V27" s="27">
        <f t="shared" si="1"/>
        <v>-3086813</v>
      </c>
      <c r="W27" s="27">
        <f t="shared" si="1"/>
        <v>-35730232</v>
      </c>
      <c r="X27" s="27">
        <f t="shared" si="1"/>
        <v>0</v>
      </c>
      <c r="Y27" s="27">
        <f t="shared" si="1"/>
        <v>-35730232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-23095996</v>
      </c>
      <c r="F38" s="33">
        <f t="shared" si="3"/>
        <v>-23095996</v>
      </c>
      <c r="G38" s="33">
        <f t="shared" si="3"/>
        <v>26712536</v>
      </c>
      <c r="H38" s="33">
        <f t="shared" si="3"/>
        <v>15820388</v>
      </c>
      <c r="I38" s="33">
        <f t="shared" si="3"/>
        <v>-16490435</v>
      </c>
      <c r="J38" s="33">
        <f t="shared" si="3"/>
        <v>26042489</v>
      </c>
      <c r="K38" s="33">
        <f t="shared" si="3"/>
        <v>-13194748</v>
      </c>
      <c r="L38" s="33">
        <f t="shared" si="3"/>
        <v>19021385</v>
      </c>
      <c r="M38" s="33">
        <f t="shared" si="3"/>
        <v>-4382436</v>
      </c>
      <c r="N38" s="33">
        <f t="shared" si="3"/>
        <v>1444201</v>
      </c>
      <c r="O38" s="33">
        <f t="shared" si="3"/>
        <v>-10810855</v>
      </c>
      <c r="P38" s="33">
        <f t="shared" si="3"/>
        <v>-10880247</v>
      </c>
      <c r="Q38" s="33">
        <f t="shared" si="3"/>
        <v>28019868</v>
      </c>
      <c r="R38" s="33">
        <f t="shared" si="3"/>
        <v>6328766</v>
      </c>
      <c r="S38" s="33">
        <f t="shared" si="3"/>
        <v>-14126262</v>
      </c>
      <c r="T38" s="33">
        <f t="shared" si="3"/>
        <v>-9844999</v>
      </c>
      <c r="U38" s="33">
        <f t="shared" si="3"/>
        <v>-11567120</v>
      </c>
      <c r="V38" s="33">
        <f t="shared" si="3"/>
        <v>-35538381</v>
      </c>
      <c r="W38" s="33">
        <f t="shared" si="3"/>
        <v>-1722925</v>
      </c>
      <c r="X38" s="33">
        <f t="shared" si="3"/>
        <v>-23095996</v>
      </c>
      <c r="Y38" s="33">
        <f t="shared" si="3"/>
        <v>21373071</v>
      </c>
      <c r="Z38" s="34">
        <f>+IF(X38&lt;&gt;0,+(Y38/X38)*100,0)</f>
        <v>-92.54015717702757</v>
      </c>
      <c r="AA38" s="35">
        <f>+AA17+AA27+AA36</f>
        <v>-23095996</v>
      </c>
    </row>
    <row r="39" spans="1:27" ht="13.5">
      <c r="A39" s="22" t="s">
        <v>59</v>
      </c>
      <c r="B39" s="16"/>
      <c r="C39" s="31"/>
      <c r="D39" s="31"/>
      <c r="E39" s="32">
        <v>25304000</v>
      </c>
      <c r="F39" s="33">
        <v>25304000</v>
      </c>
      <c r="G39" s="33">
        <v>3889624</v>
      </c>
      <c r="H39" s="33">
        <v>30602160</v>
      </c>
      <c r="I39" s="33">
        <v>46422548</v>
      </c>
      <c r="J39" s="33">
        <v>3889624</v>
      </c>
      <c r="K39" s="33">
        <v>29932113</v>
      </c>
      <c r="L39" s="33">
        <v>16737365</v>
      </c>
      <c r="M39" s="33">
        <v>35758750</v>
      </c>
      <c r="N39" s="33">
        <v>29932113</v>
      </c>
      <c r="O39" s="33">
        <v>31376314</v>
      </c>
      <c r="P39" s="33">
        <v>20565459</v>
      </c>
      <c r="Q39" s="33">
        <v>9685212</v>
      </c>
      <c r="R39" s="33">
        <v>31376314</v>
      </c>
      <c r="S39" s="33">
        <v>37705080</v>
      </c>
      <c r="T39" s="33">
        <v>23578818</v>
      </c>
      <c r="U39" s="33">
        <v>13733819</v>
      </c>
      <c r="V39" s="33">
        <v>37705080</v>
      </c>
      <c r="W39" s="33">
        <v>3889624</v>
      </c>
      <c r="X39" s="33">
        <v>25304000</v>
      </c>
      <c r="Y39" s="33">
        <v>-21414376</v>
      </c>
      <c r="Z39" s="34">
        <v>-84.63</v>
      </c>
      <c r="AA39" s="35">
        <v>25304000</v>
      </c>
    </row>
    <row r="40" spans="1:27" ht="13.5">
      <c r="A40" s="41" t="s">
        <v>60</v>
      </c>
      <c r="B40" s="42"/>
      <c r="C40" s="43"/>
      <c r="D40" s="43"/>
      <c r="E40" s="44">
        <v>2208004</v>
      </c>
      <c r="F40" s="45">
        <v>2208004</v>
      </c>
      <c r="G40" s="45">
        <v>30602160</v>
      </c>
      <c r="H40" s="45">
        <v>46422548</v>
      </c>
      <c r="I40" s="45">
        <v>29932113</v>
      </c>
      <c r="J40" s="45">
        <v>29932113</v>
      </c>
      <c r="K40" s="45">
        <v>16737365</v>
      </c>
      <c r="L40" s="45">
        <v>35758750</v>
      </c>
      <c r="M40" s="45">
        <v>31376314</v>
      </c>
      <c r="N40" s="45">
        <v>31376314</v>
      </c>
      <c r="O40" s="45">
        <v>20565459</v>
      </c>
      <c r="P40" s="45">
        <v>9685212</v>
      </c>
      <c r="Q40" s="45">
        <v>37705080</v>
      </c>
      <c r="R40" s="45">
        <v>20565459</v>
      </c>
      <c r="S40" s="45">
        <v>23578818</v>
      </c>
      <c r="T40" s="45">
        <v>13733819</v>
      </c>
      <c r="U40" s="45">
        <v>2166699</v>
      </c>
      <c r="V40" s="45">
        <v>2166699</v>
      </c>
      <c r="W40" s="45">
        <v>2166699</v>
      </c>
      <c r="X40" s="45">
        <v>2208004</v>
      </c>
      <c r="Y40" s="45">
        <v>-41305</v>
      </c>
      <c r="Z40" s="46">
        <v>-1.87</v>
      </c>
      <c r="AA40" s="47">
        <v>2208004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4831384</v>
      </c>
      <c r="D6" s="17"/>
      <c r="E6" s="18">
        <v>3629628</v>
      </c>
      <c r="F6" s="19">
        <v>3629628</v>
      </c>
      <c r="G6" s="19">
        <v>248816</v>
      </c>
      <c r="H6" s="19">
        <v>233110</v>
      </c>
      <c r="I6" s="19">
        <v>371769</v>
      </c>
      <c r="J6" s="19">
        <v>853695</v>
      </c>
      <c r="K6" s="19">
        <v>309571</v>
      </c>
      <c r="L6" s="19">
        <v>635740</v>
      </c>
      <c r="M6" s="19">
        <v>209622</v>
      </c>
      <c r="N6" s="19">
        <v>1154933</v>
      </c>
      <c r="O6" s="19">
        <v>366269</v>
      </c>
      <c r="P6" s="19">
        <v>278172</v>
      </c>
      <c r="Q6" s="19">
        <v>624640</v>
      </c>
      <c r="R6" s="19">
        <v>1269081</v>
      </c>
      <c r="S6" s="19">
        <v>289338</v>
      </c>
      <c r="T6" s="19">
        <v>328810</v>
      </c>
      <c r="U6" s="19">
        <v>248816</v>
      </c>
      <c r="V6" s="19">
        <v>866964</v>
      </c>
      <c r="W6" s="19">
        <v>4144673</v>
      </c>
      <c r="X6" s="19">
        <v>3629628</v>
      </c>
      <c r="Y6" s="19">
        <v>515045</v>
      </c>
      <c r="Z6" s="20">
        <v>14.19</v>
      </c>
      <c r="AA6" s="21">
        <v>3629628</v>
      </c>
    </row>
    <row r="7" spans="1:27" ht="13.5">
      <c r="A7" s="22" t="s">
        <v>34</v>
      </c>
      <c r="B7" s="16"/>
      <c r="C7" s="17">
        <v>36416378</v>
      </c>
      <c r="D7" s="17"/>
      <c r="E7" s="18">
        <v>42508305</v>
      </c>
      <c r="F7" s="19">
        <v>42508305</v>
      </c>
      <c r="G7" s="19">
        <v>2572028</v>
      </c>
      <c r="H7" s="19">
        <v>2765844</v>
      </c>
      <c r="I7" s="19">
        <v>4004684</v>
      </c>
      <c r="J7" s="19">
        <v>9342556</v>
      </c>
      <c r="K7" s="19">
        <v>3048609</v>
      </c>
      <c r="L7" s="19">
        <v>2380878</v>
      </c>
      <c r="M7" s="19">
        <v>2210762</v>
      </c>
      <c r="N7" s="19">
        <v>7640249</v>
      </c>
      <c r="O7" s="19">
        <v>3209738</v>
      </c>
      <c r="P7" s="19">
        <v>2125230</v>
      </c>
      <c r="Q7" s="19">
        <v>2601891</v>
      </c>
      <c r="R7" s="19">
        <v>7936859</v>
      </c>
      <c r="S7" s="19">
        <v>2284086</v>
      </c>
      <c r="T7" s="19">
        <v>2377349</v>
      </c>
      <c r="U7" s="19">
        <v>2570654</v>
      </c>
      <c r="V7" s="19">
        <v>7232089</v>
      </c>
      <c r="W7" s="19">
        <v>32151753</v>
      </c>
      <c r="X7" s="19">
        <v>42508305</v>
      </c>
      <c r="Y7" s="19">
        <v>-10356552</v>
      </c>
      <c r="Z7" s="20">
        <v>-24.36</v>
      </c>
      <c r="AA7" s="21">
        <v>42508305</v>
      </c>
    </row>
    <row r="8" spans="1:27" ht="13.5">
      <c r="A8" s="22" t="s">
        <v>35</v>
      </c>
      <c r="B8" s="16"/>
      <c r="C8" s="17">
        <v>3926376</v>
      </c>
      <c r="D8" s="17"/>
      <c r="E8" s="18">
        <v>8228066</v>
      </c>
      <c r="F8" s="19">
        <v>8228066</v>
      </c>
      <c r="G8" s="19">
        <v>1169261</v>
      </c>
      <c r="H8" s="19">
        <v>2012999</v>
      </c>
      <c r="I8" s="19">
        <v>1522248</v>
      </c>
      <c r="J8" s="19">
        <v>4704508</v>
      </c>
      <c r="K8" s="19">
        <v>3494903</v>
      </c>
      <c r="L8" s="19">
        <v>2349985</v>
      </c>
      <c r="M8" s="19">
        <v>2386268</v>
      </c>
      <c r="N8" s="19">
        <v>8231156</v>
      </c>
      <c r="O8" s="19">
        <v>5486364</v>
      </c>
      <c r="P8" s="19">
        <v>3965163</v>
      </c>
      <c r="Q8" s="19">
        <v>4188215</v>
      </c>
      <c r="R8" s="19">
        <v>13639742</v>
      </c>
      <c r="S8" s="19">
        <v>1633606</v>
      </c>
      <c r="T8" s="19">
        <v>3573578</v>
      </c>
      <c r="U8" s="19">
        <v>2406132</v>
      </c>
      <c r="V8" s="19">
        <v>7613316</v>
      </c>
      <c r="W8" s="19">
        <v>34188722</v>
      </c>
      <c r="X8" s="19">
        <v>8228066</v>
      </c>
      <c r="Y8" s="19">
        <v>25960656</v>
      </c>
      <c r="Z8" s="20">
        <v>315.51</v>
      </c>
      <c r="AA8" s="21">
        <v>8228066</v>
      </c>
    </row>
    <row r="9" spans="1:27" ht="13.5">
      <c r="A9" s="22" t="s">
        <v>36</v>
      </c>
      <c r="B9" s="16"/>
      <c r="C9" s="17">
        <v>71831829</v>
      </c>
      <c r="D9" s="17"/>
      <c r="E9" s="18">
        <v>62974750</v>
      </c>
      <c r="F9" s="19">
        <v>62974750</v>
      </c>
      <c r="G9" s="19">
        <v>19654000</v>
      </c>
      <c r="H9" s="19">
        <v>3714219</v>
      </c>
      <c r="I9" s="19"/>
      <c r="J9" s="19">
        <v>23368219</v>
      </c>
      <c r="K9" s="19"/>
      <c r="L9" s="19">
        <v>18721727</v>
      </c>
      <c r="M9" s="19"/>
      <c r="N9" s="19">
        <v>18721727</v>
      </c>
      <c r="O9" s="19"/>
      <c r="P9" s="19">
        <v>1877959</v>
      </c>
      <c r="Q9" s="19">
        <v>4926154</v>
      </c>
      <c r="R9" s="19">
        <v>6804113</v>
      </c>
      <c r="S9" s="19"/>
      <c r="T9" s="19"/>
      <c r="U9" s="19"/>
      <c r="V9" s="19"/>
      <c r="W9" s="19">
        <v>48894059</v>
      </c>
      <c r="X9" s="19">
        <v>62974750</v>
      </c>
      <c r="Y9" s="19">
        <v>-14080691</v>
      </c>
      <c r="Z9" s="20">
        <v>-22.36</v>
      </c>
      <c r="AA9" s="21">
        <v>62974750</v>
      </c>
    </row>
    <row r="10" spans="1:27" ht="13.5">
      <c r="A10" s="22" t="s">
        <v>37</v>
      </c>
      <c r="B10" s="16"/>
      <c r="C10" s="17"/>
      <c r="D10" s="17"/>
      <c r="E10" s="18">
        <v>22715000</v>
      </c>
      <c r="F10" s="19">
        <v>22715000</v>
      </c>
      <c r="G10" s="19">
        <v>700000</v>
      </c>
      <c r="H10" s="19"/>
      <c r="I10" s="19"/>
      <c r="J10" s="19">
        <v>700000</v>
      </c>
      <c r="K10" s="19"/>
      <c r="L10" s="19"/>
      <c r="M10" s="19">
        <v>4975000</v>
      </c>
      <c r="N10" s="19">
        <v>4975000</v>
      </c>
      <c r="O10" s="19"/>
      <c r="P10" s="19"/>
      <c r="Q10" s="19">
        <v>17040000</v>
      </c>
      <c r="R10" s="19">
        <v>17040000</v>
      </c>
      <c r="S10" s="19"/>
      <c r="T10" s="19"/>
      <c r="U10" s="19"/>
      <c r="V10" s="19"/>
      <c r="W10" s="19">
        <v>22715000</v>
      </c>
      <c r="X10" s="19">
        <v>22715000</v>
      </c>
      <c r="Y10" s="19"/>
      <c r="Z10" s="20"/>
      <c r="AA10" s="21">
        <v>22715000</v>
      </c>
    </row>
    <row r="11" spans="1:27" ht="13.5">
      <c r="A11" s="22" t="s">
        <v>38</v>
      </c>
      <c r="B11" s="16"/>
      <c r="C11" s="17"/>
      <c r="D11" s="17"/>
      <c r="E11" s="18">
        <v>4589887</v>
      </c>
      <c r="F11" s="19">
        <v>4589887</v>
      </c>
      <c r="G11" s="19">
        <v>97890</v>
      </c>
      <c r="H11" s="19">
        <v>56559</v>
      </c>
      <c r="I11" s="19">
        <v>144475</v>
      </c>
      <c r="J11" s="19">
        <v>298924</v>
      </c>
      <c r="K11" s="19">
        <v>89502</v>
      </c>
      <c r="L11" s="19">
        <v>719983</v>
      </c>
      <c r="M11" s="19">
        <v>54385</v>
      </c>
      <c r="N11" s="19">
        <v>863870</v>
      </c>
      <c r="O11" s="19">
        <v>118973</v>
      </c>
      <c r="P11" s="19">
        <v>185988</v>
      </c>
      <c r="Q11" s="19">
        <v>328315</v>
      </c>
      <c r="R11" s="19">
        <v>633276</v>
      </c>
      <c r="S11" s="19">
        <v>129068</v>
      </c>
      <c r="T11" s="19">
        <v>85540</v>
      </c>
      <c r="U11" s="19">
        <v>97890</v>
      </c>
      <c r="V11" s="19">
        <v>312498</v>
      </c>
      <c r="W11" s="19">
        <v>2108568</v>
      </c>
      <c r="X11" s="19">
        <v>4589887</v>
      </c>
      <c r="Y11" s="19">
        <v>-2481319</v>
      </c>
      <c r="Z11" s="20">
        <v>-54.06</v>
      </c>
      <c r="AA11" s="21">
        <v>4589887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-91740057</v>
      </c>
      <c r="D14" s="17"/>
      <c r="E14" s="18">
        <v>-115525011</v>
      </c>
      <c r="F14" s="19">
        <v>-115525011</v>
      </c>
      <c r="G14" s="19">
        <v>-20599643</v>
      </c>
      <c r="H14" s="19">
        <v>-6798401</v>
      </c>
      <c r="I14" s="19">
        <v>-7443321</v>
      </c>
      <c r="J14" s="19">
        <v>-34841365</v>
      </c>
      <c r="K14" s="19">
        <v>-5596171</v>
      </c>
      <c r="L14" s="19">
        <v>-7942992</v>
      </c>
      <c r="M14" s="19">
        <v>-19033017</v>
      </c>
      <c r="N14" s="19">
        <v>-32572180</v>
      </c>
      <c r="O14" s="19">
        <v>-10544453</v>
      </c>
      <c r="P14" s="19">
        <v>-6096396</v>
      </c>
      <c r="Q14" s="19">
        <v>-12619139</v>
      </c>
      <c r="R14" s="19">
        <v>-29259988</v>
      </c>
      <c r="S14" s="19">
        <v>-10704404</v>
      </c>
      <c r="T14" s="19">
        <v>-6619699</v>
      </c>
      <c r="U14" s="19">
        <v>-6601778</v>
      </c>
      <c r="V14" s="19">
        <v>-23925881</v>
      </c>
      <c r="W14" s="19">
        <v>-120599414</v>
      </c>
      <c r="X14" s="19">
        <v>-115525011</v>
      </c>
      <c r="Y14" s="19">
        <v>-5074403</v>
      </c>
      <c r="Z14" s="20">
        <v>4.39</v>
      </c>
      <c r="AA14" s="21">
        <v>-115525011</v>
      </c>
    </row>
    <row r="15" spans="1:27" ht="13.5">
      <c r="A15" s="22" t="s">
        <v>42</v>
      </c>
      <c r="B15" s="16"/>
      <c r="C15" s="17"/>
      <c r="D15" s="17"/>
      <c r="E15" s="18">
        <v>-512388</v>
      </c>
      <c r="F15" s="19">
        <v>-512388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-512388</v>
      </c>
      <c r="Y15" s="19">
        <v>512388</v>
      </c>
      <c r="Z15" s="20">
        <v>-100</v>
      </c>
      <c r="AA15" s="21">
        <v>-512388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25265910</v>
      </c>
      <c r="D17" s="25">
        <f>SUM(D6:D16)</f>
        <v>0</v>
      </c>
      <c r="E17" s="26">
        <f t="shared" si="0"/>
        <v>28608237</v>
      </c>
      <c r="F17" s="27">
        <f t="shared" si="0"/>
        <v>28608237</v>
      </c>
      <c r="G17" s="27">
        <f t="shared" si="0"/>
        <v>3842352</v>
      </c>
      <c r="H17" s="27">
        <f t="shared" si="0"/>
        <v>1984330</v>
      </c>
      <c r="I17" s="27">
        <f t="shared" si="0"/>
        <v>-1400145</v>
      </c>
      <c r="J17" s="27">
        <f t="shared" si="0"/>
        <v>4426537</v>
      </c>
      <c r="K17" s="27">
        <f t="shared" si="0"/>
        <v>1346414</v>
      </c>
      <c r="L17" s="27">
        <f t="shared" si="0"/>
        <v>16865321</v>
      </c>
      <c r="M17" s="27">
        <f t="shared" si="0"/>
        <v>-9196980</v>
      </c>
      <c r="N17" s="27">
        <f t="shared" si="0"/>
        <v>9014755</v>
      </c>
      <c r="O17" s="27">
        <f t="shared" si="0"/>
        <v>-1363109</v>
      </c>
      <c r="P17" s="27">
        <f t="shared" si="0"/>
        <v>2336116</v>
      </c>
      <c r="Q17" s="27">
        <f t="shared" si="0"/>
        <v>17090076</v>
      </c>
      <c r="R17" s="27">
        <f t="shared" si="0"/>
        <v>18063083</v>
      </c>
      <c r="S17" s="27">
        <f t="shared" si="0"/>
        <v>-6368306</v>
      </c>
      <c r="T17" s="27">
        <f t="shared" si="0"/>
        <v>-254422</v>
      </c>
      <c r="U17" s="27">
        <f t="shared" si="0"/>
        <v>-1278286</v>
      </c>
      <c r="V17" s="27">
        <f t="shared" si="0"/>
        <v>-7901014</v>
      </c>
      <c r="W17" s="27">
        <f t="shared" si="0"/>
        <v>23603361</v>
      </c>
      <c r="X17" s="27">
        <f t="shared" si="0"/>
        <v>28608237</v>
      </c>
      <c r="Y17" s="27">
        <f t="shared" si="0"/>
        <v>-5004876</v>
      </c>
      <c r="Z17" s="28">
        <f>+IF(X17&lt;&gt;0,+(Y17/X17)*100,0)</f>
        <v>-17.494527887195567</v>
      </c>
      <c r="AA17" s="29">
        <f>SUM(AA6:AA16)</f>
        <v>28608237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4349004</v>
      </c>
      <c r="F24" s="19">
        <v>4349004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4349004</v>
      </c>
      <c r="Y24" s="19">
        <v>-4349004</v>
      </c>
      <c r="Z24" s="20">
        <v>-100</v>
      </c>
      <c r="AA24" s="21">
        <v>4349004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-24710381</v>
      </c>
      <c r="D26" s="17"/>
      <c r="E26" s="18">
        <v>-27215004</v>
      </c>
      <c r="F26" s="19">
        <v>-27215004</v>
      </c>
      <c r="G26" s="19">
        <v>-3736029</v>
      </c>
      <c r="H26" s="19">
        <v>-673057</v>
      </c>
      <c r="I26" s="19">
        <v>-36519</v>
      </c>
      <c r="J26" s="19">
        <v>-4445605</v>
      </c>
      <c r="K26" s="19">
        <v>-925978</v>
      </c>
      <c r="L26" s="19"/>
      <c r="M26" s="19">
        <v>-5748049</v>
      </c>
      <c r="N26" s="19">
        <v>-6674027</v>
      </c>
      <c r="O26" s="19">
        <v>-604980</v>
      </c>
      <c r="P26" s="19">
        <v>-1465160</v>
      </c>
      <c r="Q26" s="19">
        <v>-2479124</v>
      </c>
      <c r="R26" s="19">
        <v>-4549264</v>
      </c>
      <c r="S26" s="19">
        <v>-1852980</v>
      </c>
      <c r="T26" s="19">
        <v>-2378074</v>
      </c>
      <c r="U26" s="19">
        <v>-2544728</v>
      </c>
      <c r="V26" s="19">
        <v>-6775782</v>
      </c>
      <c r="W26" s="19">
        <v>-22444678</v>
      </c>
      <c r="X26" s="19">
        <v>-27215004</v>
      </c>
      <c r="Y26" s="19">
        <v>4770326</v>
      </c>
      <c r="Z26" s="20">
        <v>-17.53</v>
      </c>
      <c r="AA26" s="21">
        <v>-27215004</v>
      </c>
    </row>
    <row r="27" spans="1:27" ht="13.5">
      <c r="A27" s="23" t="s">
        <v>51</v>
      </c>
      <c r="B27" s="24"/>
      <c r="C27" s="25">
        <f aca="true" t="shared" si="1" ref="C27:Y27">SUM(C21:C26)</f>
        <v>-24710381</v>
      </c>
      <c r="D27" s="25">
        <f>SUM(D21:D26)</f>
        <v>0</v>
      </c>
      <c r="E27" s="26">
        <f t="shared" si="1"/>
        <v>-22866000</v>
      </c>
      <c r="F27" s="27">
        <f t="shared" si="1"/>
        <v>-22866000</v>
      </c>
      <c r="G27" s="27">
        <f t="shared" si="1"/>
        <v>-3736029</v>
      </c>
      <c r="H27" s="27">
        <f t="shared" si="1"/>
        <v>-673057</v>
      </c>
      <c r="I27" s="27">
        <f t="shared" si="1"/>
        <v>-36519</v>
      </c>
      <c r="J27" s="27">
        <f t="shared" si="1"/>
        <v>-4445605</v>
      </c>
      <c r="K27" s="27">
        <f t="shared" si="1"/>
        <v>-925978</v>
      </c>
      <c r="L27" s="27">
        <f t="shared" si="1"/>
        <v>0</v>
      </c>
      <c r="M27" s="27">
        <f t="shared" si="1"/>
        <v>-5748049</v>
      </c>
      <c r="N27" s="27">
        <f t="shared" si="1"/>
        <v>-6674027</v>
      </c>
      <c r="O27" s="27">
        <f t="shared" si="1"/>
        <v>-604980</v>
      </c>
      <c r="P27" s="27">
        <f t="shared" si="1"/>
        <v>-1465160</v>
      </c>
      <c r="Q27" s="27">
        <f t="shared" si="1"/>
        <v>-2479124</v>
      </c>
      <c r="R27" s="27">
        <f t="shared" si="1"/>
        <v>-4549264</v>
      </c>
      <c r="S27" s="27">
        <f t="shared" si="1"/>
        <v>-1852980</v>
      </c>
      <c r="T27" s="27">
        <f t="shared" si="1"/>
        <v>-2378074</v>
      </c>
      <c r="U27" s="27">
        <f t="shared" si="1"/>
        <v>-2544728</v>
      </c>
      <c r="V27" s="27">
        <f t="shared" si="1"/>
        <v>-6775782</v>
      </c>
      <c r="W27" s="27">
        <f t="shared" si="1"/>
        <v>-22444678</v>
      </c>
      <c r="X27" s="27">
        <f t="shared" si="1"/>
        <v>-22866000</v>
      </c>
      <c r="Y27" s="27">
        <f t="shared" si="1"/>
        <v>421322</v>
      </c>
      <c r="Z27" s="28">
        <f>+IF(X27&lt;&gt;0,+(Y27/X27)*100,0)</f>
        <v>-1.8425697542202395</v>
      </c>
      <c r="AA27" s="29">
        <f>SUM(AA21:AA26)</f>
        <v>-22866000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-6295000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-6295000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-5739471</v>
      </c>
      <c r="D38" s="31">
        <f>+D17+D27+D36</f>
        <v>0</v>
      </c>
      <c r="E38" s="32">
        <f t="shared" si="3"/>
        <v>5742237</v>
      </c>
      <c r="F38" s="33">
        <f t="shared" si="3"/>
        <v>5742237</v>
      </c>
      <c r="G38" s="33">
        <f t="shared" si="3"/>
        <v>106323</v>
      </c>
      <c r="H38" s="33">
        <f t="shared" si="3"/>
        <v>1311273</v>
      </c>
      <c r="I38" s="33">
        <f t="shared" si="3"/>
        <v>-1436664</v>
      </c>
      <c r="J38" s="33">
        <f t="shared" si="3"/>
        <v>-19068</v>
      </c>
      <c r="K38" s="33">
        <f t="shared" si="3"/>
        <v>420436</v>
      </c>
      <c r="L38" s="33">
        <f t="shared" si="3"/>
        <v>16865321</v>
      </c>
      <c r="M38" s="33">
        <f t="shared" si="3"/>
        <v>-14945029</v>
      </c>
      <c r="N38" s="33">
        <f t="shared" si="3"/>
        <v>2340728</v>
      </c>
      <c r="O38" s="33">
        <f t="shared" si="3"/>
        <v>-1968089</v>
      </c>
      <c r="P38" s="33">
        <f t="shared" si="3"/>
        <v>870956</v>
      </c>
      <c r="Q38" s="33">
        <f t="shared" si="3"/>
        <v>14610952</v>
      </c>
      <c r="R38" s="33">
        <f t="shared" si="3"/>
        <v>13513819</v>
      </c>
      <c r="S38" s="33">
        <f t="shared" si="3"/>
        <v>-8221286</v>
      </c>
      <c r="T38" s="33">
        <f t="shared" si="3"/>
        <v>-2632496</v>
      </c>
      <c r="U38" s="33">
        <f t="shared" si="3"/>
        <v>-3823014</v>
      </c>
      <c r="V38" s="33">
        <f t="shared" si="3"/>
        <v>-14676796</v>
      </c>
      <c r="W38" s="33">
        <f t="shared" si="3"/>
        <v>1158683</v>
      </c>
      <c r="X38" s="33">
        <f t="shared" si="3"/>
        <v>5742237</v>
      </c>
      <c r="Y38" s="33">
        <f t="shared" si="3"/>
        <v>-4583554</v>
      </c>
      <c r="Z38" s="34">
        <f>+IF(X38&lt;&gt;0,+(Y38/X38)*100,0)</f>
        <v>-79.8217489107468</v>
      </c>
      <c r="AA38" s="35">
        <f>+AA17+AA27+AA36</f>
        <v>5742237</v>
      </c>
    </row>
    <row r="39" spans="1:27" ht="13.5">
      <c r="A39" s="22" t="s">
        <v>59</v>
      </c>
      <c r="B39" s="16"/>
      <c r="C39" s="31">
        <v>7107197</v>
      </c>
      <c r="D39" s="31"/>
      <c r="E39" s="32">
        <v>1412000</v>
      </c>
      <c r="F39" s="33">
        <v>1412000</v>
      </c>
      <c r="G39" s="33">
        <v>866955</v>
      </c>
      <c r="H39" s="33">
        <v>973278</v>
      </c>
      <c r="I39" s="33">
        <v>2284551</v>
      </c>
      <c r="J39" s="33">
        <v>866955</v>
      </c>
      <c r="K39" s="33">
        <v>847887</v>
      </c>
      <c r="L39" s="33">
        <v>1268323</v>
      </c>
      <c r="M39" s="33">
        <v>18133644</v>
      </c>
      <c r="N39" s="33">
        <v>847887</v>
      </c>
      <c r="O39" s="33">
        <v>3188615</v>
      </c>
      <c r="P39" s="33">
        <v>1220526</v>
      </c>
      <c r="Q39" s="33">
        <v>2091482</v>
      </c>
      <c r="R39" s="33">
        <v>3188615</v>
      </c>
      <c r="S39" s="33">
        <v>16702434</v>
      </c>
      <c r="T39" s="33">
        <v>8481148</v>
      </c>
      <c r="U39" s="33">
        <v>5848652</v>
      </c>
      <c r="V39" s="33">
        <v>16702434</v>
      </c>
      <c r="W39" s="33">
        <v>866955</v>
      </c>
      <c r="X39" s="33">
        <v>1412000</v>
      </c>
      <c r="Y39" s="33">
        <v>-545045</v>
      </c>
      <c r="Z39" s="34">
        <v>-38.6</v>
      </c>
      <c r="AA39" s="35">
        <v>1412000</v>
      </c>
    </row>
    <row r="40" spans="1:27" ht="13.5">
      <c r="A40" s="41" t="s">
        <v>60</v>
      </c>
      <c r="B40" s="42"/>
      <c r="C40" s="43">
        <v>1367726</v>
      </c>
      <c r="D40" s="43"/>
      <c r="E40" s="44">
        <v>7154238</v>
      </c>
      <c r="F40" s="45">
        <v>7154238</v>
      </c>
      <c r="G40" s="45">
        <v>973278</v>
      </c>
      <c r="H40" s="45">
        <v>2284551</v>
      </c>
      <c r="I40" s="45">
        <v>847887</v>
      </c>
      <c r="J40" s="45">
        <v>847887</v>
      </c>
      <c r="K40" s="45">
        <v>1268323</v>
      </c>
      <c r="L40" s="45">
        <v>18133644</v>
      </c>
      <c r="M40" s="45">
        <v>3188615</v>
      </c>
      <c r="N40" s="45">
        <v>3188615</v>
      </c>
      <c r="O40" s="45">
        <v>1220526</v>
      </c>
      <c r="P40" s="45">
        <v>2091482</v>
      </c>
      <c r="Q40" s="45">
        <v>16702434</v>
      </c>
      <c r="R40" s="45">
        <v>1220526</v>
      </c>
      <c r="S40" s="45">
        <v>8481148</v>
      </c>
      <c r="T40" s="45">
        <v>5848652</v>
      </c>
      <c r="U40" s="45">
        <v>2025638</v>
      </c>
      <c r="V40" s="45">
        <v>2025638</v>
      </c>
      <c r="W40" s="45">
        <v>2025638</v>
      </c>
      <c r="X40" s="45">
        <v>7154238</v>
      </c>
      <c r="Y40" s="45">
        <v>-5128600</v>
      </c>
      <c r="Z40" s="46">
        <v>-71.69</v>
      </c>
      <c r="AA40" s="47">
        <v>7154238</v>
      </c>
    </row>
    <row r="41" spans="1:27" ht="13.5">
      <c r="A41" s="48" t="s">
        <v>84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2015-08-05T07:43:43Z</dcterms:created>
  <dcterms:modified xsi:type="dcterms:W3CDTF">2015-08-05T07:44:32Z</dcterms:modified>
  <cp:category/>
  <cp:version/>
  <cp:contentType/>
  <cp:contentStatus/>
</cp:coreProperties>
</file>