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MAN" sheetId="4" r:id="rId4"/>
    <sheet name="JHB" sheetId="5" r:id="rId5"/>
    <sheet name="TSH" sheetId="6" r:id="rId6"/>
    <sheet name="EKU" sheetId="7" r:id="rId7"/>
    <sheet name="ETH" sheetId="8" r:id="rId8"/>
    <sheet name="CPT" sheetId="9" r:id="rId9"/>
  </sheets>
  <definedNames>
    <definedName name="_xlnm.Print_Area" localSheetId="1">'BUF'!$A$1:$AA$43</definedName>
    <definedName name="_xlnm.Print_Area" localSheetId="8">'CPT'!$A$1:$AA$43</definedName>
    <definedName name="_xlnm.Print_Area" localSheetId="6">'EKU'!$A$1:$AA$43</definedName>
    <definedName name="_xlnm.Print_Area" localSheetId="7">'ETH'!$A$1:$AA$43</definedName>
    <definedName name="_xlnm.Print_Area" localSheetId="4">'JHB'!$A$1:$AA$43</definedName>
    <definedName name="_xlnm.Print_Area" localSheetId="3">'MAN'!$A$1:$AA$43</definedName>
    <definedName name="_xlnm.Print_Area" localSheetId="2">'NMA'!$A$1:$AA$43</definedName>
    <definedName name="_xlnm.Print_Area" localSheetId="0">'Summary'!$A$1:$AA$43</definedName>
    <definedName name="_xlnm.Print_Area" localSheetId="5">'TSH'!$A$1:$AA$43</definedName>
  </definedNames>
  <calcPr fullCalcOnLoad="1"/>
</workbook>
</file>

<file path=xl/sharedStrings.xml><?xml version="1.0" encoding="utf-8"?>
<sst xmlns="http://schemas.openxmlformats.org/spreadsheetml/2006/main" count="621" uniqueCount="72">
  <si>
    <t>Eastern Cape: Buffalo City(BUF) - Table C7 Quarterly Budget Statement - Cash Flows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</si>
  <si>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</si>
  <si>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</si>
  <si>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</si>
  <si>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</si>
  <si>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</si>
  <si>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</si>
  <si>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</si>
  <si>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</si>
  <si>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</si>
  <si>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</si>
  <si>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</si>
  <si>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</si>
  <si>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</si>
  <si>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</si>
  <si>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</si>
  <si>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</si>
  <si>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</si>
  <si>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</si>
  <si>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</si>
  <si>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</si>
  <si>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</si>
  <si>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</si>
  <si>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</si>
  <si>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</si>
  <si>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</si>
  <si>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</si>
  <si>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</si>
  <si>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</si>
  <si>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</si>
  <si>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</si>
  <si>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</si>
  <si>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</si>
  <si>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</si>
  <si>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</si>
  <si>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</si>
  <si>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</si>
  <si>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</si>
  <si>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</si>
  <si>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</si>
  <si>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</si>
  <si>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</si>
  <si>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</si>
  <si>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</si>
  <si>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</si>
  <si>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</si>
  <si>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</si>
  <si>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</si>
  <si>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</si>
  <si>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</si>
  <si>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</si>
  <si>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</si>
  <si>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</si>
  <si>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</si>
  <si>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</si>
  <si>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</si>
  <si>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</si>
  <si>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</si>
  <si>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</si>
  <si>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</si>
  <si>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</si>
  <si>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Nelson Mandela Bay(NMA) - Table C7 Quarterly Budget Statement - Cash Flows for 4th Quarter ended 30 June 2015 (Figures Finalised as at 2015/07/31)</t>
  </si>
  <si>
    <t>Free State: Mangaung(MAN) - Table C7 Quarterly Budget Statement - Cash Flows for 4th Quarter ended 30 June 2015 (Figures Finalised as at 2015/07/31)</t>
  </si>
  <si>
    <t>Gauteng: City Of Johannesburg(JHB) - Table C7 Quarterly Budget Statement - Cash Flows for 4th Quarter ended 30 June 2015 (Figures Finalised as at 2015/07/31)</t>
  </si>
  <si>
    <t>Gauteng: City Of Tshwane(TSH) - Table C7 Quarterly Budget Statement - Cash Flows for 4th Quarter ended 30 June 2015 (Figures Finalised as at 2015/07/31)</t>
  </si>
  <si>
    <t>Gauteng: Ekurhuleni Metro(EKU) - Table C7 Quarterly Budget Statement - Cash Flows for 4th Quarter ended 30 June 2015 (Figures Finalised as at 2015/07/31)</t>
  </si>
  <si>
    <t>Kwazulu-Natal: eThekwini(ETH) - Table C7 Quarterly Budget Statement - Cash Flows for 4th Quarter ended 30 June 2015 (Figures Finalised as at 2015/07/31)</t>
  </si>
  <si>
    <t>Western Cape: Cape Town(CPT) - Table C7 Quarterly Budget Statement - Cash Flows for 4th Quarter ended 30 June 2015 (Figures Finalised as at 2015/07/31)</t>
  </si>
  <si>
    <t>Summary - Table C7 Quarterly Budget Statement - Cash Flows for 4th Quarter ended 30 June 2015 (Figures Finalised as at 2015/07/31)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</si>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</sst>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47224037717</v>
      </c>
      <c r="D6" s="17"/>
      <c r="E6" s="18">
        <v>28763893747</v>
      </c>
      <c r="F6" s="19">
        <v>29655276492</v>
      </c>
      <c r="G6" s="19">
        <v>2314443334</v>
      </c>
      <c r="H6" s="19">
        <v>2159798371</v>
      </c>
      <c r="I6" s="19">
        <v>2415604357</v>
      </c>
      <c r="J6" s="19">
        <v>6889846062</v>
      </c>
      <c r="K6" s="19">
        <v>2562362102</v>
      </c>
      <c r="L6" s="19">
        <v>2304302373</v>
      </c>
      <c r="M6" s="19">
        <v>2518766622</v>
      </c>
      <c r="N6" s="19">
        <v>7385431097</v>
      </c>
      <c r="O6" s="19">
        <v>2564844945</v>
      </c>
      <c r="P6" s="19">
        <v>2135705835</v>
      </c>
      <c r="Q6" s="19">
        <v>3337467376</v>
      </c>
      <c r="R6" s="19">
        <v>8038018156</v>
      </c>
      <c r="S6" s="19">
        <v>2554359156</v>
      </c>
      <c r="T6" s="19">
        <v>2510440188</v>
      </c>
      <c r="U6" s="19">
        <v>2516603218</v>
      </c>
      <c r="V6" s="19">
        <v>7581402562</v>
      </c>
      <c r="W6" s="19">
        <v>29894697877</v>
      </c>
      <c r="X6" s="19">
        <v>29655276492</v>
      </c>
      <c r="Y6" s="19">
        <v>239421385</v>
      </c>
      <c r="Z6" s="20">
        <v>0.81</v>
      </c>
      <c r="AA6" s="21">
        <v>29655276492</v>
      </c>
    </row>
    <row r="7" spans="1:27" ht="13.5">
      <c r="A7" s="22" t="s">
        <v>34</v>
      </c>
      <c r="B7" s="16"/>
      <c r="C7" s="17">
        <v>57472628475</v>
      </c>
      <c r="D7" s="17"/>
      <c r="E7" s="18">
        <v>88238564627</v>
      </c>
      <c r="F7" s="19">
        <v>88369318897</v>
      </c>
      <c r="G7" s="19">
        <v>6982127365</v>
      </c>
      <c r="H7" s="19">
        <v>7675233585</v>
      </c>
      <c r="I7" s="19">
        <v>8229634234</v>
      </c>
      <c r="J7" s="19">
        <v>22886995184</v>
      </c>
      <c r="K7" s="19">
        <v>7727250631</v>
      </c>
      <c r="L7" s="19">
        <v>7058443104</v>
      </c>
      <c r="M7" s="19">
        <v>6680299587</v>
      </c>
      <c r="N7" s="19">
        <v>21465993322</v>
      </c>
      <c r="O7" s="19">
        <v>5507609734</v>
      </c>
      <c r="P7" s="19">
        <v>5008064223</v>
      </c>
      <c r="Q7" s="19">
        <v>9703283060</v>
      </c>
      <c r="R7" s="19">
        <v>20218957017</v>
      </c>
      <c r="S7" s="19">
        <v>6740812407</v>
      </c>
      <c r="T7" s="19">
        <v>6720602034</v>
      </c>
      <c r="U7" s="19">
        <v>7213436726</v>
      </c>
      <c r="V7" s="19">
        <v>20674851167</v>
      </c>
      <c r="W7" s="19">
        <v>85246796690</v>
      </c>
      <c r="X7" s="19">
        <v>88369318897</v>
      </c>
      <c r="Y7" s="19">
        <v>-3122522207</v>
      </c>
      <c r="Z7" s="20">
        <v>-3.53</v>
      </c>
      <c r="AA7" s="21">
        <v>88369318897</v>
      </c>
    </row>
    <row r="8" spans="1:27" ht="13.5">
      <c r="A8" s="22" t="s">
        <v>35</v>
      </c>
      <c r="B8" s="16"/>
      <c r="C8" s="17">
        <v>10872217724</v>
      </c>
      <c r="D8" s="17"/>
      <c r="E8" s="18">
        <v>15757723490</v>
      </c>
      <c r="F8" s="19">
        <v>14855500242</v>
      </c>
      <c r="G8" s="19">
        <v>745349906</v>
      </c>
      <c r="H8" s="19">
        <v>2455319155</v>
      </c>
      <c r="I8" s="19">
        <v>1565304992</v>
      </c>
      <c r="J8" s="19">
        <v>4765974053</v>
      </c>
      <c r="K8" s="19">
        <v>992975451</v>
      </c>
      <c r="L8" s="19">
        <v>728929855</v>
      </c>
      <c r="M8" s="19">
        <v>3091199765</v>
      </c>
      <c r="N8" s="19">
        <v>4813105071</v>
      </c>
      <c r="O8" s="19">
        <v>1341529667</v>
      </c>
      <c r="P8" s="19">
        <v>1066623388</v>
      </c>
      <c r="Q8" s="19">
        <v>2100074773</v>
      </c>
      <c r="R8" s="19">
        <v>4508227828</v>
      </c>
      <c r="S8" s="19">
        <v>996647770</v>
      </c>
      <c r="T8" s="19">
        <v>1180170446</v>
      </c>
      <c r="U8" s="19">
        <v>1316835674</v>
      </c>
      <c r="V8" s="19">
        <v>3493653890</v>
      </c>
      <c r="W8" s="19">
        <v>17580960842</v>
      </c>
      <c r="X8" s="19">
        <v>14855500242</v>
      </c>
      <c r="Y8" s="19">
        <v>2725460600</v>
      </c>
      <c r="Z8" s="20">
        <v>18.35</v>
      </c>
      <c r="AA8" s="21">
        <v>14855500242</v>
      </c>
    </row>
    <row r="9" spans="1:27" ht="13.5">
      <c r="A9" s="22" t="s">
        <v>36</v>
      </c>
      <c r="B9" s="16"/>
      <c r="C9" s="17">
        <v>22492240323</v>
      </c>
      <c r="D9" s="17"/>
      <c r="E9" s="18">
        <v>20402630891</v>
      </c>
      <c r="F9" s="19">
        <v>21228727503</v>
      </c>
      <c r="G9" s="19">
        <v>4019878350</v>
      </c>
      <c r="H9" s="19">
        <v>1456730515</v>
      </c>
      <c r="I9" s="19">
        <v>866211194</v>
      </c>
      <c r="J9" s="19">
        <v>6342820059</v>
      </c>
      <c r="K9" s="19">
        <v>727537940</v>
      </c>
      <c r="L9" s="19">
        <v>2132462815</v>
      </c>
      <c r="M9" s="19">
        <v>2954871405</v>
      </c>
      <c r="N9" s="19">
        <v>5814872160</v>
      </c>
      <c r="O9" s="19">
        <v>466879974</v>
      </c>
      <c r="P9" s="19">
        <v>894874050</v>
      </c>
      <c r="Q9" s="19">
        <v>6276952340</v>
      </c>
      <c r="R9" s="19">
        <v>7638706364</v>
      </c>
      <c r="S9" s="19">
        <v>334636440</v>
      </c>
      <c r="T9" s="19">
        <v>-26002071</v>
      </c>
      <c r="U9" s="19">
        <v>343429548</v>
      </c>
      <c r="V9" s="19">
        <v>652063917</v>
      </c>
      <c r="W9" s="19">
        <v>20448462500</v>
      </c>
      <c r="X9" s="19">
        <v>21228727503</v>
      </c>
      <c r="Y9" s="19">
        <v>-780265003</v>
      </c>
      <c r="Z9" s="20">
        <v>-3.68</v>
      </c>
      <c r="AA9" s="21">
        <v>21228727503</v>
      </c>
    </row>
    <row r="10" spans="1:27" ht="13.5">
      <c r="A10" s="22" t="s">
        <v>37</v>
      </c>
      <c r="B10" s="16"/>
      <c r="C10" s="17">
        <v>9378822600</v>
      </c>
      <c r="D10" s="17"/>
      <c r="E10" s="18">
        <v>15861631047</v>
      </c>
      <c r="F10" s="19">
        <v>16473202961</v>
      </c>
      <c r="G10" s="19">
        <v>1533931931</v>
      </c>
      <c r="H10" s="19">
        <v>380401341</v>
      </c>
      <c r="I10" s="19">
        <v>463099635</v>
      </c>
      <c r="J10" s="19">
        <v>2377432907</v>
      </c>
      <c r="K10" s="19">
        <v>411315857</v>
      </c>
      <c r="L10" s="19">
        <v>981436880</v>
      </c>
      <c r="M10" s="19">
        <v>2193790307</v>
      </c>
      <c r="N10" s="19">
        <v>3586543044</v>
      </c>
      <c r="O10" s="19">
        <v>328016662</v>
      </c>
      <c r="P10" s="19">
        <v>579191694</v>
      </c>
      <c r="Q10" s="19">
        <v>3638731086</v>
      </c>
      <c r="R10" s="19">
        <v>4545939442</v>
      </c>
      <c r="S10" s="19">
        <v>685746291</v>
      </c>
      <c r="T10" s="19">
        <v>975787550</v>
      </c>
      <c r="U10" s="19">
        <v>2560147101</v>
      </c>
      <c r="V10" s="19">
        <v>4221680942</v>
      </c>
      <c r="W10" s="19">
        <v>14731596335</v>
      </c>
      <c r="X10" s="19">
        <v>16473202961</v>
      </c>
      <c r="Y10" s="19">
        <v>-1741606626</v>
      </c>
      <c r="Z10" s="20">
        <v>-10.57</v>
      </c>
      <c r="AA10" s="21">
        <v>16473202961</v>
      </c>
    </row>
    <row r="11" spans="1:27" ht="13.5">
      <c r="A11" s="22" t="s">
        <v>38</v>
      </c>
      <c r="B11" s="16"/>
      <c r="C11" s="17">
        <v>3113125008</v>
      </c>
      <c r="D11" s="17"/>
      <c r="E11" s="18">
        <v>2548157670</v>
      </c>
      <c r="F11" s="19">
        <v>3173689596</v>
      </c>
      <c r="G11" s="19">
        <v>355421692</v>
      </c>
      <c r="H11" s="19">
        <v>314488106</v>
      </c>
      <c r="I11" s="19">
        <v>108933708</v>
      </c>
      <c r="J11" s="19">
        <v>778843506</v>
      </c>
      <c r="K11" s="19">
        <v>180662042</v>
      </c>
      <c r="L11" s="19">
        <v>233288744</v>
      </c>
      <c r="M11" s="19">
        <v>186770179</v>
      </c>
      <c r="N11" s="19">
        <v>600720965</v>
      </c>
      <c r="O11" s="19">
        <v>321040978</v>
      </c>
      <c r="P11" s="19">
        <v>424659301</v>
      </c>
      <c r="Q11" s="19">
        <v>251393174</v>
      </c>
      <c r="R11" s="19">
        <v>997093453</v>
      </c>
      <c r="S11" s="19">
        <v>288237014</v>
      </c>
      <c r="T11" s="19">
        <v>295481467</v>
      </c>
      <c r="U11" s="19">
        <v>713856324</v>
      </c>
      <c r="V11" s="19">
        <v>1297574805</v>
      </c>
      <c r="W11" s="19">
        <v>3674232729</v>
      </c>
      <c r="X11" s="19">
        <v>3173689596</v>
      </c>
      <c r="Y11" s="19">
        <v>500543133</v>
      </c>
      <c r="Z11" s="20">
        <v>15.77</v>
      </c>
      <c r="AA11" s="21">
        <v>3173689596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-118578900116</v>
      </c>
      <c r="D14" s="17"/>
      <c r="E14" s="18">
        <v>-133080433495</v>
      </c>
      <c r="F14" s="19">
        <v>-138234067626</v>
      </c>
      <c r="G14" s="19">
        <v>-13891766234</v>
      </c>
      <c r="H14" s="19">
        <v>-14601621248</v>
      </c>
      <c r="I14" s="19">
        <v>-11435559655</v>
      </c>
      <c r="J14" s="19">
        <v>-39928947137</v>
      </c>
      <c r="K14" s="19">
        <v>-11399221855</v>
      </c>
      <c r="L14" s="19">
        <v>-12221908232</v>
      </c>
      <c r="M14" s="19">
        <v>-10830477356</v>
      </c>
      <c r="N14" s="19">
        <v>-34451607443</v>
      </c>
      <c r="O14" s="19">
        <v>-10239659471</v>
      </c>
      <c r="P14" s="19">
        <v>-9160856421</v>
      </c>
      <c r="Q14" s="19">
        <v>-11278831165</v>
      </c>
      <c r="R14" s="19">
        <v>-30679347057</v>
      </c>
      <c r="S14" s="19">
        <v>-10972098131</v>
      </c>
      <c r="T14" s="19">
        <v>-10646239325</v>
      </c>
      <c r="U14" s="19">
        <v>-11877004639</v>
      </c>
      <c r="V14" s="19">
        <v>-33495342095</v>
      </c>
      <c r="W14" s="19">
        <v>-138555243732</v>
      </c>
      <c r="X14" s="19">
        <v>-138234067626</v>
      </c>
      <c r="Y14" s="19">
        <v>-321176106</v>
      </c>
      <c r="Z14" s="20">
        <v>0.23</v>
      </c>
      <c r="AA14" s="21">
        <v>-138234067626</v>
      </c>
    </row>
    <row r="15" spans="1:27" ht="13.5">
      <c r="A15" s="22" t="s">
        <v>42</v>
      </c>
      <c r="B15" s="16"/>
      <c r="C15" s="17">
        <v>-4742136915</v>
      </c>
      <c r="D15" s="17"/>
      <c r="E15" s="18">
        <v>-5766874049</v>
      </c>
      <c r="F15" s="19">
        <v>-5686667258</v>
      </c>
      <c r="G15" s="19">
        <v>-208270034</v>
      </c>
      <c r="H15" s="19">
        <v>-163510528</v>
      </c>
      <c r="I15" s="19">
        <v>-581438512</v>
      </c>
      <c r="J15" s="19">
        <v>-953219074</v>
      </c>
      <c r="K15" s="19">
        <v>-308258105</v>
      </c>
      <c r="L15" s="19">
        <v>-196298648</v>
      </c>
      <c r="M15" s="19">
        <v>-894889197</v>
      </c>
      <c r="N15" s="19">
        <v>-1399445950</v>
      </c>
      <c r="O15" s="19">
        <v>-286012861</v>
      </c>
      <c r="P15" s="19">
        <v>-228848032</v>
      </c>
      <c r="Q15" s="19">
        <v>-524058323</v>
      </c>
      <c r="R15" s="19">
        <v>-1038919216</v>
      </c>
      <c r="S15" s="19">
        <v>-308755901</v>
      </c>
      <c r="T15" s="19">
        <v>-178883956</v>
      </c>
      <c r="U15" s="19">
        <v>-1013554846</v>
      </c>
      <c r="V15" s="19">
        <v>-1501194703</v>
      </c>
      <c r="W15" s="19">
        <v>-4892778943</v>
      </c>
      <c r="X15" s="19">
        <v>-5686667258</v>
      </c>
      <c r="Y15" s="19">
        <v>793888315</v>
      </c>
      <c r="Z15" s="20">
        <v>-13.96</v>
      </c>
      <c r="AA15" s="21">
        <v>-5686667258</v>
      </c>
    </row>
    <row r="16" spans="1:27" ht="13.5">
      <c r="A16" s="22" t="s">
        <v>43</v>
      </c>
      <c r="B16" s="16"/>
      <c r="C16" s="17">
        <v>-1492626003</v>
      </c>
      <c r="D16" s="17"/>
      <c r="E16" s="18">
        <v>-1771990773</v>
      </c>
      <c r="F16" s="19">
        <v>-1746177060</v>
      </c>
      <c r="G16" s="19">
        <v>-26237060</v>
      </c>
      <c r="H16" s="19">
        <v>-133077620</v>
      </c>
      <c r="I16" s="19">
        <v>-173519655</v>
      </c>
      <c r="J16" s="19">
        <v>-332834335</v>
      </c>
      <c r="K16" s="19">
        <v>-202467157</v>
      </c>
      <c r="L16" s="19">
        <v>-213513680</v>
      </c>
      <c r="M16" s="19">
        <v>-307768179</v>
      </c>
      <c r="N16" s="19">
        <v>-723749016</v>
      </c>
      <c r="O16" s="19">
        <v>-75507755</v>
      </c>
      <c r="P16" s="19">
        <v>-245534774</v>
      </c>
      <c r="Q16" s="19">
        <v>-217692033</v>
      </c>
      <c r="R16" s="19">
        <v>-538734562</v>
      </c>
      <c r="S16" s="19">
        <v>-120547245</v>
      </c>
      <c r="T16" s="19">
        <v>-163016080</v>
      </c>
      <c r="U16" s="19">
        <v>-212299513</v>
      </c>
      <c r="V16" s="19">
        <v>-495862838</v>
      </c>
      <c r="W16" s="19">
        <v>-2091180751</v>
      </c>
      <c r="X16" s="19">
        <v>-1746177060</v>
      </c>
      <c r="Y16" s="19">
        <v>-345003691</v>
      </c>
      <c r="Z16" s="20">
        <v>19.76</v>
      </c>
      <c r="AA16" s="21">
        <v>-1746177060</v>
      </c>
    </row>
    <row r="17" spans="1:27" ht="13.5">
      <c r="A17" s="23" t="s">
        <v>44</v>
      </c>
      <c r="B17" s="24"/>
      <c r="C17" s="25">
        <f aca="true" t="shared" si="0" ref="C17:Y17">SUM(C6:C16)</f>
        <v>25739408813</v>
      </c>
      <c r="D17" s="25">
        <f>SUM(D6:D16)</f>
        <v>0</v>
      </c>
      <c r="E17" s="26">
        <f t="shared" si="0"/>
        <v>30953303155</v>
      </c>
      <c r="F17" s="27">
        <f t="shared" si="0"/>
        <v>28088803747</v>
      </c>
      <c r="G17" s="27">
        <f t="shared" si="0"/>
        <v>1824879250</v>
      </c>
      <c r="H17" s="27">
        <f t="shared" si="0"/>
        <v>-456238323</v>
      </c>
      <c r="I17" s="27">
        <f t="shared" si="0"/>
        <v>1458270298</v>
      </c>
      <c r="J17" s="27">
        <f t="shared" si="0"/>
        <v>2826911225</v>
      </c>
      <c r="K17" s="27">
        <f t="shared" si="0"/>
        <v>692156906</v>
      </c>
      <c r="L17" s="27">
        <f t="shared" si="0"/>
        <v>807143211</v>
      </c>
      <c r="M17" s="27">
        <f t="shared" si="0"/>
        <v>5592563133</v>
      </c>
      <c r="N17" s="27">
        <f t="shared" si="0"/>
        <v>7091863250</v>
      </c>
      <c r="O17" s="27">
        <f t="shared" si="0"/>
        <v>-71258127</v>
      </c>
      <c r="P17" s="27">
        <f t="shared" si="0"/>
        <v>473879264</v>
      </c>
      <c r="Q17" s="27">
        <f t="shared" si="0"/>
        <v>13287320288</v>
      </c>
      <c r="R17" s="27">
        <f t="shared" si="0"/>
        <v>13689941425</v>
      </c>
      <c r="S17" s="27">
        <f t="shared" si="0"/>
        <v>199037801</v>
      </c>
      <c r="T17" s="27">
        <f t="shared" si="0"/>
        <v>668340253</v>
      </c>
      <c r="U17" s="27">
        <f t="shared" si="0"/>
        <v>1561449593</v>
      </c>
      <c r="V17" s="27">
        <f t="shared" si="0"/>
        <v>2428827647</v>
      </c>
      <c r="W17" s="27">
        <f t="shared" si="0"/>
        <v>26037543547</v>
      </c>
      <c r="X17" s="27">
        <f t="shared" si="0"/>
        <v>28088803747</v>
      </c>
      <c r="Y17" s="27">
        <f t="shared" si="0"/>
        <v>-2051260200</v>
      </c>
      <c r="Z17" s="28">
        <f>+IF(X17&lt;&gt;0,+(Y17/X17)*100,0)</f>
        <v>-7.302768101041266</v>
      </c>
      <c r="AA17" s="29">
        <f>SUM(AA6:AA16)</f>
        <v>28088803747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324346076</v>
      </c>
      <c r="D21" s="17"/>
      <c r="E21" s="18">
        <v>114712431</v>
      </c>
      <c r="F21" s="19">
        <v>175758745</v>
      </c>
      <c r="G21" s="36">
        <v>9371660</v>
      </c>
      <c r="H21" s="36">
        <v>9037150</v>
      </c>
      <c r="I21" s="36">
        <v>4709647</v>
      </c>
      <c r="J21" s="19">
        <v>23118457</v>
      </c>
      <c r="K21" s="36">
        <v>18635185</v>
      </c>
      <c r="L21" s="36">
        <v>10476568</v>
      </c>
      <c r="M21" s="19">
        <v>10785743</v>
      </c>
      <c r="N21" s="36">
        <v>39897496</v>
      </c>
      <c r="O21" s="36">
        <v>7839679</v>
      </c>
      <c r="P21" s="36">
        <v>18964872</v>
      </c>
      <c r="Q21" s="19">
        <v>124037</v>
      </c>
      <c r="R21" s="36">
        <v>26928588</v>
      </c>
      <c r="S21" s="36">
        <v>16491404</v>
      </c>
      <c r="T21" s="19">
        <v>16790599</v>
      </c>
      <c r="U21" s="36">
        <v>62831383</v>
      </c>
      <c r="V21" s="36">
        <v>96113386</v>
      </c>
      <c r="W21" s="36">
        <v>186057927</v>
      </c>
      <c r="X21" s="19">
        <v>175758745</v>
      </c>
      <c r="Y21" s="36">
        <v>10299182</v>
      </c>
      <c r="Z21" s="37">
        <v>5.86</v>
      </c>
      <c r="AA21" s="38">
        <v>175758745</v>
      </c>
    </row>
    <row r="22" spans="1:27" ht="13.5">
      <c r="A22" s="22" t="s">
        <v>47</v>
      </c>
      <c r="B22" s="16"/>
      <c r="C22" s="17">
        <v>677947566</v>
      </c>
      <c r="D22" s="17"/>
      <c r="E22" s="39"/>
      <c r="F22" s="36">
        <v>19819750</v>
      </c>
      <c r="G22" s="19">
        <v>-247893012</v>
      </c>
      <c r="H22" s="19">
        <v>640653710</v>
      </c>
      <c r="I22" s="19">
        <v>-130092715</v>
      </c>
      <c r="J22" s="19">
        <v>262667983</v>
      </c>
      <c r="K22" s="19">
        <v>33589505</v>
      </c>
      <c r="L22" s="19">
        <v>467145685</v>
      </c>
      <c r="M22" s="36">
        <v>90921162</v>
      </c>
      <c r="N22" s="19">
        <v>591656352</v>
      </c>
      <c r="O22" s="19">
        <v>-77532450</v>
      </c>
      <c r="P22" s="19">
        <v>-6757492</v>
      </c>
      <c r="Q22" s="19">
        <v>75245544</v>
      </c>
      <c r="R22" s="19">
        <v>-9044398</v>
      </c>
      <c r="S22" s="19">
        <v>-115952249</v>
      </c>
      <c r="T22" s="36">
        <v>-528490631</v>
      </c>
      <c r="U22" s="19">
        <v>-166488580</v>
      </c>
      <c r="V22" s="19">
        <v>-810931460</v>
      </c>
      <c r="W22" s="19">
        <v>34348477</v>
      </c>
      <c r="X22" s="19">
        <v>19819750</v>
      </c>
      <c r="Y22" s="19">
        <v>14528727</v>
      </c>
      <c r="Z22" s="20">
        <v>73.3</v>
      </c>
      <c r="AA22" s="21">
        <v>19819750</v>
      </c>
    </row>
    <row r="23" spans="1:27" ht="13.5">
      <c r="A23" s="22" t="s">
        <v>48</v>
      </c>
      <c r="B23" s="16"/>
      <c r="C23" s="40">
        <v>-194992274</v>
      </c>
      <c r="D23" s="40"/>
      <c r="E23" s="18">
        <v>18560131</v>
      </c>
      <c r="F23" s="19">
        <v>-74893040</v>
      </c>
      <c r="G23" s="36">
        <v>204714660</v>
      </c>
      <c r="H23" s="36">
        <v>-85876066</v>
      </c>
      <c r="I23" s="36">
        <v>-79059650</v>
      </c>
      <c r="J23" s="19">
        <v>39778944</v>
      </c>
      <c r="K23" s="36">
        <v>16103500</v>
      </c>
      <c r="L23" s="36">
        <v>-47520545</v>
      </c>
      <c r="M23" s="19">
        <v>-20821854</v>
      </c>
      <c r="N23" s="36">
        <v>-52238899</v>
      </c>
      <c r="O23" s="36">
        <v>-49298757</v>
      </c>
      <c r="P23" s="36">
        <v>-70551520</v>
      </c>
      <c r="Q23" s="19">
        <v>-30083263</v>
      </c>
      <c r="R23" s="36">
        <v>-149933540</v>
      </c>
      <c r="S23" s="36">
        <v>-3312586</v>
      </c>
      <c r="T23" s="19">
        <v>-25004959</v>
      </c>
      <c r="U23" s="36">
        <v>-515529886</v>
      </c>
      <c r="V23" s="36">
        <v>-543847431</v>
      </c>
      <c r="W23" s="36">
        <v>-706240926</v>
      </c>
      <c r="X23" s="19">
        <v>-74893040</v>
      </c>
      <c r="Y23" s="36">
        <v>-631347886</v>
      </c>
      <c r="Z23" s="37">
        <v>843</v>
      </c>
      <c r="AA23" s="38">
        <v>-74893040</v>
      </c>
    </row>
    <row r="24" spans="1:27" ht="13.5">
      <c r="A24" s="22" t="s">
        <v>49</v>
      </c>
      <c r="B24" s="16"/>
      <c r="C24" s="17">
        <v>-2761310644</v>
      </c>
      <c r="D24" s="17"/>
      <c r="E24" s="18">
        <v>-1478792364</v>
      </c>
      <c r="F24" s="19">
        <v>-1930362544</v>
      </c>
      <c r="G24" s="19">
        <v>630716525</v>
      </c>
      <c r="H24" s="19">
        <v>610606405</v>
      </c>
      <c r="I24" s="19">
        <v>-1848872713</v>
      </c>
      <c r="J24" s="19">
        <v>-607549783</v>
      </c>
      <c r="K24" s="19">
        <v>300644310</v>
      </c>
      <c r="L24" s="19">
        <v>511446901</v>
      </c>
      <c r="M24" s="19">
        <v>-1023773704</v>
      </c>
      <c r="N24" s="19">
        <v>-211682493</v>
      </c>
      <c r="O24" s="19">
        <v>532555772</v>
      </c>
      <c r="P24" s="19">
        <v>533396218</v>
      </c>
      <c r="Q24" s="19">
        <v>-456310780</v>
      </c>
      <c r="R24" s="19">
        <v>609641210</v>
      </c>
      <c r="S24" s="19">
        <v>407511667</v>
      </c>
      <c r="T24" s="19">
        <v>663597998</v>
      </c>
      <c r="U24" s="19">
        <v>-204491144</v>
      </c>
      <c r="V24" s="19">
        <v>866618521</v>
      </c>
      <c r="W24" s="19">
        <v>657027455</v>
      </c>
      <c r="X24" s="19">
        <v>-1930362544</v>
      </c>
      <c r="Y24" s="19">
        <v>2587389999</v>
      </c>
      <c r="Z24" s="20">
        <v>-134.04</v>
      </c>
      <c r="AA24" s="21">
        <v>-1930362544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-26585382597</v>
      </c>
      <c r="D26" s="17"/>
      <c r="E26" s="18">
        <v>-33554432060</v>
      </c>
      <c r="F26" s="19">
        <v>-34299456953</v>
      </c>
      <c r="G26" s="19">
        <v>-2180336504</v>
      </c>
      <c r="H26" s="19">
        <v>-1355657315</v>
      </c>
      <c r="I26" s="19">
        <v>-2133021187</v>
      </c>
      <c r="J26" s="19">
        <v>-5669015006</v>
      </c>
      <c r="K26" s="19">
        <v>-1407025845</v>
      </c>
      <c r="L26" s="19">
        <v>-1984854441</v>
      </c>
      <c r="M26" s="19">
        <v>-2500682589</v>
      </c>
      <c r="N26" s="19">
        <v>-5892562875</v>
      </c>
      <c r="O26" s="19">
        <v>-1342510881</v>
      </c>
      <c r="P26" s="19">
        <v>-1359900424</v>
      </c>
      <c r="Q26" s="19">
        <v>-3314752578</v>
      </c>
      <c r="R26" s="19">
        <v>-6017163883</v>
      </c>
      <c r="S26" s="19">
        <v>-3275003457</v>
      </c>
      <c r="T26" s="19">
        <v>-1628899509</v>
      </c>
      <c r="U26" s="19">
        <v>-4082415424</v>
      </c>
      <c r="V26" s="19">
        <v>-8986318390</v>
      </c>
      <c r="W26" s="19">
        <v>-26565060154</v>
      </c>
      <c r="X26" s="19">
        <v>-34299456953</v>
      </c>
      <c r="Y26" s="19">
        <v>7734396799</v>
      </c>
      <c r="Z26" s="20">
        <v>-22.55</v>
      </c>
      <c r="AA26" s="21">
        <v>-34299456953</v>
      </c>
    </row>
    <row r="27" spans="1:27" ht="13.5">
      <c r="A27" s="23" t="s">
        <v>51</v>
      </c>
      <c r="B27" s="24"/>
      <c r="C27" s="25">
        <f aca="true" t="shared" si="1" ref="C27:Y27">SUM(C21:C26)</f>
        <v>-28539391873</v>
      </c>
      <c r="D27" s="25">
        <f>SUM(D21:D26)</f>
        <v>0</v>
      </c>
      <c r="E27" s="26">
        <f t="shared" si="1"/>
        <v>-34899951862</v>
      </c>
      <c r="F27" s="27">
        <f t="shared" si="1"/>
        <v>-36109134042</v>
      </c>
      <c r="G27" s="27">
        <f t="shared" si="1"/>
        <v>-1583426671</v>
      </c>
      <c r="H27" s="27">
        <f t="shared" si="1"/>
        <v>-181236116</v>
      </c>
      <c r="I27" s="27">
        <f t="shared" si="1"/>
        <v>-4186336618</v>
      </c>
      <c r="J27" s="27">
        <f t="shared" si="1"/>
        <v>-5950999405</v>
      </c>
      <c r="K27" s="27">
        <f t="shared" si="1"/>
        <v>-1038053345</v>
      </c>
      <c r="L27" s="27">
        <f t="shared" si="1"/>
        <v>-1043305832</v>
      </c>
      <c r="M27" s="27">
        <f t="shared" si="1"/>
        <v>-3443571242</v>
      </c>
      <c r="N27" s="27">
        <f t="shared" si="1"/>
        <v>-5524930419</v>
      </c>
      <c r="O27" s="27">
        <f t="shared" si="1"/>
        <v>-928946637</v>
      </c>
      <c r="P27" s="27">
        <f t="shared" si="1"/>
        <v>-884848346</v>
      </c>
      <c r="Q27" s="27">
        <f t="shared" si="1"/>
        <v>-3725777040</v>
      </c>
      <c r="R27" s="27">
        <f t="shared" si="1"/>
        <v>-5539572023</v>
      </c>
      <c r="S27" s="27">
        <f t="shared" si="1"/>
        <v>-2970265221</v>
      </c>
      <c r="T27" s="27">
        <f t="shared" si="1"/>
        <v>-1502006502</v>
      </c>
      <c r="U27" s="27">
        <f t="shared" si="1"/>
        <v>-4906093651</v>
      </c>
      <c r="V27" s="27">
        <f t="shared" si="1"/>
        <v>-9378365374</v>
      </c>
      <c r="W27" s="27">
        <f t="shared" si="1"/>
        <v>-26393867221</v>
      </c>
      <c r="X27" s="27">
        <f t="shared" si="1"/>
        <v>-36109134042</v>
      </c>
      <c r="Y27" s="27">
        <f t="shared" si="1"/>
        <v>9715266821</v>
      </c>
      <c r="Z27" s="28">
        <f>+IF(X27&lt;&gt;0,+(Y27/X27)*100,0)</f>
        <v>-26.905288865968867</v>
      </c>
      <c r="AA27" s="29">
        <f>SUM(AA21:AA26)</f>
        <v>-36109134042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-34185</v>
      </c>
      <c r="H31" s="19">
        <v>590000001</v>
      </c>
      <c r="I31" s="19">
        <v>890000000</v>
      </c>
      <c r="J31" s="19">
        <v>1479965816</v>
      </c>
      <c r="K31" s="19">
        <v>-367965816</v>
      </c>
      <c r="L31" s="19">
        <v>270000000</v>
      </c>
      <c r="M31" s="19">
        <v>281044080</v>
      </c>
      <c r="N31" s="19">
        <v>183078264</v>
      </c>
      <c r="O31" s="19">
        <v>3981955920</v>
      </c>
      <c r="P31" s="19">
        <v>1356000000</v>
      </c>
      <c r="Q31" s="19">
        <v>40000000</v>
      </c>
      <c r="R31" s="19">
        <v>5377955920</v>
      </c>
      <c r="S31" s="19">
        <v>130000000</v>
      </c>
      <c r="T31" s="19">
        <v>455000000</v>
      </c>
      <c r="U31" s="19">
        <v>665000000</v>
      </c>
      <c r="V31" s="19">
        <v>1250000000</v>
      </c>
      <c r="W31" s="19">
        <v>8291000000</v>
      </c>
      <c r="X31" s="19"/>
      <c r="Y31" s="19">
        <v>8291000000</v>
      </c>
      <c r="Z31" s="20"/>
      <c r="AA31" s="21"/>
    </row>
    <row r="32" spans="1:27" ht="13.5">
      <c r="A32" s="22" t="s">
        <v>54</v>
      </c>
      <c r="B32" s="16"/>
      <c r="C32" s="17">
        <v>5867339038</v>
      </c>
      <c r="D32" s="17"/>
      <c r="E32" s="18">
        <v>8744517760</v>
      </c>
      <c r="F32" s="19">
        <v>8803000133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>
        <v>168796600</v>
      </c>
      <c r="R32" s="19">
        <v>168796600</v>
      </c>
      <c r="S32" s="19"/>
      <c r="T32" s="19">
        <v>208203400</v>
      </c>
      <c r="U32" s="19">
        <v>2500000000</v>
      </c>
      <c r="V32" s="19">
        <v>2708203400</v>
      </c>
      <c r="W32" s="19">
        <v>2877000000</v>
      </c>
      <c r="X32" s="19">
        <v>8803000133</v>
      </c>
      <c r="Y32" s="19">
        <v>-5926000133</v>
      </c>
      <c r="Z32" s="20">
        <v>-67.32</v>
      </c>
      <c r="AA32" s="21">
        <v>8803000133</v>
      </c>
    </row>
    <row r="33" spans="1:27" ht="13.5">
      <c r="A33" s="22" t="s">
        <v>55</v>
      </c>
      <c r="B33" s="16"/>
      <c r="C33" s="17">
        <v>84061869</v>
      </c>
      <c r="D33" s="17"/>
      <c r="E33" s="18">
        <v>162909539</v>
      </c>
      <c r="F33" s="19">
        <v>155475483</v>
      </c>
      <c r="G33" s="19">
        <v>-5924030</v>
      </c>
      <c r="H33" s="36">
        <v>3818098</v>
      </c>
      <c r="I33" s="36">
        <v>-137892398</v>
      </c>
      <c r="J33" s="36">
        <v>-139998330</v>
      </c>
      <c r="K33" s="19">
        <v>-9184407</v>
      </c>
      <c r="L33" s="19">
        <v>-5599525</v>
      </c>
      <c r="M33" s="19">
        <v>2786275</v>
      </c>
      <c r="N33" s="19">
        <v>-11997657</v>
      </c>
      <c r="O33" s="36">
        <v>6366216</v>
      </c>
      <c r="P33" s="36">
        <v>2484900</v>
      </c>
      <c r="Q33" s="36">
        <v>-6145056</v>
      </c>
      <c r="R33" s="19">
        <v>2706060</v>
      </c>
      <c r="S33" s="19">
        <v>3298874</v>
      </c>
      <c r="T33" s="19">
        <v>-1853795</v>
      </c>
      <c r="U33" s="19">
        <v>18879799</v>
      </c>
      <c r="V33" s="36">
        <v>20324878</v>
      </c>
      <c r="W33" s="36">
        <v>-128965049</v>
      </c>
      <c r="X33" s="36">
        <v>155475483</v>
      </c>
      <c r="Y33" s="19">
        <v>-284440532</v>
      </c>
      <c r="Z33" s="20">
        <v>-182.95</v>
      </c>
      <c r="AA33" s="21">
        <v>155475483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-3589278173</v>
      </c>
      <c r="D35" s="17"/>
      <c r="E35" s="18">
        <v>-3418496021</v>
      </c>
      <c r="F35" s="19">
        <v>-3217127686</v>
      </c>
      <c r="G35" s="19">
        <v>-319032673</v>
      </c>
      <c r="H35" s="19">
        <v>-54009229</v>
      </c>
      <c r="I35" s="19">
        <v>-675543309</v>
      </c>
      <c r="J35" s="19">
        <v>-1048585211</v>
      </c>
      <c r="K35" s="19">
        <v>-965545599</v>
      </c>
      <c r="L35" s="19">
        <v>-564172472</v>
      </c>
      <c r="M35" s="19">
        <v>-624400867</v>
      </c>
      <c r="N35" s="19">
        <v>-2154118938</v>
      </c>
      <c r="O35" s="19">
        <v>-3827509378</v>
      </c>
      <c r="P35" s="19">
        <v>-1761986719</v>
      </c>
      <c r="Q35" s="19">
        <v>-1683238255</v>
      </c>
      <c r="R35" s="19">
        <v>-7272734352</v>
      </c>
      <c r="S35" s="19">
        <v>-134590151</v>
      </c>
      <c r="T35" s="19">
        <v>-273333297</v>
      </c>
      <c r="U35" s="19">
        <v>-969352211</v>
      </c>
      <c r="V35" s="19">
        <v>-1377275659</v>
      </c>
      <c r="W35" s="19">
        <v>-11852714160</v>
      </c>
      <c r="X35" s="19">
        <v>-3217127686</v>
      </c>
      <c r="Y35" s="19">
        <v>-8635586474</v>
      </c>
      <c r="Z35" s="20">
        <v>268.43</v>
      </c>
      <c r="AA35" s="21">
        <v>-3217127686</v>
      </c>
    </row>
    <row r="36" spans="1:27" ht="13.5">
      <c r="A36" s="23" t="s">
        <v>57</v>
      </c>
      <c r="B36" s="24"/>
      <c r="C36" s="25">
        <f aca="true" t="shared" si="2" ref="C36:Y36">SUM(C31:C35)</f>
        <v>2362122734</v>
      </c>
      <c r="D36" s="25">
        <f>SUM(D31:D35)</f>
        <v>0</v>
      </c>
      <c r="E36" s="26">
        <f t="shared" si="2"/>
        <v>5488931278</v>
      </c>
      <c r="F36" s="27">
        <f t="shared" si="2"/>
        <v>5741347930</v>
      </c>
      <c r="G36" s="27">
        <f t="shared" si="2"/>
        <v>-324990888</v>
      </c>
      <c r="H36" s="27">
        <f t="shared" si="2"/>
        <v>539808870</v>
      </c>
      <c r="I36" s="27">
        <f t="shared" si="2"/>
        <v>76564293</v>
      </c>
      <c r="J36" s="27">
        <f t="shared" si="2"/>
        <v>291382275</v>
      </c>
      <c r="K36" s="27">
        <f t="shared" si="2"/>
        <v>-1342695822</v>
      </c>
      <c r="L36" s="27">
        <f t="shared" si="2"/>
        <v>-299771997</v>
      </c>
      <c r="M36" s="27">
        <f t="shared" si="2"/>
        <v>-340570512</v>
      </c>
      <c r="N36" s="27">
        <f t="shared" si="2"/>
        <v>-1983038331</v>
      </c>
      <c r="O36" s="27">
        <f t="shared" si="2"/>
        <v>160812758</v>
      </c>
      <c r="P36" s="27">
        <f t="shared" si="2"/>
        <v>-403501819</v>
      </c>
      <c r="Q36" s="27">
        <f t="shared" si="2"/>
        <v>-1480586711</v>
      </c>
      <c r="R36" s="27">
        <f t="shared" si="2"/>
        <v>-1723275772</v>
      </c>
      <c r="S36" s="27">
        <f t="shared" si="2"/>
        <v>-1291277</v>
      </c>
      <c r="T36" s="27">
        <f t="shared" si="2"/>
        <v>388016308</v>
      </c>
      <c r="U36" s="27">
        <f t="shared" si="2"/>
        <v>2214527588</v>
      </c>
      <c r="V36" s="27">
        <f t="shared" si="2"/>
        <v>2601252619</v>
      </c>
      <c r="W36" s="27">
        <f t="shared" si="2"/>
        <v>-813679209</v>
      </c>
      <c r="X36" s="27">
        <f t="shared" si="2"/>
        <v>5741347930</v>
      </c>
      <c r="Y36" s="27">
        <f t="shared" si="2"/>
        <v>-6555027139</v>
      </c>
      <c r="Z36" s="28">
        <f>+IF(X36&lt;&gt;0,+(Y36/X36)*100,0)</f>
        <v>-114.17226788762129</v>
      </c>
      <c r="AA36" s="29">
        <f>SUM(AA31:AA35)</f>
        <v>5741347930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-437860326</v>
      </c>
      <c r="D38" s="31">
        <f>+D17+D27+D36</f>
        <v>0</v>
      </c>
      <c r="E38" s="32">
        <f t="shared" si="3"/>
        <v>1542282571</v>
      </c>
      <c r="F38" s="33">
        <f t="shared" si="3"/>
        <v>-2278982365</v>
      </c>
      <c r="G38" s="33">
        <f t="shared" si="3"/>
        <v>-83538309</v>
      </c>
      <c r="H38" s="33">
        <f t="shared" si="3"/>
        <v>-97665569</v>
      </c>
      <c r="I38" s="33">
        <f t="shared" si="3"/>
        <v>-2651502027</v>
      </c>
      <c r="J38" s="33">
        <f t="shared" si="3"/>
        <v>-2832705905</v>
      </c>
      <c r="K38" s="33">
        <f t="shared" si="3"/>
        <v>-1688592261</v>
      </c>
      <c r="L38" s="33">
        <f t="shared" si="3"/>
        <v>-535934618</v>
      </c>
      <c r="M38" s="33">
        <f t="shared" si="3"/>
        <v>1808421379</v>
      </c>
      <c r="N38" s="33">
        <f t="shared" si="3"/>
        <v>-416105500</v>
      </c>
      <c r="O38" s="33">
        <f t="shared" si="3"/>
        <v>-839392006</v>
      </c>
      <c r="P38" s="33">
        <f t="shared" si="3"/>
        <v>-814470901</v>
      </c>
      <c r="Q38" s="33">
        <f t="shared" si="3"/>
        <v>8080956537</v>
      </c>
      <c r="R38" s="33">
        <f t="shared" si="3"/>
        <v>6427093630</v>
      </c>
      <c r="S38" s="33">
        <f t="shared" si="3"/>
        <v>-2772518697</v>
      </c>
      <c r="T38" s="33">
        <f t="shared" si="3"/>
        <v>-445649941</v>
      </c>
      <c r="U38" s="33">
        <f t="shared" si="3"/>
        <v>-1130116470</v>
      </c>
      <c r="V38" s="33">
        <f t="shared" si="3"/>
        <v>-4348285108</v>
      </c>
      <c r="W38" s="33">
        <f t="shared" si="3"/>
        <v>-1170002883</v>
      </c>
      <c r="X38" s="33">
        <f t="shared" si="3"/>
        <v>-2278982365</v>
      </c>
      <c r="Y38" s="33">
        <f t="shared" si="3"/>
        <v>1108979482</v>
      </c>
      <c r="Z38" s="34">
        <f>+IF(X38&lt;&gt;0,+(Y38/X38)*100,0)</f>
        <v>-48.66116996039151</v>
      </c>
      <c r="AA38" s="35">
        <f>+AA17+AA27+AA36</f>
        <v>-2278982365</v>
      </c>
    </row>
    <row r="39" spans="1:27" ht="13.5">
      <c r="A39" s="22" t="s">
        <v>59</v>
      </c>
      <c r="B39" s="16"/>
      <c r="C39" s="31">
        <v>25469382286</v>
      </c>
      <c r="D39" s="31"/>
      <c r="E39" s="32">
        <v>26394178942</v>
      </c>
      <c r="F39" s="33">
        <v>24814109979</v>
      </c>
      <c r="G39" s="33">
        <v>28408822361</v>
      </c>
      <c r="H39" s="33">
        <v>28325284052</v>
      </c>
      <c r="I39" s="33">
        <v>28227618483</v>
      </c>
      <c r="J39" s="33">
        <v>28408822361</v>
      </c>
      <c r="K39" s="33">
        <v>25576116456</v>
      </c>
      <c r="L39" s="33">
        <v>23887524195</v>
      </c>
      <c r="M39" s="33">
        <v>23351589577</v>
      </c>
      <c r="N39" s="33">
        <v>25576116456</v>
      </c>
      <c r="O39" s="33">
        <v>25160010956</v>
      </c>
      <c r="P39" s="33">
        <v>24320618950</v>
      </c>
      <c r="Q39" s="33">
        <v>23506148049</v>
      </c>
      <c r="R39" s="33">
        <v>25160010956</v>
      </c>
      <c r="S39" s="33">
        <v>31587104586</v>
      </c>
      <c r="T39" s="33">
        <v>28814585889</v>
      </c>
      <c r="U39" s="33">
        <v>28368935948</v>
      </c>
      <c r="V39" s="33">
        <v>31587104586</v>
      </c>
      <c r="W39" s="33">
        <v>28408822361</v>
      </c>
      <c r="X39" s="33">
        <v>24814109979</v>
      </c>
      <c r="Y39" s="33">
        <v>3594712382</v>
      </c>
      <c r="Z39" s="34">
        <v>14.49</v>
      </c>
      <c r="AA39" s="35">
        <v>24814109979</v>
      </c>
    </row>
    <row r="40" spans="1:27" ht="13.5">
      <c r="A40" s="41" t="s">
        <v>60</v>
      </c>
      <c r="B40" s="42"/>
      <c r="C40" s="43">
        <v>25031521959</v>
      </c>
      <c r="D40" s="43"/>
      <c r="E40" s="44">
        <v>27936461511</v>
      </c>
      <c r="F40" s="45">
        <v>22535127614</v>
      </c>
      <c r="G40" s="45">
        <v>28325284052</v>
      </c>
      <c r="H40" s="45">
        <v>28227618483</v>
      </c>
      <c r="I40" s="45">
        <v>25576116456</v>
      </c>
      <c r="J40" s="45">
        <v>25576116456</v>
      </c>
      <c r="K40" s="45">
        <v>23887524195</v>
      </c>
      <c r="L40" s="45">
        <v>23351589577</v>
      </c>
      <c r="M40" s="45">
        <v>25160010956</v>
      </c>
      <c r="N40" s="45">
        <v>25160010956</v>
      </c>
      <c r="O40" s="45">
        <v>24320618950</v>
      </c>
      <c r="P40" s="45">
        <v>23506148049</v>
      </c>
      <c r="Q40" s="45">
        <v>31587104586</v>
      </c>
      <c r="R40" s="45">
        <v>24320618950</v>
      </c>
      <c r="S40" s="45">
        <v>28814585889</v>
      </c>
      <c r="T40" s="45">
        <v>28368935948</v>
      </c>
      <c r="U40" s="45">
        <v>27238819478</v>
      </c>
      <c r="V40" s="45">
        <v>27238819478</v>
      </c>
      <c r="W40" s="45">
        <v>27238819478</v>
      </c>
      <c r="X40" s="45">
        <v>22535127614</v>
      </c>
      <c r="Y40" s="45">
        <v>4703691864</v>
      </c>
      <c r="Z40" s="46">
        <v>20.87</v>
      </c>
      <c r="AA40" s="47">
        <v>22535127614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672956899</v>
      </c>
      <c r="D6" s="17"/>
      <c r="E6" s="18">
        <v>745363217</v>
      </c>
      <c r="F6" s="19">
        <v>760912875</v>
      </c>
      <c r="G6" s="19">
        <v>47589632</v>
      </c>
      <c r="H6" s="19">
        <v>77109167</v>
      </c>
      <c r="I6" s="19">
        <v>72284674</v>
      </c>
      <c r="J6" s="19">
        <v>196983473</v>
      </c>
      <c r="K6" s="19">
        <v>70850568</v>
      </c>
      <c r="L6" s="19">
        <v>69150778</v>
      </c>
      <c r="M6" s="19">
        <v>69413404</v>
      </c>
      <c r="N6" s="19">
        <v>209414750</v>
      </c>
      <c r="O6" s="19">
        <v>69449855</v>
      </c>
      <c r="P6" s="19">
        <v>68516051</v>
      </c>
      <c r="Q6" s="19">
        <v>68371486</v>
      </c>
      <c r="R6" s="19">
        <v>206337392</v>
      </c>
      <c r="S6" s="19">
        <v>53010767</v>
      </c>
      <c r="T6" s="19">
        <v>69266225</v>
      </c>
      <c r="U6" s="19">
        <v>71739891</v>
      </c>
      <c r="V6" s="19">
        <v>194016883</v>
      </c>
      <c r="W6" s="19">
        <v>806752498</v>
      </c>
      <c r="X6" s="19">
        <v>760912875</v>
      </c>
      <c r="Y6" s="19">
        <v>45839623</v>
      </c>
      <c r="Z6" s="20">
        <v>6.02</v>
      </c>
      <c r="AA6" s="21">
        <v>760912875</v>
      </c>
    </row>
    <row r="7" spans="1:27" ht="13.5">
      <c r="A7" s="22" t="s">
        <v>34</v>
      </c>
      <c r="B7" s="16"/>
      <c r="C7" s="17">
        <v>2198959742</v>
      </c>
      <c r="D7" s="17"/>
      <c r="E7" s="18">
        <v>2262781941</v>
      </c>
      <c r="F7" s="19">
        <v>2254944496</v>
      </c>
      <c r="G7" s="19">
        <v>219839531</v>
      </c>
      <c r="H7" s="19">
        <v>189865895</v>
      </c>
      <c r="I7" s="19">
        <v>226609194</v>
      </c>
      <c r="J7" s="19">
        <v>636314620</v>
      </c>
      <c r="K7" s="19">
        <v>216383406</v>
      </c>
      <c r="L7" s="19">
        <v>204915585</v>
      </c>
      <c r="M7" s="19">
        <v>201117594</v>
      </c>
      <c r="N7" s="19">
        <v>622416585</v>
      </c>
      <c r="O7" s="19">
        <v>279257426</v>
      </c>
      <c r="P7" s="19">
        <v>96476944</v>
      </c>
      <c r="Q7" s="19">
        <v>190910279</v>
      </c>
      <c r="R7" s="19">
        <v>566644649</v>
      </c>
      <c r="S7" s="19">
        <v>235209424</v>
      </c>
      <c r="T7" s="19">
        <v>227070077</v>
      </c>
      <c r="U7" s="19">
        <v>136571184</v>
      </c>
      <c r="V7" s="19">
        <v>598850685</v>
      </c>
      <c r="W7" s="19">
        <v>2424226539</v>
      </c>
      <c r="X7" s="19">
        <v>2254944496</v>
      </c>
      <c r="Y7" s="19">
        <v>169282043</v>
      </c>
      <c r="Z7" s="20">
        <v>7.51</v>
      </c>
      <c r="AA7" s="21">
        <v>2254944496</v>
      </c>
    </row>
    <row r="8" spans="1:27" ht="13.5">
      <c r="A8" s="22" t="s">
        <v>35</v>
      </c>
      <c r="B8" s="16"/>
      <c r="C8" s="17">
        <v>433692370</v>
      </c>
      <c r="D8" s="17"/>
      <c r="E8" s="18">
        <v>569104573</v>
      </c>
      <c r="F8" s="19">
        <v>570412668</v>
      </c>
      <c r="G8" s="19">
        <v>20470812</v>
      </c>
      <c r="H8" s="19">
        <v>146360258</v>
      </c>
      <c r="I8" s="19">
        <v>18157015</v>
      </c>
      <c r="J8" s="19">
        <v>184988085</v>
      </c>
      <c r="K8" s="19">
        <v>18456307</v>
      </c>
      <c r="L8" s="19">
        <v>10818185</v>
      </c>
      <c r="M8" s="19">
        <v>141906721</v>
      </c>
      <c r="N8" s="19">
        <v>171181213</v>
      </c>
      <c r="O8" s="19">
        <v>12646585</v>
      </c>
      <c r="P8" s="19">
        <v>15025179</v>
      </c>
      <c r="Q8" s="19">
        <v>176707722</v>
      </c>
      <c r="R8" s="19">
        <v>204379486</v>
      </c>
      <c r="S8" s="19">
        <v>37215134</v>
      </c>
      <c r="T8" s="19">
        <v>21278133</v>
      </c>
      <c r="U8" s="19">
        <v>19978733</v>
      </c>
      <c r="V8" s="19">
        <v>78472000</v>
      </c>
      <c r="W8" s="19">
        <v>639020784</v>
      </c>
      <c r="X8" s="19">
        <v>570412668</v>
      </c>
      <c r="Y8" s="19">
        <v>68608116</v>
      </c>
      <c r="Z8" s="20">
        <v>12.03</v>
      </c>
      <c r="AA8" s="21">
        <v>570412668</v>
      </c>
    </row>
    <row r="9" spans="1:27" ht="13.5">
      <c r="A9" s="22" t="s">
        <v>36</v>
      </c>
      <c r="B9" s="16"/>
      <c r="C9" s="17">
        <v>812166737</v>
      </c>
      <c r="D9" s="17"/>
      <c r="E9" s="18">
        <v>825736342</v>
      </c>
      <c r="F9" s="19">
        <v>929300680</v>
      </c>
      <c r="G9" s="19">
        <v>264449308</v>
      </c>
      <c r="H9" s="19">
        <v>21011909</v>
      </c>
      <c r="I9" s="19">
        <v>-27483</v>
      </c>
      <c r="J9" s="19">
        <v>285433734</v>
      </c>
      <c r="K9" s="19">
        <v>16399041</v>
      </c>
      <c r="L9" s="19">
        <v>17156552</v>
      </c>
      <c r="M9" s="19">
        <v>235525266</v>
      </c>
      <c r="N9" s="19">
        <v>269080859</v>
      </c>
      <c r="O9" s="19">
        <v>23973412</v>
      </c>
      <c r="P9" s="19">
        <v>4010533</v>
      </c>
      <c r="Q9" s="19">
        <v>179801000</v>
      </c>
      <c r="R9" s="19">
        <v>207784945</v>
      </c>
      <c r="S9" s="19">
        <v>44195810</v>
      </c>
      <c r="T9" s="19">
        <v>22180602</v>
      </c>
      <c r="U9" s="19">
        <v>20220023</v>
      </c>
      <c r="V9" s="19">
        <v>86596435</v>
      </c>
      <c r="W9" s="19">
        <v>848895973</v>
      </c>
      <c r="X9" s="19">
        <v>929300680</v>
      </c>
      <c r="Y9" s="19">
        <v>-80404707</v>
      </c>
      <c r="Z9" s="20">
        <v>-8.65</v>
      </c>
      <c r="AA9" s="21">
        <v>929300680</v>
      </c>
    </row>
    <row r="10" spans="1:27" ht="13.5">
      <c r="A10" s="22" t="s">
        <v>37</v>
      </c>
      <c r="B10" s="16"/>
      <c r="C10" s="17">
        <v>734502788</v>
      </c>
      <c r="D10" s="17"/>
      <c r="E10" s="18">
        <v>700781726</v>
      </c>
      <c r="F10" s="19">
        <v>720858714</v>
      </c>
      <c r="G10" s="19">
        <v>171369000</v>
      </c>
      <c r="H10" s="19"/>
      <c r="I10" s="19"/>
      <c r="J10" s="19">
        <v>171369000</v>
      </c>
      <c r="K10" s="19">
        <v>20000000</v>
      </c>
      <c r="L10" s="19">
        <v>2946000</v>
      </c>
      <c r="M10" s="19">
        <v>235850500</v>
      </c>
      <c r="N10" s="19">
        <v>258796500</v>
      </c>
      <c r="O10" s="19"/>
      <c r="P10" s="19">
        <v>587000</v>
      </c>
      <c r="Q10" s="19">
        <v>234659000</v>
      </c>
      <c r="R10" s="19">
        <v>235246000</v>
      </c>
      <c r="S10" s="19">
        <v>100000</v>
      </c>
      <c r="T10" s="19">
        <v>-800000</v>
      </c>
      <c r="U10" s="19"/>
      <c r="V10" s="19">
        <v>-700000</v>
      </c>
      <c r="W10" s="19">
        <v>664711500</v>
      </c>
      <c r="X10" s="19">
        <v>720858714</v>
      </c>
      <c r="Y10" s="19">
        <v>-56147214</v>
      </c>
      <c r="Z10" s="20">
        <v>-7.79</v>
      </c>
      <c r="AA10" s="21">
        <v>720858714</v>
      </c>
    </row>
    <row r="11" spans="1:27" ht="13.5">
      <c r="A11" s="22" t="s">
        <v>38</v>
      </c>
      <c r="B11" s="16"/>
      <c r="C11" s="17">
        <v>123654168</v>
      </c>
      <c r="D11" s="17"/>
      <c r="E11" s="18">
        <v>106874037</v>
      </c>
      <c r="F11" s="19">
        <v>106874037</v>
      </c>
      <c r="G11" s="19">
        <v>3278168</v>
      </c>
      <c r="H11" s="19">
        <v>20389247</v>
      </c>
      <c r="I11" s="19">
        <v>13298643</v>
      </c>
      <c r="J11" s="19">
        <v>36966058</v>
      </c>
      <c r="K11" s="19">
        <v>12273903</v>
      </c>
      <c r="L11" s="19">
        <v>12075022</v>
      </c>
      <c r="M11" s="19">
        <v>11597483</v>
      </c>
      <c r="N11" s="19">
        <v>35946408</v>
      </c>
      <c r="O11" s="19">
        <v>13866707</v>
      </c>
      <c r="P11" s="19">
        <v>13637681</v>
      </c>
      <c r="Q11" s="19">
        <v>11503766</v>
      </c>
      <c r="R11" s="19">
        <v>39008154</v>
      </c>
      <c r="S11" s="19">
        <v>15549434</v>
      </c>
      <c r="T11" s="19">
        <v>14704501</v>
      </c>
      <c r="U11" s="19">
        <v>12930380</v>
      </c>
      <c r="V11" s="19">
        <v>43184315</v>
      </c>
      <c r="W11" s="19">
        <v>155104935</v>
      </c>
      <c r="X11" s="19">
        <v>106874037</v>
      </c>
      <c r="Y11" s="19">
        <v>48230898</v>
      </c>
      <c r="Z11" s="20">
        <v>45.13</v>
      </c>
      <c r="AA11" s="21">
        <v>106874037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-3308222889</v>
      </c>
      <c r="D14" s="17"/>
      <c r="E14" s="18">
        <v>-3507515152</v>
      </c>
      <c r="F14" s="19">
        <v>-3675516120</v>
      </c>
      <c r="G14" s="19">
        <v>-533558342</v>
      </c>
      <c r="H14" s="19">
        <v>-397876632</v>
      </c>
      <c r="I14" s="19">
        <v>-380381462</v>
      </c>
      <c r="J14" s="19">
        <v>-1311816436</v>
      </c>
      <c r="K14" s="19">
        <v>-270089641</v>
      </c>
      <c r="L14" s="19">
        <v>-343805872</v>
      </c>
      <c r="M14" s="19">
        <v>-344989773</v>
      </c>
      <c r="N14" s="19">
        <v>-958885286</v>
      </c>
      <c r="O14" s="19">
        <v>-394713364</v>
      </c>
      <c r="P14" s="19">
        <v>-175625460</v>
      </c>
      <c r="Q14" s="19">
        <v>-358644198</v>
      </c>
      <c r="R14" s="19">
        <v>-928983022</v>
      </c>
      <c r="S14" s="19">
        <v>-301092671</v>
      </c>
      <c r="T14" s="19">
        <v>-360467886</v>
      </c>
      <c r="U14" s="19">
        <v>-207642830</v>
      </c>
      <c r="V14" s="19">
        <v>-869203387</v>
      </c>
      <c r="W14" s="19">
        <v>-4068888131</v>
      </c>
      <c r="X14" s="19">
        <v>-3675516120</v>
      </c>
      <c r="Y14" s="19">
        <v>-393372011</v>
      </c>
      <c r="Z14" s="20">
        <v>10.7</v>
      </c>
      <c r="AA14" s="21">
        <v>-3675516120</v>
      </c>
    </row>
    <row r="15" spans="1:27" ht="13.5">
      <c r="A15" s="22" t="s">
        <v>42</v>
      </c>
      <c r="B15" s="16"/>
      <c r="C15" s="17">
        <v>-65776579</v>
      </c>
      <c r="D15" s="17"/>
      <c r="E15" s="18">
        <v>-59248068</v>
      </c>
      <c r="F15" s="19">
        <v>-59248068</v>
      </c>
      <c r="G15" s="19">
        <v>-4937339</v>
      </c>
      <c r="H15" s="19">
        <v>-4937339</v>
      </c>
      <c r="I15" s="19">
        <v>-4569440</v>
      </c>
      <c r="J15" s="19">
        <v>-14444118</v>
      </c>
      <c r="K15" s="19">
        <v>-5370309</v>
      </c>
      <c r="L15" s="19">
        <v>-5370309</v>
      </c>
      <c r="M15" s="19">
        <v>-5370311</v>
      </c>
      <c r="N15" s="19">
        <v>-16110929</v>
      </c>
      <c r="O15" s="19">
        <v>-4568340</v>
      </c>
      <c r="P15" s="19">
        <v>-4568340</v>
      </c>
      <c r="Q15" s="19">
        <v>-4568430</v>
      </c>
      <c r="R15" s="19">
        <v>-13705110</v>
      </c>
      <c r="S15" s="19">
        <v>-5066932</v>
      </c>
      <c r="T15" s="19">
        <v>-5066932</v>
      </c>
      <c r="U15" s="19">
        <v>-5112262</v>
      </c>
      <c r="V15" s="19">
        <v>-15246126</v>
      </c>
      <c r="W15" s="19">
        <v>-59506283</v>
      </c>
      <c r="X15" s="19">
        <v>-59248068</v>
      </c>
      <c r="Y15" s="19">
        <v>-258215</v>
      </c>
      <c r="Z15" s="20">
        <v>0.44</v>
      </c>
      <c r="AA15" s="21">
        <v>-59248068</v>
      </c>
    </row>
    <row r="16" spans="1:27" ht="13.5">
      <c r="A16" s="22" t="s">
        <v>43</v>
      </c>
      <c r="B16" s="16"/>
      <c r="C16" s="17">
        <v>-144963740</v>
      </c>
      <c r="D16" s="17"/>
      <c r="E16" s="18">
        <v>-204012957</v>
      </c>
      <c r="F16" s="19">
        <v>-195637958</v>
      </c>
      <c r="G16" s="19">
        <v>-611791</v>
      </c>
      <c r="H16" s="19">
        <v>-13263266</v>
      </c>
      <c r="I16" s="19">
        <v>-18013249</v>
      </c>
      <c r="J16" s="19">
        <v>-31888306</v>
      </c>
      <c r="K16" s="19">
        <v>-14962217</v>
      </c>
      <c r="L16" s="19">
        <v>-26004261</v>
      </c>
      <c r="M16" s="19">
        <v>-22169647</v>
      </c>
      <c r="N16" s="19">
        <v>-63136125</v>
      </c>
      <c r="O16" s="19">
        <v>-27788069</v>
      </c>
      <c r="P16" s="19">
        <v>-20002313</v>
      </c>
      <c r="Q16" s="19">
        <v>-11093838</v>
      </c>
      <c r="R16" s="19">
        <v>-58884220</v>
      </c>
      <c r="S16" s="19">
        <v>-23456613</v>
      </c>
      <c r="T16" s="19">
        <v>-14363773</v>
      </c>
      <c r="U16" s="19">
        <v>-18682127</v>
      </c>
      <c r="V16" s="19">
        <v>-56502513</v>
      </c>
      <c r="W16" s="19">
        <v>-210411164</v>
      </c>
      <c r="X16" s="19">
        <v>-195637958</v>
      </c>
      <c r="Y16" s="19">
        <v>-14773206</v>
      </c>
      <c r="Z16" s="20">
        <v>7.55</v>
      </c>
      <c r="AA16" s="21">
        <v>-195637958</v>
      </c>
    </row>
    <row r="17" spans="1:27" ht="13.5">
      <c r="A17" s="23" t="s">
        <v>44</v>
      </c>
      <c r="B17" s="24"/>
      <c r="C17" s="25">
        <f aca="true" t="shared" si="0" ref="C17:Y17">SUM(C6:C16)</f>
        <v>1456969496</v>
      </c>
      <c r="D17" s="25">
        <f>SUM(D6:D16)</f>
        <v>0</v>
      </c>
      <c r="E17" s="26">
        <f t="shared" si="0"/>
        <v>1439865659</v>
      </c>
      <c r="F17" s="27">
        <f t="shared" si="0"/>
        <v>1412901324</v>
      </c>
      <c r="G17" s="27">
        <f t="shared" si="0"/>
        <v>187888979</v>
      </c>
      <c r="H17" s="27">
        <f t="shared" si="0"/>
        <v>38659239</v>
      </c>
      <c r="I17" s="27">
        <f t="shared" si="0"/>
        <v>-72642108</v>
      </c>
      <c r="J17" s="27">
        <f t="shared" si="0"/>
        <v>153906110</v>
      </c>
      <c r="K17" s="27">
        <f t="shared" si="0"/>
        <v>63941058</v>
      </c>
      <c r="L17" s="27">
        <f t="shared" si="0"/>
        <v>-58118320</v>
      </c>
      <c r="M17" s="27">
        <f t="shared" si="0"/>
        <v>522881237</v>
      </c>
      <c r="N17" s="27">
        <f t="shared" si="0"/>
        <v>528703975</v>
      </c>
      <c r="O17" s="27">
        <f t="shared" si="0"/>
        <v>-27875788</v>
      </c>
      <c r="P17" s="27">
        <f t="shared" si="0"/>
        <v>-1942725</v>
      </c>
      <c r="Q17" s="27">
        <f t="shared" si="0"/>
        <v>487646787</v>
      </c>
      <c r="R17" s="27">
        <f t="shared" si="0"/>
        <v>457828274</v>
      </c>
      <c r="S17" s="27">
        <f t="shared" si="0"/>
        <v>55664353</v>
      </c>
      <c r="T17" s="27">
        <f t="shared" si="0"/>
        <v>-26199053</v>
      </c>
      <c r="U17" s="27">
        <f t="shared" si="0"/>
        <v>30002992</v>
      </c>
      <c r="V17" s="27">
        <f t="shared" si="0"/>
        <v>59468292</v>
      </c>
      <c r="W17" s="27">
        <f t="shared" si="0"/>
        <v>1199906651</v>
      </c>
      <c r="X17" s="27">
        <f t="shared" si="0"/>
        <v>1412901324</v>
      </c>
      <c r="Y17" s="27">
        <f t="shared" si="0"/>
        <v>-212994673</v>
      </c>
      <c r="Z17" s="28">
        <f>+IF(X17&lt;&gt;0,+(Y17/X17)*100,0)</f>
        <v>-15.074985731983078</v>
      </c>
      <c r="AA17" s="29">
        <f>SUM(AA6:AA16)</f>
        <v>1412901324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766770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14441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892235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-843731541</v>
      </c>
      <c r="D26" s="17"/>
      <c r="E26" s="18">
        <v>-942007422</v>
      </c>
      <c r="F26" s="19">
        <v>-1168745004</v>
      </c>
      <c r="G26" s="19">
        <v>-4259119</v>
      </c>
      <c r="H26" s="19">
        <v>-37018629</v>
      </c>
      <c r="I26" s="19">
        <v>-63771349</v>
      </c>
      <c r="J26" s="19">
        <v>-105049097</v>
      </c>
      <c r="K26" s="19">
        <v>-82385307</v>
      </c>
      <c r="L26" s="19">
        <v>-52978431</v>
      </c>
      <c r="M26" s="19">
        <v>-123416514</v>
      </c>
      <c r="N26" s="19">
        <v>-258780252</v>
      </c>
      <c r="O26" s="19">
        <v>-30396945</v>
      </c>
      <c r="P26" s="19">
        <v>-47087499</v>
      </c>
      <c r="Q26" s="19">
        <v>-104078328</v>
      </c>
      <c r="R26" s="19">
        <v>-181562772</v>
      </c>
      <c r="S26" s="19">
        <v>-59992936</v>
      </c>
      <c r="T26" s="19">
        <v>-96922496</v>
      </c>
      <c r="U26" s="19">
        <v>-171717051</v>
      </c>
      <c r="V26" s="19">
        <v>-328632483</v>
      </c>
      <c r="W26" s="19">
        <v>-874024604</v>
      </c>
      <c r="X26" s="19">
        <v>-1168745004</v>
      </c>
      <c r="Y26" s="19">
        <v>294720400</v>
      </c>
      <c r="Z26" s="20">
        <v>-25.22</v>
      </c>
      <c r="AA26" s="21">
        <v>-1168745004</v>
      </c>
    </row>
    <row r="27" spans="1:27" ht="13.5">
      <c r="A27" s="23" t="s">
        <v>51</v>
      </c>
      <c r="B27" s="24"/>
      <c r="C27" s="25">
        <f aca="true" t="shared" si="1" ref="C27:Y27">SUM(C21:C26)</f>
        <v>-842058095</v>
      </c>
      <c r="D27" s="25">
        <f>SUM(D21:D26)</f>
        <v>0</v>
      </c>
      <c r="E27" s="26">
        <f t="shared" si="1"/>
        <v>-942007422</v>
      </c>
      <c r="F27" s="27">
        <f t="shared" si="1"/>
        <v>-1168745004</v>
      </c>
      <c r="G27" s="27">
        <f t="shared" si="1"/>
        <v>-4259119</v>
      </c>
      <c r="H27" s="27">
        <f t="shared" si="1"/>
        <v>-37018629</v>
      </c>
      <c r="I27" s="27">
        <f t="shared" si="1"/>
        <v>-63771349</v>
      </c>
      <c r="J27" s="27">
        <f t="shared" si="1"/>
        <v>-105049097</v>
      </c>
      <c r="K27" s="27">
        <f t="shared" si="1"/>
        <v>-82385307</v>
      </c>
      <c r="L27" s="27">
        <f t="shared" si="1"/>
        <v>-52978431</v>
      </c>
      <c r="M27" s="27">
        <f t="shared" si="1"/>
        <v>-123416514</v>
      </c>
      <c r="N27" s="27">
        <f t="shared" si="1"/>
        <v>-258780252</v>
      </c>
      <c r="O27" s="27">
        <f t="shared" si="1"/>
        <v>-30396945</v>
      </c>
      <c r="P27" s="27">
        <f t="shared" si="1"/>
        <v>-47087499</v>
      </c>
      <c r="Q27" s="27">
        <f t="shared" si="1"/>
        <v>-104078328</v>
      </c>
      <c r="R27" s="27">
        <f t="shared" si="1"/>
        <v>-181562772</v>
      </c>
      <c r="S27" s="27">
        <f t="shared" si="1"/>
        <v>-59992936</v>
      </c>
      <c r="T27" s="27">
        <f t="shared" si="1"/>
        <v>-96922496</v>
      </c>
      <c r="U27" s="27">
        <f t="shared" si="1"/>
        <v>-171717051</v>
      </c>
      <c r="V27" s="27">
        <f t="shared" si="1"/>
        <v>-328632483</v>
      </c>
      <c r="W27" s="27">
        <f t="shared" si="1"/>
        <v>-874024604</v>
      </c>
      <c r="X27" s="27">
        <f t="shared" si="1"/>
        <v>-1168745004</v>
      </c>
      <c r="Y27" s="27">
        <f t="shared" si="1"/>
        <v>294720400</v>
      </c>
      <c r="Z27" s="28">
        <f>+IF(X27&lt;&gt;0,+(Y27/X27)*100,0)</f>
        <v>-25.21682650974566</v>
      </c>
      <c r="AA27" s="29">
        <f>SUM(AA21:AA26)</f>
        <v>-1168745004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-244040300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-681453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-49071539</v>
      </c>
      <c r="D35" s="17"/>
      <c r="E35" s="18">
        <v>-54633002</v>
      </c>
      <c r="F35" s="19">
        <v>-54633002</v>
      </c>
      <c r="G35" s="19"/>
      <c r="H35" s="19"/>
      <c r="I35" s="19">
        <v>-15653361</v>
      </c>
      <c r="J35" s="19">
        <v>-15653361</v>
      </c>
      <c r="K35" s="19"/>
      <c r="L35" s="19"/>
      <c r="M35" s="19">
        <v>-10896505</v>
      </c>
      <c r="N35" s="19">
        <v>-10896505</v>
      </c>
      <c r="O35" s="19"/>
      <c r="P35" s="19"/>
      <c r="Q35" s="19">
        <v>-16392458</v>
      </c>
      <c r="R35" s="19">
        <v>-16392458</v>
      </c>
      <c r="S35" s="19"/>
      <c r="T35" s="19"/>
      <c r="U35" s="19">
        <v>-11690676</v>
      </c>
      <c r="V35" s="19">
        <v>-11690676</v>
      </c>
      <c r="W35" s="19">
        <v>-54633000</v>
      </c>
      <c r="X35" s="19">
        <v>-54633002</v>
      </c>
      <c r="Y35" s="19">
        <v>2</v>
      </c>
      <c r="Z35" s="20"/>
      <c r="AA35" s="21">
        <v>-54633002</v>
      </c>
    </row>
    <row r="36" spans="1:27" ht="13.5">
      <c r="A36" s="23" t="s">
        <v>57</v>
      </c>
      <c r="B36" s="24"/>
      <c r="C36" s="25">
        <f aca="true" t="shared" si="2" ref="C36:Y36">SUM(C31:C35)</f>
        <v>-293793292</v>
      </c>
      <c r="D36" s="25">
        <f>SUM(D31:D35)</f>
        <v>0</v>
      </c>
      <c r="E36" s="26">
        <f t="shared" si="2"/>
        <v>-54633002</v>
      </c>
      <c r="F36" s="27">
        <f t="shared" si="2"/>
        <v>-54633002</v>
      </c>
      <c r="G36" s="27">
        <f t="shared" si="2"/>
        <v>0</v>
      </c>
      <c r="H36" s="27">
        <f t="shared" si="2"/>
        <v>0</v>
      </c>
      <c r="I36" s="27">
        <f t="shared" si="2"/>
        <v>-15653361</v>
      </c>
      <c r="J36" s="27">
        <f t="shared" si="2"/>
        <v>-15653361</v>
      </c>
      <c r="K36" s="27">
        <f t="shared" si="2"/>
        <v>0</v>
      </c>
      <c r="L36" s="27">
        <f t="shared" si="2"/>
        <v>0</v>
      </c>
      <c r="M36" s="27">
        <f t="shared" si="2"/>
        <v>-10896505</v>
      </c>
      <c r="N36" s="27">
        <f t="shared" si="2"/>
        <v>-10896505</v>
      </c>
      <c r="O36" s="27">
        <f t="shared" si="2"/>
        <v>0</v>
      </c>
      <c r="P36" s="27">
        <f t="shared" si="2"/>
        <v>0</v>
      </c>
      <c r="Q36" s="27">
        <f t="shared" si="2"/>
        <v>-16392458</v>
      </c>
      <c r="R36" s="27">
        <f t="shared" si="2"/>
        <v>-16392458</v>
      </c>
      <c r="S36" s="27">
        <f t="shared" si="2"/>
        <v>0</v>
      </c>
      <c r="T36" s="27">
        <f t="shared" si="2"/>
        <v>0</v>
      </c>
      <c r="U36" s="27">
        <f t="shared" si="2"/>
        <v>-11690676</v>
      </c>
      <c r="V36" s="27">
        <f t="shared" si="2"/>
        <v>-11690676</v>
      </c>
      <c r="W36" s="27">
        <f t="shared" si="2"/>
        <v>-54633000</v>
      </c>
      <c r="X36" s="27">
        <f t="shared" si="2"/>
        <v>-54633002</v>
      </c>
      <c r="Y36" s="27">
        <f t="shared" si="2"/>
        <v>2</v>
      </c>
      <c r="Z36" s="28">
        <f>+IF(X36&lt;&gt;0,+(Y36/X36)*100,0)</f>
        <v>-3.6607909629421427E-06</v>
      </c>
      <c r="AA36" s="29">
        <f>SUM(AA31:AA35)</f>
        <v>-54633002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321118109</v>
      </c>
      <c r="D38" s="31">
        <f>+D17+D27+D36</f>
        <v>0</v>
      </c>
      <c r="E38" s="32">
        <f t="shared" si="3"/>
        <v>443225235</v>
      </c>
      <c r="F38" s="33">
        <f t="shared" si="3"/>
        <v>189523318</v>
      </c>
      <c r="G38" s="33">
        <f t="shared" si="3"/>
        <v>183629860</v>
      </c>
      <c r="H38" s="33">
        <f t="shared" si="3"/>
        <v>1640610</v>
      </c>
      <c r="I38" s="33">
        <f t="shared" si="3"/>
        <v>-152066818</v>
      </c>
      <c r="J38" s="33">
        <f t="shared" si="3"/>
        <v>33203652</v>
      </c>
      <c r="K38" s="33">
        <f t="shared" si="3"/>
        <v>-18444249</v>
      </c>
      <c r="L38" s="33">
        <f t="shared" si="3"/>
        <v>-111096751</v>
      </c>
      <c r="M38" s="33">
        <f t="shared" si="3"/>
        <v>388568218</v>
      </c>
      <c r="N38" s="33">
        <f t="shared" si="3"/>
        <v>259027218</v>
      </c>
      <c r="O38" s="33">
        <f t="shared" si="3"/>
        <v>-58272733</v>
      </c>
      <c r="P38" s="33">
        <f t="shared" si="3"/>
        <v>-49030224</v>
      </c>
      <c r="Q38" s="33">
        <f t="shared" si="3"/>
        <v>367176001</v>
      </c>
      <c r="R38" s="33">
        <f t="shared" si="3"/>
        <v>259873044</v>
      </c>
      <c r="S38" s="33">
        <f t="shared" si="3"/>
        <v>-4328583</v>
      </c>
      <c r="T38" s="33">
        <f t="shared" si="3"/>
        <v>-123121549</v>
      </c>
      <c r="U38" s="33">
        <f t="shared" si="3"/>
        <v>-153404735</v>
      </c>
      <c r="V38" s="33">
        <f t="shared" si="3"/>
        <v>-280854867</v>
      </c>
      <c r="W38" s="33">
        <f t="shared" si="3"/>
        <v>271249047</v>
      </c>
      <c r="X38" s="33">
        <f t="shared" si="3"/>
        <v>189523318</v>
      </c>
      <c r="Y38" s="33">
        <f t="shared" si="3"/>
        <v>81725729</v>
      </c>
      <c r="Z38" s="34">
        <f>+IF(X38&lt;&gt;0,+(Y38/X38)*100,0)</f>
        <v>43.12172763881223</v>
      </c>
      <c r="AA38" s="35">
        <f>+AA17+AA27+AA36</f>
        <v>189523318</v>
      </c>
    </row>
    <row r="39" spans="1:27" ht="13.5">
      <c r="A39" s="22" t="s">
        <v>59</v>
      </c>
      <c r="B39" s="16"/>
      <c r="C39" s="31">
        <v>1843314797</v>
      </c>
      <c r="D39" s="31"/>
      <c r="E39" s="32">
        <v>870043894</v>
      </c>
      <c r="F39" s="33">
        <v>870043894</v>
      </c>
      <c r="G39" s="33">
        <v>2164432912</v>
      </c>
      <c r="H39" s="33">
        <v>2348062772</v>
      </c>
      <c r="I39" s="33">
        <v>2349703382</v>
      </c>
      <c r="J39" s="33">
        <v>2164432912</v>
      </c>
      <c r="K39" s="33">
        <v>2197636564</v>
      </c>
      <c r="L39" s="33">
        <v>2179192315</v>
      </c>
      <c r="M39" s="33">
        <v>2068095564</v>
      </c>
      <c r="N39" s="33">
        <v>2197636564</v>
      </c>
      <c r="O39" s="33">
        <v>2456663782</v>
      </c>
      <c r="P39" s="33">
        <v>2398391049</v>
      </c>
      <c r="Q39" s="33">
        <v>2349360825</v>
      </c>
      <c r="R39" s="33">
        <v>2456663782</v>
      </c>
      <c r="S39" s="33">
        <v>2716536826</v>
      </c>
      <c r="T39" s="33">
        <v>2712208243</v>
      </c>
      <c r="U39" s="33">
        <v>2589086694</v>
      </c>
      <c r="V39" s="33">
        <v>2716536826</v>
      </c>
      <c r="W39" s="33">
        <v>2164432912</v>
      </c>
      <c r="X39" s="33">
        <v>870043894</v>
      </c>
      <c r="Y39" s="33">
        <v>1294389018</v>
      </c>
      <c r="Z39" s="34">
        <v>148.77</v>
      </c>
      <c r="AA39" s="35">
        <v>870043894</v>
      </c>
    </row>
    <row r="40" spans="1:27" ht="13.5">
      <c r="A40" s="41" t="s">
        <v>60</v>
      </c>
      <c r="B40" s="42"/>
      <c r="C40" s="43">
        <v>2164432906</v>
      </c>
      <c r="D40" s="43"/>
      <c r="E40" s="44">
        <v>1313269129</v>
      </c>
      <c r="F40" s="45">
        <v>1059567212</v>
      </c>
      <c r="G40" s="45">
        <v>2348062772</v>
      </c>
      <c r="H40" s="45">
        <v>2349703382</v>
      </c>
      <c r="I40" s="45">
        <v>2197636564</v>
      </c>
      <c r="J40" s="45">
        <v>2197636564</v>
      </c>
      <c r="K40" s="45">
        <v>2179192315</v>
      </c>
      <c r="L40" s="45">
        <v>2068095564</v>
      </c>
      <c r="M40" s="45">
        <v>2456663782</v>
      </c>
      <c r="N40" s="45">
        <v>2456663782</v>
      </c>
      <c r="O40" s="45">
        <v>2398391049</v>
      </c>
      <c r="P40" s="45">
        <v>2349360825</v>
      </c>
      <c r="Q40" s="45">
        <v>2716536826</v>
      </c>
      <c r="R40" s="45">
        <v>2398391049</v>
      </c>
      <c r="S40" s="45">
        <v>2712208243</v>
      </c>
      <c r="T40" s="45">
        <v>2589086694</v>
      </c>
      <c r="U40" s="45">
        <v>2435681959</v>
      </c>
      <c r="V40" s="45">
        <v>2435681959</v>
      </c>
      <c r="W40" s="45">
        <v>2435681959</v>
      </c>
      <c r="X40" s="45">
        <v>1059567212</v>
      </c>
      <c r="Y40" s="45">
        <v>1376114747</v>
      </c>
      <c r="Z40" s="46">
        <v>129.88</v>
      </c>
      <c r="AA40" s="47">
        <v>1059567212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1079792795</v>
      </c>
      <c r="D6" s="17"/>
      <c r="E6" s="18">
        <v>1223196996</v>
      </c>
      <c r="F6" s="19">
        <v>1214973748</v>
      </c>
      <c r="G6" s="19">
        <v>101040140</v>
      </c>
      <c r="H6" s="19">
        <v>107082572</v>
      </c>
      <c r="I6" s="19">
        <v>91196527</v>
      </c>
      <c r="J6" s="19">
        <v>299319239</v>
      </c>
      <c r="K6" s="19">
        <v>117632375</v>
      </c>
      <c r="L6" s="19">
        <v>93233946</v>
      </c>
      <c r="M6" s="19">
        <v>100080334</v>
      </c>
      <c r="N6" s="19">
        <v>310946655</v>
      </c>
      <c r="O6" s="19">
        <v>89139086</v>
      </c>
      <c r="P6" s="19">
        <v>101575572</v>
      </c>
      <c r="Q6" s="19">
        <v>105669744</v>
      </c>
      <c r="R6" s="19">
        <v>296384402</v>
      </c>
      <c r="S6" s="19">
        <v>104169637</v>
      </c>
      <c r="T6" s="19">
        <v>104725036</v>
      </c>
      <c r="U6" s="19">
        <v>93805727</v>
      </c>
      <c r="V6" s="19">
        <v>302700400</v>
      </c>
      <c r="W6" s="19">
        <v>1209350696</v>
      </c>
      <c r="X6" s="19">
        <v>1214973748</v>
      </c>
      <c r="Y6" s="19">
        <v>-5623052</v>
      </c>
      <c r="Z6" s="20">
        <v>-0.46</v>
      </c>
      <c r="AA6" s="21">
        <v>1214973748</v>
      </c>
    </row>
    <row r="7" spans="1:27" ht="13.5">
      <c r="A7" s="22" t="s">
        <v>34</v>
      </c>
      <c r="B7" s="16"/>
      <c r="C7" s="17">
        <v>3629747367</v>
      </c>
      <c r="D7" s="17"/>
      <c r="E7" s="18">
        <v>3805800146</v>
      </c>
      <c r="F7" s="19">
        <v>3758190876</v>
      </c>
      <c r="G7" s="19">
        <v>291711638</v>
      </c>
      <c r="H7" s="19">
        <v>345724204</v>
      </c>
      <c r="I7" s="19">
        <v>417406268</v>
      </c>
      <c r="J7" s="19">
        <v>1054842110</v>
      </c>
      <c r="K7" s="19">
        <v>374451577</v>
      </c>
      <c r="L7" s="19">
        <v>301779365</v>
      </c>
      <c r="M7" s="19">
        <v>280713468</v>
      </c>
      <c r="N7" s="19">
        <v>956944410</v>
      </c>
      <c r="O7" s="19">
        <v>276596787</v>
      </c>
      <c r="P7" s="19">
        <v>281798246</v>
      </c>
      <c r="Q7" s="19">
        <v>308524286</v>
      </c>
      <c r="R7" s="19">
        <v>866919319</v>
      </c>
      <c r="S7" s="19">
        <v>286067978</v>
      </c>
      <c r="T7" s="19">
        <v>297859500</v>
      </c>
      <c r="U7" s="19">
        <v>304452361</v>
      </c>
      <c r="V7" s="19">
        <v>888379839</v>
      </c>
      <c r="W7" s="19">
        <v>3767085678</v>
      </c>
      <c r="X7" s="19">
        <v>3758190876</v>
      </c>
      <c r="Y7" s="19">
        <v>8894802</v>
      </c>
      <c r="Z7" s="20">
        <v>0.24</v>
      </c>
      <c r="AA7" s="21">
        <v>3758190876</v>
      </c>
    </row>
    <row r="8" spans="1:27" ht="13.5">
      <c r="A8" s="22" t="s">
        <v>35</v>
      </c>
      <c r="B8" s="16"/>
      <c r="C8" s="17">
        <v>310088175</v>
      </c>
      <c r="D8" s="17"/>
      <c r="E8" s="18">
        <v>822577358</v>
      </c>
      <c r="F8" s="19">
        <v>856699765</v>
      </c>
      <c r="G8" s="19">
        <v>68791203</v>
      </c>
      <c r="H8" s="19">
        <v>226904909</v>
      </c>
      <c r="I8" s="19">
        <v>112899731</v>
      </c>
      <c r="J8" s="19">
        <v>408595843</v>
      </c>
      <c r="K8" s="19">
        <v>260517690</v>
      </c>
      <c r="L8" s="19">
        <v>76658287</v>
      </c>
      <c r="M8" s="19">
        <v>261316012</v>
      </c>
      <c r="N8" s="19">
        <v>598491989</v>
      </c>
      <c r="O8" s="19">
        <v>61777563</v>
      </c>
      <c r="P8" s="19">
        <v>135623560</v>
      </c>
      <c r="Q8" s="19">
        <v>259583558</v>
      </c>
      <c r="R8" s="19">
        <v>456984681</v>
      </c>
      <c r="S8" s="19">
        <v>69856929</v>
      </c>
      <c r="T8" s="19">
        <v>72964313</v>
      </c>
      <c r="U8" s="19">
        <v>136856100</v>
      </c>
      <c r="V8" s="19">
        <v>279677342</v>
      </c>
      <c r="W8" s="19">
        <v>1743749855</v>
      </c>
      <c r="X8" s="19">
        <v>856699765</v>
      </c>
      <c r="Y8" s="19">
        <v>887050090</v>
      </c>
      <c r="Z8" s="20">
        <v>103.54</v>
      </c>
      <c r="AA8" s="21">
        <v>856699765</v>
      </c>
    </row>
    <row r="9" spans="1:27" ht="13.5">
      <c r="A9" s="22" t="s">
        <v>36</v>
      </c>
      <c r="B9" s="16"/>
      <c r="C9" s="17">
        <v>1505562143</v>
      </c>
      <c r="D9" s="17"/>
      <c r="E9" s="18">
        <v>1336615800</v>
      </c>
      <c r="F9" s="19">
        <v>1347981000</v>
      </c>
      <c r="G9" s="19">
        <v>355331012</v>
      </c>
      <c r="H9" s="19">
        <v>34278660</v>
      </c>
      <c r="I9" s="19">
        <v>10470557</v>
      </c>
      <c r="J9" s="19">
        <v>400080229</v>
      </c>
      <c r="K9" s="19">
        <v>101091950</v>
      </c>
      <c r="L9" s="19">
        <v>266494675</v>
      </c>
      <c r="M9" s="19">
        <v>32139976</v>
      </c>
      <c r="N9" s="19">
        <v>399726601</v>
      </c>
      <c r="O9" s="19">
        <v>17216022</v>
      </c>
      <c r="P9" s="19">
        <v>41570113</v>
      </c>
      <c r="Q9" s="19">
        <v>284781766</v>
      </c>
      <c r="R9" s="19">
        <v>343567901</v>
      </c>
      <c r="S9" s="19">
        <v>1304152</v>
      </c>
      <c r="T9" s="19">
        <v>9632404</v>
      </c>
      <c r="U9" s="19">
        <v>15752586</v>
      </c>
      <c r="V9" s="19">
        <v>26689142</v>
      </c>
      <c r="W9" s="19">
        <v>1170063873</v>
      </c>
      <c r="X9" s="19">
        <v>1347981000</v>
      </c>
      <c r="Y9" s="19">
        <v>-177917127</v>
      </c>
      <c r="Z9" s="20">
        <v>-13.2</v>
      </c>
      <c r="AA9" s="21">
        <v>1347981000</v>
      </c>
    </row>
    <row r="10" spans="1:27" ht="13.5">
      <c r="A10" s="22" t="s">
        <v>37</v>
      </c>
      <c r="B10" s="16"/>
      <c r="C10" s="17">
        <v>920096786</v>
      </c>
      <c r="D10" s="17"/>
      <c r="E10" s="18">
        <v>970324000</v>
      </c>
      <c r="F10" s="19">
        <v>1015163000</v>
      </c>
      <c r="G10" s="19">
        <v>166746000</v>
      </c>
      <c r="H10" s="19"/>
      <c r="I10" s="19"/>
      <c r="J10" s="19">
        <v>166746000</v>
      </c>
      <c r="K10" s="19">
        <v>25000000</v>
      </c>
      <c r="L10" s="19"/>
      <c r="M10" s="19">
        <v>255394000</v>
      </c>
      <c r="N10" s="19">
        <v>280394000</v>
      </c>
      <c r="O10" s="19"/>
      <c r="P10" s="19">
        <v>1462000</v>
      </c>
      <c r="Q10" s="19">
        <v>551035000</v>
      </c>
      <c r="R10" s="19">
        <v>552497000</v>
      </c>
      <c r="S10" s="19"/>
      <c r="T10" s="19"/>
      <c r="U10" s="19"/>
      <c r="V10" s="19"/>
      <c r="W10" s="19">
        <v>999637000</v>
      </c>
      <c r="X10" s="19">
        <v>1015163000</v>
      </c>
      <c r="Y10" s="19">
        <v>-15526000</v>
      </c>
      <c r="Z10" s="20">
        <v>-1.53</v>
      </c>
      <c r="AA10" s="21">
        <v>1015163000</v>
      </c>
    </row>
    <row r="11" spans="1:27" ht="13.5">
      <c r="A11" s="22" t="s">
        <v>38</v>
      </c>
      <c r="B11" s="16"/>
      <c r="C11" s="17">
        <v>82577554</v>
      </c>
      <c r="D11" s="17"/>
      <c r="E11" s="18">
        <v>65592430</v>
      </c>
      <c r="F11" s="19">
        <v>66292430</v>
      </c>
      <c r="G11" s="19">
        <v>12671503</v>
      </c>
      <c r="H11" s="19">
        <v>9452828</v>
      </c>
      <c r="I11" s="19">
        <v>7458639</v>
      </c>
      <c r="J11" s="19">
        <v>29582970</v>
      </c>
      <c r="K11" s="19">
        <v>7368658</v>
      </c>
      <c r="L11" s="19">
        <v>5767158</v>
      </c>
      <c r="M11" s="19">
        <v>5379544</v>
      </c>
      <c r="N11" s="19">
        <v>18515360</v>
      </c>
      <c r="O11" s="19">
        <v>5187166</v>
      </c>
      <c r="P11" s="19">
        <v>6383202</v>
      </c>
      <c r="Q11" s="19">
        <v>6186450</v>
      </c>
      <c r="R11" s="19">
        <v>17756818</v>
      </c>
      <c r="S11" s="19">
        <v>6229933</v>
      </c>
      <c r="T11" s="19">
        <v>5820985</v>
      </c>
      <c r="U11" s="19">
        <v>11156406</v>
      </c>
      <c r="V11" s="19">
        <v>23207324</v>
      </c>
      <c r="W11" s="19">
        <v>89062472</v>
      </c>
      <c r="X11" s="19">
        <v>66292430</v>
      </c>
      <c r="Y11" s="19">
        <v>22770042</v>
      </c>
      <c r="Z11" s="20">
        <v>34.35</v>
      </c>
      <c r="AA11" s="21">
        <v>66292430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-5525335429</v>
      </c>
      <c r="D14" s="17"/>
      <c r="E14" s="18">
        <v>-6518126981</v>
      </c>
      <c r="F14" s="19">
        <v>-6909313462</v>
      </c>
      <c r="G14" s="19">
        <v>-738345355</v>
      </c>
      <c r="H14" s="19">
        <v>-726715512</v>
      </c>
      <c r="I14" s="19">
        <v>-687132478</v>
      </c>
      <c r="J14" s="19">
        <v>-2152193345</v>
      </c>
      <c r="K14" s="19">
        <v>-669358211</v>
      </c>
      <c r="L14" s="19">
        <v>-562020426</v>
      </c>
      <c r="M14" s="19">
        <v>-645939534</v>
      </c>
      <c r="N14" s="19">
        <v>-1877318171</v>
      </c>
      <c r="O14" s="19">
        <v>-480249754</v>
      </c>
      <c r="P14" s="19">
        <v>-490410900</v>
      </c>
      <c r="Q14" s="19">
        <v>-592617253</v>
      </c>
      <c r="R14" s="19">
        <v>-1563277907</v>
      </c>
      <c r="S14" s="19">
        <v>-551442433</v>
      </c>
      <c r="T14" s="19">
        <v>-518113930</v>
      </c>
      <c r="U14" s="19">
        <v>-582380044</v>
      </c>
      <c r="V14" s="19">
        <v>-1651936407</v>
      </c>
      <c r="W14" s="19">
        <v>-7244725830</v>
      </c>
      <c r="X14" s="19">
        <v>-6909313462</v>
      </c>
      <c r="Y14" s="19">
        <v>-335412368</v>
      </c>
      <c r="Z14" s="20">
        <v>4.85</v>
      </c>
      <c r="AA14" s="21">
        <v>-6909313462</v>
      </c>
    </row>
    <row r="15" spans="1:27" ht="13.5">
      <c r="A15" s="22" t="s">
        <v>42</v>
      </c>
      <c r="B15" s="16"/>
      <c r="C15" s="17">
        <v>-192714798</v>
      </c>
      <c r="D15" s="17"/>
      <c r="E15" s="18">
        <v>-181343690</v>
      </c>
      <c r="F15" s="19">
        <v>-179549360</v>
      </c>
      <c r="G15" s="19">
        <v>-37071960</v>
      </c>
      <c r="H15" s="19"/>
      <c r="I15" s="19">
        <v>-25204149</v>
      </c>
      <c r="J15" s="19">
        <v>-62276109</v>
      </c>
      <c r="K15" s="19"/>
      <c r="L15" s="19">
        <v>-22614328</v>
      </c>
      <c r="M15" s="19">
        <v>-6272384</v>
      </c>
      <c r="N15" s="19">
        <v>-28886712</v>
      </c>
      <c r="O15" s="19"/>
      <c r="P15" s="19">
        <v>-37183115</v>
      </c>
      <c r="Q15" s="19">
        <v>-24061072</v>
      </c>
      <c r="R15" s="19">
        <v>-61244187</v>
      </c>
      <c r="S15" s="19"/>
      <c r="T15" s="19">
        <v>-22350664</v>
      </c>
      <c r="U15" s="19">
        <v>-5288671</v>
      </c>
      <c r="V15" s="19">
        <v>-27639335</v>
      </c>
      <c r="W15" s="19">
        <v>-180046343</v>
      </c>
      <c r="X15" s="19">
        <v>-179549360</v>
      </c>
      <c r="Y15" s="19">
        <v>-496983</v>
      </c>
      <c r="Z15" s="20">
        <v>0.28</v>
      </c>
      <c r="AA15" s="21">
        <v>-179549360</v>
      </c>
    </row>
    <row r="16" spans="1:27" ht="13.5">
      <c r="A16" s="22" t="s">
        <v>43</v>
      </c>
      <c r="B16" s="16"/>
      <c r="C16" s="17">
        <v>-22372452</v>
      </c>
      <c r="D16" s="17"/>
      <c r="E16" s="18">
        <v>-18080899</v>
      </c>
      <c r="F16" s="19">
        <v>-26746000</v>
      </c>
      <c r="G16" s="19">
        <v>-187000</v>
      </c>
      <c r="H16" s="19">
        <v>-5303028</v>
      </c>
      <c r="I16" s="19">
        <v>-471223</v>
      </c>
      <c r="J16" s="19">
        <v>-5961251</v>
      </c>
      <c r="K16" s="19">
        <v>-5418710</v>
      </c>
      <c r="L16" s="19">
        <v>-52909</v>
      </c>
      <c r="M16" s="19">
        <v>-2510033</v>
      </c>
      <c r="N16" s="19">
        <v>-7981652</v>
      </c>
      <c r="O16" s="19">
        <v>-1695044</v>
      </c>
      <c r="P16" s="19">
        <v>-1794570</v>
      </c>
      <c r="Q16" s="19">
        <v>-1011142</v>
      </c>
      <c r="R16" s="19">
        <v>-4500756</v>
      </c>
      <c r="S16" s="19">
        <v>-4634855</v>
      </c>
      <c r="T16" s="19">
        <v>-65000</v>
      </c>
      <c r="U16" s="19">
        <v>-248540</v>
      </c>
      <c r="V16" s="19">
        <v>-4948395</v>
      </c>
      <c r="W16" s="19">
        <v>-23392054</v>
      </c>
      <c r="X16" s="19">
        <v>-26746000</v>
      </c>
      <c r="Y16" s="19">
        <v>3353946</v>
      </c>
      <c r="Z16" s="20">
        <v>-12.54</v>
      </c>
      <c r="AA16" s="21">
        <v>-26746000</v>
      </c>
    </row>
    <row r="17" spans="1:27" ht="13.5">
      <c r="A17" s="23" t="s">
        <v>44</v>
      </c>
      <c r="B17" s="24"/>
      <c r="C17" s="25">
        <f aca="true" t="shared" si="0" ref="C17:Y17">SUM(C6:C16)</f>
        <v>1787442141</v>
      </c>
      <c r="D17" s="25">
        <f>SUM(D6:D16)</f>
        <v>0</v>
      </c>
      <c r="E17" s="26">
        <f t="shared" si="0"/>
        <v>1506555160</v>
      </c>
      <c r="F17" s="27">
        <f t="shared" si="0"/>
        <v>1143691997</v>
      </c>
      <c r="G17" s="27">
        <f t="shared" si="0"/>
        <v>220687181</v>
      </c>
      <c r="H17" s="27">
        <f t="shared" si="0"/>
        <v>-8575367</v>
      </c>
      <c r="I17" s="27">
        <f t="shared" si="0"/>
        <v>-73376128</v>
      </c>
      <c r="J17" s="27">
        <f t="shared" si="0"/>
        <v>138735686</v>
      </c>
      <c r="K17" s="27">
        <f t="shared" si="0"/>
        <v>211285329</v>
      </c>
      <c r="L17" s="27">
        <f t="shared" si="0"/>
        <v>159245768</v>
      </c>
      <c r="M17" s="27">
        <f t="shared" si="0"/>
        <v>280301383</v>
      </c>
      <c r="N17" s="27">
        <f t="shared" si="0"/>
        <v>650832480</v>
      </c>
      <c r="O17" s="27">
        <f t="shared" si="0"/>
        <v>-32028174</v>
      </c>
      <c r="P17" s="27">
        <f t="shared" si="0"/>
        <v>39024108</v>
      </c>
      <c r="Q17" s="27">
        <f t="shared" si="0"/>
        <v>898091337</v>
      </c>
      <c r="R17" s="27">
        <f t="shared" si="0"/>
        <v>905087271</v>
      </c>
      <c r="S17" s="27">
        <f t="shared" si="0"/>
        <v>-88448659</v>
      </c>
      <c r="T17" s="27">
        <f t="shared" si="0"/>
        <v>-49527356</v>
      </c>
      <c r="U17" s="27">
        <f t="shared" si="0"/>
        <v>-25894075</v>
      </c>
      <c r="V17" s="27">
        <f t="shared" si="0"/>
        <v>-163870090</v>
      </c>
      <c r="W17" s="27">
        <f t="shared" si="0"/>
        <v>1530785347</v>
      </c>
      <c r="X17" s="27">
        <f t="shared" si="0"/>
        <v>1143691997</v>
      </c>
      <c r="Y17" s="27">
        <f t="shared" si="0"/>
        <v>387093350</v>
      </c>
      <c r="Z17" s="28">
        <f>+IF(X17&lt;&gt;0,+(Y17/X17)*100,0)</f>
        <v>33.84594375193481</v>
      </c>
      <c r="AA17" s="29">
        <f>SUM(AA6:AA16)</f>
        <v>1143691997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>
        <v>19819750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19819750</v>
      </c>
      <c r="Y22" s="19">
        <v>-19819750</v>
      </c>
      <c r="Z22" s="20">
        <v>-100</v>
      </c>
      <c r="AA22" s="21">
        <v>19819750</v>
      </c>
    </row>
    <row r="23" spans="1:27" ht="13.5">
      <c r="A23" s="22" t="s">
        <v>48</v>
      </c>
      <c r="B23" s="16"/>
      <c r="C23" s="40">
        <v>19819415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>
        <v>20000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20000</v>
      </c>
      <c r="Y24" s="19">
        <v>-20000</v>
      </c>
      <c r="Z24" s="20">
        <v>-100</v>
      </c>
      <c r="AA24" s="21">
        <v>20000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-1680945251</v>
      </c>
      <c r="D26" s="17"/>
      <c r="E26" s="18">
        <v>-1339674569</v>
      </c>
      <c r="F26" s="19">
        <v>-1753816000</v>
      </c>
      <c r="G26" s="19">
        <v>-429295875</v>
      </c>
      <c r="H26" s="19">
        <v>-75292442</v>
      </c>
      <c r="I26" s="19">
        <v>-101217093</v>
      </c>
      <c r="J26" s="19">
        <v>-605805410</v>
      </c>
      <c r="K26" s="19">
        <v>-125621616</v>
      </c>
      <c r="L26" s="19">
        <v>-87918248</v>
      </c>
      <c r="M26" s="19">
        <v>-139667036</v>
      </c>
      <c r="N26" s="19">
        <v>-353206900</v>
      </c>
      <c r="O26" s="19">
        <v>-67117803</v>
      </c>
      <c r="P26" s="19">
        <v>-70346383</v>
      </c>
      <c r="Q26" s="19">
        <v>-130396141</v>
      </c>
      <c r="R26" s="19">
        <v>-267860327</v>
      </c>
      <c r="S26" s="19">
        <v>-117153599</v>
      </c>
      <c r="T26" s="19">
        <v>-141706407</v>
      </c>
      <c r="U26" s="19">
        <v>-117286274</v>
      </c>
      <c r="V26" s="19">
        <v>-376146280</v>
      </c>
      <c r="W26" s="19">
        <v>-1603018917</v>
      </c>
      <c r="X26" s="19">
        <v>-1753816000</v>
      </c>
      <c r="Y26" s="19">
        <v>150797083</v>
      </c>
      <c r="Z26" s="20">
        <v>-8.6</v>
      </c>
      <c r="AA26" s="21">
        <v>-1753816000</v>
      </c>
    </row>
    <row r="27" spans="1:27" ht="13.5">
      <c r="A27" s="23" t="s">
        <v>51</v>
      </c>
      <c r="B27" s="24"/>
      <c r="C27" s="25">
        <f aca="true" t="shared" si="1" ref="C27:Y27">SUM(C21:C26)</f>
        <v>-1661125836</v>
      </c>
      <c r="D27" s="25">
        <f>SUM(D21:D26)</f>
        <v>0</v>
      </c>
      <c r="E27" s="26">
        <f t="shared" si="1"/>
        <v>-1339674569</v>
      </c>
      <c r="F27" s="27">
        <f t="shared" si="1"/>
        <v>-1733976250</v>
      </c>
      <c r="G27" s="27">
        <f t="shared" si="1"/>
        <v>-429295875</v>
      </c>
      <c r="H27" s="27">
        <f t="shared" si="1"/>
        <v>-75292442</v>
      </c>
      <c r="I27" s="27">
        <f t="shared" si="1"/>
        <v>-101217093</v>
      </c>
      <c r="J27" s="27">
        <f t="shared" si="1"/>
        <v>-605805410</v>
      </c>
      <c r="K27" s="27">
        <f t="shared" si="1"/>
        <v>-125621616</v>
      </c>
      <c r="L27" s="27">
        <f t="shared" si="1"/>
        <v>-87918248</v>
      </c>
      <c r="M27" s="27">
        <f t="shared" si="1"/>
        <v>-139667036</v>
      </c>
      <c r="N27" s="27">
        <f t="shared" si="1"/>
        <v>-353206900</v>
      </c>
      <c r="O27" s="27">
        <f t="shared" si="1"/>
        <v>-67117803</v>
      </c>
      <c r="P27" s="27">
        <f t="shared" si="1"/>
        <v>-70346383</v>
      </c>
      <c r="Q27" s="27">
        <f t="shared" si="1"/>
        <v>-130396141</v>
      </c>
      <c r="R27" s="27">
        <f t="shared" si="1"/>
        <v>-267860327</v>
      </c>
      <c r="S27" s="27">
        <f t="shared" si="1"/>
        <v>-117153599</v>
      </c>
      <c r="T27" s="27">
        <f t="shared" si="1"/>
        <v>-141706407</v>
      </c>
      <c r="U27" s="27">
        <f t="shared" si="1"/>
        <v>-117286274</v>
      </c>
      <c r="V27" s="27">
        <f t="shared" si="1"/>
        <v>-376146280</v>
      </c>
      <c r="W27" s="27">
        <f t="shared" si="1"/>
        <v>-1603018917</v>
      </c>
      <c r="X27" s="27">
        <f t="shared" si="1"/>
        <v>-1733976250</v>
      </c>
      <c r="Y27" s="27">
        <f t="shared" si="1"/>
        <v>130957333</v>
      </c>
      <c r="Z27" s="28">
        <f>+IF(X27&lt;&gt;0,+(Y27/X27)*100,0)</f>
        <v>-7.552429452248842</v>
      </c>
      <c r="AA27" s="29">
        <f>SUM(AA21:AA26)</f>
        <v>-1733976250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6623515</v>
      </c>
      <c r="D33" s="17"/>
      <c r="E33" s="18"/>
      <c r="F33" s="19">
        <v>7188962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7188962</v>
      </c>
      <c r="Y33" s="19">
        <v>-7188962</v>
      </c>
      <c r="Z33" s="20">
        <v>-100</v>
      </c>
      <c r="AA33" s="21">
        <v>7188962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-105724271</v>
      </c>
      <c r="D35" s="17"/>
      <c r="E35" s="18">
        <v>-112968099</v>
      </c>
      <c r="F35" s="19">
        <v>-112968099</v>
      </c>
      <c r="G35" s="19">
        <v>-15312038</v>
      </c>
      <c r="H35" s="19"/>
      <c r="I35" s="19">
        <v>-20359519</v>
      </c>
      <c r="J35" s="19">
        <v>-35671557</v>
      </c>
      <c r="K35" s="19"/>
      <c r="L35" s="19">
        <v>-5164699</v>
      </c>
      <c r="M35" s="19">
        <v>-15000000</v>
      </c>
      <c r="N35" s="19">
        <v>-20164699</v>
      </c>
      <c r="O35" s="19"/>
      <c r="P35" s="19">
        <v>-15200884</v>
      </c>
      <c r="Q35" s="19">
        <v>-21502596</v>
      </c>
      <c r="R35" s="19">
        <v>-36703480</v>
      </c>
      <c r="S35" s="19"/>
      <c r="T35" s="19">
        <v>-5428363</v>
      </c>
      <c r="U35" s="19">
        <v>-15000000</v>
      </c>
      <c r="V35" s="19">
        <v>-20428363</v>
      </c>
      <c r="W35" s="19">
        <v>-112968099</v>
      </c>
      <c r="X35" s="19">
        <v>-112968099</v>
      </c>
      <c r="Y35" s="19"/>
      <c r="Z35" s="20"/>
      <c r="AA35" s="21">
        <v>-112968099</v>
      </c>
    </row>
    <row r="36" spans="1:27" ht="13.5">
      <c r="A36" s="23" t="s">
        <v>57</v>
      </c>
      <c r="B36" s="24"/>
      <c r="C36" s="25">
        <f aca="true" t="shared" si="2" ref="C36:Y36">SUM(C31:C35)</f>
        <v>-99100756</v>
      </c>
      <c r="D36" s="25">
        <f>SUM(D31:D35)</f>
        <v>0</v>
      </c>
      <c r="E36" s="26">
        <f t="shared" si="2"/>
        <v>-112968099</v>
      </c>
      <c r="F36" s="27">
        <f t="shared" si="2"/>
        <v>-105779137</v>
      </c>
      <c r="G36" s="27">
        <f t="shared" si="2"/>
        <v>-15312038</v>
      </c>
      <c r="H36" s="27">
        <f t="shared" si="2"/>
        <v>0</v>
      </c>
      <c r="I36" s="27">
        <f t="shared" si="2"/>
        <v>-20359519</v>
      </c>
      <c r="J36" s="27">
        <f t="shared" si="2"/>
        <v>-35671557</v>
      </c>
      <c r="K36" s="27">
        <f t="shared" si="2"/>
        <v>0</v>
      </c>
      <c r="L36" s="27">
        <f t="shared" si="2"/>
        <v>-5164699</v>
      </c>
      <c r="M36" s="27">
        <f t="shared" si="2"/>
        <v>-15000000</v>
      </c>
      <c r="N36" s="27">
        <f t="shared" si="2"/>
        <v>-20164699</v>
      </c>
      <c r="O36" s="27">
        <f t="shared" si="2"/>
        <v>0</v>
      </c>
      <c r="P36" s="27">
        <f t="shared" si="2"/>
        <v>-15200884</v>
      </c>
      <c r="Q36" s="27">
        <f t="shared" si="2"/>
        <v>-21502596</v>
      </c>
      <c r="R36" s="27">
        <f t="shared" si="2"/>
        <v>-36703480</v>
      </c>
      <c r="S36" s="27">
        <f t="shared" si="2"/>
        <v>0</v>
      </c>
      <c r="T36" s="27">
        <f t="shared" si="2"/>
        <v>-5428363</v>
      </c>
      <c r="U36" s="27">
        <f t="shared" si="2"/>
        <v>-15000000</v>
      </c>
      <c r="V36" s="27">
        <f t="shared" si="2"/>
        <v>-20428363</v>
      </c>
      <c r="W36" s="27">
        <f t="shared" si="2"/>
        <v>-112968099</v>
      </c>
      <c r="X36" s="27">
        <f t="shared" si="2"/>
        <v>-105779137</v>
      </c>
      <c r="Y36" s="27">
        <f t="shared" si="2"/>
        <v>-7188962</v>
      </c>
      <c r="Z36" s="28">
        <f>+IF(X36&lt;&gt;0,+(Y36/X36)*100,0)</f>
        <v>6.796200275296252</v>
      </c>
      <c r="AA36" s="29">
        <f>SUM(AA31:AA35)</f>
        <v>-105779137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27215549</v>
      </c>
      <c r="D38" s="31">
        <f>+D17+D27+D36</f>
        <v>0</v>
      </c>
      <c r="E38" s="32">
        <f t="shared" si="3"/>
        <v>53912492</v>
      </c>
      <c r="F38" s="33">
        <f t="shared" si="3"/>
        <v>-696063390</v>
      </c>
      <c r="G38" s="33">
        <f t="shared" si="3"/>
        <v>-223920732</v>
      </c>
      <c r="H38" s="33">
        <f t="shared" si="3"/>
        <v>-83867809</v>
      </c>
      <c r="I38" s="33">
        <f t="shared" si="3"/>
        <v>-194952740</v>
      </c>
      <c r="J38" s="33">
        <f t="shared" si="3"/>
        <v>-502741281</v>
      </c>
      <c r="K38" s="33">
        <f t="shared" si="3"/>
        <v>85663713</v>
      </c>
      <c r="L38" s="33">
        <f t="shared" si="3"/>
        <v>66162821</v>
      </c>
      <c r="M38" s="33">
        <f t="shared" si="3"/>
        <v>125634347</v>
      </c>
      <c r="N38" s="33">
        <f t="shared" si="3"/>
        <v>277460881</v>
      </c>
      <c r="O38" s="33">
        <f t="shared" si="3"/>
        <v>-99145977</v>
      </c>
      <c r="P38" s="33">
        <f t="shared" si="3"/>
        <v>-46523159</v>
      </c>
      <c r="Q38" s="33">
        <f t="shared" si="3"/>
        <v>746192600</v>
      </c>
      <c r="R38" s="33">
        <f t="shared" si="3"/>
        <v>600523464</v>
      </c>
      <c r="S38" s="33">
        <f t="shared" si="3"/>
        <v>-205602258</v>
      </c>
      <c r="T38" s="33">
        <f t="shared" si="3"/>
        <v>-196662126</v>
      </c>
      <c r="U38" s="33">
        <f t="shared" si="3"/>
        <v>-158180349</v>
      </c>
      <c r="V38" s="33">
        <f t="shared" si="3"/>
        <v>-560444733</v>
      </c>
      <c r="W38" s="33">
        <f t="shared" si="3"/>
        <v>-185201669</v>
      </c>
      <c r="X38" s="33">
        <f t="shared" si="3"/>
        <v>-696063390</v>
      </c>
      <c r="Y38" s="33">
        <f t="shared" si="3"/>
        <v>510861721</v>
      </c>
      <c r="Z38" s="34">
        <f>+IF(X38&lt;&gt;0,+(Y38/X38)*100,0)</f>
        <v>-73.39298810127049</v>
      </c>
      <c r="AA38" s="35">
        <f>+AA17+AA27+AA36</f>
        <v>-696063390</v>
      </c>
    </row>
    <row r="39" spans="1:27" ht="13.5">
      <c r="A39" s="22" t="s">
        <v>59</v>
      </c>
      <c r="B39" s="16"/>
      <c r="C39" s="31">
        <v>1580881587</v>
      </c>
      <c r="D39" s="31"/>
      <c r="E39" s="32">
        <v>1162923725</v>
      </c>
      <c r="F39" s="33">
        <v>1610624000</v>
      </c>
      <c r="G39" s="33">
        <v>1608097136</v>
      </c>
      <c r="H39" s="33">
        <v>1384176404</v>
      </c>
      <c r="I39" s="33">
        <v>1300308595</v>
      </c>
      <c r="J39" s="33">
        <v>1608097136</v>
      </c>
      <c r="K39" s="33">
        <v>1105355855</v>
      </c>
      <c r="L39" s="33">
        <v>1191019568</v>
      </c>
      <c r="M39" s="33">
        <v>1257182389</v>
      </c>
      <c r="N39" s="33">
        <v>1105355855</v>
      </c>
      <c r="O39" s="33">
        <v>1382816736</v>
      </c>
      <c r="P39" s="33">
        <v>1283670759</v>
      </c>
      <c r="Q39" s="33">
        <v>1237147600</v>
      </c>
      <c r="R39" s="33">
        <v>1382816736</v>
      </c>
      <c r="S39" s="33">
        <v>1983340200</v>
      </c>
      <c r="T39" s="33">
        <v>1777737942</v>
      </c>
      <c r="U39" s="33">
        <v>1581075816</v>
      </c>
      <c r="V39" s="33">
        <v>1983340200</v>
      </c>
      <c r="W39" s="33">
        <v>1608097136</v>
      </c>
      <c r="X39" s="33">
        <v>1610624000</v>
      </c>
      <c r="Y39" s="33">
        <v>-2526864</v>
      </c>
      <c r="Z39" s="34">
        <v>-0.16</v>
      </c>
      <c r="AA39" s="35">
        <v>1610624000</v>
      </c>
    </row>
    <row r="40" spans="1:27" ht="13.5">
      <c r="A40" s="41" t="s">
        <v>60</v>
      </c>
      <c r="B40" s="42"/>
      <c r="C40" s="43">
        <v>1608097135</v>
      </c>
      <c r="D40" s="43"/>
      <c r="E40" s="44">
        <v>1216836217</v>
      </c>
      <c r="F40" s="45">
        <v>914560610</v>
      </c>
      <c r="G40" s="45">
        <v>1384176404</v>
      </c>
      <c r="H40" s="45">
        <v>1300308595</v>
      </c>
      <c r="I40" s="45">
        <v>1105355855</v>
      </c>
      <c r="J40" s="45">
        <v>1105355855</v>
      </c>
      <c r="K40" s="45">
        <v>1191019568</v>
      </c>
      <c r="L40" s="45">
        <v>1257182389</v>
      </c>
      <c r="M40" s="45">
        <v>1382816736</v>
      </c>
      <c r="N40" s="45">
        <v>1382816736</v>
      </c>
      <c r="O40" s="45">
        <v>1283670759</v>
      </c>
      <c r="P40" s="45">
        <v>1237147600</v>
      </c>
      <c r="Q40" s="45">
        <v>1983340200</v>
      </c>
      <c r="R40" s="45">
        <v>1283670759</v>
      </c>
      <c r="S40" s="45">
        <v>1777737942</v>
      </c>
      <c r="T40" s="45">
        <v>1581075816</v>
      </c>
      <c r="U40" s="45">
        <v>1422895467</v>
      </c>
      <c r="V40" s="45">
        <v>1422895467</v>
      </c>
      <c r="W40" s="45">
        <v>1422895467</v>
      </c>
      <c r="X40" s="45">
        <v>914560610</v>
      </c>
      <c r="Y40" s="45">
        <v>508334857</v>
      </c>
      <c r="Z40" s="46">
        <v>55.58</v>
      </c>
      <c r="AA40" s="47">
        <v>914560610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932412360</v>
      </c>
      <c r="F6" s="19">
        <v>443848769</v>
      </c>
      <c r="G6" s="19">
        <v>32252952</v>
      </c>
      <c r="H6" s="19">
        <v>32108901</v>
      </c>
      <c r="I6" s="19">
        <v>35165101</v>
      </c>
      <c r="J6" s="19">
        <v>99526954</v>
      </c>
      <c r="K6" s="19">
        <v>36244816</v>
      </c>
      <c r="L6" s="19">
        <v>37505926</v>
      </c>
      <c r="M6" s="19">
        <v>36095346</v>
      </c>
      <c r="N6" s="19">
        <v>109846088</v>
      </c>
      <c r="O6" s="19">
        <v>35788181</v>
      </c>
      <c r="P6" s="19">
        <v>35729686</v>
      </c>
      <c r="Q6" s="19">
        <v>36006192</v>
      </c>
      <c r="R6" s="19">
        <v>107524059</v>
      </c>
      <c r="S6" s="19">
        <v>128395429</v>
      </c>
      <c r="T6" s="19">
        <v>32950558</v>
      </c>
      <c r="U6" s="19">
        <v>39269947</v>
      </c>
      <c r="V6" s="19">
        <v>200615934</v>
      </c>
      <c r="W6" s="19">
        <v>517513035</v>
      </c>
      <c r="X6" s="19">
        <v>443848769</v>
      </c>
      <c r="Y6" s="19">
        <v>73664266</v>
      </c>
      <c r="Z6" s="20">
        <v>16.6</v>
      </c>
      <c r="AA6" s="21">
        <v>443848769</v>
      </c>
    </row>
    <row r="7" spans="1:27" ht="13.5">
      <c r="A7" s="22" t="s">
        <v>34</v>
      </c>
      <c r="B7" s="16"/>
      <c r="C7" s="17"/>
      <c r="D7" s="17"/>
      <c r="E7" s="18">
        <v>3335155299</v>
      </c>
      <c r="F7" s="19">
        <v>3072495001</v>
      </c>
      <c r="G7" s="19">
        <v>272399718</v>
      </c>
      <c r="H7" s="19">
        <v>287355391</v>
      </c>
      <c r="I7" s="19">
        <v>308861895</v>
      </c>
      <c r="J7" s="19">
        <v>868617004</v>
      </c>
      <c r="K7" s="19">
        <v>300324686</v>
      </c>
      <c r="L7" s="19">
        <v>253541818</v>
      </c>
      <c r="M7" s="19">
        <v>260807895</v>
      </c>
      <c r="N7" s="19">
        <v>814674399</v>
      </c>
      <c r="O7" s="19">
        <v>219426335</v>
      </c>
      <c r="P7" s="19">
        <v>220770217</v>
      </c>
      <c r="Q7" s="19">
        <v>235262300</v>
      </c>
      <c r="R7" s="19">
        <v>675458852</v>
      </c>
      <c r="S7" s="19">
        <v>332089015</v>
      </c>
      <c r="T7" s="19">
        <v>261081857</v>
      </c>
      <c r="U7" s="19">
        <v>296845688</v>
      </c>
      <c r="V7" s="19">
        <v>890016560</v>
      </c>
      <c r="W7" s="19">
        <v>3248766815</v>
      </c>
      <c r="X7" s="19">
        <v>3072495001</v>
      </c>
      <c r="Y7" s="19">
        <v>176271814</v>
      </c>
      <c r="Z7" s="20">
        <v>5.74</v>
      </c>
      <c r="AA7" s="21">
        <v>3072495001</v>
      </c>
    </row>
    <row r="8" spans="1:27" ht="13.5">
      <c r="A8" s="22" t="s">
        <v>35</v>
      </c>
      <c r="B8" s="16"/>
      <c r="C8" s="17">
        <v>3101781073</v>
      </c>
      <c r="D8" s="17"/>
      <c r="E8" s="18">
        <v>481703932</v>
      </c>
      <c r="F8" s="19">
        <v>448215951</v>
      </c>
      <c r="G8" s="19">
        <v>16438459</v>
      </c>
      <c r="H8" s="19">
        <v>101696035</v>
      </c>
      <c r="I8" s="19">
        <v>15897267</v>
      </c>
      <c r="J8" s="19">
        <v>134031761</v>
      </c>
      <c r="K8" s="19">
        <v>47085290</v>
      </c>
      <c r="L8" s="19">
        <v>40271744</v>
      </c>
      <c r="M8" s="19">
        <v>4468766</v>
      </c>
      <c r="N8" s="19">
        <v>91825800</v>
      </c>
      <c r="O8" s="19">
        <v>3764336</v>
      </c>
      <c r="P8" s="19">
        <v>8954126</v>
      </c>
      <c r="Q8" s="19">
        <v>91284387</v>
      </c>
      <c r="R8" s="19">
        <v>104002849</v>
      </c>
      <c r="S8" s="19">
        <v>5897707</v>
      </c>
      <c r="T8" s="19">
        <v>4919513</v>
      </c>
      <c r="U8" s="19">
        <v>68453300</v>
      </c>
      <c r="V8" s="19">
        <v>79270520</v>
      </c>
      <c r="W8" s="19">
        <v>409130930</v>
      </c>
      <c r="X8" s="19">
        <v>448215951</v>
      </c>
      <c r="Y8" s="19">
        <v>-39085021</v>
      </c>
      <c r="Z8" s="20">
        <v>-8.72</v>
      </c>
      <c r="AA8" s="21">
        <v>448215951</v>
      </c>
    </row>
    <row r="9" spans="1:27" ht="13.5">
      <c r="A9" s="22" t="s">
        <v>36</v>
      </c>
      <c r="B9" s="16"/>
      <c r="C9" s="17">
        <v>1647761708</v>
      </c>
      <c r="D9" s="17"/>
      <c r="E9" s="18">
        <v>617571000</v>
      </c>
      <c r="F9" s="19">
        <v>621038114</v>
      </c>
      <c r="G9" s="19">
        <v>240417000</v>
      </c>
      <c r="H9" s="19">
        <v>500000</v>
      </c>
      <c r="I9" s="19">
        <v>2500000</v>
      </c>
      <c r="J9" s="19">
        <v>243417000</v>
      </c>
      <c r="K9" s="19"/>
      <c r="L9" s="19">
        <v>8912281</v>
      </c>
      <c r="M9" s="19">
        <v>288513000</v>
      </c>
      <c r="N9" s="19">
        <v>297425281</v>
      </c>
      <c r="O9" s="19"/>
      <c r="P9" s="19">
        <v>2279833</v>
      </c>
      <c r="Q9" s="19">
        <v>165960000</v>
      </c>
      <c r="R9" s="19">
        <v>168239833</v>
      </c>
      <c r="S9" s="19"/>
      <c r="T9" s="19">
        <v>579400</v>
      </c>
      <c r="U9" s="19"/>
      <c r="V9" s="19">
        <v>579400</v>
      </c>
      <c r="W9" s="19">
        <v>709661514</v>
      </c>
      <c r="X9" s="19">
        <v>621038114</v>
      </c>
      <c r="Y9" s="19">
        <v>88623400</v>
      </c>
      <c r="Z9" s="20">
        <v>14.27</v>
      </c>
      <c r="AA9" s="21">
        <v>621038114</v>
      </c>
    </row>
    <row r="10" spans="1:27" ht="13.5">
      <c r="A10" s="22" t="s">
        <v>37</v>
      </c>
      <c r="B10" s="16"/>
      <c r="C10" s="17"/>
      <c r="D10" s="17"/>
      <c r="E10" s="18">
        <v>727633000</v>
      </c>
      <c r="F10" s="19">
        <v>727633000</v>
      </c>
      <c r="G10" s="19">
        <v>209406000</v>
      </c>
      <c r="H10" s="19">
        <v>3770000</v>
      </c>
      <c r="I10" s="19"/>
      <c r="J10" s="19">
        <v>213176000</v>
      </c>
      <c r="K10" s="19">
        <v>5170000</v>
      </c>
      <c r="L10" s="19">
        <v>8698000</v>
      </c>
      <c r="M10" s="19">
        <v>265170000</v>
      </c>
      <c r="N10" s="19">
        <v>279038000</v>
      </c>
      <c r="O10" s="19">
        <v>4760000</v>
      </c>
      <c r="P10" s="19">
        <v>195170000</v>
      </c>
      <c r="Q10" s="19">
        <v>34760000</v>
      </c>
      <c r="R10" s="19">
        <v>234690000</v>
      </c>
      <c r="S10" s="19"/>
      <c r="T10" s="19"/>
      <c r="U10" s="19"/>
      <c r="V10" s="19"/>
      <c r="W10" s="19">
        <v>726904000</v>
      </c>
      <c r="X10" s="19">
        <v>727633000</v>
      </c>
      <c r="Y10" s="19">
        <v>-729000</v>
      </c>
      <c r="Z10" s="20">
        <v>-0.1</v>
      </c>
      <c r="AA10" s="21">
        <v>727633000</v>
      </c>
    </row>
    <row r="11" spans="1:27" ht="13.5">
      <c r="A11" s="22" t="s">
        <v>38</v>
      </c>
      <c r="B11" s="16"/>
      <c r="C11" s="17">
        <v>26188658</v>
      </c>
      <c r="D11" s="17"/>
      <c r="E11" s="18">
        <v>330835889</v>
      </c>
      <c r="F11" s="19">
        <v>197704200</v>
      </c>
      <c r="G11" s="19">
        <v>4211808</v>
      </c>
      <c r="H11" s="19">
        <v>4358257</v>
      </c>
      <c r="I11" s="19">
        <v>3989548</v>
      </c>
      <c r="J11" s="19">
        <v>12559613</v>
      </c>
      <c r="K11" s="19">
        <v>3567616</v>
      </c>
      <c r="L11" s="19">
        <v>3044030</v>
      </c>
      <c r="M11" s="19">
        <v>3254852</v>
      </c>
      <c r="N11" s="19">
        <v>9866498</v>
      </c>
      <c r="O11" s="19">
        <v>3993943</v>
      </c>
      <c r="P11" s="19">
        <v>5674198</v>
      </c>
      <c r="Q11" s="19">
        <v>4344702</v>
      </c>
      <c r="R11" s="19">
        <v>14012843</v>
      </c>
      <c r="S11" s="19">
        <v>4824166</v>
      </c>
      <c r="T11" s="19">
        <v>5388841</v>
      </c>
      <c r="U11" s="19">
        <v>3676026</v>
      </c>
      <c r="V11" s="19">
        <v>13889033</v>
      </c>
      <c r="W11" s="19">
        <v>50327987</v>
      </c>
      <c r="X11" s="19">
        <v>197704200</v>
      </c>
      <c r="Y11" s="19">
        <v>-147376213</v>
      </c>
      <c r="Z11" s="20">
        <v>-74.54</v>
      </c>
      <c r="AA11" s="21">
        <v>197704200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-3667158927</v>
      </c>
      <c r="D14" s="17"/>
      <c r="E14" s="18">
        <v>-4850257651</v>
      </c>
      <c r="F14" s="19">
        <v>-4691021475</v>
      </c>
      <c r="G14" s="19">
        <v>-380960692</v>
      </c>
      <c r="H14" s="19">
        <v>-483296709</v>
      </c>
      <c r="I14" s="19">
        <v>-410995630</v>
      </c>
      <c r="J14" s="19">
        <v>-1275253031</v>
      </c>
      <c r="K14" s="19">
        <v>-348025950</v>
      </c>
      <c r="L14" s="19">
        <v>-326647512</v>
      </c>
      <c r="M14" s="19">
        <v>-455490573</v>
      </c>
      <c r="N14" s="19">
        <v>-1130164035</v>
      </c>
      <c r="O14" s="19">
        <v>-276508713</v>
      </c>
      <c r="P14" s="19">
        <v>-330299397</v>
      </c>
      <c r="Q14" s="19">
        <v>-365280734</v>
      </c>
      <c r="R14" s="19">
        <v>-972088844</v>
      </c>
      <c r="S14" s="19">
        <v>-380836305</v>
      </c>
      <c r="T14" s="19">
        <v>-390819023</v>
      </c>
      <c r="U14" s="19">
        <v>-402268749</v>
      </c>
      <c r="V14" s="19">
        <v>-1173924077</v>
      </c>
      <c r="W14" s="19">
        <v>-4551429987</v>
      </c>
      <c r="X14" s="19">
        <v>-4691021475</v>
      </c>
      <c r="Y14" s="19">
        <v>139591488</v>
      </c>
      <c r="Z14" s="20">
        <v>-2.98</v>
      </c>
      <c r="AA14" s="21">
        <v>-4691021475</v>
      </c>
    </row>
    <row r="15" spans="1:27" ht="13.5">
      <c r="A15" s="22" t="s">
        <v>42</v>
      </c>
      <c r="B15" s="16"/>
      <c r="C15" s="17"/>
      <c r="D15" s="17"/>
      <c r="E15" s="18">
        <v>-104405880</v>
      </c>
      <c r="F15" s="19">
        <v>-62628543</v>
      </c>
      <c r="G15" s="19">
        <v>-1810018</v>
      </c>
      <c r="H15" s="19">
        <v>-1669791</v>
      </c>
      <c r="I15" s="19">
        <v>-1836188</v>
      </c>
      <c r="J15" s="19">
        <v>-5315997</v>
      </c>
      <c r="K15" s="19">
        <v>-1917038</v>
      </c>
      <c r="L15" s="19">
        <v>-1598020</v>
      </c>
      <c r="M15" s="19">
        <v>-2179030</v>
      </c>
      <c r="N15" s="19">
        <v>-5694088</v>
      </c>
      <c r="O15" s="19">
        <v>-1701588</v>
      </c>
      <c r="P15" s="19">
        <v>-1582895</v>
      </c>
      <c r="Q15" s="19">
        <v>-1897608</v>
      </c>
      <c r="R15" s="19">
        <v>-5182091</v>
      </c>
      <c r="S15" s="19">
        <v>-1684526</v>
      </c>
      <c r="T15" s="19">
        <v>-1622778</v>
      </c>
      <c r="U15" s="19">
        <v>-12529348</v>
      </c>
      <c r="V15" s="19">
        <v>-15836652</v>
      </c>
      <c r="W15" s="19">
        <v>-32028828</v>
      </c>
      <c r="X15" s="19">
        <v>-62628543</v>
      </c>
      <c r="Y15" s="19">
        <v>30599715</v>
      </c>
      <c r="Z15" s="20">
        <v>-48.86</v>
      </c>
      <c r="AA15" s="21">
        <v>-62628543</v>
      </c>
    </row>
    <row r="16" spans="1:27" ht="13.5">
      <c r="A16" s="22" t="s">
        <v>43</v>
      </c>
      <c r="B16" s="16"/>
      <c r="C16" s="17"/>
      <c r="D16" s="17"/>
      <c r="E16" s="18">
        <v>-58938216</v>
      </c>
      <c r="F16" s="19">
        <v>-15803592</v>
      </c>
      <c r="G16" s="19">
        <v>-2125050</v>
      </c>
      <c r="H16" s="19">
        <v>-1550829</v>
      </c>
      <c r="I16" s="19">
        <v>-339047</v>
      </c>
      <c r="J16" s="19">
        <v>-4014926</v>
      </c>
      <c r="K16" s="19">
        <v>-6254341</v>
      </c>
      <c r="L16" s="19">
        <v>-61797</v>
      </c>
      <c r="M16" s="19">
        <v>-3559637</v>
      </c>
      <c r="N16" s="19">
        <v>-9875775</v>
      </c>
      <c r="O16" s="19">
        <v>-1417235</v>
      </c>
      <c r="P16" s="19">
        <v>-93560</v>
      </c>
      <c r="Q16" s="19">
        <v>-63628</v>
      </c>
      <c r="R16" s="19">
        <v>-1574423</v>
      </c>
      <c r="S16" s="19">
        <v>-1295034</v>
      </c>
      <c r="T16" s="19">
        <v>-1798563</v>
      </c>
      <c r="U16" s="19">
        <v>-26403836</v>
      </c>
      <c r="V16" s="19">
        <v>-29497433</v>
      </c>
      <c r="W16" s="19">
        <v>-44962557</v>
      </c>
      <c r="X16" s="19">
        <v>-15803592</v>
      </c>
      <c r="Y16" s="19">
        <v>-29158965</v>
      </c>
      <c r="Z16" s="20">
        <v>184.51</v>
      </c>
      <c r="AA16" s="21">
        <v>-15803592</v>
      </c>
    </row>
    <row r="17" spans="1:27" ht="13.5">
      <c r="A17" s="23" t="s">
        <v>44</v>
      </c>
      <c r="B17" s="24"/>
      <c r="C17" s="25">
        <f aca="true" t="shared" si="0" ref="C17:Y17">SUM(C6:C16)</f>
        <v>1108572512</v>
      </c>
      <c r="D17" s="25">
        <f>SUM(D6:D16)</f>
        <v>0</v>
      </c>
      <c r="E17" s="26">
        <f t="shared" si="0"/>
        <v>1411709733</v>
      </c>
      <c r="F17" s="27">
        <f t="shared" si="0"/>
        <v>741481425</v>
      </c>
      <c r="G17" s="27">
        <f t="shared" si="0"/>
        <v>390230177</v>
      </c>
      <c r="H17" s="27">
        <f t="shared" si="0"/>
        <v>-56728745</v>
      </c>
      <c r="I17" s="27">
        <f t="shared" si="0"/>
        <v>-46757054</v>
      </c>
      <c r="J17" s="27">
        <f t="shared" si="0"/>
        <v>286744378</v>
      </c>
      <c r="K17" s="27">
        <f t="shared" si="0"/>
        <v>36195079</v>
      </c>
      <c r="L17" s="27">
        <f t="shared" si="0"/>
        <v>23666470</v>
      </c>
      <c r="M17" s="27">
        <f t="shared" si="0"/>
        <v>397080619</v>
      </c>
      <c r="N17" s="27">
        <f t="shared" si="0"/>
        <v>456942168</v>
      </c>
      <c r="O17" s="27">
        <f t="shared" si="0"/>
        <v>-11894741</v>
      </c>
      <c r="P17" s="27">
        <f t="shared" si="0"/>
        <v>136602208</v>
      </c>
      <c r="Q17" s="27">
        <f t="shared" si="0"/>
        <v>200375611</v>
      </c>
      <c r="R17" s="27">
        <f t="shared" si="0"/>
        <v>325083078</v>
      </c>
      <c r="S17" s="27">
        <f t="shared" si="0"/>
        <v>87390452</v>
      </c>
      <c r="T17" s="27">
        <f t="shared" si="0"/>
        <v>-89320195</v>
      </c>
      <c r="U17" s="27">
        <f t="shared" si="0"/>
        <v>-32956972</v>
      </c>
      <c r="V17" s="27">
        <f t="shared" si="0"/>
        <v>-34886715</v>
      </c>
      <c r="W17" s="27">
        <f t="shared" si="0"/>
        <v>1033882909</v>
      </c>
      <c r="X17" s="27">
        <f t="shared" si="0"/>
        <v>741481425</v>
      </c>
      <c r="Y17" s="27">
        <f t="shared" si="0"/>
        <v>292401484</v>
      </c>
      <c r="Z17" s="28">
        <f>+IF(X17&lt;&gt;0,+(Y17/X17)*100,0)</f>
        <v>39.43476857832278</v>
      </c>
      <c r="AA17" s="29">
        <f>SUM(AA6:AA16)</f>
        <v>741481425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20257015</v>
      </c>
      <c r="F21" s="19">
        <v>990000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990000</v>
      </c>
      <c r="Y21" s="36">
        <v>-990000</v>
      </c>
      <c r="Z21" s="37">
        <v>-100</v>
      </c>
      <c r="AA21" s="38">
        <v>990000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-165963892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-1218762916</v>
      </c>
      <c r="D26" s="17"/>
      <c r="E26" s="18">
        <v>-1293887736</v>
      </c>
      <c r="F26" s="19">
        <v>-1254373451</v>
      </c>
      <c r="G26" s="19">
        <v>-82199608</v>
      </c>
      <c r="H26" s="19">
        <v>-48171071</v>
      </c>
      <c r="I26" s="19">
        <v>-48844242</v>
      </c>
      <c r="J26" s="19">
        <v>-179214921</v>
      </c>
      <c r="K26" s="19">
        <v>-99768485</v>
      </c>
      <c r="L26" s="19">
        <v>-68823102</v>
      </c>
      <c r="M26" s="19">
        <v>-144475885</v>
      </c>
      <c r="N26" s="19">
        <v>-313067472</v>
      </c>
      <c r="O26" s="19">
        <v>-41439592</v>
      </c>
      <c r="P26" s="19">
        <v>-89495730</v>
      </c>
      <c r="Q26" s="19">
        <v>-140317069</v>
      </c>
      <c r="R26" s="19">
        <v>-271252391</v>
      </c>
      <c r="S26" s="19">
        <v>-160281678</v>
      </c>
      <c r="T26" s="19">
        <v>-138126349</v>
      </c>
      <c r="U26" s="19">
        <v>-281384349</v>
      </c>
      <c r="V26" s="19">
        <v>-579792376</v>
      </c>
      <c r="W26" s="19">
        <v>-1343327160</v>
      </c>
      <c r="X26" s="19">
        <v>-1254373451</v>
      </c>
      <c r="Y26" s="19">
        <v>-88953709</v>
      </c>
      <c r="Z26" s="20">
        <v>7.09</v>
      </c>
      <c r="AA26" s="21">
        <v>-1254373451</v>
      </c>
    </row>
    <row r="27" spans="1:27" ht="13.5">
      <c r="A27" s="23" t="s">
        <v>51</v>
      </c>
      <c r="B27" s="24"/>
      <c r="C27" s="25">
        <f aca="true" t="shared" si="1" ref="C27:Y27">SUM(C21:C26)</f>
        <v>-1384726808</v>
      </c>
      <c r="D27" s="25">
        <f>SUM(D21:D26)</f>
        <v>0</v>
      </c>
      <c r="E27" s="26">
        <f t="shared" si="1"/>
        <v>-1273630721</v>
      </c>
      <c r="F27" s="27">
        <f t="shared" si="1"/>
        <v>-1253383451</v>
      </c>
      <c r="G27" s="27">
        <f t="shared" si="1"/>
        <v>-82199608</v>
      </c>
      <c r="H27" s="27">
        <f t="shared" si="1"/>
        <v>-48171071</v>
      </c>
      <c r="I27" s="27">
        <f t="shared" si="1"/>
        <v>-48844242</v>
      </c>
      <c r="J27" s="27">
        <f t="shared" si="1"/>
        <v>-179214921</v>
      </c>
      <c r="K27" s="27">
        <f t="shared" si="1"/>
        <v>-99768485</v>
      </c>
      <c r="L27" s="27">
        <f t="shared" si="1"/>
        <v>-68823102</v>
      </c>
      <c r="M27" s="27">
        <f t="shared" si="1"/>
        <v>-144475885</v>
      </c>
      <c r="N27" s="27">
        <f t="shared" si="1"/>
        <v>-313067472</v>
      </c>
      <c r="O27" s="27">
        <f t="shared" si="1"/>
        <v>-41439592</v>
      </c>
      <c r="P27" s="27">
        <f t="shared" si="1"/>
        <v>-89495730</v>
      </c>
      <c r="Q27" s="27">
        <f t="shared" si="1"/>
        <v>-140317069</v>
      </c>
      <c r="R27" s="27">
        <f t="shared" si="1"/>
        <v>-271252391</v>
      </c>
      <c r="S27" s="27">
        <f t="shared" si="1"/>
        <v>-160281678</v>
      </c>
      <c r="T27" s="27">
        <f t="shared" si="1"/>
        <v>-138126349</v>
      </c>
      <c r="U27" s="27">
        <f t="shared" si="1"/>
        <v>-281384349</v>
      </c>
      <c r="V27" s="27">
        <f t="shared" si="1"/>
        <v>-579792376</v>
      </c>
      <c r="W27" s="27">
        <f t="shared" si="1"/>
        <v>-1343327160</v>
      </c>
      <c r="X27" s="27">
        <f t="shared" si="1"/>
        <v>-1253383451</v>
      </c>
      <c r="Y27" s="27">
        <f t="shared" si="1"/>
        <v>-89943709</v>
      </c>
      <c r="Z27" s="28">
        <f>+IF(X27&lt;&gt;0,+(Y27/X27)*100,0)</f>
        <v>7.176072807426912</v>
      </c>
      <c r="AA27" s="29">
        <f>SUM(AA21:AA26)</f>
        <v>-1253383451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132829338</v>
      </c>
      <c r="D32" s="17"/>
      <c r="E32" s="18">
        <v>368517760</v>
      </c>
      <c r="F32" s="19">
        <v>427000000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>
        <v>168796600</v>
      </c>
      <c r="R32" s="19">
        <v>168796600</v>
      </c>
      <c r="S32" s="19"/>
      <c r="T32" s="19">
        <v>208203400</v>
      </c>
      <c r="U32" s="19"/>
      <c r="V32" s="19">
        <v>208203400</v>
      </c>
      <c r="W32" s="19">
        <v>377000000</v>
      </c>
      <c r="X32" s="19">
        <v>427000000</v>
      </c>
      <c r="Y32" s="19">
        <v>-50000000</v>
      </c>
      <c r="Z32" s="20">
        <v>-11.71</v>
      </c>
      <c r="AA32" s="21">
        <v>427000000</v>
      </c>
    </row>
    <row r="33" spans="1:27" ht="13.5">
      <c r="A33" s="22" t="s">
        <v>55</v>
      </c>
      <c r="B33" s="16"/>
      <c r="C33" s="17">
        <v>1307046</v>
      </c>
      <c r="D33" s="17"/>
      <c r="E33" s="18">
        <v>2499996</v>
      </c>
      <c r="F33" s="19">
        <v>2283883</v>
      </c>
      <c r="G33" s="19">
        <v>167941</v>
      </c>
      <c r="H33" s="36">
        <v>148616</v>
      </c>
      <c r="I33" s="36">
        <v>143395</v>
      </c>
      <c r="J33" s="36">
        <v>459952</v>
      </c>
      <c r="K33" s="19">
        <v>177655</v>
      </c>
      <c r="L33" s="19">
        <v>207349</v>
      </c>
      <c r="M33" s="19">
        <v>158203</v>
      </c>
      <c r="N33" s="19">
        <v>543207</v>
      </c>
      <c r="O33" s="36">
        <v>189583</v>
      </c>
      <c r="P33" s="36">
        <v>198512</v>
      </c>
      <c r="Q33" s="36">
        <v>215525</v>
      </c>
      <c r="R33" s="19">
        <v>603620</v>
      </c>
      <c r="S33" s="19">
        <v>232270</v>
      </c>
      <c r="T33" s="19">
        <v>144914</v>
      </c>
      <c r="U33" s="19">
        <v>177347</v>
      </c>
      <c r="V33" s="36">
        <v>554531</v>
      </c>
      <c r="W33" s="36">
        <v>2161310</v>
      </c>
      <c r="X33" s="36">
        <v>2283883</v>
      </c>
      <c r="Y33" s="19">
        <v>-122573</v>
      </c>
      <c r="Z33" s="20">
        <v>-5.37</v>
      </c>
      <c r="AA33" s="21">
        <v>2283883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-8859467</v>
      </c>
      <c r="D35" s="17"/>
      <c r="E35" s="18">
        <v>-64935777</v>
      </c>
      <c r="F35" s="19">
        <v>-25001093</v>
      </c>
      <c r="G35" s="19">
        <v>-547153</v>
      </c>
      <c r="H35" s="19">
        <v>-667254</v>
      </c>
      <c r="I35" s="19">
        <v>-500858</v>
      </c>
      <c r="J35" s="19">
        <v>-1715265</v>
      </c>
      <c r="K35" s="19">
        <v>-562716</v>
      </c>
      <c r="L35" s="19">
        <v>-739026</v>
      </c>
      <c r="M35" s="19">
        <v>-1723463</v>
      </c>
      <c r="N35" s="19">
        <v>-3025205</v>
      </c>
      <c r="O35" s="19">
        <v>-635458</v>
      </c>
      <c r="P35" s="19">
        <v>-754151</v>
      </c>
      <c r="Q35" s="19">
        <v>-535252</v>
      </c>
      <c r="R35" s="19">
        <v>-1924861</v>
      </c>
      <c r="S35" s="19">
        <v>-652519</v>
      </c>
      <c r="T35" s="19">
        <v>-714267</v>
      </c>
      <c r="U35" s="19">
        <v>-18645776</v>
      </c>
      <c r="V35" s="19">
        <v>-20012562</v>
      </c>
      <c r="W35" s="19">
        <v>-26677893</v>
      </c>
      <c r="X35" s="19">
        <v>-25001093</v>
      </c>
      <c r="Y35" s="19">
        <v>-1676800</v>
      </c>
      <c r="Z35" s="20">
        <v>6.71</v>
      </c>
      <c r="AA35" s="21">
        <v>-25001093</v>
      </c>
    </row>
    <row r="36" spans="1:27" ht="13.5">
      <c r="A36" s="23" t="s">
        <v>57</v>
      </c>
      <c r="B36" s="24"/>
      <c r="C36" s="25">
        <f aca="true" t="shared" si="2" ref="C36:Y36">SUM(C31:C35)</f>
        <v>125276917</v>
      </c>
      <c r="D36" s="25">
        <f>SUM(D31:D35)</f>
        <v>0</v>
      </c>
      <c r="E36" s="26">
        <f t="shared" si="2"/>
        <v>306081979</v>
      </c>
      <c r="F36" s="27">
        <f t="shared" si="2"/>
        <v>404282790</v>
      </c>
      <c r="G36" s="27">
        <f t="shared" si="2"/>
        <v>-379212</v>
      </c>
      <c r="H36" s="27">
        <f t="shared" si="2"/>
        <v>-518638</v>
      </c>
      <c r="I36" s="27">
        <f t="shared" si="2"/>
        <v>-357463</v>
      </c>
      <c r="J36" s="27">
        <f t="shared" si="2"/>
        <v>-1255313</v>
      </c>
      <c r="K36" s="27">
        <f t="shared" si="2"/>
        <v>-385061</v>
      </c>
      <c r="L36" s="27">
        <f t="shared" si="2"/>
        <v>-531677</v>
      </c>
      <c r="M36" s="27">
        <f t="shared" si="2"/>
        <v>-1565260</v>
      </c>
      <c r="N36" s="27">
        <f t="shared" si="2"/>
        <v>-2481998</v>
      </c>
      <c r="O36" s="27">
        <f t="shared" si="2"/>
        <v>-445875</v>
      </c>
      <c r="P36" s="27">
        <f t="shared" si="2"/>
        <v>-555639</v>
      </c>
      <c r="Q36" s="27">
        <f t="shared" si="2"/>
        <v>168476873</v>
      </c>
      <c r="R36" s="27">
        <f t="shared" si="2"/>
        <v>167475359</v>
      </c>
      <c r="S36" s="27">
        <f t="shared" si="2"/>
        <v>-420249</v>
      </c>
      <c r="T36" s="27">
        <f t="shared" si="2"/>
        <v>207634047</v>
      </c>
      <c r="U36" s="27">
        <f t="shared" si="2"/>
        <v>-18468429</v>
      </c>
      <c r="V36" s="27">
        <f t="shared" si="2"/>
        <v>188745369</v>
      </c>
      <c r="W36" s="27">
        <f t="shared" si="2"/>
        <v>352483417</v>
      </c>
      <c r="X36" s="27">
        <f t="shared" si="2"/>
        <v>404282790</v>
      </c>
      <c r="Y36" s="27">
        <f t="shared" si="2"/>
        <v>-51799373</v>
      </c>
      <c r="Z36" s="28">
        <f>+IF(X36&lt;&gt;0,+(Y36/X36)*100,0)</f>
        <v>-12.812658436437523</v>
      </c>
      <c r="AA36" s="29">
        <f>SUM(AA31:AA35)</f>
        <v>404282790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-150877379</v>
      </c>
      <c r="D38" s="31">
        <f>+D17+D27+D36</f>
        <v>0</v>
      </c>
      <c r="E38" s="32">
        <f t="shared" si="3"/>
        <v>444160991</v>
      </c>
      <c r="F38" s="33">
        <f t="shared" si="3"/>
        <v>-107619236</v>
      </c>
      <c r="G38" s="33">
        <f t="shared" si="3"/>
        <v>307651357</v>
      </c>
      <c r="H38" s="33">
        <f t="shared" si="3"/>
        <v>-105418454</v>
      </c>
      <c r="I38" s="33">
        <f t="shared" si="3"/>
        <v>-95958759</v>
      </c>
      <c r="J38" s="33">
        <f t="shared" si="3"/>
        <v>106274144</v>
      </c>
      <c r="K38" s="33">
        <f t="shared" si="3"/>
        <v>-63958467</v>
      </c>
      <c r="L38" s="33">
        <f t="shared" si="3"/>
        <v>-45688309</v>
      </c>
      <c r="M38" s="33">
        <f t="shared" si="3"/>
        <v>251039474</v>
      </c>
      <c r="N38" s="33">
        <f t="shared" si="3"/>
        <v>141392698</v>
      </c>
      <c r="O38" s="33">
        <f t="shared" si="3"/>
        <v>-53780208</v>
      </c>
      <c r="P38" s="33">
        <f t="shared" si="3"/>
        <v>46550839</v>
      </c>
      <c r="Q38" s="33">
        <f t="shared" si="3"/>
        <v>228535415</v>
      </c>
      <c r="R38" s="33">
        <f t="shared" si="3"/>
        <v>221306046</v>
      </c>
      <c r="S38" s="33">
        <f t="shared" si="3"/>
        <v>-73311475</v>
      </c>
      <c r="T38" s="33">
        <f t="shared" si="3"/>
        <v>-19812497</v>
      </c>
      <c r="U38" s="33">
        <f t="shared" si="3"/>
        <v>-332809750</v>
      </c>
      <c r="V38" s="33">
        <f t="shared" si="3"/>
        <v>-425933722</v>
      </c>
      <c r="W38" s="33">
        <f t="shared" si="3"/>
        <v>43039166</v>
      </c>
      <c r="X38" s="33">
        <f t="shared" si="3"/>
        <v>-107619236</v>
      </c>
      <c r="Y38" s="33">
        <f t="shared" si="3"/>
        <v>150658402</v>
      </c>
      <c r="Z38" s="34">
        <f>+IF(X38&lt;&gt;0,+(Y38/X38)*100,0)</f>
        <v>-139.99207539440255</v>
      </c>
      <c r="AA38" s="35">
        <f>+AA17+AA27+AA36</f>
        <v>-107619236</v>
      </c>
    </row>
    <row r="39" spans="1:27" ht="13.5">
      <c r="A39" s="22" t="s">
        <v>59</v>
      </c>
      <c r="B39" s="16"/>
      <c r="C39" s="31">
        <v>603086253</v>
      </c>
      <c r="D39" s="31"/>
      <c r="E39" s="32">
        <v>738348275</v>
      </c>
      <c r="F39" s="33">
        <v>633254892</v>
      </c>
      <c r="G39" s="33">
        <v>633254892</v>
      </c>
      <c r="H39" s="33">
        <v>940906249</v>
      </c>
      <c r="I39" s="33">
        <v>835487795</v>
      </c>
      <c r="J39" s="33">
        <v>633254892</v>
      </c>
      <c r="K39" s="33">
        <v>739529036</v>
      </c>
      <c r="L39" s="33">
        <v>675570569</v>
      </c>
      <c r="M39" s="33">
        <v>629882260</v>
      </c>
      <c r="N39" s="33">
        <v>739529036</v>
      </c>
      <c r="O39" s="33">
        <v>880921734</v>
      </c>
      <c r="P39" s="33">
        <v>827141526</v>
      </c>
      <c r="Q39" s="33">
        <v>873692365</v>
      </c>
      <c r="R39" s="33">
        <v>880921734</v>
      </c>
      <c r="S39" s="33">
        <v>1102227780</v>
      </c>
      <c r="T39" s="33">
        <v>1028916305</v>
      </c>
      <c r="U39" s="33">
        <v>1009103808</v>
      </c>
      <c r="V39" s="33">
        <v>1102227780</v>
      </c>
      <c r="W39" s="33">
        <v>633254892</v>
      </c>
      <c r="X39" s="33">
        <v>633254892</v>
      </c>
      <c r="Y39" s="33"/>
      <c r="Z39" s="34"/>
      <c r="AA39" s="35">
        <v>633254892</v>
      </c>
    </row>
    <row r="40" spans="1:27" ht="13.5">
      <c r="A40" s="41" t="s">
        <v>60</v>
      </c>
      <c r="B40" s="42"/>
      <c r="C40" s="43">
        <v>452208874</v>
      </c>
      <c r="D40" s="43"/>
      <c r="E40" s="44">
        <v>1182509265</v>
      </c>
      <c r="F40" s="45">
        <v>525635656</v>
      </c>
      <c r="G40" s="45">
        <v>940906249</v>
      </c>
      <c r="H40" s="45">
        <v>835487795</v>
      </c>
      <c r="I40" s="45">
        <v>739529036</v>
      </c>
      <c r="J40" s="45">
        <v>739529036</v>
      </c>
      <c r="K40" s="45">
        <v>675570569</v>
      </c>
      <c r="L40" s="45">
        <v>629882260</v>
      </c>
      <c r="M40" s="45">
        <v>880921734</v>
      </c>
      <c r="N40" s="45">
        <v>880921734</v>
      </c>
      <c r="O40" s="45">
        <v>827141526</v>
      </c>
      <c r="P40" s="45">
        <v>873692365</v>
      </c>
      <c r="Q40" s="45">
        <v>1102227780</v>
      </c>
      <c r="R40" s="45">
        <v>827141526</v>
      </c>
      <c r="S40" s="45">
        <v>1028916305</v>
      </c>
      <c r="T40" s="45">
        <v>1009103808</v>
      </c>
      <c r="U40" s="45">
        <v>676294058</v>
      </c>
      <c r="V40" s="45">
        <v>676294058</v>
      </c>
      <c r="W40" s="45">
        <v>676294058</v>
      </c>
      <c r="X40" s="45">
        <v>525635656</v>
      </c>
      <c r="Y40" s="45">
        <v>150658402</v>
      </c>
      <c r="Z40" s="46">
        <v>28.66</v>
      </c>
      <c r="AA40" s="47">
        <v>525635656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26992986000</v>
      </c>
      <c r="D6" s="17"/>
      <c r="E6" s="18">
        <v>6179069400</v>
      </c>
      <c r="F6" s="19">
        <v>7407814044</v>
      </c>
      <c r="G6" s="19">
        <v>544881000</v>
      </c>
      <c r="H6" s="19">
        <v>522383000</v>
      </c>
      <c r="I6" s="19">
        <v>423233000</v>
      </c>
      <c r="J6" s="19">
        <v>1490497000</v>
      </c>
      <c r="K6" s="19">
        <v>471778000</v>
      </c>
      <c r="L6" s="19">
        <v>522880000</v>
      </c>
      <c r="M6" s="19">
        <v>625664000</v>
      </c>
      <c r="N6" s="19">
        <v>1620322000</v>
      </c>
      <c r="O6" s="19">
        <v>761998000</v>
      </c>
      <c r="P6" s="19">
        <v>339854000</v>
      </c>
      <c r="Q6" s="19">
        <v>665320000</v>
      </c>
      <c r="R6" s="19">
        <v>1767172000</v>
      </c>
      <c r="S6" s="19">
        <v>790547000</v>
      </c>
      <c r="T6" s="19">
        <v>583493000</v>
      </c>
      <c r="U6" s="19">
        <v>572571000</v>
      </c>
      <c r="V6" s="19">
        <v>1946611000</v>
      </c>
      <c r="W6" s="19">
        <v>6824602000</v>
      </c>
      <c r="X6" s="19">
        <v>7407814044</v>
      </c>
      <c r="Y6" s="19">
        <v>-583212044</v>
      </c>
      <c r="Z6" s="20">
        <v>-7.87</v>
      </c>
      <c r="AA6" s="21">
        <v>7407814044</v>
      </c>
    </row>
    <row r="7" spans="1:27" ht="13.5">
      <c r="A7" s="22" t="s">
        <v>34</v>
      </c>
      <c r="B7" s="16"/>
      <c r="C7" s="17"/>
      <c r="D7" s="17"/>
      <c r="E7" s="18">
        <v>20840356997</v>
      </c>
      <c r="F7" s="19">
        <v>21006802994</v>
      </c>
      <c r="G7" s="19">
        <v>1735850173</v>
      </c>
      <c r="H7" s="19">
        <v>1930478000</v>
      </c>
      <c r="I7" s="19">
        <v>1186250000</v>
      </c>
      <c r="J7" s="19">
        <v>4852578173</v>
      </c>
      <c r="K7" s="19">
        <v>1669282000</v>
      </c>
      <c r="L7" s="19">
        <v>1657626000</v>
      </c>
      <c r="M7" s="19">
        <v>1561175000</v>
      </c>
      <c r="N7" s="19">
        <v>4888083000</v>
      </c>
      <c r="O7" s="19">
        <v>515539000</v>
      </c>
      <c r="P7" s="19">
        <v>998089000</v>
      </c>
      <c r="Q7" s="19">
        <v>2581903000</v>
      </c>
      <c r="R7" s="19">
        <v>4095531000</v>
      </c>
      <c r="S7" s="19">
        <v>1527046000</v>
      </c>
      <c r="T7" s="19">
        <v>1640975000</v>
      </c>
      <c r="U7" s="19">
        <v>1738998000</v>
      </c>
      <c r="V7" s="19">
        <v>4907019000</v>
      </c>
      <c r="W7" s="19">
        <v>18743211173</v>
      </c>
      <c r="X7" s="19">
        <v>21006802994</v>
      </c>
      <c r="Y7" s="19">
        <v>-2263591821</v>
      </c>
      <c r="Z7" s="20">
        <v>-10.78</v>
      </c>
      <c r="AA7" s="21">
        <v>21006802994</v>
      </c>
    </row>
    <row r="8" spans="1:27" ht="13.5">
      <c r="A8" s="22" t="s">
        <v>35</v>
      </c>
      <c r="B8" s="16"/>
      <c r="C8" s="17"/>
      <c r="D8" s="17"/>
      <c r="E8" s="18">
        <v>3679842362</v>
      </c>
      <c r="F8" s="19">
        <v>3707260011</v>
      </c>
      <c r="G8" s="19">
        <v>306937000</v>
      </c>
      <c r="H8" s="19">
        <v>263437000</v>
      </c>
      <c r="I8" s="19">
        <v>279816000</v>
      </c>
      <c r="J8" s="19">
        <v>850190000</v>
      </c>
      <c r="K8" s="19">
        <v>250676000</v>
      </c>
      <c r="L8" s="19">
        <v>205317000</v>
      </c>
      <c r="M8" s="19">
        <v>261356000</v>
      </c>
      <c r="N8" s="19">
        <v>717349000</v>
      </c>
      <c r="O8" s="19">
        <v>873353000</v>
      </c>
      <c r="P8" s="19">
        <v>277584000</v>
      </c>
      <c r="Q8" s="19">
        <v>211731000</v>
      </c>
      <c r="R8" s="19">
        <v>1362668000</v>
      </c>
      <c r="S8" s="19">
        <v>532987000</v>
      </c>
      <c r="T8" s="19">
        <v>312208000</v>
      </c>
      <c r="U8" s="19">
        <v>488960000</v>
      </c>
      <c r="V8" s="19">
        <v>1334155000</v>
      </c>
      <c r="W8" s="19">
        <v>4264362000</v>
      </c>
      <c r="X8" s="19">
        <v>3707260011</v>
      </c>
      <c r="Y8" s="19">
        <v>557101989</v>
      </c>
      <c r="Z8" s="20">
        <v>15.03</v>
      </c>
      <c r="AA8" s="21">
        <v>3707260011</v>
      </c>
    </row>
    <row r="9" spans="1:27" ht="13.5">
      <c r="A9" s="22" t="s">
        <v>36</v>
      </c>
      <c r="B9" s="16"/>
      <c r="C9" s="17">
        <v>7260372000</v>
      </c>
      <c r="D9" s="17"/>
      <c r="E9" s="18">
        <v>5690916000</v>
      </c>
      <c r="F9" s="19">
        <v>5981152000</v>
      </c>
      <c r="G9" s="19">
        <v>226283000</v>
      </c>
      <c r="H9" s="19">
        <v>280717000</v>
      </c>
      <c r="I9" s="19">
        <v>820744000</v>
      </c>
      <c r="J9" s="19">
        <v>1327744000</v>
      </c>
      <c r="K9" s="19">
        <v>438684000</v>
      </c>
      <c r="L9" s="19">
        <v>428331000</v>
      </c>
      <c r="M9" s="19">
        <v>457534000</v>
      </c>
      <c r="N9" s="19">
        <v>1324549000</v>
      </c>
      <c r="O9" s="19">
        <v>407959000</v>
      </c>
      <c r="P9" s="19">
        <v>660730000</v>
      </c>
      <c r="Q9" s="19">
        <v>1664453000</v>
      </c>
      <c r="R9" s="19">
        <v>2733142000</v>
      </c>
      <c r="S9" s="19">
        <v>76645000</v>
      </c>
      <c r="T9" s="19">
        <v>-337198000</v>
      </c>
      <c r="U9" s="19">
        <v>197348000</v>
      </c>
      <c r="V9" s="19">
        <v>-63205000</v>
      </c>
      <c r="W9" s="19">
        <v>5322230000</v>
      </c>
      <c r="X9" s="19">
        <v>5981152000</v>
      </c>
      <c r="Y9" s="19">
        <v>-658922000</v>
      </c>
      <c r="Z9" s="20">
        <v>-11.02</v>
      </c>
      <c r="AA9" s="21">
        <v>5981152000</v>
      </c>
    </row>
    <row r="10" spans="1:27" ht="13.5">
      <c r="A10" s="22" t="s">
        <v>37</v>
      </c>
      <c r="B10" s="16"/>
      <c r="C10" s="17"/>
      <c r="D10" s="17"/>
      <c r="E10" s="18">
        <v>2654718000</v>
      </c>
      <c r="F10" s="19">
        <v>2756315000</v>
      </c>
      <c r="G10" s="19">
        <v>-300578000</v>
      </c>
      <c r="H10" s="19">
        <v>39846000</v>
      </c>
      <c r="I10" s="19">
        <v>17844000</v>
      </c>
      <c r="J10" s="19">
        <v>-242888000</v>
      </c>
      <c r="K10" s="19">
        <v>98667000</v>
      </c>
      <c r="L10" s="19">
        <v>228350000</v>
      </c>
      <c r="M10" s="19">
        <v>563000</v>
      </c>
      <c r="N10" s="19">
        <v>327580000</v>
      </c>
      <c r="O10" s="19">
        <v>179869000</v>
      </c>
      <c r="P10" s="19">
        <v>161537000</v>
      </c>
      <c r="Q10" s="19">
        <v>99229000</v>
      </c>
      <c r="R10" s="19">
        <v>440635000</v>
      </c>
      <c r="S10" s="19">
        <v>359202000</v>
      </c>
      <c r="T10" s="19">
        <v>565331000</v>
      </c>
      <c r="U10" s="19">
        <v>1630787000</v>
      </c>
      <c r="V10" s="19">
        <v>2555320000</v>
      </c>
      <c r="W10" s="19">
        <v>3080647000</v>
      </c>
      <c r="X10" s="19">
        <v>2756315000</v>
      </c>
      <c r="Y10" s="19">
        <v>324332000</v>
      </c>
      <c r="Z10" s="20">
        <v>11.77</v>
      </c>
      <c r="AA10" s="21">
        <v>2756315000</v>
      </c>
    </row>
    <row r="11" spans="1:27" ht="13.5">
      <c r="A11" s="22" t="s">
        <v>38</v>
      </c>
      <c r="B11" s="16"/>
      <c r="C11" s="17">
        <v>561816000</v>
      </c>
      <c r="D11" s="17"/>
      <c r="E11" s="18">
        <v>527802996</v>
      </c>
      <c r="F11" s="19">
        <v>529846004</v>
      </c>
      <c r="G11" s="19">
        <v>93583000</v>
      </c>
      <c r="H11" s="19">
        <v>37963000</v>
      </c>
      <c r="I11" s="19">
        <v>28097000</v>
      </c>
      <c r="J11" s="19">
        <v>159643000</v>
      </c>
      <c r="K11" s="19">
        <v>-40115000</v>
      </c>
      <c r="L11" s="19">
        <v>25771000</v>
      </c>
      <c r="M11" s="19">
        <v>24331000</v>
      </c>
      <c r="N11" s="19">
        <v>9987000</v>
      </c>
      <c r="O11" s="19">
        <v>74590000</v>
      </c>
      <c r="P11" s="19">
        <v>203929000</v>
      </c>
      <c r="Q11" s="19">
        <v>92238000</v>
      </c>
      <c r="R11" s="19">
        <v>370757000</v>
      </c>
      <c r="S11" s="19">
        <v>39574000</v>
      </c>
      <c r="T11" s="19">
        <v>30652000</v>
      </c>
      <c r="U11" s="19">
        <v>24984000</v>
      </c>
      <c r="V11" s="19">
        <v>95210000</v>
      </c>
      <c r="W11" s="19">
        <v>635597000</v>
      </c>
      <c r="X11" s="19">
        <v>529846004</v>
      </c>
      <c r="Y11" s="19">
        <v>105750996</v>
      </c>
      <c r="Z11" s="20">
        <v>19.96</v>
      </c>
      <c r="AA11" s="21">
        <v>529846004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-27493141000</v>
      </c>
      <c r="D14" s="17"/>
      <c r="E14" s="18">
        <v>-30132471360</v>
      </c>
      <c r="F14" s="19">
        <v>-32294269055</v>
      </c>
      <c r="G14" s="19">
        <v>-2496340000</v>
      </c>
      <c r="H14" s="19">
        <v>-2874279000</v>
      </c>
      <c r="I14" s="19">
        <v>-2383230000</v>
      </c>
      <c r="J14" s="19">
        <v>-7753849000</v>
      </c>
      <c r="K14" s="19">
        <v>-2249942000</v>
      </c>
      <c r="L14" s="19">
        <v>-2424395000</v>
      </c>
      <c r="M14" s="19">
        <v>-2099635000</v>
      </c>
      <c r="N14" s="19">
        <v>-6773972000</v>
      </c>
      <c r="O14" s="19">
        <v>-1968158000</v>
      </c>
      <c r="P14" s="19">
        <v>-2181974000</v>
      </c>
      <c r="Q14" s="19">
        <v>-2232884000</v>
      </c>
      <c r="R14" s="19">
        <v>-6383016000</v>
      </c>
      <c r="S14" s="19">
        <v>-2141736000</v>
      </c>
      <c r="T14" s="19">
        <v>-2310244000</v>
      </c>
      <c r="U14" s="19">
        <v>-3380843000</v>
      </c>
      <c r="V14" s="19">
        <v>-7832823000</v>
      </c>
      <c r="W14" s="19">
        <v>-28743660000</v>
      </c>
      <c r="X14" s="19">
        <v>-32294269055</v>
      </c>
      <c r="Y14" s="19">
        <v>3550609055</v>
      </c>
      <c r="Z14" s="20">
        <v>-10.99</v>
      </c>
      <c r="AA14" s="21">
        <v>-32294269055</v>
      </c>
    </row>
    <row r="15" spans="1:27" ht="13.5">
      <c r="A15" s="22" t="s">
        <v>42</v>
      </c>
      <c r="B15" s="16"/>
      <c r="C15" s="17">
        <v>-1447944000</v>
      </c>
      <c r="D15" s="17"/>
      <c r="E15" s="18">
        <v>-1809644000</v>
      </c>
      <c r="F15" s="19">
        <v>-1770696000</v>
      </c>
      <c r="G15" s="19">
        <v>-121238000</v>
      </c>
      <c r="H15" s="19">
        <v>-122227000</v>
      </c>
      <c r="I15" s="19">
        <v>-119298000</v>
      </c>
      <c r="J15" s="19">
        <v>-362763000</v>
      </c>
      <c r="K15" s="19">
        <v>-130147000</v>
      </c>
      <c r="L15" s="19">
        <v>-121997000</v>
      </c>
      <c r="M15" s="19">
        <v>-3802000</v>
      </c>
      <c r="N15" s="19">
        <v>-255946000</v>
      </c>
      <c r="O15" s="19">
        <v>-233921000</v>
      </c>
      <c r="P15" s="19">
        <v>-104318000</v>
      </c>
      <c r="Q15" s="19">
        <v>-116063000</v>
      </c>
      <c r="R15" s="19">
        <v>-454302000</v>
      </c>
      <c r="S15" s="19">
        <v>-120658000</v>
      </c>
      <c r="T15" s="19">
        <v>-115576000</v>
      </c>
      <c r="U15" s="19">
        <v>-131975000</v>
      </c>
      <c r="V15" s="19">
        <v>-368209000</v>
      </c>
      <c r="W15" s="19">
        <v>-1441220000</v>
      </c>
      <c r="X15" s="19">
        <v>-1770696000</v>
      </c>
      <c r="Y15" s="19">
        <v>329476000</v>
      </c>
      <c r="Z15" s="20">
        <v>-18.61</v>
      </c>
      <c r="AA15" s="21">
        <v>-1770696000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14157000</v>
      </c>
      <c r="H16" s="19">
        <v>-9197000</v>
      </c>
      <c r="I16" s="19">
        <v>-47970000</v>
      </c>
      <c r="J16" s="19">
        <v>-43010000</v>
      </c>
      <c r="K16" s="19">
        <v>-47499000</v>
      </c>
      <c r="L16" s="19">
        <v>-47152000</v>
      </c>
      <c r="M16" s="19">
        <v>-77243000</v>
      </c>
      <c r="N16" s="19">
        <v>-171894000</v>
      </c>
      <c r="O16" s="19">
        <v>-18375000</v>
      </c>
      <c r="P16" s="19">
        <v>-38229000</v>
      </c>
      <c r="Q16" s="19">
        <v>-40787000</v>
      </c>
      <c r="R16" s="19">
        <v>-97391000</v>
      </c>
      <c r="S16" s="19">
        <v>-15549000</v>
      </c>
      <c r="T16" s="19">
        <v>-54743000</v>
      </c>
      <c r="U16" s="19">
        <v>-91763000</v>
      </c>
      <c r="V16" s="19">
        <v>-162055000</v>
      </c>
      <c r="W16" s="19">
        <v>-474350000</v>
      </c>
      <c r="X16" s="19"/>
      <c r="Y16" s="19">
        <v>-474350000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5874089000</v>
      </c>
      <c r="D17" s="25">
        <f>SUM(D6:D16)</f>
        <v>0</v>
      </c>
      <c r="E17" s="26">
        <f t="shared" si="0"/>
        <v>7630590395</v>
      </c>
      <c r="F17" s="27">
        <f t="shared" si="0"/>
        <v>7324224998</v>
      </c>
      <c r="G17" s="27">
        <f t="shared" si="0"/>
        <v>3535173</v>
      </c>
      <c r="H17" s="27">
        <f t="shared" si="0"/>
        <v>69121000</v>
      </c>
      <c r="I17" s="27">
        <f t="shared" si="0"/>
        <v>205486000</v>
      </c>
      <c r="J17" s="27">
        <f t="shared" si="0"/>
        <v>278142173</v>
      </c>
      <c r="K17" s="27">
        <f t="shared" si="0"/>
        <v>461384000</v>
      </c>
      <c r="L17" s="27">
        <f t="shared" si="0"/>
        <v>474731000</v>
      </c>
      <c r="M17" s="27">
        <f t="shared" si="0"/>
        <v>749943000</v>
      </c>
      <c r="N17" s="27">
        <f t="shared" si="0"/>
        <v>1686058000</v>
      </c>
      <c r="O17" s="27">
        <f t="shared" si="0"/>
        <v>592854000</v>
      </c>
      <c r="P17" s="27">
        <f t="shared" si="0"/>
        <v>317202000</v>
      </c>
      <c r="Q17" s="27">
        <f t="shared" si="0"/>
        <v>2925140000</v>
      </c>
      <c r="R17" s="27">
        <f t="shared" si="0"/>
        <v>3835196000</v>
      </c>
      <c r="S17" s="27">
        <f t="shared" si="0"/>
        <v>1048058000</v>
      </c>
      <c r="T17" s="27">
        <f t="shared" si="0"/>
        <v>314898000</v>
      </c>
      <c r="U17" s="27">
        <f t="shared" si="0"/>
        <v>1049067000</v>
      </c>
      <c r="V17" s="27">
        <f t="shared" si="0"/>
        <v>2412023000</v>
      </c>
      <c r="W17" s="27">
        <f t="shared" si="0"/>
        <v>8211419173</v>
      </c>
      <c r="X17" s="27">
        <f t="shared" si="0"/>
        <v>7324224998</v>
      </c>
      <c r="Y17" s="27">
        <f t="shared" si="0"/>
        <v>887194175</v>
      </c>
      <c r="Z17" s="28">
        <f>+IF(X17&lt;&gt;0,+(Y17/X17)*100,0)</f>
        <v>12.113147469421856</v>
      </c>
      <c r="AA17" s="29">
        <f>SUM(AA6:AA16)</f>
        <v>7324224998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20000004</v>
      </c>
      <c r="F21" s="19">
        <v>19980000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19980000</v>
      </c>
      <c r="Y21" s="36">
        <v>-19980000</v>
      </c>
      <c r="Z21" s="37">
        <v>-100</v>
      </c>
      <c r="AA21" s="38">
        <v>19980000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61950000</v>
      </c>
      <c r="D23" s="40"/>
      <c r="E23" s="18">
        <v>-25164012</v>
      </c>
      <c r="F23" s="19">
        <v>-12476436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-12476436</v>
      </c>
      <c r="Y23" s="36">
        <v>12476436</v>
      </c>
      <c r="Z23" s="37">
        <v>-100</v>
      </c>
      <c r="AA23" s="38">
        <v>-12476436</v>
      </c>
    </row>
    <row r="24" spans="1:27" ht="13.5">
      <c r="A24" s="22" t="s">
        <v>49</v>
      </c>
      <c r="B24" s="16"/>
      <c r="C24" s="17">
        <v>-533333000</v>
      </c>
      <c r="D24" s="17"/>
      <c r="E24" s="18">
        <v>-839982864</v>
      </c>
      <c r="F24" s="19">
        <v>-681521880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-681521880</v>
      </c>
      <c r="Y24" s="19">
        <v>681521880</v>
      </c>
      <c r="Z24" s="20">
        <v>-100</v>
      </c>
      <c r="AA24" s="21">
        <v>-681521880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-7286767000</v>
      </c>
      <c r="D26" s="17"/>
      <c r="E26" s="18">
        <v>-10331390004</v>
      </c>
      <c r="F26" s="19">
        <v>-10286550002</v>
      </c>
      <c r="G26" s="19">
        <v>-320602030</v>
      </c>
      <c r="H26" s="19">
        <v>-304636000</v>
      </c>
      <c r="I26" s="19">
        <v>-1131210000</v>
      </c>
      <c r="J26" s="19">
        <v>-1756448030</v>
      </c>
      <c r="K26" s="19">
        <v>-3239000</v>
      </c>
      <c r="L26" s="19">
        <v>-694255000</v>
      </c>
      <c r="M26" s="19">
        <v>-546731000</v>
      </c>
      <c r="N26" s="19">
        <v>-1244225000</v>
      </c>
      <c r="O26" s="19">
        <v>-788028000</v>
      </c>
      <c r="P26" s="19">
        <v>-204796000</v>
      </c>
      <c r="Q26" s="19">
        <v>-769568000</v>
      </c>
      <c r="R26" s="19">
        <v>-1762392000</v>
      </c>
      <c r="S26" s="19">
        <v>-1848648000</v>
      </c>
      <c r="T26" s="19">
        <v>-115312000</v>
      </c>
      <c r="U26" s="19">
        <v>-562011000</v>
      </c>
      <c r="V26" s="19">
        <v>-2525971000</v>
      </c>
      <c r="W26" s="19">
        <v>-7289036030</v>
      </c>
      <c r="X26" s="19">
        <v>-10286550002</v>
      </c>
      <c r="Y26" s="19">
        <v>2997513972</v>
      </c>
      <c r="Z26" s="20">
        <v>-29.14</v>
      </c>
      <c r="AA26" s="21">
        <v>-10286550002</v>
      </c>
    </row>
    <row r="27" spans="1:27" ht="13.5">
      <c r="A27" s="23" t="s">
        <v>51</v>
      </c>
      <c r="B27" s="24"/>
      <c r="C27" s="25">
        <f aca="true" t="shared" si="1" ref="C27:Y27">SUM(C21:C26)</f>
        <v>-7758150000</v>
      </c>
      <c r="D27" s="25">
        <f>SUM(D21:D26)</f>
        <v>0</v>
      </c>
      <c r="E27" s="26">
        <f t="shared" si="1"/>
        <v>-11176536876</v>
      </c>
      <c r="F27" s="27">
        <f t="shared" si="1"/>
        <v>-10960568318</v>
      </c>
      <c r="G27" s="27">
        <f t="shared" si="1"/>
        <v>-320602030</v>
      </c>
      <c r="H27" s="27">
        <f t="shared" si="1"/>
        <v>-304636000</v>
      </c>
      <c r="I27" s="27">
        <f t="shared" si="1"/>
        <v>-1131210000</v>
      </c>
      <c r="J27" s="27">
        <f t="shared" si="1"/>
        <v>-1756448030</v>
      </c>
      <c r="K27" s="27">
        <f t="shared" si="1"/>
        <v>-3239000</v>
      </c>
      <c r="L27" s="27">
        <f t="shared" si="1"/>
        <v>-694255000</v>
      </c>
      <c r="M27" s="27">
        <f t="shared" si="1"/>
        <v>-546731000</v>
      </c>
      <c r="N27" s="27">
        <f t="shared" si="1"/>
        <v>-1244225000</v>
      </c>
      <c r="O27" s="27">
        <f t="shared" si="1"/>
        <v>-788028000</v>
      </c>
      <c r="P27" s="27">
        <f t="shared" si="1"/>
        <v>-204796000</v>
      </c>
      <c r="Q27" s="27">
        <f t="shared" si="1"/>
        <v>-769568000</v>
      </c>
      <c r="R27" s="27">
        <f t="shared" si="1"/>
        <v>-1762392000</v>
      </c>
      <c r="S27" s="27">
        <f t="shared" si="1"/>
        <v>-1848648000</v>
      </c>
      <c r="T27" s="27">
        <f t="shared" si="1"/>
        <v>-115312000</v>
      </c>
      <c r="U27" s="27">
        <f t="shared" si="1"/>
        <v>-562011000</v>
      </c>
      <c r="V27" s="27">
        <f t="shared" si="1"/>
        <v>-2525971000</v>
      </c>
      <c r="W27" s="27">
        <f t="shared" si="1"/>
        <v>-7289036030</v>
      </c>
      <c r="X27" s="27">
        <f t="shared" si="1"/>
        <v>-10960568318</v>
      </c>
      <c r="Y27" s="27">
        <f t="shared" si="1"/>
        <v>3671532288</v>
      </c>
      <c r="Z27" s="28">
        <f>+IF(X27&lt;&gt;0,+(Y27/X27)*100,0)</f>
        <v>-33.49764520851007</v>
      </c>
      <c r="AA27" s="29">
        <f>SUM(AA21:AA26)</f>
        <v>-10960568318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2083961000</v>
      </c>
      <c r="D32" s="17"/>
      <c r="E32" s="18">
        <v>3276000000</v>
      </c>
      <c r="F32" s="19">
        <v>3276000133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3276000133</v>
      </c>
      <c r="Y32" s="19">
        <v>-3276000133</v>
      </c>
      <c r="Z32" s="20">
        <v>-100</v>
      </c>
      <c r="AA32" s="21">
        <v>3276000133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-662571000</v>
      </c>
      <c r="D35" s="17"/>
      <c r="E35" s="18">
        <v>-981892908</v>
      </c>
      <c r="F35" s="19">
        <v>-981892908</v>
      </c>
      <c r="G35" s="19">
        <v>-303156390</v>
      </c>
      <c r="H35" s="19">
        <v>-7357000</v>
      </c>
      <c r="I35" s="19">
        <v>-240068000</v>
      </c>
      <c r="J35" s="19">
        <v>-550581390</v>
      </c>
      <c r="K35" s="19">
        <v>-876795000</v>
      </c>
      <c r="L35" s="19">
        <v>-45938000</v>
      </c>
      <c r="M35" s="19">
        <v>-164771000</v>
      </c>
      <c r="N35" s="19">
        <v>-1087504000</v>
      </c>
      <c r="O35" s="19">
        <v>-1918000</v>
      </c>
      <c r="P35" s="19">
        <v>-1081000</v>
      </c>
      <c r="Q35" s="19">
        <v>-222083000</v>
      </c>
      <c r="R35" s="19">
        <v>-225082000</v>
      </c>
      <c r="S35" s="19">
        <v>-42628000</v>
      </c>
      <c r="T35" s="19">
        <v>-20524000</v>
      </c>
      <c r="U35" s="19">
        <v>-128813000</v>
      </c>
      <c r="V35" s="19">
        <v>-191965000</v>
      </c>
      <c r="W35" s="19">
        <v>-2055132390</v>
      </c>
      <c r="X35" s="19">
        <v>-981892908</v>
      </c>
      <c r="Y35" s="19">
        <v>-1073239482</v>
      </c>
      <c r="Z35" s="20">
        <v>109.3</v>
      </c>
      <c r="AA35" s="21">
        <v>-981892908</v>
      </c>
    </row>
    <row r="36" spans="1:27" ht="13.5">
      <c r="A36" s="23" t="s">
        <v>57</v>
      </c>
      <c r="B36" s="24"/>
      <c r="C36" s="25">
        <f aca="true" t="shared" si="2" ref="C36:Y36">SUM(C31:C35)</f>
        <v>1421390000</v>
      </c>
      <c r="D36" s="25">
        <f>SUM(D31:D35)</f>
        <v>0</v>
      </c>
      <c r="E36" s="26">
        <f t="shared" si="2"/>
        <v>2294107092</v>
      </c>
      <c r="F36" s="27">
        <f t="shared" si="2"/>
        <v>2294107225</v>
      </c>
      <c r="G36" s="27">
        <f t="shared" si="2"/>
        <v>-303156390</v>
      </c>
      <c r="H36" s="27">
        <f t="shared" si="2"/>
        <v>-7357000</v>
      </c>
      <c r="I36" s="27">
        <f t="shared" si="2"/>
        <v>-240068000</v>
      </c>
      <c r="J36" s="27">
        <f t="shared" si="2"/>
        <v>-550581390</v>
      </c>
      <c r="K36" s="27">
        <f t="shared" si="2"/>
        <v>-876795000</v>
      </c>
      <c r="L36" s="27">
        <f t="shared" si="2"/>
        <v>-45938000</v>
      </c>
      <c r="M36" s="27">
        <f t="shared" si="2"/>
        <v>-164771000</v>
      </c>
      <c r="N36" s="27">
        <f t="shared" si="2"/>
        <v>-1087504000</v>
      </c>
      <c r="O36" s="27">
        <f t="shared" si="2"/>
        <v>-1918000</v>
      </c>
      <c r="P36" s="27">
        <f t="shared" si="2"/>
        <v>-1081000</v>
      </c>
      <c r="Q36" s="27">
        <f t="shared" si="2"/>
        <v>-222083000</v>
      </c>
      <c r="R36" s="27">
        <f t="shared" si="2"/>
        <v>-225082000</v>
      </c>
      <c r="S36" s="27">
        <f t="shared" si="2"/>
        <v>-42628000</v>
      </c>
      <c r="T36" s="27">
        <f t="shared" si="2"/>
        <v>-20524000</v>
      </c>
      <c r="U36" s="27">
        <f t="shared" si="2"/>
        <v>-128813000</v>
      </c>
      <c r="V36" s="27">
        <f t="shared" si="2"/>
        <v>-191965000</v>
      </c>
      <c r="W36" s="27">
        <f t="shared" si="2"/>
        <v>-2055132390</v>
      </c>
      <c r="X36" s="27">
        <f t="shared" si="2"/>
        <v>2294107225</v>
      </c>
      <c r="Y36" s="27">
        <f t="shared" si="2"/>
        <v>-4349239615</v>
      </c>
      <c r="Z36" s="28">
        <f>+IF(X36&lt;&gt;0,+(Y36/X36)*100,0)</f>
        <v>-189.5831008945103</v>
      </c>
      <c r="AA36" s="29">
        <f>SUM(AA31:AA35)</f>
        <v>2294107225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-462671000</v>
      </c>
      <c r="D38" s="31">
        <f>+D17+D27+D36</f>
        <v>0</v>
      </c>
      <c r="E38" s="32">
        <f t="shared" si="3"/>
        <v>-1251839389</v>
      </c>
      <c r="F38" s="33">
        <f t="shared" si="3"/>
        <v>-1342236095</v>
      </c>
      <c r="G38" s="33">
        <f t="shared" si="3"/>
        <v>-620223247</v>
      </c>
      <c r="H38" s="33">
        <f t="shared" si="3"/>
        <v>-242872000</v>
      </c>
      <c r="I38" s="33">
        <f t="shared" si="3"/>
        <v>-1165792000</v>
      </c>
      <c r="J38" s="33">
        <f t="shared" si="3"/>
        <v>-2028887247</v>
      </c>
      <c r="K38" s="33">
        <f t="shared" si="3"/>
        <v>-418650000</v>
      </c>
      <c r="L38" s="33">
        <f t="shared" si="3"/>
        <v>-265462000</v>
      </c>
      <c r="M38" s="33">
        <f t="shared" si="3"/>
        <v>38441000</v>
      </c>
      <c r="N38" s="33">
        <f t="shared" si="3"/>
        <v>-645671000</v>
      </c>
      <c r="O38" s="33">
        <f t="shared" si="3"/>
        <v>-197092000</v>
      </c>
      <c r="P38" s="33">
        <f t="shared" si="3"/>
        <v>111325000</v>
      </c>
      <c r="Q38" s="33">
        <f t="shared" si="3"/>
        <v>1933489000</v>
      </c>
      <c r="R38" s="33">
        <f t="shared" si="3"/>
        <v>1847722000</v>
      </c>
      <c r="S38" s="33">
        <f t="shared" si="3"/>
        <v>-843218000</v>
      </c>
      <c r="T38" s="33">
        <f t="shared" si="3"/>
        <v>179062000</v>
      </c>
      <c r="U38" s="33">
        <f t="shared" si="3"/>
        <v>358243000</v>
      </c>
      <c r="V38" s="33">
        <f t="shared" si="3"/>
        <v>-305913000</v>
      </c>
      <c r="W38" s="33">
        <f t="shared" si="3"/>
        <v>-1132749247</v>
      </c>
      <c r="X38" s="33">
        <f t="shared" si="3"/>
        <v>-1342236095</v>
      </c>
      <c r="Y38" s="33">
        <f t="shared" si="3"/>
        <v>209486848</v>
      </c>
      <c r="Z38" s="34">
        <f>+IF(X38&lt;&gt;0,+(Y38/X38)*100,0)</f>
        <v>-15.607302528993605</v>
      </c>
      <c r="AA38" s="35">
        <f>+AA17+AA27+AA36</f>
        <v>-1342236095</v>
      </c>
    </row>
    <row r="39" spans="1:27" ht="13.5">
      <c r="A39" s="22" t="s">
        <v>59</v>
      </c>
      <c r="B39" s="16"/>
      <c r="C39" s="31">
        <v>5400846000</v>
      </c>
      <c r="D39" s="31"/>
      <c r="E39" s="32">
        <v>6324251949</v>
      </c>
      <c r="F39" s="33">
        <v>5327242000</v>
      </c>
      <c r="G39" s="33">
        <v>4966393790</v>
      </c>
      <c r="H39" s="33">
        <v>4346170543</v>
      </c>
      <c r="I39" s="33">
        <v>4103298543</v>
      </c>
      <c r="J39" s="33">
        <v>4966393790</v>
      </c>
      <c r="K39" s="33">
        <v>2937506543</v>
      </c>
      <c r="L39" s="33">
        <v>2518856543</v>
      </c>
      <c r="M39" s="33">
        <v>2253394543</v>
      </c>
      <c r="N39" s="33">
        <v>2937506543</v>
      </c>
      <c r="O39" s="33">
        <v>2291835543</v>
      </c>
      <c r="P39" s="33">
        <v>2094743543</v>
      </c>
      <c r="Q39" s="33">
        <v>2206068543</v>
      </c>
      <c r="R39" s="33">
        <v>2291835543</v>
      </c>
      <c r="S39" s="33">
        <v>4139557543</v>
      </c>
      <c r="T39" s="33">
        <v>3296339543</v>
      </c>
      <c r="U39" s="33">
        <v>3475401543</v>
      </c>
      <c r="V39" s="33">
        <v>4139557543</v>
      </c>
      <c r="W39" s="33">
        <v>4966393790</v>
      </c>
      <c r="X39" s="33">
        <v>5327242000</v>
      </c>
      <c r="Y39" s="33">
        <v>-360848210</v>
      </c>
      <c r="Z39" s="34">
        <v>-6.77</v>
      </c>
      <c r="AA39" s="35">
        <v>5327242000</v>
      </c>
    </row>
    <row r="40" spans="1:27" ht="13.5">
      <c r="A40" s="41" t="s">
        <v>60</v>
      </c>
      <c r="B40" s="42"/>
      <c r="C40" s="43">
        <v>4938175000</v>
      </c>
      <c r="D40" s="43"/>
      <c r="E40" s="44">
        <v>5072412560</v>
      </c>
      <c r="F40" s="45">
        <v>3985005905</v>
      </c>
      <c r="G40" s="45">
        <v>4346170543</v>
      </c>
      <c r="H40" s="45">
        <v>4103298543</v>
      </c>
      <c r="I40" s="45">
        <v>2937506543</v>
      </c>
      <c r="J40" s="45">
        <v>2937506543</v>
      </c>
      <c r="K40" s="45">
        <v>2518856543</v>
      </c>
      <c r="L40" s="45">
        <v>2253394543</v>
      </c>
      <c r="M40" s="45">
        <v>2291835543</v>
      </c>
      <c r="N40" s="45">
        <v>2291835543</v>
      </c>
      <c r="O40" s="45">
        <v>2094743543</v>
      </c>
      <c r="P40" s="45">
        <v>2206068543</v>
      </c>
      <c r="Q40" s="45">
        <v>4139557543</v>
      </c>
      <c r="R40" s="45">
        <v>2094743543</v>
      </c>
      <c r="S40" s="45">
        <v>3296339543</v>
      </c>
      <c r="T40" s="45">
        <v>3475401543</v>
      </c>
      <c r="U40" s="45">
        <v>3833644543</v>
      </c>
      <c r="V40" s="45">
        <v>3833644543</v>
      </c>
      <c r="W40" s="45">
        <v>3833644543</v>
      </c>
      <c r="X40" s="45">
        <v>3985005905</v>
      </c>
      <c r="Y40" s="45">
        <v>-151361362</v>
      </c>
      <c r="Z40" s="46">
        <v>-3.8</v>
      </c>
      <c r="AA40" s="47">
        <v>3985005905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4432341534</v>
      </c>
      <c r="D6" s="17"/>
      <c r="E6" s="18">
        <v>4643745825</v>
      </c>
      <c r="F6" s="19">
        <v>4692627360</v>
      </c>
      <c r="G6" s="19">
        <v>383887416</v>
      </c>
      <c r="H6" s="19">
        <v>387787891</v>
      </c>
      <c r="I6" s="19">
        <v>409512665</v>
      </c>
      <c r="J6" s="19">
        <v>1181187972</v>
      </c>
      <c r="K6" s="19">
        <v>415309944</v>
      </c>
      <c r="L6" s="19">
        <v>398796764</v>
      </c>
      <c r="M6" s="19">
        <v>410152916</v>
      </c>
      <c r="N6" s="19">
        <v>1224259624</v>
      </c>
      <c r="O6" s="19">
        <v>399669125</v>
      </c>
      <c r="P6" s="19">
        <v>384047687</v>
      </c>
      <c r="Q6" s="19">
        <v>450304664</v>
      </c>
      <c r="R6" s="19">
        <v>1234021476</v>
      </c>
      <c r="S6" s="19">
        <v>377926460</v>
      </c>
      <c r="T6" s="19">
        <v>449692742</v>
      </c>
      <c r="U6" s="19">
        <v>441628744</v>
      </c>
      <c r="V6" s="19">
        <v>1269247946</v>
      </c>
      <c r="W6" s="19">
        <v>4908717018</v>
      </c>
      <c r="X6" s="19">
        <v>4692627360</v>
      </c>
      <c r="Y6" s="19">
        <v>216089658</v>
      </c>
      <c r="Z6" s="20">
        <v>4.6</v>
      </c>
      <c r="AA6" s="21">
        <v>4692627360</v>
      </c>
    </row>
    <row r="7" spans="1:27" ht="13.5">
      <c r="A7" s="22" t="s">
        <v>34</v>
      </c>
      <c r="B7" s="16"/>
      <c r="C7" s="17">
        <v>12312128925</v>
      </c>
      <c r="D7" s="17"/>
      <c r="E7" s="18">
        <v>13778232995</v>
      </c>
      <c r="F7" s="19">
        <v>13994555339</v>
      </c>
      <c r="G7" s="19">
        <v>1377804991</v>
      </c>
      <c r="H7" s="19">
        <v>1239481112</v>
      </c>
      <c r="I7" s="19">
        <v>1275110257</v>
      </c>
      <c r="J7" s="19">
        <v>3892396360</v>
      </c>
      <c r="K7" s="19">
        <v>1222103363</v>
      </c>
      <c r="L7" s="19">
        <v>1144899312</v>
      </c>
      <c r="M7" s="19">
        <v>937498757</v>
      </c>
      <c r="N7" s="19">
        <v>3304501432</v>
      </c>
      <c r="O7" s="19">
        <v>926903770</v>
      </c>
      <c r="P7" s="19">
        <v>533982687</v>
      </c>
      <c r="Q7" s="19">
        <v>1794231601</v>
      </c>
      <c r="R7" s="19">
        <v>3255118058</v>
      </c>
      <c r="S7" s="19">
        <v>1169892055</v>
      </c>
      <c r="T7" s="19">
        <v>941300091</v>
      </c>
      <c r="U7" s="19">
        <v>1459165560</v>
      </c>
      <c r="V7" s="19">
        <v>3570357706</v>
      </c>
      <c r="W7" s="19">
        <v>14022373556</v>
      </c>
      <c r="X7" s="19">
        <v>13994555339</v>
      </c>
      <c r="Y7" s="19">
        <v>27818217</v>
      </c>
      <c r="Z7" s="20">
        <v>0.2</v>
      </c>
      <c r="AA7" s="21">
        <v>13994555339</v>
      </c>
    </row>
    <row r="8" spans="1:27" ht="13.5">
      <c r="A8" s="22" t="s">
        <v>35</v>
      </c>
      <c r="B8" s="16"/>
      <c r="C8" s="17">
        <v>1284637420</v>
      </c>
      <c r="D8" s="17"/>
      <c r="E8" s="18">
        <v>2027237048</v>
      </c>
      <c r="F8" s="19">
        <v>1673288681</v>
      </c>
      <c r="G8" s="19">
        <v>47014950</v>
      </c>
      <c r="H8" s="19">
        <v>80099779</v>
      </c>
      <c r="I8" s="19">
        <v>86141801</v>
      </c>
      <c r="J8" s="19">
        <v>213256530</v>
      </c>
      <c r="K8" s="19">
        <v>97141278</v>
      </c>
      <c r="L8" s="19">
        <v>108333081</v>
      </c>
      <c r="M8" s="19">
        <v>88789107</v>
      </c>
      <c r="N8" s="19">
        <v>294263466</v>
      </c>
      <c r="O8" s="19">
        <v>102761211</v>
      </c>
      <c r="P8" s="19">
        <v>358981296</v>
      </c>
      <c r="Q8" s="19">
        <v>233654530</v>
      </c>
      <c r="R8" s="19">
        <v>695397037</v>
      </c>
      <c r="S8" s="19">
        <v>83590633</v>
      </c>
      <c r="T8" s="19">
        <v>109948171</v>
      </c>
      <c r="U8" s="19">
        <v>229907149</v>
      </c>
      <c r="V8" s="19">
        <v>423445953</v>
      </c>
      <c r="W8" s="19">
        <v>1626362986</v>
      </c>
      <c r="X8" s="19">
        <v>1673288681</v>
      </c>
      <c r="Y8" s="19">
        <v>-46925695</v>
      </c>
      <c r="Z8" s="20">
        <v>-2.8</v>
      </c>
      <c r="AA8" s="21">
        <v>1673288681</v>
      </c>
    </row>
    <row r="9" spans="1:27" ht="13.5">
      <c r="A9" s="22" t="s">
        <v>36</v>
      </c>
      <c r="B9" s="16"/>
      <c r="C9" s="17">
        <v>2861382433</v>
      </c>
      <c r="D9" s="17"/>
      <c r="E9" s="18">
        <v>3166497983</v>
      </c>
      <c r="F9" s="19">
        <v>3377197391</v>
      </c>
      <c r="G9" s="19">
        <v>565606210</v>
      </c>
      <c r="H9" s="19">
        <v>470334116</v>
      </c>
      <c r="I9" s="19">
        <v>14443863</v>
      </c>
      <c r="J9" s="19">
        <v>1050384189</v>
      </c>
      <c r="K9" s="19">
        <v>9642557</v>
      </c>
      <c r="L9" s="19">
        <v>585774312</v>
      </c>
      <c r="M9" s="19">
        <v>470132789</v>
      </c>
      <c r="N9" s="19">
        <v>1065549658</v>
      </c>
      <c r="O9" s="19">
        <v>3028401</v>
      </c>
      <c r="P9" s="19">
        <v>64129061</v>
      </c>
      <c r="Q9" s="19">
        <v>909858714</v>
      </c>
      <c r="R9" s="19">
        <v>977016176</v>
      </c>
      <c r="S9" s="19">
        <v>37158975</v>
      </c>
      <c r="T9" s="19">
        <v>194626804</v>
      </c>
      <c r="U9" s="19">
        <v>52502946</v>
      </c>
      <c r="V9" s="19">
        <v>284288725</v>
      </c>
      <c r="W9" s="19">
        <v>3377238748</v>
      </c>
      <c r="X9" s="19">
        <v>3377197391</v>
      </c>
      <c r="Y9" s="19">
        <v>41357</v>
      </c>
      <c r="Z9" s="20"/>
      <c r="AA9" s="21">
        <v>3377197391</v>
      </c>
    </row>
    <row r="10" spans="1:27" ht="13.5">
      <c r="A10" s="22" t="s">
        <v>37</v>
      </c>
      <c r="B10" s="16"/>
      <c r="C10" s="17">
        <v>2114671585</v>
      </c>
      <c r="D10" s="17"/>
      <c r="E10" s="18">
        <v>2544400000</v>
      </c>
      <c r="F10" s="19">
        <v>2623112740</v>
      </c>
      <c r="G10" s="19">
        <v>6208272</v>
      </c>
      <c r="H10" s="19">
        <v>287599791</v>
      </c>
      <c r="I10" s="19">
        <v>284389787</v>
      </c>
      <c r="J10" s="19">
        <v>578197850</v>
      </c>
      <c r="K10" s="19">
        <v>130720048</v>
      </c>
      <c r="L10" s="19">
        <v>100928913</v>
      </c>
      <c r="M10" s="19">
        <v>338235736</v>
      </c>
      <c r="N10" s="19">
        <v>569884697</v>
      </c>
      <c r="O10" s="19">
        <v>11074285</v>
      </c>
      <c r="P10" s="19">
        <v>73766877</v>
      </c>
      <c r="Q10" s="19">
        <v>379815985</v>
      </c>
      <c r="R10" s="19">
        <v>464657147</v>
      </c>
      <c r="S10" s="19">
        <v>181690331</v>
      </c>
      <c r="T10" s="19">
        <v>270115959</v>
      </c>
      <c r="U10" s="19">
        <v>558566756</v>
      </c>
      <c r="V10" s="19">
        <v>1010373046</v>
      </c>
      <c r="W10" s="19">
        <v>2623112740</v>
      </c>
      <c r="X10" s="19">
        <v>2623112740</v>
      </c>
      <c r="Y10" s="19"/>
      <c r="Z10" s="20"/>
      <c r="AA10" s="21">
        <v>2623112740</v>
      </c>
    </row>
    <row r="11" spans="1:27" ht="13.5">
      <c r="A11" s="22" t="s">
        <v>38</v>
      </c>
      <c r="B11" s="16"/>
      <c r="C11" s="17">
        <v>379243326</v>
      </c>
      <c r="D11" s="17"/>
      <c r="E11" s="18">
        <v>195312164</v>
      </c>
      <c r="F11" s="19">
        <v>234762861</v>
      </c>
      <c r="G11" s="19">
        <v>33701042</v>
      </c>
      <c r="H11" s="19">
        <v>30929097</v>
      </c>
      <c r="I11" s="19">
        <v>33894943</v>
      </c>
      <c r="J11" s="19">
        <v>98525082</v>
      </c>
      <c r="K11" s="19">
        <v>33094178</v>
      </c>
      <c r="L11" s="19">
        <v>33880715</v>
      </c>
      <c r="M11" s="19">
        <v>29490485</v>
      </c>
      <c r="N11" s="19">
        <v>96465378</v>
      </c>
      <c r="O11" s="19">
        <v>39838993</v>
      </c>
      <c r="P11" s="19">
        <v>30750449</v>
      </c>
      <c r="Q11" s="19">
        <v>34172189</v>
      </c>
      <c r="R11" s="19">
        <v>104761631</v>
      </c>
      <c r="S11" s="19">
        <v>37348075</v>
      </c>
      <c r="T11" s="19">
        <v>36763143</v>
      </c>
      <c r="U11" s="19">
        <v>38072245</v>
      </c>
      <c r="V11" s="19">
        <v>112183463</v>
      </c>
      <c r="W11" s="19">
        <v>411935554</v>
      </c>
      <c r="X11" s="19">
        <v>234762861</v>
      </c>
      <c r="Y11" s="19">
        <v>177172693</v>
      </c>
      <c r="Z11" s="20">
        <v>75.47</v>
      </c>
      <c r="AA11" s="21">
        <v>234762861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-20539403056</v>
      </c>
      <c r="D14" s="17"/>
      <c r="E14" s="18">
        <v>-20768836082</v>
      </c>
      <c r="F14" s="19">
        <v>-21758699332</v>
      </c>
      <c r="G14" s="19">
        <v>-2300055535</v>
      </c>
      <c r="H14" s="19">
        <v>-3210621183</v>
      </c>
      <c r="I14" s="19">
        <v>-2417827720</v>
      </c>
      <c r="J14" s="19">
        <v>-7928504438</v>
      </c>
      <c r="K14" s="19">
        <v>-1629919301</v>
      </c>
      <c r="L14" s="19">
        <v>-2153226599</v>
      </c>
      <c r="M14" s="19">
        <v>-1824508887</v>
      </c>
      <c r="N14" s="19">
        <v>-5607654787</v>
      </c>
      <c r="O14" s="19">
        <v>-1471984072</v>
      </c>
      <c r="P14" s="19">
        <v>-750734834</v>
      </c>
      <c r="Q14" s="19">
        <v>-1995404456</v>
      </c>
      <c r="R14" s="19">
        <v>-4218123362</v>
      </c>
      <c r="S14" s="19">
        <v>-1719409533</v>
      </c>
      <c r="T14" s="19">
        <v>-1494909228</v>
      </c>
      <c r="U14" s="19">
        <v>-1500924212</v>
      </c>
      <c r="V14" s="19">
        <v>-4715242973</v>
      </c>
      <c r="W14" s="19">
        <v>-22469525560</v>
      </c>
      <c r="X14" s="19">
        <v>-21758699332</v>
      </c>
      <c r="Y14" s="19">
        <v>-710826228</v>
      </c>
      <c r="Z14" s="20">
        <v>3.27</v>
      </c>
      <c r="AA14" s="21">
        <v>-21758699332</v>
      </c>
    </row>
    <row r="15" spans="1:27" ht="13.5">
      <c r="A15" s="22" t="s">
        <v>42</v>
      </c>
      <c r="B15" s="16"/>
      <c r="C15" s="17">
        <v>-813986127</v>
      </c>
      <c r="D15" s="17"/>
      <c r="E15" s="18">
        <v>-898191102</v>
      </c>
      <c r="F15" s="19">
        <v>-937009979</v>
      </c>
      <c r="G15" s="19">
        <v>-180717</v>
      </c>
      <c r="H15" s="19">
        <v>-1332631</v>
      </c>
      <c r="I15" s="19">
        <v>-89121106</v>
      </c>
      <c r="J15" s="19">
        <v>-90634454</v>
      </c>
      <c r="K15" s="19">
        <v>-72888828</v>
      </c>
      <c r="L15" s="19">
        <v>-8224302</v>
      </c>
      <c r="M15" s="19">
        <v>-284225244</v>
      </c>
      <c r="N15" s="19">
        <v>-365338374</v>
      </c>
      <c r="O15" s="19">
        <v>-2789933</v>
      </c>
      <c r="P15" s="19">
        <v>-50202148</v>
      </c>
      <c r="Q15" s="19">
        <v>-46632668</v>
      </c>
      <c r="R15" s="19">
        <v>-99624749</v>
      </c>
      <c r="S15" s="19">
        <v>-87955846</v>
      </c>
      <c r="T15" s="19">
        <v>-1309582</v>
      </c>
      <c r="U15" s="19">
        <v>-293048503</v>
      </c>
      <c r="V15" s="19">
        <v>-382313931</v>
      </c>
      <c r="W15" s="19">
        <v>-937911508</v>
      </c>
      <c r="X15" s="19">
        <v>-937009979</v>
      </c>
      <c r="Y15" s="19">
        <v>-901529</v>
      </c>
      <c r="Z15" s="20">
        <v>0.1</v>
      </c>
      <c r="AA15" s="21">
        <v>-937009979</v>
      </c>
    </row>
    <row r="16" spans="1:27" ht="13.5">
      <c r="A16" s="22" t="s">
        <v>43</v>
      </c>
      <c r="B16" s="16"/>
      <c r="C16" s="17">
        <v>16308590</v>
      </c>
      <c r="D16" s="17"/>
      <c r="E16" s="18">
        <v>-236673180</v>
      </c>
      <c r="F16" s="19">
        <v>-257165788</v>
      </c>
      <c r="G16" s="19">
        <v>-15336692</v>
      </c>
      <c r="H16" s="19">
        <v>-1516770</v>
      </c>
      <c r="I16" s="19">
        <v>-8739248</v>
      </c>
      <c r="J16" s="19">
        <v>-25592710</v>
      </c>
      <c r="K16" s="19">
        <v>-46726269</v>
      </c>
      <c r="L16" s="19">
        <v>-81624340</v>
      </c>
      <c r="M16" s="19">
        <v>-18118431</v>
      </c>
      <c r="N16" s="19">
        <v>-146469040</v>
      </c>
      <c r="O16" s="19">
        <v>52155355</v>
      </c>
      <c r="P16" s="19">
        <v>-65150085</v>
      </c>
      <c r="Q16" s="19">
        <v>-17423031</v>
      </c>
      <c r="R16" s="19">
        <v>-30417761</v>
      </c>
      <c r="S16" s="19">
        <v>-2557883</v>
      </c>
      <c r="T16" s="19">
        <v>-2808813</v>
      </c>
      <c r="U16" s="19">
        <v>-10812216</v>
      </c>
      <c r="V16" s="19">
        <v>-16178912</v>
      </c>
      <c r="W16" s="19">
        <v>-218658423</v>
      </c>
      <c r="X16" s="19">
        <v>-257165788</v>
      </c>
      <c r="Y16" s="19">
        <v>38507365</v>
      </c>
      <c r="Z16" s="20">
        <v>-14.97</v>
      </c>
      <c r="AA16" s="21">
        <v>-257165788</v>
      </c>
    </row>
    <row r="17" spans="1:27" ht="13.5">
      <c r="A17" s="23" t="s">
        <v>44</v>
      </c>
      <c r="B17" s="24"/>
      <c r="C17" s="25">
        <f aca="true" t="shared" si="0" ref="C17:Y17">SUM(C6:C16)</f>
        <v>2047324630</v>
      </c>
      <c r="D17" s="25">
        <f>SUM(D6:D16)</f>
        <v>0</v>
      </c>
      <c r="E17" s="26">
        <f t="shared" si="0"/>
        <v>4451725651</v>
      </c>
      <c r="F17" s="27">
        <f t="shared" si="0"/>
        <v>3642669273</v>
      </c>
      <c r="G17" s="27">
        <f t="shared" si="0"/>
        <v>98649937</v>
      </c>
      <c r="H17" s="27">
        <f t="shared" si="0"/>
        <v>-717238798</v>
      </c>
      <c r="I17" s="27">
        <f t="shared" si="0"/>
        <v>-412194758</v>
      </c>
      <c r="J17" s="27">
        <f t="shared" si="0"/>
        <v>-1030783619</v>
      </c>
      <c r="K17" s="27">
        <f t="shared" si="0"/>
        <v>158476970</v>
      </c>
      <c r="L17" s="27">
        <f t="shared" si="0"/>
        <v>129537856</v>
      </c>
      <c r="M17" s="27">
        <f t="shared" si="0"/>
        <v>147447228</v>
      </c>
      <c r="N17" s="27">
        <f t="shared" si="0"/>
        <v>435462054</v>
      </c>
      <c r="O17" s="27">
        <f t="shared" si="0"/>
        <v>60657135</v>
      </c>
      <c r="P17" s="27">
        <f t="shared" si="0"/>
        <v>579570990</v>
      </c>
      <c r="Q17" s="27">
        <f t="shared" si="0"/>
        <v>1742577528</v>
      </c>
      <c r="R17" s="27">
        <f t="shared" si="0"/>
        <v>2382805653</v>
      </c>
      <c r="S17" s="27">
        <f t="shared" si="0"/>
        <v>77683267</v>
      </c>
      <c r="T17" s="27">
        <f t="shared" si="0"/>
        <v>503419287</v>
      </c>
      <c r="U17" s="27">
        <f t="shared" si="0"/>
        <v>975058469</v>
      </c>
      <c r="V17" s="27">
        <f t="shared" si="0"/>
        <v>1556161023</v>
      </c>
      <c r="W17" s="27">
        <f t="shared" si="0"/>
        <v>3343645111</v>
      </c>
      <c r="X17" s="27">
        <f t="shared" si="0"/>
        <v>3642669273</v>
      </c>
      <c r="Y17" s="27">
        <f t="shared" si="0"/>
        <v>-299024162</v>
      </c>
      <c r="Z17" s="28">
        <f>+IF(X17&lt;&gt;0,+(Y17/X17)*100,0)</f>
        <v>-8.208929759734463</v>
      </c>
      <c r="AA17" s="29">
        <f>SUM(AA6:AA16)</f>
        <v>3642669273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217353306</v>
      </c>
      <c r="D21" s="17"/>
      <c r="E21" s="18"/>
      <c r="F21" s="19"/>
      <c r="G21" s="36">
        <v>9371660</v>
      </c>
      <c r="H21" s="36">
        <v>9037150</v>
      </c>
      <c r="I21" s="36">
        <v>3649739</v>
      </c>
      <c r="J21" s="19">
        <v>22058549</v>
      </c>
      <c r="K21" s="36">
        <v>18635185</v>
      </c>
      <c r="L21" s="36">
        <v>10476568</v>
      </c>
      <c r="M21" s="19">
        <v>6228743</v>
      </c>
      <c r="N21" s="36">
        <v>35340496</v>
      </c>
      <c r="O21" s="36">
        <v>7839679</v>
      </c>
      <c r="P21" s="36">
        <v>18964872</v>
      </c>
      <c r="Q21" s="19">
        <v>363945</v>
      </c>
      <c r="R21" s="36">
        <v>27168496</v>
      </c>
      <c r="S21" s="36">
        <v>16491404</v>
      </c>
      <c r="T21" s="19">
        <v>16790599</v>
      </c>
      <c r="U21" s="36">
        <v>62831383</v>
      </c>
      <c r="V21" s="36">
        <v>96113386</v>
      </c>
      <c r="W21" s="36">
        <v>180680927</v>
      </c>
      <c r="X21" s="19"/>
      <c r="Y21" s="36">
        <v>180680927</v>
      </c>
      <c r="Z21" s="37"/>
      <c r="AA21" s="38"/>
    </row>
    <row r="22" spans="1:27" ht="13.5">
      <c r="A22" s="22" t="s">
        <v>47</v>
      </c>
      <c r="B22" s="16"/>
      <c r="C22" s="17">
        <v>612115566</v>
      </c>
      <c r="D22" s="17"/>
      <c r="E22" s="39"/>
      <c r="F22" s="36"/>
      <c r="G22" s="19">
        <v>-247893012</v>
      </c>
      <c r="H22" s="19">
        <v>640653710</v>
      </c>
      <c r="I22" s="19">
        <v>-128458715</v>
      </c>
      <c r="J22" s="19">
        <v>264301983</v>
      </c>
      <c r="K22" s="19">
        <v>33589505</v>
      </c>
      <c r="L22" s="19">
        <v>467145685</v>
      </c>
      <c r="M22" s="36">
        <v>94508162</v>
      </c>
      <c r="N22" s="19">
        <v>595243352</v>
      </c>
      <c r="O22" s="19">
        <v>-77532450</v>
      </c>
      <c r="P22" s="19">
        <v>-6757492</v>
      </c>
      <c r="Q22" s="19">
        <v>17868544</v>
      </c>
      <c r="R22" s="19">
        <v>-66421398</v>
      </c>
      <c r="S22" s="19">
        <v>-115952249</v>
      </c>
      <c r="T22" s="36">
        <v>-528490631</v>
      </c>
      <c r="U22" s="19">
        <v>-166488580</v>
      </c>
      <c r="V22" s="19">
        <v>-810931460</v>
      </c>
      <c r="W22" s="19">
        <v>-17807523</v>
      </c>
      <c r="X22" s="19"/>
      <c r="Y22" s="19">
        <v>-17807523</v>
      </c>
      <c r="Z22" s="20"/>
      <c r="AA22" s="21"/>
    </row>
    <row r="23" spans="1:27" ht="13.5">
      <c r="A23" s="22" t="s">
        <v>48</v>
      </c>
      <c r="B23" s="16"/>
      <c r="C23" s="40">
        <v>-108941627</v>
      </c>
      <c r="D23" s="40"/>
      <c r="E23" s="18">
        <v>48553230</v>
      </c>
      <c r="F23" s="19">
        <v>48553230</v>
      </c>
      <c r="G23" s="36">
        <v>204748356</v>
      </c>
      <c r="H23" s="36">
        <v>-85803611</v>
      </c>
      <c r="I23" s="36">
        <v>-10528484</v>
      </c>
      <c r="J23" s="19">
        <v>108416261</v>
      </c>
      <c r="K23" s="36">
        <v>16145262</v>
      </c>
      <c r="L23" s="36">
        <v>-47748545</v>
      </c>
      <c r="M23" s="19">
        <v>-4283973</v>
      </c>
      <c r="N23" s="36">
        <v>-35887256</v>
      </c>
      <c r="O23" s="36">
        <v>-49279040</v>
      </c>
      <c r="P23" s="36">
        <v>-70230105</v>
      </c>
      <c r="Q23" s="19">
        <v>-115071757</v>
      </c>
      <c r="R23" s="36">
        <v>-234580902</v>
      </c>
      <c r="S23" s="36">
        <v>-3319318</v>
      </c>
      <c r="T23" s="19">
        <v>-24997743</v>
      </c>
      <c r="U23" s="36">
        <v>-517477956</v>
      </c>
      <c r="V23" s="36">
        <v>-545795017</v>
      </c>
      <c r="W23" s="36">
        <v>-707846914</v>
      </c>
      <c r="X23" s="19">
        <v>48553230</v>
      </c>
      <c r="Y23" s="36">
        <v>-756400144</v>
      </c>
      <c r="Z23" s="37">
        <v>-1557.88</v>
      </c>
      <c r="AA23" s="38">
        <v>48553230</v>
      </c>
    </row>
    <row r="24" spans="1:27" ht="13.5">
      <c r="A24" s="22" t="s">
        <v>49</v>
      </c>
      <c r="B24" s="16"/>
      <c r="C24" s="17">
        <v>-11965855</v>
      </c>
      <c r="D24" s="17"/>
      <c r="E24" s="18">
        <v>-100000000</v>
      </c>
      <c r="F24" s="19">
        <v>-60491974</v>
      </c>
      <c r="G24" s="19">
        <v>10006458</v>
      </c>
      <c r="H24" s="19">
        <v>-21658140</v>
      </c>
      <c r="I24" s="19">
        <v>-4564395</v>
      </c>
      <c r="J24" s="19">
        <v>-16216077</v>
      </c>
      <c r="K24" s="19">
        <v>55286723</v>
      </c>
      <c r="L24" s="19">
        <v>8756358</v>
      </c>
      <c r="M24" s="19">
        <v>20957152</v>
      </c>
      <c r="N24" s="19">
        <v>85000233</v>
      </c>
      <c r="O24" s="19">
        <v>18324278</v>
      </c>
      <c r="P24" s="19">
        <v>6543494</v>
      </c>
      <c r="Q24" s="19">
        <v>6317998</v>
      </c>
      <c r="R24" s="19">
        <v>31185770</v>
      </c>
      <c r="S24" s="19">
        <v>12767963</v>
      </c>
      <c r="T24" s="19">
        <v>13203978</v>
      </c>
      <c r="U24" s="19">
        <v>52799501</v>
      </c>
      <c r="V24" s="19">
        <v>78771442</v>
      </c>
      <c r="W24" s="19">
        <v>178741368</v>
      </c>
      <c r="X24" s="19">
        <v>-60491974</v>
      </c>
      <c r="Y24" s="19">
        <v>239233342</v>
      </c>
      <c r="Z24" s="20">
        <v>-395.48</v>
      </c>
      <c r="AA24" s="21">
        <v>-60491974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-4228585510</v>
      </c>
      <c r="D26" s="17"/>
      <c r="E26" s="18">
        <v>-4012608418</v>
      </c>
      <c r="F26" s="19">
        <v>-4269986327</v>
      </c>
      <c r="G26" s="19">
        <v>-11589938</v>
      </c>
      <c r="H26" s="19">
        <v>-389255658</v>
      </c>
      <c r="I26" s="19">
        <v>-387682918</v>
      </c>
      <c r="J26" s="19">
        <v>-788528514</v>
      </c>
      <c r="K26" s="19">
        <v>-282387431</v>
      </c>
      <c r="L26" s="19">
        <v>-280581365</v>
      </c>
      <c r="M26" s="19">
        <v>-430029661</v>
      </c>
      <c r="N26" s="19">
        <v>-992998457</v>
      </c>
      <c r="O26" s="19">
        <v>-75204459</v>
      </c>
      <c r="P26" s="19">
        <v>-220185086</v>
      </c>
      <c r="Q26" s="19">
        <v>-285899179</v>
      </c>
      <c r="R26" s="19">
        <v>-581288724</v>
      </c>
      <c r="S26" s="19">
        <v>-270657554</v>
      </c>
      <c r="T26" s="19">
        <v>-336845406</v>
      </c>
      <c r="U26" s="19">
        <v>-1146192518</v>
      </c>
      <c r="V26" s="19">
        <v>-1753695478</v>
      </c>
      <c r="W26" s="19">
        <v>-4116511173</v>
      </c>
      <c r="X26" s="19">
        <v>-4269986327</v>
      </c>
      <c r="Y26" s="19">
        <v>153475154</v>
      </c>
      <c r="Z26" s="20">
        <v>-3.59</v>
      </c>
      <c r="AA26" s="21">
        <v>-4269986327</v>
      </c>
    </row>
    <row r="27" spans="1:27" ht="13.5">
      <c r="A27" s="23" t="s">
        <v>51</v>
      </c>
      <c r="B27" s="24"/>
      <c r="C27" s="25">
        <f aca="true" t="shared" si="1" ref="C27:Y27">SUM(C21:C26)</f>
        <v>-3520024120</v>
      </c>
      <c r="D27" s="25">
        <f>SUM(D21:D26)</f>
        <v>0</v>
      </c>
      <c r="E27" s="26">
        <f t="shared" si="1"/>
        <v>-4064055188</v>
      </c>
      <c r="F27" s="27">
        <f t="shared" si="1"/>
        <v>-4281925071</v>
      </c>
      <c r="G27" s="27">
        <f t="shared" si="1"/>
        <v>-35356476</v>
      </c>
      <c r="H27" s="27">
        <f t="shared" si="1"/>
        <v>152973451</v>
      </c>
      <c r="I27" s="27">
        <f t="shared" si="1"/>
        <v>-527584773</v>
      </c>
      <c r="J27" s="27">
        <f t="shared" si="1"/>
        <v>-409967798</v>
      </c>
      <c r="K27" s="27">
        <f t="shared" si="1"/>
        <v>-158730756</v>
      </c>
      <c r="L27" s="27">
        <f t="shared" si="1"/>
        <v>158048701</v>
      </c>
      <c r="M27" s="27">
        <f t="shared" si="1"/>
        <v>-312619577</v>
      </c>
      <c r="N27" s="27">
        <f t="shared" si="1"/>
        <v>-313301632</v>
      </c>
      <c r="O27" s="27">
        <f t="shared" si="1"/>
        <v>-175851992</v>
      </c>
      <c r="P27" s="27">
        <f t="shared" si="1"/>
        <v>-271664317</v>
      </c>
      <c r="Q27" s="27">
        <f t="shared" si="1"/>
        <v>-376420449</v>
      </c>
      <c r="R27" s="27">
        <f t="shared" si="1"/>
        <v>-823936758</v>
      </c>
      <c r="S27" s="27">
        <f t="shared" si="1"/>
        <v>-360669754</v>
      </c>
      <c r="T27" s="27">
        <f t="shared" si="1"/>
        <v>-860339203</v>
      </c>
      <c r="U27" s="27">
        <f t="shared" si="1"/>
        <v>-1714528170</v>
      </c>
      <c r="V27" s="27">
        <f t="shared" si="1"/>
        <v>-2935537127</v>
      </c>
      <c r="W27" s="27">
        <f t="shared" si="1"/>
        <v>-4482743315</v>
      </c>
      <c r="X27" s="27">
        <f t="shared" si="1"/>
        <v>-4281925071</v>
      </c>
      <c r="Y27" s="27">
        <f t="shared" si="1"/>
        <v>-200818244</v>
      </c>
      <c r="Z27" s="28">
        <f>+IF(X27&lt;&gt;0,+(Y27/X27)*100,0)</f>
        <v>4.689905607178243</v>
      </c>
      <c r="AA27" s="29">
        <f>SUM(AA21:AA26)</f>
        <v>-4281925071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-34185</v>
      </c>
      <c r="H31" s="19">
        <v>590000001</v>
      </c>
      <c r="I31" s="19">
        <v>890000000</v>
      </c>
      <c r="J31" s="19">
        <v>1479965816</v>
      </c>
      <c r="K31" s="19">
        <v>-367965816</v>
      </c>
      <c r="L31" s="19">
        <v>270000000</v>
      </c>
      <c r="M31" s="19">
        <v>281044080</v>
      </c>
      <c r="N31" s="19">
        <v>183078264</v>
      </c>
      <c r="O31" s="19">
        <v>3981955920</v>
      </c>
      <c r="P31" s="19">
        <v>1356000000</v>
      </c>
      <c r="Q31" s="19">
        <v>40000000</v>
      </c>
      <c r="R31" s="19">
        <v>5377955920</v>
      </c>
      <c r="S31" s="19">
        <v>130000000</v>
      </c>
      <c r="T31" s="19">
        <v>455000000</v>
      </c>
      <c r="U31" s="19">
        <v>665000000</v>
      </c>
      <c r="V31" s="19">
        <v>1250000000</v>
      </c>
      <c r="W31" s="19">
        <v>8291000000</v>
      </c>
      <c r="X31" s="19"/>
      <c r="Y31" s="19">
        <v>8291000000</v>
      </c>
      <c r="Z31" s="20"/>
      <c r="AA31" s="21"/>
    </row>
    <row r="32" spans="1:27" ht="13.5">
      <c r="A32" s="22" t="s">
        <v>54</v>
      </c>
      <c r="B32" s="16"/>
      <c r="C32" s="17">
        <v>1600000000</v>
      </c>
      <c r="D32" s="17"/>
      <c r="E32" s="18">
        <v>1500000000</v>
      </c>
      <c r="F32" s="19">
        <v>1500000000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>
        <v>1500000000</v>
      </c>
      <c r="V32" s="19">
        <v>1500000000</v>
      </c>
      <c r="W32" s="19">
        <v>1500000000</v>
      </c>
      <c r="X32" s="19">
        <v>1500000000</v>
      </c>
      <c r="Y32" s="19"/>
      <c r="Z32" s="20"/>
      <c r="AA32" s="21">
        <v>1500000000</v>
      </c>
    </row>
    <row r="33" spans="1:27" ht="13.5">
      <c r="A33" s="22" t="s">
        <v>55</v>
      </c>
      <c r="B33" s="16"/>
      <c r="C33" s="17">
        <v>-7918647</v>
      </c>
      <c r="D33" s="17"/>
      <c r="E33" s="18">
        <v>23199673</v>
      </c>
      <c r="F33" s="19">
        <v>8400506</v>
      </c>
      <c r="G33" s="19">
        <v>-6579825</v>
      </c>
      <c r="H33" s="36">
        <v>-968948</v>
      </c>
      <c r="I33" s="36">
        <v>-12675475</v>
      </c>
      <c r="J33" s="36">
        <v>-20224248</v>
      </c>
      <c r="K33" s="19">
        <v>-14194410</v>
      </c>
      <c r="L33" s="19">
        <v>-12683760</v>
      </c>
      <c r="M33" s="19">
        <v>-3423170</v>
      </c>
      <c r="N33" s="19">
        <v>-30301340</v>
      </c>
      <c r="O33" s="36">
        <v>-899536</v>
      </c>
      <c r="P33" s="36">
        <v>-2931702</v>
      </c>
      <c r="Q33" s="36">
        <v>-4462185</v>
      </c>
      <c r="R33" s="19">
        <v>-8293423</v>
      </c>
      <c r="S33" s="19">
        <v>414525</v>
      </c>
      <c r="T33" s="19">
        <v>-4673301</v>
      </c>
      <c r="U33" s="19">
        <v>764550</v>
      </c>
      <c r="V33" s="36">
        <v>-3494226</v>
      </c>
      <c r="W33" s="36">
        <v>-62313237</v>
      </c>
      <c r="X33" s="36">
        <v>8400506</v>
      </c>
      <c r="Y33" s="19">
        <v>-70713743</v>
      </c>
      <c r="Z33" s="20">
        <v>-841.78</v>
      </c>
      <c r="AA33" s="21">
        <v>8400506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-648537164</v>
      </c>
      <c r="D35" s="17"/>
      <c r="E35" s="18">
        <v>-634301440</v>
      </c>
      <c r="F35" s="19">
        <v>-517653788</v>
      </c>
      <c r="G35" s="19">
        <v>-17092</v>
      </c>
      <c r="H35" s="19"/>
      <c r="I35" s="19">
        <v>-71904425</v>
      </c>
      <c r="J35" s="19">
        <v>-71921517</v>
      </c>
      <c r="K35" s="19">
        <v>-34403</v>
      </c>
      <c r="L35" s="19">
        <v>-453044080</v>
      </c>
      <c r="M35" s="19">
        <v>-161722192</v>
      </c>
      <c r="N35" s="19">
        <v>-614800675</v>
      </c>
      <c r="O35" s="19">
        <v>-3824955920</v>
      </c>
      <c r="P35" s="19">
        <v>-1696581261</v>
      </c>
      <c r="Q35" s="19">
        <v>-1143064868</v>
      </c>
      <c r="R35" s="19">
        <v>-6664602049</v>
      </c>
      <c r="S35" s="19">
        <v>-17800</v>
      </c>
      <c r="T35" s="19">
        <v>-220000000</v>
      </c>
      <c r="U35" s="19">
        <v>-1198247999</v>
      </c>
      <c r="V35" s="19">
        <v>-1418265799</v>
      </c>
      <c r="W35" s="19">
        <v>-8769590040</v>
      </c>
      <c r="X35" s="19">
        <v>-517653788</v>
      </c>
      <c r="Y35" s="19">
        <v>-8251936252</v>
      </c>
      <c r="Z35" s="20">
        <v>1594.1</v>
      </c>
      <c r="AA35" s="21">
        <v>-517653788</v>
      </c>
    </row>
    <row r="36" spans="1:27" ht="13.5">
      <c r="A36" s="23" t="s">
        <v>57</v>
      </c>
      <c r="B36" s="24"/>
      <c r="C36" s="25">
        <f aca="true" t="shared" si="2" ref="C36:Y36">SUM(C31:C35)</f>
        <v>943544189</v>
      </c>
      <c r="D36" s="25">
        <f>SUM(D31:D35)</f>
        <v>0</v>
      </c>
      <c r="E36" s="26">
        <f t="shared" si="2"/>
        <v>888898233</v>
      </c>
      <c r="F36" s="27">
        <f t="shared" si="2"/>
        <v>990746718</v>
      </c>
      <c r="G36" s="27">
        <f t="shared" si="2"/>
        <v>-6631102</v>
      </c>
      <c r="H36" s="27">
        <f t="shared" si="2"/>
        <v>589031053</v>
      </c>
      <c r="I36" s="27">
        <f t="shared" si="2"/>
        <v>805420100</v>
      </c>
      <c r="J36" s="27">
        <f t="shared" si="2"/>
        <v>1387820051</v>
      </c>
      <c r="K36" s="27">
        <f t="shared" si="2"/>
        <v>-382194629</v>
      </c>
      <c r="L36" s="27">
        <f t="shared" si="2"/>
        <v>-195727840</v>
      </c>
      <c r="M36" s="27">
        <f t="shared" si="2"/>
        <v>115898718</v>
      </c>
      <c r="N36" s="27">
        <f t="shared" si="2"/>
        <v>-462023751</v>
      </c>
      <c r="O36" s="27">
        <f t="shared" si="2"/>
        <v>156100464</v>
      </c>
      <c r="P36" s="27">
        <f t="shared" si="2"/>
        <v>-343512963</v>
      </c>
      <c r="Q36" s="27">
        <f t="shared" si="2"/>
        <v>-1107527053</v>
      </c>
      <c r="R36" s="27">
        <f t="shared" si="2"/>
        <v>-1294939552</v>
      </c>
      <c r="S36" s="27">
        <f t="shared" si="2"/>
        <v>130396725</v>
      </c>
      <c r="T36" s="27">
        <f t="shared" si="2"/>
        <v>230326699</v>
      </c>
      <c r="U36" s="27">
        <f t="shared" si="2"/>
        <v>967516551</v>
      </c>
      <c r="V36" s="27">
        <f t="shared" si="2"/>
        <v>1328239975</v>
      </c>
      <c r="W36" s="27">
        <f t="shared" si="2"/>
        <v>959096723</v>
      </c>
      <c r="X36" s="27">
        <f t="shared" si="2"/>
        <v>990746718</v>
      </c>
      <c r="Y36" s="27">
        <f t="shared" si="2"/>
        <v>-31649995</v>
      </c>
      <c r="Z36" s="28">
        <f>+IF(X36&lt;&gt;0,+(Y36/X36)*100,0)</f>
        <v>-3.1945596614128777</v>
      </c>
      <c r="AA36" s="29">
        <f>SUM(AA31:AA35)</f>
        <v>990746718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-529155301</v>
      </c>
      <c r="D38" s="31">
        <f>+D17+D27+D36</f>
        <v>0</v>
      </c>
      <c r="E38" s="32">
        <f t="shared" si="3"/>
        <v>1276568696</v>
      </c>
      <c r="F38" s="33">
        <f t="shared" si="3"/>
        <v>351490920</v>
      </c>
      <c r="G38" s="33">
        <f t="shared" si="3"/>
        <v>56662359</v>
      </c>
      <c r="H38" s="33">
        <f t="shared" si="3"/>
        <v>24765706</v>
      </c>
      <c r="I38" s="33">
        <f t="shared" si="3"/>
        <v>-134359431</v>
      </c>
      <c r="J38" s="33">
        <f t="shared" si="3"/>
        <v>-52931366</v>
      </c>
      <c r="K38" s="33">
        <f t="shared" si="3"/>
        <v>-382448415</v>
      </c>
      <c r="L38" s="33">
        <f t="shared" si="3"/>
        <v>91858717</v>
      </c>
      <c r="M38" s="33">
        <f t="shared" si="3"/>
        <v>-49273631</v>
      </c>
      <c r="N38" s="33">
        <f t="shared" si="3"/>
        <v>-339863329</v>
      </c>
      <c r="O38" s="33">
        <f t="shared" si="3"/>
        <v>40905607</v>
      </c>
      <c r="P38" s="33">
        <f t="shared" si="3"/>
        <v>-35606290</v>
      </c>
      <c r="Q38" s="33">
        <f t="shared" si="3"/>
        <v>258630026</v>
      </c>
      <c r="R38" s="33">
        <f t="shared" si="3"/>
        <v>263929343</v>
      </c>
      <c r="S38" s="33">
        <f t="shared" si="3"/>
        <v>-152589762</v>
      </c>
      <c r="T38" s="33">
        <f t="shared" si="3"/>
        <v>-126593217</v>
      </c>
      <c r="U38" s="33">
        <f t="shared" si="3"/>
        <v>228046850</v>
      </c>
      <c r="V38" s="33">
        <f t="shared" si="3"/>
        <v>-51136129</v>
      </c>
      <c r="W38" s="33">
        <f t="shared" si="3"/>
        <v>-180001481</v>
      </c>
      <c r="X38" s="33">
        <f t="shared" si="3"/>
        <v>351490920</v>
      </c>
      <c r="Y38" s="33">
        <f t="shared" si="3"/>
        <v>-531492401</v>
      </c>
      <c r="Z38" s="34">
        <f>+IF(X38&lt;&gt;0,+(Y38/X38)*100,0)</f>
        <v>-151.21084806401257</v>
      </c>
      <c r="AA38" s="35">
        <f>+AA17+AA27+AA36</f>
        <v>351490920</v>
      </c>
    </row>
    <row r="39" spans="1:27" ht="13.5">
      <c r="A39" s="22" t="s">
        <v>59</v>
      </c>
      <c r="B39" s="16"/>
      <c r="C39" s="31">
        <v>1376971281</v>
      </c>
      <c r="D39" s="31"/>
      <c r="E39" s="32">
        <v>1416667468</v>
      </c>
      <c r="F39" s="33">
        <v>851985194</v>
      </c>
      <c r="G39" s="33">
        <v>847815980</v>
      </c>
      <c r="H39" s="33">
        <v>904478339</v>
      </c>
      <c r="I39" s="33">
        <v>929244045</v>
      </c>
      <c r="J39" s="33">
        <v>847815980</v>
      </c>
      <c r="K39" s="33">
        <v>794884614</v>
      </c>
      <c r="L39" s="33">
        <v>412436199</v>
      </c>
      <c r="M39" s="33">
        <v>504294916</v>
      </c>
      <c r="N39" s="33">
        <v>794884614</v>
      </c>
      <c r="O39" s="33">
        <v>455021285</v>
      </c>
      <c r="P39" s="33">
        <v>495926892</v>
      </c>
      <c r="Q39" s="33">
        <v>460320602</v>
      </c>
      <c r="R39" s="33">
        <v>455021285</v>
      </c>
      <c r="S39" s="33">
        <v>718950628</v>
      </c>
      <c r="T39" s="33">
        <v>566360866</v>
      </c>
      <c r="U39" s="33">
        <v>439767649</v>
      </c>
      <c r="V39" s="33">
        <v>718950628</v>
      </c>
      <c r="W39" s="33">
        <v>847815980</v>
      </c>
      <c r="X39" s="33">
        <v>851985194</v>
      </c>
      <c r="Y39" s="33">
        <v>-4169214</v>
      </c>
      <c r="Z39" s="34">
        <v>-0.49</v>
      </c>
      <c r="AA39" s="35">
        <v>851985194</v>
      </c>
    </row>
    <row r="40" spans="1:27" ht="13.5">
      <c r="A40" s="41" t="s">
        <v>60</v>
      </c>
      <c r="B40" s="42"/>
      <c r="C40" s="43">
        <v>847815980</v>
      </c>
      <c r="D40" s="43"/>
      <c r="E40" s="44">
        <v>2693236164</v>
      </c>
      <c r="F40" s="45">
        <v>1203476114</v>
      </c>
      <c r="G40" s="45">
        <v>904478339</v>
      </c>
      <c r="H40" s="45">
        <v>929244045</v>
      </c>
      <c r="I40" s="45">
        <v>794884614</v>
      </c>
      <c r="J40" s="45">
        <v>794884614</v>
      </c>
      <c r="K40" s="45">
        <v>412436199</v>
      </c>
      <c r="L40" s="45">
        <v>504294916</v>
      </c>
      <c r="M40" s="45">
        <v>455021285</v>
      </c>
      <c r="N40" s="45">
        <v>455021285</v>
      </c>
      <c r="O40" s="45">
        <v>495926892</v>
      </c>
      <c r="P40" s="45">
        <v>460320602</v>
      </c>
      <c r="Q40" s="45">
        <v>718950628</v>
      </c>
      <c r="R40" s="45">
        <v>495926892</v>
      </c>
      <c r="S40" s="45">
        <v>566360866</v>
      </c>
      <c r="T40" s="45">
        <v>439767649</v>
      </c>
      <c r="U40" s="45">
        <v>667814499</v>
      </c>
      <c r="V40" s="45">
        <v>667814499</v>
      </c>
      <c r="W40" s="45">
        <v>667814499</v>
      </c>
      <c r="X40" s="45">
        <v>1203476114</v>
      </c>
      <c r="Y40" s="45">
        <v>-535661615</v>
      </c>
      <c r="Z40" s="46">
        <v>-44.51</v>
      </c>
      <c r="AA40" s="47">
        <v>1203476114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3106101858</v>
      </c>
      <c r="D6" s="17"/>
      <c r="E6" s="18">
        <v>3838959188</v>
      </c>
      <c r="F6" s="19">
        <v>3838959188</v>
      </c>
      <c r="G6" s="19">
        <v>283259615</v>
      </c>
      <c r="H6" s="19">
        <v>219301208</v>
      </c>
      <c r="I6" s="19">
        <v>283794000</v>
      </c>
      <c r="J6" s="19">
        <v>786354823</v>
      </c>
      <c r="K6" s="19">
        <v>281747760</v>
      </c>
      <c r="L6" s="19">
        <v>266898053</v>
      </c>
      <c r="M6" s="19">
        <v>286728243</v>
      </c>
      <c r="N6" s="19">
        <v>835374056</v>
      </c>
      <c r="O6" s="19">
        <v>289843729</v>
      </c>
      <c r="P6" s="19">
        <v>300144906</v>
      </c>
      <c r="Q6" s="19">
        <v>326869459</v>
      </c>
      <c r="R6" s="19">
        <v>916858094</v>
      </c>
      <c r="S6" s="19">
        <v>296499688</v>
      </c>
      <c r="T6" s="19">
        <v>309662036</v>
      </c>
      <c r="U6" s="19">
        <v>317222293</v>
      </c>
      <c r="V6" s="19">
        <v>923384017</v>
      </c>
      <c r="W6" s="19">
        <v>3461970990</v>
      </c>
      <c r="X6" s="19">
        <v>3838959188</v>
      </c>
      <c r="Y6" s="19">
        <v>-376988198</v>
      </c>
      <c r="Z6" s="20">
        <v>-9.82</v>
      </c>
      <c r="AA6" s="21">
        <v>3838959188</v>
      </c>
    </row>
    <row r="7" spans="1:27" ht="13.5">
      <c r="A7" s="22" t="s">
        <v>34</v>
      </c>
      <c r="B7" s="16"/>
      <c r="C7" s="17">
        <v>12936402215</v>
      </c>
      <c r="D7" s="17"/>
      <c r="E7" s="18">
        <v>15275574641</v>
      </c>
      <c r="F7" s="19">
        <v>15378405822</v>
      </c>
      <c r="G7" s="19">
        <v>946957432</v>
      </c>
      <c r="H7" s="19">
        <v>1448936766</v>
      </c>
      <c r="I7" s="19">
        <v>1471119127</v>
      </c>
      <c r="J7" s="19">
        <v>3867013325</v>
      </c>
      <c r="K7" s="19">
        <v>1659929274</v>
      </c>
      <c r="L7" s="19">
        <v>1421113001</v>
      </c>
      <c r="M7" s="19">
        <v>1203795980</v>
      </c>
      <c r="N7" s="19">
        <v>4284838255</v>
      </c>
      <c r="O7" s="19">
        <v>1145957345</v>
      </c>
      <c r="P7" s="19">
        <v>803813069</v>
      </c>
      <c r="Q7" s="19">
        <v>1314395502</v>
      </c>
      <c r="R7" s="19">
        <v>3264165916</v>
      </c>
      <c r="S7" s="19">
        <v>1049869988</v>
      </c>
      <c r="T7" s="19">
        <v>1213869308</v>
      </c>
      <c r="U7" s="19">
        <v>1026038784</v>
      </c>
      <c r="V7" s="19">
        <v>3289778080</v>
      </c>
      <c r="W7" s="19">
        <v>14705795576</v>
      </c>
      <c r="X7" s="19">
        <v>15378405822</v>
      </c>
      <c r="Y7" s="19">
        <v>-672610246</v>
      </c>
      <c r="Z7" s="20">
        <v>-4.37</v>
      </c>
      <c r="AA7" s="21">
        <v>15378405822</v>
      </c>
    </row>
    <row r="8" spans="1:27" ht="13.5">
      <c r="A8" s="22" t="s">
        <v>35</v>
      </c>
      <c r="B8" s="16"/>
      <c r="C8" s="17">
        <v>594296316</v>
      </c>
      <c r="D8" s="17"/>
      <c r="E8" s="18">
        <v>2157558766</v>
      </c>
      <c r="F8" s="19">
        <v>2159289227</v>
      </c>
      <c r="G8" s="19">
        <v>41335772</v>
      </c>
      <c r="H8" s="19">
        <v>47855322</v>
      </c>
      <c r="I8" s="19">
        <v>53309724</v>
      </c>
      <c r="J8" s="19">
        <v>142500818</v>
      </c>
      <c r="K8" s="19">
        <v>51446611</v>
      </c>
      <c r="L8" s="19">
        <v>48626100</v>
      </c>
      <c r="M8" s="19">
        <v>49040560</v>
      </c>
      <c r="N8" s="19">
        <v>149113271</v>
      </c>
      <c r="O8" s="19">
        <v>53288305</v>
      </c>
      <c r="P8" s="19">
        <v>49408312</v>
      </c>
      <c r="Q8" s="19">
        <v>56927192</v>
      </c>
      <c r="R8" s="19">
        <v>159623809</v>
      </c>
      <c r="S8" s="19">
        <v>46579971</v>
      </c>
      <c r="T8" s="19">
        <v>51890233</v>
      </c>
      <c r="U8" s="19">
        <v>77105144</v>
      </c>
      <c r="V8" s="19">
        <v>175575348</v>
      </c>
      <c r="W8" s="19">
        <v>626813246</v>
      </c>
      <c r="X8" s="19">
        <v>2159289227</v>
      </c>
      <c r="Y8" s="19">
        <v>-1532475981</v>
      </c>
      <c r="Z8" s="20">
        <v>-70.97</v>
      </c>
      <c r="AA8" s="21">
        <v>2159289227</v>
      </c>
    </row>
    <row r="9" spans="1:27" ht="13.5">
      <c r="A9" s="22" t="s">
        <v>36</v>
      </c>
      <c r="B9" s="16"/>
      <c r="C9" s="17">
        <v>3824178302</v>
      </c>
      <c r="D9" s="17"/>
      <c r="E9" s="18">
        <v>2683115346</v>
      </c>
      <c r="F9" s="19">
        <v>2812965698</v>
      </c>
      <c r="G9" s="19">
        <v>809034709</v>
      </c>
      <c r="H9" s="19">
        <v>553520830</v>
      </c>
      <c r="I9" s="19">
        <v>12968257</v>
      </c>
      <c r="J9" s="19">
        <v>1375523796</v>
      </c>
      <c r="K9" s="19">
        <v>41720392</v>
      </c>
      <c r="L9" s="19">
        <v>746014119</v>
      </c>
      <c r="M9" s="19">
        <v>612412343</v>
      </c>
      <c r="N9" s="19">
        <v>1400146854</v>
      </c>
      <c r="O9" s="19">
        <v>14703139</v>
      </c>
      <c r="P9" s="19">
        <v>97904510</v>
      </c>
      <c r="Q9" s="19">
        <v>1079230860</v>
      </c>
      <c r="R9" s="19">
        <v>1191838509</v>
      </c>
      <c r="S9" s="19">
        <v>19649977</v>
      </c>
      <c r="T9" s="19">
        <v>19023838</v>
      </c>
      <c r="U9" s="19">
        <v>57605993</v>
      </c>
      <c r="V9" s="19">
        <v>96279808</v>
      </c>
      <c r="W9" s="19">
        <v>4063788967</v>
      </c>
      <c r="X9" s="19">
        <v>2812965698</v>
      </c>
      <c r="Y9" s="19">
        <v>1250823269</v>
      </c>
      <c r="Z9" s="20">
        <v>44.47</v>
      </c>
      <c r="AA9" s="21">
        <v>2812965698</v>
      </c>
    </row>
    <row r="10" spans="1:27" ht="13.5">
      <c r="A10" s="22" t="s">
        <v>37</v>
      </c>
      <c r="B10" s="16"/>
      <c r="C10" s="17">
        <v>1515782441</v>
      </c>
      <c r="D10" s="17"/>
      <c r="E10" s="18">
        <v>2003181134</v>
      </c>
      <c r="F10" s="19">
        <v>2043763227</v>
      </c>
      <c r="G10" s="19"/>
      <c r="H10" s="19">
        <v>45514627</v>
      </c>
      <c r="I10" s="19">
        <v>135876388</v>
      </c>
      <c r="J10" s="19">
        <v>181391015</v>
      </c>
      <c r="K10" s="19">
        <v>73787360</v>
      </c>
      <c r="L10" s="19">
        <v>65946653</v>
      </c>
      <c r="M10" s="19">
        <v>139470071</v>
      </c>
      <c r="N10" s="19">
        <v>279204084</v>
      </c>
      <c r="O10" s="19">
        <v>96025025</v>
      </c>
      <c r="P10" s="19">
        <v>96640627</v>
      </c>
      <c r="Q10" s="19">
        <v>178005539</v>
      </c>
      <c r="R10" s="19">
        <v>370671191</v>
      </c>
      <c r="S10" s="19">
        <v>144753960</v>
      </c>
      <c r="T10" s="19">
        <v>141140591</v>
      </c>
      <c r="U10" s="19">
        <v>314514232</v>
      </c>
      <c r="V10" s="19">
        <v>600408783</v>
      </c>
      <c r="W10" s="19">
        <v>1431675073</v>
      </c>
      <c r="X10" s="19">
        <v>2043763227</v>
      </c>
      <c r="Y10" s="19">
        <v>-612088154</v>
      </c>
      <c r="Z10" s="20">
        <v>-29.95</v>
      </c>
      <c r="AA10" s="21">
        <v>2043763227</v>
      </c>
    </row>
    <row r="11" spans="1:27" ht="13.5">
      <c r="A11" s="22" t="s">
        <v>38</v>
      </c>
      <c r="B11" s="16"/>
      <c r="C11" s="17">
        <v>732360302</v>
      </c>
      <c r="D11" s="17"/>
      <c r="E11" s="18">
        <v>439963544</v>
      </c>
      <c r="F11" s="19">
        <v>501919221</v>
      </c>
      <c r="G11" s="19">
        <v>54657398</v>
      </c>
      <c r="H11" s="19">
        <v>57146552</v>
      </c>
      <c r="I11" s="19">
        <v>54702683</v>
      </c>
      <c r="J11" s="19">
        <v>166506633</v>
      </c>
      <c r="K11" s="19">
        <v>52551171</v>
      </c>
      <c r="L11" s="19">
        <v>52242387</v>
      </c>
      <c r="M11" s="19">
        <v>53038861</v>
      </c>
      <c r="N11" s="19">
        <v>157832419</v>
      </c>
      <c r="O11" s="19">
        <v>59749286</v>
      </c>
      <c r="P11" s="19">
        <v>60189998</v>
      </c>
      <c r="Q11" s="19">
        <v>55964006</v>
      </c>
      <c r="R11" s="19">
        <v>175903290</v>
      </c>
      <c r="S11" s="19">
        <v>66962407</v>
      </c>
      <c r="T11" s="19">
        <v>66320616</v>
      </c>
      <c r="U11" s="19">
        <v>129817284</v>
      </c>
      <c r="V11" s="19">
        <v>263100307</v>
      </c>
      <c r="W11" s="19">
        <v>763342649</v>
      </c>
      <c r="X11" s="19">
        <v>501919221</v>
      </c>
      <c r="Y11" s="19">
        <v>261423428</v>
      </c>
      <c r="Z11" s="20">
        <v>52.08</v>
      </c>
      <c r="AA11" s="21">
        <v>501919221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-17168116814</v>
      </c>
      <c r="D14" s="17"/>
      <c r="E14" s="18">
        <v>-21026330447</v>
      </c>
      <c r="F14" s="19">
        <v>-21358080942</v>
      </c>
      <c r="G14" s="19">
        <v>-1890898264</v>
      </c>
      <c r="H14" s="19">
        <v>-2086385499</v>
      </c>
      <c r="I14" s="19">
        <v>-1787670987</v>
      </c>
      <c r="J14" s="19">
        <v>-5764954750</v>
      </c>
      <c r="K14" s="19">
        <v>-2010103431</v>
      </c>
      <c r="L14" s="19">
        <v>-1587437298</v>
      </c>
      <c r="M14" s="19">
        <v>-1257470975</v>
      </c>
      <c r="N14" s="19">
        <v>-4855011704</v>
      </c>
      <c r="O14" s="19">
        <v>-1730824538</v>
      </c>
      <c r="P14" s="19">
        <v>-1398803367</v>
      </c>
      <c r="Q14" s="19">
        <v>-799039280</v>
      </c>
      <c r="R14" s="19">
        <v>-3928667185</v>
      </c>
      <c r="S14" s="19">
        <v>-1717775986</v>
      </c>
      <c r="T14" s="19">
        <v>-1560518637</v>
      </c>
      <c r="U14" s="19">
        <v>-1546494342</v>
      </c>
      <c r="V14" s="19">
        <v>-4824788965</v>
      </c>
      <c r="W14" s="19">
        <v>-19373422604</v>
      </c>
      <c r="X14" s="19">
        <v>-21358080942</v>
      </c>
      <c r="Y14" s="19">
        <v>1984658338</v>
      </c>
      <c r="Z14" s="20">
        <v>-9.29</v>
      </c>
      <c r="AA14" s="21">
        <v>-21358080942</v>
      </c>
    </row>
    <row r="15" spans="1:27" ht="13.5">
      <c r="A15" s="22" t="s">
        <v>42</v>
      </c>
      <c r="B15" s="16"/>
      <c r="C15" s="17">
        <v>-572960411</v>
      </c>
      <c r="D15" s="17"/>
      <c r="E15" s="18">
        <v>-706964374</v>
      </c>
      <c r="F15" s="19">
        <v>-670458374</v>
      </c>
      <c r="G15" s="19">
        <v>-43032000</v>
      </c>
      <c r="H15" s="19">
        <v>-20390636</v>
      </c>
      <c r="I15" s="19">
        <v>-53099872</v>
      </c>
      <c r="J15" s="19">
        <v>-116522508</v>
      </c>
      <c r="K15" s="19">
        <v>-92420381</v>
      </c>
      <c r="L15" s="19">
        <v>-36494689</v>
      </c>
      <c r="M15" s="19">
        <v>-32808213</v>
      </c>
      <c r="N15" s="19">
        <v>-161723283</v>
      </c>
      <c r="O15" s="19">
        <v>-43032000</v>
      </c>
      <c r="P15" s="19">
        <v>-19942585</v>
      </c>
      <c r="Q15" s="19">
        <v>-46991773</v>
      </c>
      <c r="R15" s="19">
        <v>-109966358</v>
      </c>
      <c r="S15" s="19">
        <v>-90615716</v>
      </c>
      <c r="T15" s="19">
        <v>-32958000</v>
      </c>
      <c r="U15" s="19">
        <v>-29875350</v>
      </c>
      <c r="V15" s="19">
        <v>-153449066</v>
      </c>
      <c r="W15" s="19">
        <v>-541661215</v>
      </c>
      <c r="X15" s="19">
        <v>-670458374</v>
      </c>
      <c r="Y15" s="19">
        <v>128797159</v>
      </c>
      <c r="Z15" s="20">
        <v>-19.21</v>
      </c>
      <c r="AA15" s="21">
        <v>-670458374</v>
      </c>
    </row>
    <row r="16" spans="1:27" ht="13.5">
      <c r="A16" s="22" t="s">
        <v>43</v>
      </c>
      <c r="B16" s="16"/>
      <c r="C16" s="17">
        <v>-1060444401</v>
      </c>
      <c r="D16" s="17"/>
      <c r="E16" s="18">
        <v>-1049071231</v>
      </c>
      <c r="F16" s="19">
        <v>-1050194831</v>
      </c>
      <c r="G16" s="19">
        <v>-22133527</v>
      </c>
      <c r="H16" s="19">
        <v>-102246727</v>
      </c>
      <c r="I16" s="19">
        <v>-66646822</v>
      </c>
      <c r="J16" s="19">
        <v>-191027076</v>
      </c>
      <c r="K16" s="19">
        <v>-81606620</v>
      </c>
      <c r="L16" s="19">
        <v>-58618373</v>
      </c>
      <c r="M16" s="19">
        <v>-132321431</v>
      </c>
      <c r="N16" s="19">
        <v>-272546424</v>
      </c>
      <c r="O16" s="19">
        <v>-78387762</v>
      </c>
      <c r="P16" s="19">
        <v>-120265246</v>
      </c>
      <c r="Q16" s="19">
        <v>-85411460</v>
      </c>
      <c r="R16" s="19">
        <v>-284064468</v>
      </c>
      <c r="S16" s="19">
        <v>-73053860</v>
      </c>
      <c r="T16" s="19">
        <v>-89236931</v>
      </c>
      <c r="U16" s="19">
        <v>-64389794</v>
      </c>
      <c r="V16" s="19">
        <v>-226680585</v>
      </c>
      <c r="W16" s="19">
        <v>-974318553</v>
      </c>
      <c r="X16" s="19">
        <v>-1050194831</v>
      </c>
      <c r="Y16" s="19">
        <v>75876278</v>
      </c>
      <c r="Z16" s="20">
        <v>-7.22</v>
      </c>
      <c r="AA16" s="21">
        <v>-1050194831</v>
      </c>
    </row>
    <row r="17" spans="1:27" ht="13.5">
      <c r="A17" s="23" t="s">
        <v>44</v>
      </c>
      <c r="B17" s="24"/>
      <c r="C17" s="25">
        <f aca="true" t="shared" si="0" ref="C17:Y17">SUM(C6:C16)</f>
        <v>3907599808</v>
      </c>
      <c r="D17" s="25">
        <f>SUM(D6:D16)</f>
        <v>0</v>
      </c>
      <c r="E17" s="26">
        <f t="shared" si="0"/>
        <v>3615986567</v>
      </c>
      <c r="F17" s="27">
        <f t="shared" si="0"/>
        <v>3656568236</v>
      </c>
      <c r="G17" s="27">
        <f t="shared" si="0"/>
        <v>179181135</v>
      </c>
      <c r="H17" s="27">
        <f t="shared" si="0"/>
        <v>163252443</v>
      </c>
      <c r="I17" s="27">
        <f t="shared" si="0"/>
        <v>104352498</v>
      </c>
      <c r="J17" s="27">
        <f t="shared" si="0"/>
        <v>446786076</v>
      </c>
      <c r="K17" s="27">
        <f t="shared" si="0"/>
        <v>-22947864</v>
      </c>
      <c r="L17" s="27">
        <f t="shared" si="0"/>
        <v>918289953</v>
      </c>
      <c r="M17" s="27">
        <f t="shared" si="0"/>
        <v>921885439</v>
      </c>
      <c r="N17" s="27">
        <f t="shared" si="0"/>
        <v>1817227528</v>
      </c>
      <c r="O17" s="27">
        <f t="shared" si="0"/>
        <v>-192677471</v>
      </c>
      <c r="P17" s="27">
        <f t="shared" si="0"/>
        <v>-130909776</v>
      </c>
      <c r="Q17" s="27">
        <f t="shared" si="0"/>
        <v>2079950045</v>
      </c>
      <c r="R17" s="27">
        <f t="shared" si="0"/>
        <v>1756362798</v>
      </c>
      <c r="S17" s="27">
        <f t="shared" si="0"/>
        <v>-257129571</v>
      </c>
      <c r="T17" s="27">
        <f t="shared" si="0"/>
        <v>119193054</v>
      </c>
      <c r="U17" s="27">
        <f t="shared" si="0"/>
        <v>281544244</v>
      </c>
      <c r="V17" s="27">
        <f t="shared" si="0"/>
        <v>143607727</v>
      </c>
      <c r="W17" s="27">
        <f t="shared" si="0"/>
        <v>4163984129</v>
      </c>
      <c r="X17" s="27">
        <f t="shared" si="0"/>
        <v>3656568236</v>
      </c>
      <c r="Y17" s="27">
        <f t="shared" si="0"/>
        <v>507415893</v>
      </c>
      <c r="Z17" s="28">
        <f>+IF(X17&lt;&gt;0,+(Y17/X17)*100,0)</f>
        <v>13.876833693525526</v>
      </c>
      <c r="AA17" s="29">
        <f>SUM(AA6:AA16)</f>
        <v>3656568236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-119611</v>
      </c>
      <c r="D23" s="40"/>
      <c r="E23" s="18"/>
      <c r="F23" s="19"/>
      <c r="G23" s="36">
        <v>-33696</v>
      </c>
      <c r="H23" s="36">
        <v>-72455</v>
      </c>
      <c r="I23" s="36">
        <v>-23166</v>
      </c>
      <c r="J23" s="19">
        <v>-129317</v>
      </c>
      <c r="K23" s="36">
        <v>-41762</v>
      </c>
      <c r="L23" s="36">
        <v>228000</v>
      </c>
      <c r="M23" s="19">
        <v>-35881</v>
      </c>
      <c r="N23" s="36">
        <v>150357</v>
      </c>
      <c r="O23" s="36">
        <v>-19717</v>
      </c>
      <c r="P23" s="36">
        <v>-321415</v>
      </c>
      <c r="Q23" s="19">
        <v>-21506</v>
      </c>
      <c r="R23" s="36">
        <v>-362638</v>
      </c>
      <c r="S23" s="36">
        <v>6732</v>
      </c>
      <c r="T23" s="19">
        <v>-7216</v>
      </c>
      <c r="U23" s="36">
        <v>1948070</v>
      </c>
      <c r="V23" s="36">
        <v>1947586</v>
      </c>
      <c r="W23" s="36">
        <v>1605988</v>
      </c>
      <c r="X23" s="19"/>
      <c r="Y23" s="36">
        <v>1605988</v>
      </c>
      <c r="Z23" s="37"/>
      <c r="AA23" s="38"/>
    </row>
    <row r="24" spans="1:27" ht="13.5">
      <c r="A24" s="22" t="s">
        <v>49</v>
      </c>
      <c r="B24" s="16"/>
      <c r="C24" s="17">
        <v>46653976</v>
      </c>
      <c r="D24" s="17"/>
      <c r="E24" s="18">
        <v>-158811000</v>
      </c>
      <c r="F24" s="19">
        <v>-158811000</v>
      </c>
      <c r="G24" s="19">
        <v>6138526</v>
      </c>
      <c r="H24" s="19">
        <v>-36739116</v>
      </c>
      <c r="I24" s="19">
        <v>6140884</v>
      </c>
      <c r="J24" s="19">
        <v>-24459706</v>
      </c>
      <c r="K24" s="19">
        <v>-36739116</v>
      </c>
      <c r="L24" s="19">
        <v>4775666</v>
      </c>
      <c r="M24" s="19">
        <v>-35375938</v>
      </c>
      <c r="N24" s="19">
        <v>-67339388</v>
      </c>
      <c r="O24" s="19">
        <v>40073308</v>
      </c>
      <c r="P24" s="19">
        <v>-35288745</v>
      </c>
      <c r="Q24" s="19">
        <v>7451039</v>
      </c>
      <c r="R24" s="19">
        <v>12235602</v>
      </c>
      <c r="S24" s="19">
        <v>-35329315</v>
      </c>
      <c r="T24" s="19">
        <v>4820862</v>
      </c>
      <c r="U24" s="19">
        <v>-107168973</v>
      </c>
      <c r="V24" s="19">
        <v>-137677426</v>
      </c>
      <c r="W24" s="19">
        <v>-217240918</v>
      </c>
      <c r="X24" s="19">
        <v>-158811000</v>
      </c>
      <c r="Y24" s="19">
        <v>-58429918</v>
      </c>
      <c r="Z24" s="20">
        <v>36.79</v>
      </c>
      <c r="AA24" s="21">
        <v>-158811000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-2612281379</v>
      </c>
      <c r="D26" s="17"/>
      <c r="E26" s="18">
        <v>-3790365855</v>
      </c>
      <c r="F26" s="19">
        <v>-3810949199</v>
      </c>
      <c r="G26" s="19">
        <v>-21198950</v>
      </c>
      <c r="H26" s="19">
        <v>-63542950</v>
      </c>
      <c r="I26" s="19">
        <v>-198105751</v>
      </c>
      <c r="J26" s="19">
        <v>-282847651</v>
      </c>
      <c r="K26" s="19">
        <v>-132344967</v>
      </c>
      <c r="L26" s="19">
        <v>-122966493</v>
      </c>
      <c r="M26" s="19">
        <v>-250083803</v>
      </c>
      <c r="N26" s="19">
        <v>-505395263</v>
      </c>
      <c r="O26" s="19">
        <v>-75949946</v>
      </c>
      <c r="P26" s="19">
        <v>-175624200</v>
      </c>
      <c r="Q26" s="19">
        <v>-335752793</v>
      </c>
      <c r="R26" s="19">
        <v>-587326939</v>
      </c>
      <c r="S26" s="19">
        <v>-238765417</v>
      </c>
      <c r="T26" s="19">
        <v>-274765380</v>
      </c>
      <c r="U26" s="19">
        <v>-831976598</v>
      </c>
      <c r="V26" s="19">
        <v>-1345507395</v>
      </c>
      <c r="W26" s="19">
        <v>-2721077248</v>
      </c>
      <c r="X26" s="19">
        <v>-3810949199</v>
      </c>
      <c r="Y26" s="19">
        <v>1089871951</v>
      </c>
      <c r="Z26" s="20">
        <v>-28.6</v>
      </c>
      <c r="AA26" s="21">
        <v>-3810949199</v>
      </c>
    </row>
    <row r="27" spans="1:27" ht="13.5">
      <c r="A27" s="23" t="s">
        <v>51</v>
      </c>
      <c r="B27" s="24"/>
      <c r="C27" s="25">
        <f aca="true" t="shared" si="1" ref="C27:Y27">SUM(C21:C26)</f>
        <v>-2565747014</v>
      </c>
      <c r="D27" s="25">
        <f>SUM(D21:D26)</f>
        <v>0</v>
      </c>
      <c r="E27" s="26">
        <f t="shared" si="1"/>
        <v>-3949176855</v>
      </c>
      <c r="F27" s="27">
        <f t="shared" si="1"/>
        <v>-3969760199</v>
      </c>
      <c r="G27" s="27">
        <f t="shared" si="1"/>
        <v>-15094120</v>
      </c>
      <c r="H27" s="27">
        <f t="shared" si="1"/>
        <v>-100354521</v>
      </c>
      <c r="I27" s="27">
        <f t="shared" si="1"/>
        <v>-191988033</v>
      </c>
      <c r="J27" s="27">
        <f t="shared" si="1"/>
        <v>-307436674</v>
      </c>
      <c r="K27" s="27">
        <f t="shared" si="1"/>
        <v>-169125845</v>
      </c>
      <c r="L27" s="27">
        <f t="shared" si="1"/>
        <v>-117962827</v>
      </c>
      <c r="M27" s="27">
        <f t="shared" si="1"/>
        <v>-285495622</v>
      </c>
      <c r="N27" s="27">
        <f t="shared" si="1"/>
        <v>-572584294</v>
      </c>
      <c r="O27" s="27">
        <f t="shared" si="1"/>
        <v>-35896355</v>
      </c>
      <c r="P27" s="27">
        <f t="shared" si="1"/>
        <v>-211234360</v>
      </c>
      <c r="Q27" s="27">
        <f t="shared" si="1"/>
        <v>-328323260</v>
      </c>
      <c r="R27" s="27">
        <f t="shared" si="1"/>
        <v>-575453975</v>
      </c>
      <c r="S27" s="27">
        <f t="shared" si="1"/>
        <v>-274088000</v>
      </c>
      <c r="T27" s="27">
        <f t="shared" si="1"/>
        <v>-269951734</v>
      </c>
      <c r="U27" s="27">
        <f t="shared" si="1"/>
        <v>-937197501</v>
      </c>
      <c r="V27" s="27">
        <f t="shared" si="1"/>
        <v>-1481237235</v>
      </c>
      <c r="W27" s="27">
        <f t="shared" si="1"/>
        <v>-2936712178</v>
      </c>
      <c r="X27" s="27">
        <f t="shared" si="1"/>
        <v>-3969760199</v>
      </c>
      <c r="Y27" s="27">
        <f t="shared" si="1"/>
        <v>1033048021</v>
      </c>
      <c r="Z27" s="28">
        <f>+IF(X27&lt;&gt;0,+(Y27/X27)*100,0)</f>
        <v>-26.022932600821314</v>
      </c>
      <c r="AA27" s="29">
        <f>SUM(AA21:AA26)</f>
        <v>-3969760199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785000000</v>
      </c>
      <c r="D32" s="17"/>
      <c r="E32" s="18">
        <v>1100000000</v>
      </c>
      <c r="F32" s="19">
        <v>1100000000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1100000000</v>
      </c>
      <c r="Y32" s="19">
        <v>-1100000000</v>
      </c>
      <c r="Z32" s="20">
        <v>-100</v>
      </c>
      <c r="AA32" s="21">
        <v>1100000000</v>
      </c>
    </row>
    <row r="33" spans="1:27" ht="13.5">
      <c r="A33" s="22" t="s">
        <v>55</v>
      </c>
      <c r="B33" s="16"/>
      <c r="C33" s="17">
        <v>22731408</v>
      </c>
      <c r="D33" s="17"/>
      <c r="E33" s="18">
        <v>40784000</v>
      </c>
      <c r="F33" s="19">
        <v>40784000</v>
      </c>
      <c r="G33" s="19">
        <v>487854</v>
      </c>
      <c r="H33" s="36">
        <v>4638430</v>
      </c>
      <c r="I33" s="36">
        <v>4800682</v>
      </c>
      <c r="J33" s="36">
        <v>9926966</v>
      </c>
      <c r="K33" s="19">
        <v>4832348</v>
      </c>
      <c r="L33" s="19">
        <v>6876886</v>
      </c>
      <c r="M33" s="19">
        <v>8282242</v>
      </c>
      <c r="N33" s="19">
        <v>19991476</v>
      </c>
      <c r="O33" s="36">
        <v>7076169</v>
      </c>
      <c r="P33" s="36">
        <v>5218090</v>
      </c>
      <c r="Q33" s="36">
        <v>5012604</v>
      </c>
      <c r="R33" s="19">
        <v>17306863</v>
      </c>
      <c r="S33" s="19">
        <v>2652079</v>
      </c>
      <c r="T33" s="19">
        <v>2674592</v>
      </c>
      <c r="U33" s="19">
        <v>17937902</v>
      </c>
      <c r="V33" s="36">
        <v>23264573</v>
      </c>
      <c r="W33" s="36">
        <v>70489878</v>
      </c>
      <c r="X33" s="36">
        <v>40784000</v>
      </c>
      <c r="Y33" s="19">
        <v>29705878</v>
      </c>
      <c r="Z33" s="20">
        <v>72.84</v>
      </c>
      <c r="AA33" s="21">
        <v>40784000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-629420732</v>
      </c>
      <c r="D35" s="17"/>
      <c r="E35" s="18">
        <v>-222086716</v>
      </c>
      <c r="F35" s="19">
        <v>-222086716</v>
      </c>
      <c r="G35" s="19"/>
      <c r="H35" s="19">
        <v>-8280687</v>
      </c>
      <c r="I35" s="19">
        <v>-4080506</v>
      </c>
      <c r="J35" s="19">
        <v>-12361193</v>
      </c>
      <c r="K35" s="19">
        <v>-30135764</v>
      </c>
      <c r="L35" s="19">
        <v>-59286667</v>
      </c>
      <c r="M35" s="19">
        <v>-54562531</v>
      </c>
      <c r="N35" s="19">
        <v>-143984962</v>
      </c>
      <c r="O35" s="19"/>
      <c r="P35" s="19">
        <v>-8762954</v>
      </c>
      <c r="Q35" s="19">
        <v>-4374752</v>
      </c>
      <c r="R35" s="19">
        <v>-13137706</v>
      </c>
      <c r="S35" s="19">
        <v>-30534449</v>
      </c>
      <c r="T35" s="19">
        <v>-26666667</v>
      </c>
      <c r="U35" s="19">
        <v>692504605</v>
      </c>
      <c r="V35" s="19">
        <v>635303489</v>
      </c>
      <c r="W35" s="19">
        <v>465819628</v>
      </c>
      <c r="X35" s="19">
        <v>-222086716</v>
      </c>
      <c r="Y35" s="19">
        <v>687906344</v>
      </c>
      <c r="Z35" s="20">
        <v>-309.75</v>
      </c>
      <c r="AA35" s="21">
        <v>-222086716</v>
      </c>
    </row>
    <row r="36" spans="1:27" ht="13.5">
      <c r="A36" s="23" t="s">
        <v>57</v>
      </c>
      <c r="B36" s="24"/>
      <c r="C36" s="25">
        <f aca="true" t="shared" si="2" ref="C36:Y36">SUM(C31:C35)</f>
        <v>178310676</v>
      </c>
      <c r="D36" s="25">
        <f>SUM(D31:D35)</f>
        <v>0</v>
      </c>
      <c r="E36" s="26">
        <f t="shared" si="2"/>
        <v>918697284</v>
      </c>
      <c r="F36" s="27">
        <f t="shared" si="2"/>
        <v>918697284</v>
      </c>
      <c r="G36" s="27">
        <f t="shared" si="2"/>
        <v>487854</v>
      </c>
      <c r="H36" s="27">
        <f t="shared" si="2"/>
        <v>-3642257</v>
      </c>
      <c r="I36" s="27">
        <f t="shared" si="2"/>
        <v>720176</v>
      </c>
      <c r="J36" s="27">
        <f t="shared" si="2"/>
        <v>-2434227</v>
      </c>
      <c r="K36" s="27">
        <f t="shared" si="2"/>
        <v>-25303416</v>
      </c>
      <c r="L36" s="27">
        <f t="shared" si="2"/>
        <v>-52409781</v>
      </c>
      <c r="M36" s="27">
        <f t="shared" si="2"/>
        <v>-46280289</v>
      </c>
      <c r="N36" s="27">
        <f t="shared" si="2"/>
        <v>-123993486</v>
      </c>
      <c r="O36" s="27">
        <f t="shared" si="2"/>
        <v>7076169</v>
      </c>
      <c r="P36" s="27">
        <f t="shared" si="2"/>
        <v>-3544864</v>
      </c>
      <c r="Q36" s="27">
        <f t="shared" si="2"/>
        <v>637852</v>
      </c>
      <c r="R36" s="27">
        <f t="shared" si="2"/>
        <v>4169157</v>
      </c>
      <c r="S36" s="27">
        <f t="shared" si="2"/>
        <v>-27882370</v>
      </c>
      <c r="T36" s="27">
        <f t="shared" si="2"/>
        <v>-23992075</v>
      </c>
      <c r="U36" s="27">
        <f t="shared" si="2"/>
        <v>710442507</v>
      </c>
      <c r="V36" s="27">
        <f t="shared" si="2"/>
        <v>658568062</v>
      </c>
      <c r="W36" s="27">
        <f t="shared" si="2"/>
        <v>536309506</v>
      </c>
      <c r="X36" s="27">
        <f t="shared" si="2"/>
        <v>918697284</v>
      </c>
      <c r="Y36" s="27">
        <f t="shared" si="2"/>
        <v>-382387778</v>
      </c>
      <c r="Z36" s="28">
        <f>+IF(X36&lt;&gt;0,+(Y36/X36)*100,0)</f>
        <v>-41.622826654617604</v>
      </c>
      <c r="AA36" s="29">
        <f>SUM(AA31:AA35)</f>
        <v>918697284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1520163470</v>
      </c>
      <c r="D38" s="31">
        <f>+D17+D27+D36</f>
        <v>0</v>
      </c>
      <c r="E38" s="32">
        <f t="shared" si="3"/>
        <v>585506996</v>
      </c>
      <c r="F38" s="33">
        <f t="shared" si="3"/>
        <v>605505321</v>
      </c>
      <c r="G38" s="33">
        <f t="shared" si="3"/>
        <v>164574869</v>
      </c>
      <c r="H38" s="33">
        <f t="shared" si="3"/>
        <v>59255665</v>
      </c>
      <c r="I38" s="33">
        <f t="shared" si="3"/>
        <v>-86915359</v>
      </c>
      <c r="J38" s="33">
        <f t="shared" si="3"/>
        <v>136915175</v>
      </c>
      <c r="K38" s="33">
        <f t="shared" si="3"/>
        <v>-217377125</v>
      </c>
      <c r="L38" s="33">
        <f t="shared" si="3"/>
        <v>747917345</v>
      </c>
      <c r="M38" s="33">
        <f t="shared" si="3"/>
        <v>590109528</v>
      </c>
      <c r="N38" s="33">
        <f t="shared" si="3"/>
        <v>1120649748</v>
      </c>
      <c r="O38" s="33">
        <f t="shared" si="3"/>
        <v>-221497657</v>
      </c>
      <c r="P38" s="33">
        <f t="shared" si="3"/>
        <v>-345689000</v>
      </c>
      <c r="Q38" s="33">
        <f t="shared" si="3"/>
        <v>1752264637</v>
      </c>
      <c r="R38" s="33">
        <f t="shared" si="3"/>
        <v>1185077980</v>
      </c>
      <c r="S38" s="33">
        <f t="shared" si="3"/>
        <v>-559099941</v>
      </c>
      <c r="T38" s="33">
        <f t="shared" si="3"/>
        <v>-174750755</v>
      </c>
      <c r="U38" s="33">
        <f t="shared" si="3"/>
        <v>54789250</v>
      </c>
      <c r="V38" s="33">
        <f t="shared" si="3"/>
        <v>-679061446</v>
      </c>
      <c r="W38" s="33">
        <f t="shared" si="3"/>
        <v>1763581457</v>
      </c>
      <c r="X38" s="33">
        <f t="shared" si="3"/>
        <v>605505321</v>
      </c>
      <c r="Y38" s="33">
        <f t="shared" si="3"/>
        <v>1158076136</v>
      </c>
      <c r="Z38" s="34">
        <f>+IF(X38&lt;&gt;0,+(Y38/X38)*100,0)</f>
        <v>191.25779672545602</v>
      </c>
      <c r="AA38" s="35">
        <f>+AA17+AA27+AA36</f>
        <v>605505321</v>
      </c>
    </row>
    <row r="39" spans="1:27" ht="13.5">
      <c r="A39" s="22" t="s">
        <v>59</v>
      </c>
      <c r="B39" s="16"/>
      <c r="C39" s="31">
        <v>4374377023</v>
      </c>
      <c r="D39" s="31"/>
      <c r="E39" s="32">
        <v>3755814369</v>
      </c>
      <c r="F39" s="33">
        <v>3755814369</v>
      </c>
      <c r="G39" s="33">
        <v>5894540499</v>
      </c>
      <c r="H39" s="33">
        <v>6059115368</v>
      </c>
      <c r="I39" s="33">
        <v>6118371033</v>
      </c>
      <c r="J39" s="33">
        <v>5894540499</v>
      </c>
      <c r="K39" s="33">
        <v>6031455674</v>
      </c>
      <c r="L39" s="33">
        <v>5814078549</v>
      </c>
      <c r="M39" s="33">
        <v>6561995894</v>
      </c>
      <c r="N39" s="33">
        <v>6031455674</v>
      </c>
      <c r="O39" s="33">
        <v>7152105422</v>
      </c>
      <c r="P39" s="33">
        <v>6930607765</v>
      </c>
      <c r="Q39" s="33">
        <v>6584918765</v>
      </c>
      <c r="R39" s="33">
        <v>7152105422</v>
      </c>
      <c r="S39" s="33">
        <v>8337183402</v>
      </c>
      <c r="T39" s="33">
        <v>7778083461</v>
      </c>
      <c r="U39" s="33">
        <v>7603332706</v>
      </c>
      <c r="V39" s="33">
        <v>8337183402</v>
      </c>
      <c r="W39" s="33">
        <v>5894540499</v>
      </c>
      <c r="X39" s="33">
        <v>3755814369</v>
      </c>
      <c r="Y39" s="33">
        <v>2138726130</v>
      </c>
      <c r="Z39" s="34">
        <v>56.94</v>
      </c>
      <c r="AA39" s="35">
        <v>3755814369</v>
      </c>
    </row>
    <row r="40" spans="1:27" ht="13.5">
      <c r="A40" s="41" t="s">
        <v>60</v>
      </c>
      <c r="B40" s="42"/>
      <c r="C40" s="43">
        <v>5894540493</v>
      </c>
      <c r="D40" s="43"/>
      <c r="E40" s="44">
        <v>4341321364</v>
      </c>
      <c r="F40" s="45">
        <v>4361319689</v>
      </c>
      <c r="G40" s="45">
        <v>6059115368</v>
      </c>
      <c r="H40" s="45">
        <v>6118371033</v>
      </c>
      <c r="I40" s="45">
        <v>6031455674</v>
      </c>
      <c r="J40" s="45">
        <v>6031455674</v>
      </c>
      <c r="K40" s="45">
        <v>5814078549</v>
      </c>
      <c r="L40" s="45">
        <v>6561995894</v>
      </c>
      <c r="M40" s="45">
        <v>7152105422</v>
      </c>
      <c r="N40" s="45">
        <v>7152105422</v>
      </c>
      <c r="O40" s="45">
        <v>6930607765</v>
      </c>
      <c r="P40" s="45">
        <v>6584918765</v>
      </c>
      <c r="Q40" s="45">
        <v>8337183402</v>
      </c>
      <c r="R40" s="45">
        <v>6930607765</v>
      </c>
      <c r="S40" s="45">
        <v>7778083461</v>
      </c>
      <c r="T40" s="45">
        <v>7603332706</v>
      </c>
      <c r="U40" s="45">
        <v>7658121956</v>
      </c>
      <c r="V40" s="45">
        <v>7658121956</v>
      </c>
      <c r="W40" s="45">
        <v>7658121956</v>
      </c>
      <c r="X40" s="45">
        <v>4361319689</v>
      </c>
      <c r="Y40" s="45">
        <v>3296802267</v>
      </c>
      <c r="Z40" s="46">
        <v>75.59</v>
      </c>
      <c r="AA40" s="47">
        <v>4361319689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5443084631</v>
      </c>
      <c r="D6" s="17"/>
      <c r="E6" s="18">
        <v>5371740588</v>
      </c>
      <c r="F6" s="19">
        <v>5521968253</v>
      </c>
      <c r="G6" s="19">
        <v>445488127</v>
      </c>
      <c r="H6" s="19">
        <v>404494580</v>
      </c>
      <c r="I6" s="19">
        <v>569343373</v>
      </c>
      <c r="J6" s="19">
        <v>1419326080</v>
      </c>
      <c r="K6" s="19">
        <v>606501518</v>
      </c>
      <c r="L6" s="19">
        <v>409511549</v>
      </c>
      <c r="M6" s="19">
        <v>449372286</v>
      </c>
      <c r="N6" s="19">
        <v>1465385353</v>
      </c>
      <c r="O6" s="19">
        <v>426127481</v>
      </c>
      <c r="P6" s="19">
        <v>404003376</v>
      </c>
      <c r="Q6" s="19">
        <v>1135569710</v>
      </c>
      <c r="R6" s="19">
        <v>1965700567</v>
      </c>
      <c r="S6" s="19">
        <v>401191793</v>
      </c>
      <c r="T6" s="19">
        <v>425256643</v>
      </c>
      <c r="U6" s="19">
        <v>415728744</v>
      </c>
      <c r="V6" s="19">
        <v>1242177180</v>
      </c>
      <c r="W6" s="19">
        <v>6092589180</v>
      </c>
      <c r="X6" s="19">
        <v>5521968253</v>
      </c>
      <c r="Y6" s="19">
        <v>570620927</v>
      </c>
      <c r="Z6" s="20">
        <v>10.33</v>
      </c>
      <c r="AA6" s="21">
        <v>5521968253</v>
      </c>
    </row>
    <row r="7" spans="1:27" ht="13.5">
      <c r="A7" s="22" t="s">
        <v>34</v>
      </c>
      <c r="B7" s="16"/>
      <c r="C7" s="17">
        <v>13076734226</v>
      </c>
      <c r="D7" s="17"/>
      <c r="E7" s="18">
        <v>14248719176</v>
      </c>
      <c r="F7" s="19">
        <v>14790650355</v>
      </c>
      <c r="G7" s="19">
        <v>950017474</v>
      </c>
      <c r="H7" s="19">
        <v>919617480</v>
      </c>
      <c r="I7" s="19">
        <v>2208764087</v>
      </c>
      <c r="J7" s="19">
        <v>4078399041</v>
      </c>
      <c r="K7" s="19">
        <v>1060651498</v>
      </c>
      <c r="L7" s="19">
        <v>969437707</v>
      </c>
      <c r="M7" s="19">
        <v>1035576751</v>
      </c>
      <c r="N7" s="19">
        <v>3065665956</v>
      </c>
      <c r="O7" s="19">
        <v>1017359548</v>
      </c>
      <c r="P7" s="19">
        <v>912263120</v>
      </c>
      <c r="Q7" s="19">
        <v>1974644335</v>
      </c>
      <c r="R7" s="19">
        <v>3904267003</v>
      </c>
      <c r="S7" s="19">
        <v>897240833</v>
      </c>
      <c r="T7" s="19">
        <v>943394552</v>
      </c>
      <c r="U7" s="19">
        <v>991040434</v>
      </c>
      <c r="V7" s="19">
        <v>2831675819</v>
      </c>
      <c r="W7" s="19">
        <v>13880007819</v>
      </c>
      <c r="X7" s="19">
        <v>14790650355</v>
      </c>
      <c r="Y7" s="19">
        <v>-910642536</v>
      </c>
      <c r="Z7" s="20">
        <v>-6.16</v>
      </c>
      <c r="AA7" s="21">
        <v>14790650355</v>
      </c>
    </row>
    <row r="8" spans="1:27" ht="13.5">
      <c r="A8" s="22" t="s">
        <v>35</v>
      </c>
      <c r="B8" s="16"/>
      <c r="C8" s="17">
        <v>1890089370</v>
      </c>
      <c r="D8" s="17"/>
      <c r="E8" s="18">
        <v>3234114460</v>
      </c>
      <c r="F8" s="19">
        <v>2556844460</v>
      </c>
      <c r="G8" s="19">
        <v>2889728</v>
      </c>
      <c r="H8" s="19">
        <v>658530649</v>
      </c>
      <c r="I8" s="19">
        <v>599860580</v>
      </c>
      <c r="J8" s="19">
        <v>1261280957</v>
      </c>
      <c r="K8" s="19">
        <v>3019310</v>
      </c>
      <c r="L8" s="19">
        <v>3336864</v>
      </c>
      <c r="M8" s="19">
        <v>1400864244</v>
      </c>
      <c r="N8" s="19">
        <v>1407220418</v>
      </c>
      <c r="O8" s="19">
        <v>2506031</v>
      </c>
      <c r="P8" s="19">
        <v>2286762</v>
      </c>
      <c r="Q8" s="19">
        <v>153907832</v>
      </c>
      <c r="R8" s="19">
        <v>158700625</v>
      </c>
      <c r="S8" s="19">
        <v>2410608</v>
      </c>
      <c r="T8" s="19">
        <v>357197624</v>
      </c>
      <c r="U8" s="19">
        <v>2269083</v>
      </c>
      <c r="V8" s="19">
        <v>361877315</v>
      </c>
      <c r="W8" s="19">
        <v>3189079315</v>
      </c>
      <c r="X8" s="19">
        <v>2556844460</v>
      </c>
      <c r="Y8" s="19">
        <v>632234855</v>
      </c>
      <c r="Z8" s="20">
        <v>24.73</v>
      </c>
      <c r="AA8" s="21">
        <v>2556844460</v>
      </c>
    </row>
    <row r="9" spans="1:27" ht="13.5">
      <c r="A9" s="22" t="s">
        <v>36</v>
      </c>
      <c r="B9" s="16"/>
      <c r="C9" s="17">
        <v>2191385000</v>
      </c>
      <c r="D9" s="17"/>
      <c r="E9" s="18">
        <v>2584009904</v>
      </c>
      <c r="F9" s="19">
        <v>2640963721</v>
      </c>
      <c r="G9" s="19">
        <v>787727000</v>
      </c>
      <c r="H9" s="19">
        <v>26300000</v>
      </c>
      <c r="I9" s="19">
        <v>5112000</v>
      </c>
      <c r="J9" s="19">
        <v>819139000</v>
      </c>
      <c r="K9" s="19"/>
      <c r="L9" s="19">
        <v>40312000</v>
      </c>
      <c r="M9" s="19">
        <v>319095000</v>
      </c>
      <c r="N9" s="19">
        <v>359407000</v>
      </c>
      <c r="O9" s="19"/>
      <c r="P9" s="19"/>
      <c r="Q9" s="19">
        <v>569526000</v>
      </c>
      <c r="R9" s="19">
        <v>569526000</v>
      </c>
      <c r="S9" s="19">
        <v>135535874</v>
      </c>
      <c r="T9" s="19"/>
      <c r="U9" s="19"/>
      <c r="V9" s="19">
        <v>135535874</v>
      </c>
      <c r="W9" s="19">
        <v>1883607874</v>
      </c>
      <c r="X9" s="19">
        <v>2640963721</v>
      </c>
      <c r="Y9" s="19">
        <v>-757355847</v>
      </c>
      <c r="Z9" s="20">
        <v>-28.68</v>
      </c>
      <c r="AA9" s="21">
        <v>2640963721</v>
      </c>
    </row>
    <row r="10" spans="1:27" ht="13.5">
      <c r="A10" s="22" t="s">
        <v>37</v>
      </c>
      <c r="B10" s="16"/>
      <c r="C10" s="17">
        <v>2041011000</v>
      </c>
      <c r="D10" s="17"/>
      <c r="E10" s="18">
        <v>3377739831</v>
      </c>
      <c r="F10" s="19">
        <v>3406938931</v>
      </c>
      <c r="G10" s="19">
        <v>480019000</v>
      </c>
      <c r="H10" s="19"/>
      <c r="I10" s="19">
        <v>-95305000</v>
      </c>
      <c r="J10" s="19">
        <v>384714000</v>
      </c>
      <c r="K10" s="19">
        <v>35000000</v>
      </c>
      <c r="L10" s="19">
        <v>349011000</v>
      </c>
      <c r="M10" s="19">
        <v>369775000</v>
      </c>
      <c r="N10" s="19">
        <v>753786000</v>
      </c>
      <c r="O10" s="19"/>
      <c r="P10" s="19"/>
      <c r="Q10" s="19">
        <v>1305582000</v>
      </c>
      <c r="R10" s="19">
        <v>1305582000</v>
      </c>
      <c r="S10" s="19"/>
      <c r="T10" s="19"/>
      <c r="U10" s="19"/>
      <c r="V10" s="19"/>
      <c r="W10" s="19">
        <v>2444082000</v>
      </c>
      <c r="X10" s="19">
        <v>3406938931</v>
      </c>
      <c r="Y10" s="19">
        <v>-962856931</v>
      </c>
      <c r="Z10" s="20">
        <v>-28.26</v>
      </c>
      <c r="AA10" s="21">
        <v>3406938931</v>
      </c>
    </row>
    <row r="11" spans="1:27" ht="13.5">
      <c r="A11" s="22" t="s">
        <v>38</v>
      </c>
      <c r="B11" s="16"/>
      <c r="C11" s="17">
        <v>477911000</v>
      </c>
      <c r="D11" s="17"/>
      <c r="E11" s="18">
        <v>606014430</v>
      </c>
      <c r="F11" s="19">
        <v>611860972</v>
      </c>
      <c r="G11" s="19">
        <v>120866903</v>
      </c>
      <c r="H11" s="19">
        <v>102067695</v>
      </c>
      <c r="I11" s="19">
        <v>-77505188</v>
      </c>
      <c r="J11" s="19">
        <v>145429410</v>
      </c>
      <c r="K11" s="19">
        <v>65204905</v>
      </c>
      <c r="L11" s="19">
        <v>57847592</v>
      </c>
      <c r="M11" s="19">
        <v>9126626</v>
      </c>
      <c r="N11" s="19">
        <v>132179123</v>
      </c>
      <c r="O11" s="19">
        <v>76341480</v>
      </c>
      <c r="P11" s="19">
        <v>63062074</v>
      </c>
      <c r="Q11" s="19">
        <v>-7912087</v>
      </c>
      <c r="R11" s="19">
        <v>131491467</v>
      </c>
      <c r="S11" s="19">
        <v>64065898</v>
      </c>
      <c r="T11" s="19">
        <v>77741864</v>
      </c>
      <c r="U11" s="19">
        <v>433815571</v>
      </c>
      <c r="V11" s="19">
        <v>575623333</v>
      </c>
      <c r="W11" s="19">
        <v>984723333</v>
      </c>
      <c r="X11" s="19">
        <v>611860972</v>
      </c>
      <c r="Y11" s="19">
        <v>372862361</v>
      </c>
      <c r="Z11" s="20">
        <v>60.94</v>
      </c>
      <c r="AA11" s="21">
        <v>611860972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-19055039001</v>
      </c>
      <c r="D14" s="17"/>
      <c r="E14" s="18">
        <v>-22761914235</v>
      </c>
      <c r="F14" s="19">
        <v>-23281911653</v>
      </c>
      <c r="G14" s="19">
        <v>-2444006478</v>
      </c>
      <c r="H14" s="19">
        <v>-2448801110</v>
      </c>
      <c r="I14" s="19">
        <v>-997279012</v>
      </c>
      <c r="J14" s="19">
        <v>-5890086600</v>
      </c>
      <c r="K14" s="19">
        <v>-2205528577</v>
      </c>
      <c r="L14" s="19">
        <v>-2413682142</v>
      </c>
      <c r="M14" s="19">
        <v>-2319006011</v>
      </c>
      <c r="N14" s="19">
        <v>-6938216730</v>
      </c>
      <c r="O14" s="19">
        <v>-2010341236</v>
      </c>
      <c r="P14" s="19">
        <v>-2013454405</v>
      </c>
      <c r="Q14" s="19">
        <v>-2845091029</v>
      </c>
      <c r="R14" s="19">
        <v>-6868886670</v>
      </c>
      <c r="S14" s="19">
        <v>-1852585303</v>
      </c>
      <c r="T14" s="19">
        <v>-2019857820</v>
      </c>
      <c r="U14" s="19">
        <v>-1776160356</v>
      </c>
      <c r="V14" s="19">
        <v>-5648603479</v>
      </c>
      <c r="W14" s="19">
        <v>-25345793479</v>
      </c>
      <c r="X14" s="19">
        <v>-23281911653</v>
      </c>
      <c r="Y14" s="19">
        <v>-2063881826</v>
      </c>
      <c r="Z14" s="20">
        <v>8.86</v>
      </c>
      <c r="AA14" s="21">
        <v>-23281911653</v>
      </c>
    </row>
    <row r="15" spans="1:27" ht="13.5">
      <c r="A15" s="22" t="s">
        <v>42</v>
      </c>
      <c r="B15" s="16"/>
      <c r="C15" s="17">
        <v>-857206000</v>
      </c>
      <c r="D15" s="17"/>
      <c r="E15" s="18">
        <v>-1177330927</v>
      </c>
      <c r="F15" s="19">
        <v>-1177330925</v>
      </c>
      <c r="G15" s="19"/>
      <c r="H15" s="19">
        <v>-12953131</v>
      </c>
      <c r="I15" s="19">
        <v>-100259773</v>
      </c>
      <c r="J15" s="19">
        <v>-113212904</v>
      </c>
      <c r="K15" s="19">
        <v>-5514549</v>
      </c>
      <c r="L15" s="19"/>
      <c r="M15" s="19">
        <v>-388463180</v>
      </c>
      <c r="N15" s="19">
        <v>-393977729</v>
      </c>
      <c r="O15" s="19"/>
      <c r="P15" s="19">
        <v>-11050949</v>
      </c>
      <c r="Q15" s="19">
        <v>-99116418</v>
      </c>
      <c r="R15" s="19">
        <v>-110167367</v>
      </c>
      <c r="S15" s="19">
        <v>-2774881</v>
      </c>
      <c r="T15" s="19"/>
      <c r="U15" s="19">
        <v>-368120134</v>
      </c>
      <c r="V15" s="19">
        <v>-370895015</v>
      </c>
      <c r="W15" s="19">
        <v>-988253015</v>
      </c>
      <c r="X15" s="19">
        <v>-1177330925</v>
      </c>
      <c r="Y15" s="19">
        <v>189077910</v>
      </c>
      <c r="Z15" s="20">
        <v>-16.06</v>
      </c>
      <c r="AA15" s="21">
        <v>-1177330925</v>
      </c>
    </row>
    <row r="16" spans="1:27" ht="13.5">
      <c r="A16" s="22" t="s">
        <v>43</v>
      </c>
      <c r="B16" s="16"/>
      <c r="C16" s="17">
        <v>-166133000</v>
      </c>
      <c r="D16" s="17"/>
      <c r="E16" s="18">
        <v>-205214290</v>
      </c>
      <c r="F16" s="19">
        <v>-200628891</v>
      </c>
      <c r="G16" s="19"/>
      <c r="H16" s="19"/>
      <c r="I16" s="19">
        <v>-31340066</v>
      </c>
      <c r="J16" s="19">
        <v>-31340066</v>
      </c>
      <c r="K16" s="19"/>
      <c r="L16" s="19"/>
      <c r="M16" s="19">
        <v>-51846000</v>
      </c>
      <c r="N16" s="19">
        <v>-51846000</v>
      </c>
      <c r="O16" s="19"/>
      <c r="P16" s="19"/>
      <c r="Q16" s="19">
        <v>-61901934</v>
      </c>
      <c r="R16" s="19">
        <v>-61901934</v>
      </c>
      <c r="S16" s="19"/>
      <c r="T16" s="19"/>
      <c r="U16" s="19"/>
      <c r="V16" s="19"/>
      <c r="W16" s="19">
        <v>-145088000</v>
      </c>
      <c r="X16" s="19">
        <v>-200628891</v>
      </c>
      <c r="Y16" s="19">
        <v>55540891</v>
      </c>
      <c r="Z16" s="20">
        <v>-27.68</v>
      </c>
      <c r="AA16" s="21">
        <v>-200628891</v>
      </c>
    </row>
    <row r="17" spans="1:27" ht="13.5">
      <c r="A17" s="23" t="s">
        <v>44</v>
      </c>
      <c r="B17" s="24"/>
      <c r="C17" s="25">
        <f aca="true" t="shared" si="0" ref="C17:Y17">SUM(C6:C16)</f>
        <v>5041837226</v>
      </c>
      <c r="D17" s="25">
        <f>SUM(D6:D16)</f>
        <v>0</v>
      </c>
      <c r="E17" s="26">
        <f t="shared" si="0"/>
        <v>5277878937</v>
      </c>
      <c r="F17" s="27">
        <f t="shared" si="0"/>
        <v>4869355223</v>
      </c>
      <c r="G17" s="27">
        <f t="shared" si="0"/>
        <v>343001754</v>
      </c>
      <c r="H17" s="27">
        <f t="shared" si="0"/>
        <v>-350743837</v>
      </c>
      <c r="I17" s="27">
        <f t="shared" si="0"/>
        <v>2081391001</v>
      </c>
      <c r="J17" s="27">
        <f t="shared" si="0"/>
        <v>2073648918</v>
      </c>
      <c r="K17" s="27">
        <f t="shared" si="0"/>
        <v>-440665895</v>
      </c>
      <c r="L17" s="27">
        <f t="shared" si="0"/>
        <v>-584225430</v>
      </c>
      <c r="M17" s="27">
        <f t="shared" si="0"/>
        <v>824494716</v>
      </c>
      <c r="N17" s="27">
        <f t="shared" si="0"/>
        <v>-200396609</v>
      </c>
      <c r="O17" s="27">
        <f t="shared" si="0"/>
        <v>-488006696</v>
      </c>
      <c r="P17" s="27">
        <f t="shared" si="0"/>
        <v>-642890022</v>
      </c>
      <c r="Q17" s="27">
        <f t="shared" si="0"/>
        <v>2125208409</v>
      </c>
      <c r="R17" s="27">
        <f t="shared" si="0"/>
        <v>994311691</v>
      </c>
      <c r="S17" s="27">
        <f t="shared" si="0"/>
        <v>-354915178</v>
      </c>
      <c r="T17" s="27">
        <f t="shared" si="0"/>
        <v>-216267137</v>
      </c>
      <c r="U17" s="27">
        <f t="shared" si="0"/>
        <v>-301426658</v>
      </c>
      <c r="V17" s="27">
        <f t="shared" si="0"/>
        <v>-872608973</v>
      </c>
      <c r="W17" s="27">
        <f t="shared" si="0"/>
        <v>1994955027</v>
      </c>
      <c r="X17" s="27">
        <f t="shared" si="0"/>
        <v>4869355223</v>
      </c>
      <c r="Y17" s="27">
        <f t="shared" si="0"/>
        <v>-2874400196</v>
      </c>
      <c r="Z17" s="28">
        <f>+IF(X17&lt;&gt;0,+(Y17/X17)*100,0)</f>
        <v>-59.03040678615942</v>
      </c>
      <c r="AA17" s="29">
        <f>SUM(AA6:AA16)</f>
        <v>4869355223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34768000</v>
      </c>
      <c r="D21" s="17"/>
      <c r="E21" s="18">
        <v>34288745</v>
      </c>
      <c r="F21" s="19">
        <v>34288745</v>
      </c>
      <c r="G21" s="36"/>
      <c r="H21" s="36"/>
      <c r="I21" s="36">
        <v>1059908</v>
      </c>
      <c r="J21" s="19">
        <v>1059908</v>
      </c>
      <c r="K21" s="36"/>
      <c r="L21" s="36"/>
      <c r="M21" s="19">
        <v>4557000</v>
      </c>
      <c r="N21" s="36">
        <v>4557000</v>
      </c>
      <c r="O21" s="36"/>
      <c r="P21" s="36"/>
      <c r="Q21" s="19">
        <v>-239908</v>
      </c>
      <c r="R21" s="36">
        <v>-239908</v>
      </c>
      <c r="S21" s="36"/>
      <c r="T21" s="19"/>
      <c r="U21" s="36"/>
      <c r="V21" s="36"/>
      <c r="W21" s="36">
        <v>5377000</v>
      </c>
      <c r="X21" s="19">
        <v>34288745</v>
      </c>
      <c r="Y21" s="36">
        <v>-28911745</v>
      </c>
      <c r="Z21" s="37">
        <v>-84.32</v>
      </c>
      <c r="AA21" s="38">
        <v>34288745</v>
      </c>
    </row>
    <row r="22" spans="1:27" ht="13.5">
      <c r="A22" s="22" t="s">
        <v>47</v>
      </c>
      <c r="B22" s="16"/>
      <c r="C22" s="17">
        <v>65832000</v>
      </c>
      <c r="D22" s="17"/>
      <c r="E22" s="39"/>
      <c r="F22" s="36"/>
      <c r="G22" s="19"/>
      <c r="H22" s="19"/>
      <c r="I22" s="19">
        <v>-1634000</v>
      </c>
      <c r="J22" s="19">
        <v>-1634000</v>
      </c>
      <c r="K22" s="19"/>
      <c r="L22" s="19"/>
      <c r="M22" s="36">
        <v>-3587000</v>
      </c>
      <c r="N22" s="19">
        <v>-3587000</v>
      </c>
      <c r="O22" s="19"/>
      <c r="P22" s="19"/>
      <c r="Q22" s="19">
        <v>57377000</v>
      </c>
      <c r="R22" s="19">
        <v>57377000</v>
      </c>
      <c r="S22" s="19"/>
      <c r="T22" s="36"/>
      <c r="U22" s="19"/>
      <c r="V22" s="19"/>
      <c r="W22" s="19">
        <v>52156000</v>
      </c>
      <c r="X22" s="19"/>
      <c r="Y22" s="19">
        <v>52156000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>
        <v>-68508000</v>
      </c>
      <c r="J23" s="19">
        <v>-68508000</v>
      </c>
      <c r="K23" s="36"/>
      <c r="L23" s="36"/>
      <c r="M23" s="19">
        <v>-16502000</v>
      </c>
      <c r="N23" s="36">
        <v>-16502000</v>
      </c>
      <c r="O23" s="36"/>
      <c r="P23" s="36"/>
      <c r="Q23" s="19">
        <v>85010000</v>
      </c>
      <c r="R23" s="36">
        <v>85010000</v>
      </c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614571541</v>
      </c>
      <c r="H24" s="19">
        <v>669003661</v>
      </c>
      <c r="I24" s="19">
        <v>-1850449202</v>
      </c>
      <c r="J24" s="19">
        <v>-566874000</v>
      </c>
      <c r="K24" s="19">
        <v>332094203</v>
      </c>
      <c r="L24" s="19">
        <v>497914877</v>
      </c>
      <c r="M24" s="19">
        <v>-829354918</v>
      </c>
      <c r="N24" s="19">
        <v>654162</v>
      </c>
      <c r="O24" s="19">
        <v>474158186</v>
      </c>
      <c r="P24" s="19">
        <v>562141469</v>
      </c>
      <c r="Q24" s="19">
        <v>-470079817</v>
      </c>
      <c r="R24" s="19">
        <v>566219838</v>
      </c>
      <c r="S24" s="19">
        <v>430073019</v>
      </c>
      <c r="T24" s="19">
        <v>585574158</v>
      </c>
      <c r="U24" s="19">
        <v>-150121672</v>
      </c>
      <c r="V24" s="19">
        <v>865525505</v>
      </c>
      <c r="W24" s="19">
        <v>865525505</v>
      </c>
      <c r="X24" s="19"/>
      <c r="Y24" s="19">
        <v>865525505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-4212016000</v>
      </c>
      <c r="D26" s="17"/>
      <c r="E26" s="18">
        <v>-5711021000</v>
      </c>
      <c r="F26" s="19">
        <v>-5673548874</v>
      </c>
      <c r="G26" s="19">
        <v>-849134023</v>
      </c>
      <c r="H26" s="19">
        <v>-234918696</v>
      </c>
      <c r="I26" s="19">
        <v>-82987281</v>
      </c>
      <c r="J26" s="19">
        <v>-1167040000</v>
      </c>
      <c r="K26" s="19">
        <v>-371225304</v>
      </c>
      <c r="L26" s="19">
        <v>-247511280</v>
      </c>
      <c r="M26" s="19">
        <v>-476275836</v>
      </c>
      <c r="N26" s="19">
        <v>-1095012420</v>
      </c>
      <c r="O26" s="19">
        <v>-145878405</v>
      </c>
      <c r="P26" s="19">
        <v>-295054598</v>
      </c>
      <c r="Q26" s="19">
        <v>-1284692577</v>
      </c>
      <c r="R26" s="19">
        <v>-1725625580</v>
      </c>
      <c r="S26" s="19">
        <v>-307599726</v>
      </c>
      <c r="T26" s="19">
        <v>-303184549</v>
      </c>
      <c r="U26" s="19">
        <v>-250618399</v>
      </c>
      <c r="V26" s="19">
        <v>-861402674</v>
      </c>
      <c r="W26" s="19">
        <v>-4849080674</v>
      </c>
      <c r="X26" s="19">
        <v>-5673548874</v>
      </c>
      <c r="Y26" s="19">
        <v>824468200</v>
      </c>
      <c r="Z26" s="20">
        <v>-14.53</v>
      </c>
      <c r="AA26" s="21">
        <v>-5673548874</v>
      </c>
    </row>
    <row r="27" spans="1:27" ht="13.5">
      <c r="A27" s="23" t="s">
        <v>51</v>
      </c>
      <c r="B27" s="24"/>
      <c r="C27" s="25">
        <f aca="true" t="shared" si="1" ref="C27:Y27">SUM(C21:C26)</f>
        <v>-4111416000</v>
      </c>
      <c r="D27" s="25">
        <f>SUM(D21:D26)</f>
        <v>0</v>
      </c>
      <c r="E27" s="26">
        <f t="shared" si="1"/>
        <v>-5676732255</v>
      </c>
      <c r="F27" s="27">
        <f t="shared" si="1"/>
        <v>-5639260129</v>
      </c>
      <c r="G27" s="27">
        <f t="shared" si="1"/>
        <v>-234562482</v>
      </c>
      <c r="H27" s="27">
        <f t="shared" si="1"/>
        <v>434084965</v>
      </c>
      <c r="I27" s="27">
        <f t="shared" si="1"/>
        <v>-2002518575</v>
      </c>
      <c r="J27" s="27">
        <f t="shared" si="1"/>
        <v>-1802996092</v>
      </c>
      <c r="K27" s="27">
        <f t="shared" si="1"/>
        <v>-39131101</v>
      </c>
      <c r="L27" s="27">
        <f t="shared" si="1"/>
        <v>250403597</v>
      </c>
      <c r="M27" s="27">
        <f t="shared" si="1"/>
        <v>-1321162754</v>
      </c>
      <c r="N27" s="27">
        <f t="shared" si="1"/>
        <v>-1109890258</v>
      </c>
      <c r="O27" s="27">
        <f t="shared" si="1"/>
        <v>328279781</v>
      </c>
      <c r="P27" s="27">
        <f t="shared" si="1"/>
        <v>267086871</v>
      </c>
      <c r="Q27" s="27">
        <f t="shared" si="1"/>
        <v>-1612625302</v>
      </c>
      <c r="R27" s="27">
        <f t="shared" si="1"/>
        <v>-1017258650</v>
      </c>
      <c r="S27" s="27">
        <f t="shared" si="1"/>
        <v>122473293</v>
      </c>
      <c r="T27" s="27">
        <f t="shared" si="1"/>
        <v>282389609</v>
      </c>
      <c r="U27" s="27">
        <f t="shared" si="1"/>
        <v>-400740071</v>
      </c>
      <c r="V27" s="27">
        <f t="shared" si="1"/>
        <v>4122831</v>
      </c>
      <c r="W27" s="27">
        <f t="shared" si="1"/>
        <v>-3926022169</v>
      </c>
      <c r="X27" s="27">
        <f t="shared" si="1"/>
        <v>-5639260129</v>
      </c>
      <c r="Y27" s="27">
        <f t="shared" si="1"/>
        <v>1713237960</v>
      </c>
      <c r="Z27" s="28">
        <f>+IF(X27&lt;&gt;0,+(Y27/X27)*100,0)</f>
        <v>-30.38054497946711</v>
      </c>
      <c r="AA27" s="29">
        <f>SUM(AA21:AA26)</f>
        <v>-5639260129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1509589000</v>
      </c>
      <c r="D32" s="17"/>
      <c r="E32" s="18">
        <v>1000000000</v>
      </c>
      <c r="F32" s="19">
        <v>1000000000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>
        <v>1000000000</v>
      </c>
      <c r="V32" s="19">
        <v>1000000000</v>
      </c>
      <c r="W32" s="19">
        <v>1000000000</v>
      </c>
      <c r="X32" s="19">
        <v>1000000000</v>
      </c>
      <c r="Y32" s="19"/>
      <c r="Z32" s="20"/>
      <c r="AA32" s="21">
        <v>1000000000</v>
      </c>
    </row>
    <row r="33" spans="1:27" ht="13.5">
      <c r="A33" s="22" t="s">
        <v>55</v>
      </c>
      <c r="B33" s="16"/>
      <c r="C33" s="17"/>
      <c r="D33" s="17"/>
      <c r="E33" s="18">
        <v>62522000</v>
      </c>
      <c r="F33" s="19">
        <v>62522000</v>
      </c>
      <c r="G33" s="19"/>
      <c r="H33" s="36"/>
      <c r="I33" s="36">
        <v>-130161000</v>
      </c>
      <c r="J33" s="36">
        <v>-130161000</v>
      </c>
      <c r="K33" s="19"/>
      <c r="L33" s="19"/>
      <c r="M33" s="19">
        <v>-2231000</v>
      </c>
      <c r="N33" s="19">
        <v>-2231000</v>
      </c>
      <c r="O33" s="36"/>
      <c r="P33" s="36"/>
      <c r="Q33" s="36">
        <v>-6911000</v>
      </c>
      <c r="R33" s="19">
        <v>-6911000</v>
      </c>
      <c r="S33" s="19"/>
      <c r="T33" s="19"/>
      <c r="U33" s="19"/>
      <c r="V33" s="36"/>
      <c r="W33" s="36">
        <v>-139303000</v>
      </c>
      <c r="X33" s="36">
        <v>62522000</v>
      </c>
      <c r="Y33" s="19">
        <v>-201825000</v>
      </c>
      <c r="Z33" s="20">
        <v>-322.81</v>
      </c>
      <c r="AA33" s="21">
        <v>62522000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-1140027000</v>
      </c>
      <c r="D35" s="17"/>
      <c r="E35" s="18">
        <v>-1037825000</v>
      </c>
      <c r="F35" s="19">
        <v>-993039001</v>
      </c>
      <c r="G35" s="19"/>
      <c r="H35" s="19">
        <v>-37704288</v>
      </c>
      <c r="I35" s="19">
        <v>-234921500</v>
      </c>
      <c r="J35" s="19">
        <v>-272625788</v>
      </c>
      <c r="K35" s="19">
        <v>-58017716</v>
      </c>
      <c r="L35" s="19"/>
      <c r="M35" s="19">
        <v>-150577395</v>
      </c>
      <c r="N35" s="19">
        <v>-208595111</v>
      </c>
      <c r="O35" s="19"/>
      <c r="P35" s="19">
        <v>-39606469</v>
      </c>
      <c r="Q35" s="19">
        <v>-187230189</v>
      </c>
      <c r="R35" s="19">
        <v>-226836658</v>
      </c>
      <c r="S35" s="19">
        <v>-60757383</v>
      </c>
      <c r="T35" s="19"/>
      <c r="U35" s="19">
        <v>-223715401</v>
      </c>
      <c r="V35" s="19">
        <v>-284472784</v>
      </c>
      <c r="W35" s="19">
        <v>-992530341</v>
      </c>
      <c r="X35" s="19">
        <v>-993039001</v>
      </c>
      <c r="Y35" s="19">
        <v>508660</v>
      </c>
      <c r="Z35" s="20">
        <v>-0.05</v>
      </c>
      <c r="AA35" s="21">
        <v>-993039001</v>
      </c>
    </row>
    <row r="36" spans="1:27" ht="13.5">
      <c r="A36" s="23" t="s">
        <v>57</v>
      </c>
      <c r="B36" s="24"/>
      <c r="C36" s="25">
        <f aca="true" t="shared" si="2" ref="C36:Y36">SUM(C31:C35)</f>
        <v>369562000</v>
      </c>
      <c r="D36" s="25">
        <f>SUM(D31:D35)</f>
        <v>0</v>
      </c>
      <c r="E36" s="26">
        <f t="shared" si="2"/>
        <v>24697000</v>
      </c>
      <c r="F36" s="27">
        <f t="shared" si="2"/>
        <v>69482999</v>
      </c>
      <c r="G36" s="27">
        <f t="shared" si="2"/>
        <v>0</v>
      </c>
      <c r="H36" s="27">
        <f t="shared" si="2"/>
        <v>-37704288</v>
      </c>
      <c r="I36" s="27">
        <f t="shared" si="2"/>
        <v>-365082500</v>
      </c>
      <c r="J36" s="27">
        <f t="shared" si="2"/>
        <v>-402786788</v>
      </c>
      <c r="K36" s="27">
        <f t="shared" si="2"/>
        <v>-58017716</v>
      </c>
      <c r="L36" s="27">
        <f t="shared" si="2"/>
        <v>0</v>
      </c>
      <c r="M36" s="27">
        <f t="shared" si="2"/>
        <v>-152808395</v>
      </c>
      <c r="N36" s="27">
        <f t="shared" si="2"/>
        <v>-210826111</v>
      </c>
      <c r="O36" s="27">
        <f t="shared" si="2"/>
        <v>0</v>
      </c>
      <c r="P36" s="27">
        <f t="shared" si="2"/>
        <v>-39606469</v>
      </c>
      <c r="Q36" s="27">
        <f t="shared" si="2"/>
        <v>-194141189</v>
      </c>
      <c r="R36" s="27">
        <f t="shared" si="2"/>
        <v>-233747658</v>
      </c>
      <c r="S36" s="27">
        <f t="shared" si="2"/>
        <v>-60757383</v>
      </c>
      <c r="T36" s="27">
        <f t="shared" si="2"/>
        <v>0</v>
      </c>
      <c r="U36" s="27">
        <f t="shared" si="2"/>
        <v>776284599</v>
      </c>
      <c r="V36" s="27">
        <f t="shared" si="2"/>
        <v>715527216</v>
      </c>
      <c r="W36" s="27">
        <f t="shared" si="2"/>
        <v>-131833341</v>
      </c>
      <c r="X36" s="27">
        <f t="shared" si="2"/>
        <v>69482999</v>
      </c>
      <c r="Y36" s="27">
        <f t="shared" si="2"/>
        <v>-201316340</v>
      </c>
      <c r="Z36" s="28">
        <f>+IF(X36&lt;&gt;0,+(Y36/X36)*100,0)</f>
        <v>-289.7346730816843</v>
      </c>
      <c r="AA36" s="29">
        <f>SUM(AA31:AA35)</f>
        <v>69482999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1299983226</v>
      </c>
      <c r="D38" s="31">
        <f>+D17+D27+D36</f>
        <v>0</v>
      </c>
      <c r="E38" s="32">
        <f t="shared" si="3"/>
        <v>-374156318</v>
      </c>
      <c r="F38" s="33">
        <f t="shared" si="3"/>
        <v>-700421907</v>
      </c>
      <c r="G38" s="33">
        <f t="shared" si="3"/>
        <v>108439272</v>
      </c>
      <c r="H38" s="33">
        <f t="shared" si="3"/>
        <v>45636840</v>
      </c>
      <c r="I38" s="33">
        <f t="shared" si="3"/>
        <v>-286210074</v>
      </c>
      <c r="J38" s="33">
        <f t="shared" si="3"/>
        <v>-132133962</v>
      </c>
      <c r="K38" s="33">
        <f t="shared" si="3"/>
        <v>-537814712</v>
      </c>
      <c r="L38" s="33">
        <f t="shared" si="3"/>
        <v>-333821833</v>
      </c>
      <c r="M38" s="33">
        <f t="shared" si="3"/>
        <v>-649476433</v>
      </c>
      <c r="N38" s="33">
        <f t="shared" si="3"/>
        <v>-1521112978</v>
      </c>
      <c r="O38" s="33">
        <f t="shared" si="3"/>
        <v>-159726915</v>
      </c>
      <c r="P38" s="33">
        <f t="shared" si="3"/>
        <v>-415409620</v>
      </c>
      <c r="Q38" s="33">
        <f t="shared" si="3"/>
        <v>318441918</v>
      </c>
      <c r="R38" s="33">
        <f t="shared" si="3"/>
        <v>-256694617</v>
      </c>
      <c r="S38" s="33">
        <f t="shared" si="3"/>
        <v>-293199268</v>
      </c>
      <c r="T38" s="33">
        <f t="shared" si="3"/>
        <v>66122472</v>
      </c>
      <c r="U38" s="33">
        <f t="shared" si="3"/>
        <v>74117870</v>
      </c>
      <c r="V38" s="33">
        <f t="shared" si="3"/>
        <v>-152958926</v>
      </c>
      <c r="W38" s="33">
        <f t="shared" si="3"/>
        <v>-2062900483</v>
      </c>
      <c r="X38" s="33">
        <f t="shared" si="3"/>
        <v>-700421907</v>
      </c>
      <c r="Y38" s="33">
        <f t="shared" si="3"/>
        <v>-1362478576</v>
      </c>
      <c r="Z38" s="34">
        <f>+IF(X38&lt;&gt;0,+(Y38/X38)*100,0)</f>
        <v>194.5225531045533</v>
      </c>
      <c r="AA38" s="35">
        <f>+AA17+AA27+AA36</f>
        <v>-700421907</v>
      </c>
    </row>
    <row r="39" spans="1:27" ht="13.5">
      <c r="A39" s="22" t="s">
        <v>59</v>
      </c>
      <c r="B39" s="16"/>
      <c r="C39" s="31">
        <v>5559709345</v>
      </c>
      <c r="D39" s="31"/>
      <c r="E39" s="32">
        <v>5522458764</v>
      </c>
      <c r="F39" s="33">
        <v>5522458764</v>
      </c>
      <c r="G39" s="33">
        <v>6084664446</v>
      </c>
      <c r="H39" s="33">
        <v>6193103718</v>
      </c>
      <c r="I39" s="33">
        <v>6238740558</v>
      </c>
      <c r="J39" s="33">
        <v>6084664446</v>
      </c>
      <c r="K39" s="33">
        <v>5952530484</v>
      </c>
      <c r="L39" s="33">
        <v>5414715772</v>
      </c>
      <c r="M39" s="33">
        <v>5080893939</v>
      </c>
      <c r="N39" s="33">
        <v>5952530484</v>
      </c>
      <c r="O39" s="33">
        <v>4431417506</v>
      </c>
      <c r="P39" s="33">
        <v>4271690591</v>
      </c>
      <c r="Q39" s="33">
        <v>3856280971</v>
      </c>
      <c r="R39" s="33">
        <v>4431417506</v>
      </c>
      <c r="S39" s="33">
        <v>4174722889</v>
      </c>
      <c r="T39" s="33">
        <v>3881523621</v>
      </c>
      <c r="U39" s="33">
        <v>3947646093</v>
      </c>
      <c r="V39" s="33">
        <v>4174722889</v>
      </c>
      <c r="W39" s="33">
        <v>6084664446</v>
      </c>
      <c r="X39" s="33">
        <v>5522458764</v>
      </c>
      <c r="Y39" s="33">
        <v>562205682</v>
      </c>
      <c r="Z39" s="34">
        <v>10.18</v>
      </c>
      <c r="AA39" s="35">
        <v>5522458764</v>
      </c>
    </row>
    <row r="40" spans="1:27" ht="13.5">
      <c r="A40" s="41" t="s">
        <v>60</v>
      </c>
      <c r="B40" s="42"/>
      <c r="C40" s="43">
        <v>6859692571</v>
      </c>
      <c r="D40" s="43"/>
      <c r="E40" s="44">
        <v>5148302446</v>
      </c>
      <c r="F40" s="45">
        <v>4822036857</v>
      </c>
      <c r="G40" s="45">
        <v>6193103718</v>
      </c>
      <c r="H40" s="45">
        <v>6238740558</v>
      </c>
      <c r="I40" s="45">
        <v>5952530484</v>
      </c>
      <c r="J40" s="45">
        <v>5952530484</v>
      </c>
      <c r="K40" s="45">
        <v>5414715772</v>
      </c>
      <c r="L40" s="45">
        <v>5080893939</v>
      </c>
      <c r="M40" s="45">
        <v>4431417506</v>
      </c>
      <c r="N40" s="45">
        <v>4431417506</v>
      </c>
      <c r="O40" s="45">
        <v>4271690591</v>
      </c>
      <c r="P40" s="45">
        <v>3856280971</v>
      </c>
      <c r="Q40" s="45">
        <v>4174722889</v>
      </c>
      <c r="R40" s="45">
        <v>4271690591</v>
      </c>
      <c r="S40" s="45">
        <v>3881523621</v>
      </c>
      <c r="T40" s="45">
        <v>3947646093</v>
      </c>
      <c r="U40" s="45">
        <v>4021763963</v>
      </c>
      <c r="V40" s="45">
        <v>4021763963</v>
      </c>
      <c r="W40" s="45">
        <v>4021763963</v>
      </c>
      <c r="X40" s="45">
        <v>4822036857</v>
      </c>
      <c r="Y40" s="45">
        <v>-800272894</v>
      </c>
      <c r="Z40" s="46">
        <v>-16.6</v>
      </c>
      <c r="AA40" s="47">
        <v>4822036857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5496774000</v>
      </c>
      <c r="D6" s="17"/>
      <c r="E6" s="18">
        <v>5829406173</v>
      </c>
      <c r="F6" s="19">
        <v>5774172255</v>
      </c>
      <c r="G6" s="19">
        <v>476044452</v>
      </c>
      <c r="H6" s="19">
        <v>409531052</v>
      </c>
      <c r="I6" s="19">
        <v>531075017</v>
      </c>
      <c r="J6" s="19">
        <v>1416650521</v>
      </c>
      <c r="K6" s="19">
        <v>562297121</v>
      </c>
      <c r="L6" s="19">
        <v>506325357</v>
      </c>
      <c r="M6" s="19">
        <v>541260093</v>
      </c>
      <c r="N6" s="19">
        <v>1609882571</v>
      </c>
      <c r="O6" s="19">
        <v>492829488</v>
      </c>
      <c r="P6" s="19">
        <v>501834557</v>
      </c>
      <c r="Q6" s="19">
        <v>549356121</v>
      </c>
      <c r="R6" s="19">
        <v>1544020166</v>
      </c>
      <c r="S6" s="19">
        <v>402618382</v>
      </c>
      <c r="T6" s="19">
        <v>535393948</v>
      </c>
      <c r="U6" s="19">
        <v>564636872</v>
      </c>
      <c r="V6" s="19">
        <v>1502649202</v>
      </c>
      <c r="W6" s="19">
        <v>6073202460</v>
      </c>
      <c r="X6" s="19">
        <v>5774172255</v>
      </c>
      <c r="Y6" s="19">
        <v>299030205</v>
      </c>
      <c r="Z6" s="20">
        <v>5.18</v>
      </c>
      <c r="AA6" s="21">
        <v>5774172255</v>
      </c>
    </row>
    <row r="7" spans="1:27" ht="13.5">
      <c r="A7" s="22" t="s">
        <v>34</v>
      </c>
      <c r="B7" s="16"/>
      <c r="C7" s="17">
        <v>13318656000</v>
      </c>
      <c r="D7" s="17"/>
      <c r="E7" s="18">
        <v>14691943432</v>
      </c>
      <c r="F7" s="19">
        <v>14113274014</v>
      </c>
      <c r="G7" s="19">
        <v>1187546408</v>
      </c>
      <c r="H7" s="19">
        <v>1313774737</v>
      </c>
      <c r="I7" s="19">
        <v>1135513406</v>
      </c>
      <c r="J7" s="19">
        <v>3636834551</v>
      </c>
      <c r="K7" s="19">
        <v>1224124827</v>
      </c>
      <c r="L7" s="19">
        <v>1105130316</v>
      </c>
      <c r="M7" s="19">
        <v>1199614142</v>
      </c>
      <c r="N7" s="19">
        <v>3528869285</v>
      </c>
      <c r="O7" s="19">
        <v>1126569523</v>
      </c>
      <c r="P7" s="19">
        <v>1160870940</v>
      </c>
      <c r="Q7" s="19">
        <v>1303411757</v>
      </c>
      <c r="R7" s="19">
        <v>3590852220</v>
      </c>
      <c r="S7" s="19">
        <v>1243397114</v>
      </c>
      <c r="T7" s="19">
        <v>1195051649</v>
      </c>
      <c r="U7" s="19">
        <v>1260324715</v>
      </c>
      <c r="V7" s="19">
        <v>3698773478</v>
      </c>
      <c r="W7" s="19">
        <v>14455329534</v>
      </c>
      <c r="X7" s="19">
        <v>14113274014</v>
      </c>
      <c r="Y7" s="19">
        <v>342055520</v>
      </c>
      <c r="Z7" s="20">
        <v>2.42</v>
      </c>
      <c r="AA7" s="21">
        <v>14113274014</v>
      </c>
    </row>
    <row r="8" spans="1:27" ht="13.5">
      <c r="A8" s="22" t="s">
        <v>35</v>
      </c>
      <c r="B8" s="16"/>
      <c r="C8" s="17">
        <v>3257633000</v>
      </c>
      <c r="D8" s="17"/>
      <c r="E8" s="18">
        <v>2785584991</v>
      </c>
      <c r="F8" s="19">
        <v>2883489479</v>
      </c>
      <c r="G8" s="19">
        <v>241471982</v>
      </c>
      <c r="H8" s="19">
        <v>930435203</v>
      </c>
      <c r="I8" s="19">
        <v>399222874</v>
      </c>
      <c r="J8" s="19">
        <v>1571130059</v>
      </c>
      <c r="K8" s="19">
        <v>264632965</v>
      </c>
      <c r="L8" s="19">
        <v>235568594</v>
      </c>
      <c r="M8" s="19">
        <v>883458355</v>
      </c>
      <c r="N8" s="19">
        <v>1383659914</v>
      </c>
      <c r="O8" s="19">
        <v>231432636</v>
      </c>
      <c r="P8" s="19">
        <v>218760153</v>
      </c>
      <c r="Q8" s="19">
        <v>916278552</v>
      </c>
      <c r="R8" s="19">
        <v>1366471341</v>
      </c>
      <c r="S8" s="19">
        <v>218109788</v>
      </c>
      <c r="T8" s="19">
        <v>249764459</v>
      </c>
      <c r="U8" s="19">
        <v>293306165</v>
      </c>
      <c r="V8" s="19">
        <v>761180412</v>
      </c>
      <c r="W8" s="19">
        <v>5082441726</v>
      </c>
      <c r="X8" s="19">
        <v>2883489479</v>
      </c>
      <c r="Y8" s="19">
        <v>2198952247</v>
      </c>
      <c r="Z8" s="20">
        <v>76.26</v>
      </c>
      <c r="AA8" s="21">
        <v>2883489479</v>
      </c>
    </row>
    <row r="9" spans="1:27" ht="13.5">
      <c r="A9" s="22" t="s">
        <v>36</v>
      </c>
      <c r="B9" s="16"/>
      <c r="C9" s="17">
        <v>2389432000</v>
      </c>
      <c r="D9" s="17"/>
      <c r="E9" s="18">
        <v>3498168516</v>
      </c>
      <c r="F9" s="19">
        <v>3518128899</v>
      </c>
      <c r="G9" s="19">
        <v>771030111</v>
      </c>
      <c r="H9" s="19">
        <v>70068000</v>
      </c>
      <c r="I9" s="19"/>
      <c r="J9" s="19">
        <v>841098111</v>
      </c>
      <c r="K9" s="19">
        <v>120000000</v>
      </c>
      <c r="L9" s="19">
        <v>39467876</v>
      </c>
      <c r="M9" s="19">
        <v>539519031</v>
      </c>
      <c r="N9" s="19">
        <v>698986907</v>
      </c>
      <c r="O9" s="19"/>
      <c r="P9" s="19">
        <v>24250000</v>
      </c>
      <c r="Q9" s="19">
        <v>1423341000</v>
      </c>
      <c r="R9" s="19">
        <v>1447591000</v>
      </c>
      <c r="S9" s="19">
        <v>20146652</v>
      </c>
      <c r="T9" s="19">
        <v>65152881</v>
      </c>
      <c r="U9" s="19"/>
      <c r="V9" s="19">
        <v>85299533</v>
      </c>
      <c r="W9" s="19">
        <v>3072975551</v>
      </c>
      <c r="X9" s="19">
        <v>3518128899</v>
      </c>
      <c r="Y9" s="19">
        <v>-445153348</v>
      </c>
      <c r="Z9" s="20">
        <v>-12.65</v>
      </c>
      <c r="AA9" s="21">
        <v>3518128899</v>
      </c>
    </row>
    <row r="10" spans="1:27" ht="13.5">
      <c r="A10" s="22" t="s">
        <v>37</v>
      </c>
      <c r="B10" s="16"/>
      <c r="C10" s="17">
        <v>2052758000</v>
      </c>
      <c r="D10" s="17"/>
      <c r="E10" s="18">
        <v>2882853356</v>
      </c>
      <c r="F10" s="19">
        <v>3179418349</v>
      </c>
      <c r="G10" s="19">
        <v>800761659</v>
      </c>
      <c r="H10" s="19">
        <v>3670923</v>
      </c>
      <c r="I10" s="19">
        <v>120294460</v>
      </c>
      <c r="J10" s="19">
        <v>924727042</v>
      </c>
      <c r="K10" s="19">
        <v>22971449</v>
      </c>
      <c r="L10" s="19">
        <v>225556314</v>
      </c>
      <c r="M10" s="19">
        <v>589332000</v>
      </c>
      <c r="N10" s="19">
        <v>837859763</v>
      </c>
      <c r="O10" s="19">
        <v>36288352</v>
      </c>
      <c r="P10" s="19">
        <v>50028190</v>
      </c>
      <c r="Q10" s="19">
        <v>855644562</v>
      </c>
      <c r="R10" s="19">
        <v>941961104</v>
      </c>
      <c r="S10" s="19"/>
      <c r="T10" s="19"/>
      <c r="U10" s="19">
        <v>56279113</v>
      </c>
      <c r="V10" s="19">
        <v>56279113</v>
      </c>
      <c r="W10" s="19">
        <v>2760827022</v>
      </c>
      <c r="X10" s="19">
        <v>3179418349</v>
      </c>
      <c r="Y10" s="19">
        <v>-418591327</v>
      </c>
      <c r="Z10" s="20">
        <v>-13.17</v>
      </c>
      <c r="AA10" s="21">
        <v>3179418349</v>
      </c>
    </row>
    <row r="11" spans="1:27" ht="13.5">
      <c r="A11" s="22" t="s">
        <v>38</v>
      </c>
      <c r="B11" s="16"/>
      <c r="C11" s="17">
        <v>729374000</v>
      </c>
      <c r="D11" s="17"/>
      <c r="E11" s="18">
        <v>275762180</v>
      </c>
      <c r="F11" s="19">
        <v>924429871</v>
      </c>
      <c r="G11" s="19">
        <v>32451870</v>
      </c>
      <c r="H11" s="19">
        <v>52181430</v>
      </c>
      <c r="I11" s="19">
        <v>44997440</v>
      </c>
      <c r="J11" s="19">
        <v>129630740</v>
      </c>
      <c r="K11" s="19">
        <v>46716611</v>
      </c>
      <c r="L11" s="19">
        <v>42660840</v>
      </c>
      <c r="M11" s="19">
        <v>50551328</v>
      </c>
      <c r="N11" s="19">
        <v>139928779</v>
      </c>
      <c r="O11" s="19">
        <v>47473403</v>
      </c>
      <c r="P11" s="19">
        <v>41032699</v>
      </c>
      <c r="Q11" s="19">
        <v>54896148</v>
      </c>
      <c r="R11" s="19">
        <v>143402250</v>
      </c>
      <c r="S11" s="19">
        <v>53683101</v>
      </c>
      <c r="T11" s="19">
        <v>58089517</v>
      </c>
      <c r="U11" s="19">
        <v>59404412</v>
      </c>
      <c r="V11" s="19">
        <v>171177030</v>
      </c>
      <c r="W11" s="19">
        <v>584138799</v>
      </c>
      <c r="X11" s="19">
        <v>924429871</v>
      </c>
      <c r="Y11" s="19">
        <v>-340291072</v>
      </c>
      <c r="Z11" s="20">
        <v>-36.81</v>
      </c>
      <c r="AA11" s="21">
        <v>924429871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-21822483000</v>
      </c>
      <c r="D14" s="17"/>
      <c r="E14" s="18">
        <v>-23514981587</v>
      </c>
      <c r="F14" s="19">
        <v>-24265255587</v>
      </c>
      <c r="G14" s="19">
        <v>-3107601568</v>
      </c>
      <c r="H14" s="19">
        <v>-2373645603</v>
      </c>
      <c r="I14" s="19">
        <v>-2371042366</v>
      </c>
      <c r="J14" s="19">
        <v>-7852289537</v>
      </c>
      <c r="K14" s="19">
        <v>-2016254744</v>
      </c>
      <c r="L14" s="19">
        <v>-2410693383</v>
      </c>
      <c r="M14" s="19">
        <v>-1883436603</v>
      </c>
      <c r="N14" s="19">
        <v>-6310384730</v>
      </c>
      <c r="O14" s="19">
        <v>-1906879794</v>
      </c>
      <c r="P14" s="19">
        <v>-1819554058</v>
      </c>
      <c r="Q14" s="19">
        <v>-2089870215</v>
      </c>
      <c r="R14" s="19">
        <v>-5816304067</v>
      </c>
      <c r="S14" s="19">
        <v>-2307219900</v>
      </c>
      <c r="T14" s="19">
        <v>-1991308801</v>
      </c>
      <c r="U14" s="19">
        <v>-2480291106</v>
      </c>
      <c r="V14" s="19">
        <v>-6778819807</v>
      </c>
      <c r="W14" s="19">
        <v>-26757798141</v>
      </c>
      <c r="X14" s="19">
        <v>-24265255587</v>
      </c>
      <c r="Y14" s="19">
        <v>-2492542554</v>
      </c>
      <c r="Z14" s="20">
        <v>10.27</v>
      </c>
      <c r="AA14" s="21">
        <v>-24265255587</v>
      </c>
    </row>
    <row r="15" spans="1:27" ht="13.5">
      <c r="A15" s="22" t="s">
        <v>42</v>
      </c>
      <c r="B15" s="16"/>
      <c r="C15" s="17">
        <v>-791549000</v>
      </c>
      <c r="D15" s="17"/>
      <c r="E15" s="18">
        <v>-829746008</v>
      </c>
      <c r="F15" s="19">
        <v>-829746009</v>
      </c>
      <c r="G15" s="19"/>
      <c r="H15" s="19"/>
      <c r="I15" s="19">
        <v>-188049984</v>
      </c>
      <c r="J15" s="19">
        <v>-188049984</v>
      </c>
      <c r="K15" s="19"/>
      <c r="L15" s="19"/>
      <c r="M15" s="19">
        <v>-171768835</v>
      </c>
      <c r="N15" s="19">
        <v>-171768835</v>
      </c>
      <c r="O15" s="19"/>
      <c r="P15" s="19"/>
      <c r="Q15" s="19">
        <v>-184727354</v>
      </c>
      <c r="R15" s="19">
        <v>-184727354</v>
      </c>
      <c r="S15" s="19"/>
      <c r="T15" s="19"/>
      <c r="U15" s="19">
        <v>-167605578</v>
      </c>
      <c r="V15" s="19">
        <v>-167605578</v>
      </c>
      <c r="W15" s="19">
        <v>-712151751</v>
      </c>
      <c r="X15" s="19">
        <v>-829746009</v>
      </c>
      <c r="Y15" s="19">
        <v>117594258</v>
      </c>
      <c r="Z15" s="20">
        <v>-14.17</v>
      </c>
      <c r="AA15" s="21">
        <v>-829746009</v>
      </c>
    </row>
    <row r="16" spans="1:27" ht="13.5">
      <c r="A16" s="22" t="s">
        <v>43</v>
      </c>
      <c r="B16" s="16"/>
      <c r="C16" s="17">
        <v>-115021000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4515574000</v>
      </c>
      <c r="D17" s="25">
        <f>SUM(D6:D16)</f>
        <v>0</v>
      </c>
      <c r="E17" s="26">
        <f t="shared" si="0"/>
        <v>5618991053</v>
      </c>
      <c r="F17" s="27">
        <f t="shared" si="0"/>
        <v>5297911271</v>
      </c>
      <c r="G17" s="27">
        <f t="shared" si="0"/>
        <v>401704914</v>
      </c>
      <c r="H17" s="27">
        <f t="shared" si="0"/>
        <v>406015742</v>
      </c>
      <c r="I17" s="27">
        <f t="shared" si="0"/>
        <v>-327989153</v>
      </c>
      <c r="J17" s="27">
        <f t="shared" si="0"/>
        <v>479731503</v>
      </c>
      <c r="K17" s="27">
        <f t="shared" si="0"/>
        <v>224488229</v>
      </c>
      <c r="L17" s="27">
        <f t="shared" si="0"/>
        <v>-255984086</v>
      </c>
      <c r="M17" s="27">
        <f t="shared" si="0"/>
        <v>1748529511</v>
      </c>
      <c r="N17" s="27">
        <f t="shared" si="0"/>
        <v>1717033654</v>
      </c>
      <c r="O17" s="27">
        <f t="shared" si="0"/>
        <v>27713608</v>
      </c>
      <c r="P17" s="27">
        <f t="shared" si="0"/>
        <v>177222481</v>
      </c>
      <c r="Q17" s="27">
        <f t="shared" si="0"/>
        <v>2828330571</v>
      </c>
      <c r="R17" s="27">
        <f t="shared" si="0"/>
        <v>3033266660</v>
      </c>
      <c r="S17" s="27">
        <f t="shared" si="0"/>
        <v>-369264863</v>
      </c>
      <c r="T17" s="27">
        <f t="shared" si="0"/>
        <v>112143653</v>
      </c>
      <c r="U17" s="27">
        <f t="shared" si="0"/>
        <v>-413945407</v>
      </c>
      <c r="V17" s="27">
        <f t="shared" si="0"/>
        <v>-671066617</v>
      </c>
      <c r="W17" s="27">
        <f t="shared" si="0"/>
        <v>4558965200</v>
      </c>
      <c r="X17" s="27">
        <f t="shared" si="0"/>
        <v>5297911271</v>
      </c>
      <c r="Y17" s="27">
        <f t="shared" si="0"/>
        <v>-738946071</v>
      </c>
      <c r="Z17" s="28">
        <f>+IF(X17&lt;&gt;0,+(Y17/X17)*100,0)</f>
        <v>-13.947875553237063</v>
      </c>
      <c r="AA17" s="29">
        <f>SUM(AA6:AA16)</f>
        <v>5297911271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71458000</v>
      </c>
      <c r="D21" s="17"/>
      <c r="E21" s="18">
        <v>40166667</v>
      </c>
      <c r="F21" s="19">
        <v>120500000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120500000</v>
      </c>
      <c r="Y21" s="36">
        <v>-120500000</v>
      </c>
      <c r="Z21" s="37">
        <v>-100</v>
      </c>
      <c r="AA21" s="38">
        <v>120500000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-1751000</v>
      </c>
      <c r="D23" s="40"/>
      <c r="E23" s="18">
        <v>-4829087</v>
      </c>
      <c r="F23" s="19">
        <v>-110969834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-110969834</v>
      </c>
      <c r="Y23" s="36">
        <v>110969834</v>
      </c>
      <c r="Z23" s="37">
        <v>-100</v>
      </c>
      <c r="AA23" s="38">
        <v>-110969834</v>
      </c>
    </row>
    <row r="24" spans="1:27" ht="13.5">
      <c r="A24" s="22" t="s">
        <v>49</v>
      </c>
      <c r="B24" s="16"/>
      <c r="C24" s="17">
        <v>-2263558000</v>
      </c>
      <c r="D24" s="17"/>
      <c r="E24" s="18">
        <v>-379998500</v>
      </c>
      <c r="F24" s="19">
        <v>-1029557690</v>
      </c>
      <c r="G24" s="19"/>
      <c r="H24" s="19"/>
      <c r="I24" s="19"/>
      <c r="J24" s="19"/>
      <c r="K24" s="19">
        <v>-49997500</v>
      </c>
      <c r="L24" s="19"/>
      <c r="M24" s="19">
        <v>-180000000</v>
      </c>
      <c r="N24" s="19">
        <v>-229997500</v>
      </c>
      <c r="O24" s="19"/>
      <c r="P24" s="19"/>
      <c r="Q24" s="19"/>
      <c r="R24" s="19"/>
      <c r="S24" s="19"/>
      <c r="T24" s="19">
        <v>59999000</v>
      </c>
      <c r="U24" s="19"/>
      <c r="V24" s="19">
        <v>59999000</v>
      </c>
      <c r="W24" s="19">
        <v>-169998500</v>
      </c>
      <c r="X24" s="19">
        <v>-1029557690</v>
      </c>
      <c r="Y24" s="19">
        <v>859559190</v>
      </c>
      <c r="Z24" s="20">
        <v>-83.49</v>
      </c>
      <c r="AA24" s="21">
        <v>-1029557690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-4502293000</v>
      </c>
      <c r="D26" s="17"/>
      <c r="E26" s="18">
        <v>-6133477056</v>
      </c>
      <c r="F26" s="19">
        <v>-6081488096</v>
      </c>
      <c r="G26" s="19">
        <v>-462056961</v>
      </c>
      <c r="H26" s="19">
        <v>-202821869</v>
      </c>
      <c r="I26" s="19">
        <v>-119202553</v>
      </c>
      <c r="J26" s="19">
        <v>-784081383</v>
      </c>
      <c r="K26" s="19">
        <v>-310053735</v>
      </c>
      <c r="L26" s="19">
        <v>-429820522</v>
      </c>
      <c r="M26" s="19">
        <v>-390002854</v>
      </c>
      <c r="N26" s="19">
        <v>-1129877111</v>
      </c>
      <c r="O26" s="19">
        <v>-118495731</v>
      </c>
      <c r="P26" s="19">
        <v>-257310928</v>
      </c>
      <c r="Q26" s="19">
        <v>-264048491</v>
      </c>
      <c r="R26" s="19">
        <v>-639855150</v>
      </c>
      <c r="S26" s="19">
        <v>-271904547</v>
      </c>
      <c r="T26" s="19">
        <v>-222036922</v>
      </c>
      <c r="U26" s="19">
        <v>-721229235</v>
      </c>
      <c r="V26" s="19">
        <v>-1215170704</v>
      </c>
      <c r="W26" s="19">
        <v>-3768984348</v>
      </c>
      <c r="X26" s="19">
        <v>-6081488096</v>
      </c>
      <c r="Y26" s="19">
        <v>2312503748</v>
      </c>
      <c r="Z26" s="20">
        <v>-38.03</v>
      </c>
      <c r="AA26" s="21">
        <v>-6081488096</v>
      </c>
    </row>
    <row r="27" spans="1:27" ht="13.5">
      <c r="A27" s="23" t="s">
        <v>51</v>
      </c>
      <c r="B27" s="24"/>
      <c r="C27" s="25">
        <f aca="true" t="shared" si="1" ref="C27:Y27">SUM(C21:C26)</f>
        <v>-6696144000</v>
      </c>
      <c r="D27" s="25">
        <f>SUM(D21:D26)</f>
        <v>0</v>
      </c>
      <c r="E27" s="26">
        <f t="shared" si="1"/>
        <v>-6478137976</v>
      </c>
      <c r="F27" s="27">
        <f t="shared" si="1"/>
        <v>-7101515620</v>
      </c>
      <c r="G27" s="27">
        <f t="shared" si="1"/>
        <v>-462056961</v>
      </c>
      <c r="H27" s="27">
        <f t="shared" si="1"/>
        <v>-202821869</v>
      </c>
      <c r="I27" s="27">
        <f t="shared" si="1"/>
        <v>-119202553</v>
      </c>
      <c r="J27" s="27">
        <f t="shared" si="1"/>
        <v>-784081383</v>
      </c>
      <c r="K27" s="27">
        <f t="shared" si="1"/>
        <v>-360051235</v>
      </c>
      <c r="L27" s="27">
        <f t="shared" si="1"/>
        <v>-429820522</v>
      </c>
      <c r="M27" s="27">
        <f t="shared" si="1"/>
        <v>-570002854</v>
      </c>
      <c r="N27" s="27">
        <f t="shared" si="1"/>
        <v>-1359874611</v>
      </c>
      <c r="O27" s="27">
        <f t="shared" si="1"/>
        <v>-118495731</v>
      </c>
      <c r="P27" s="27">
        <f t="shared" si="1"/>
        <v>-257310928</v>
      </c>
      <c r="Q27" s="27">
        <f t="shared" si="1"/>
        <v>-264048491</v>
      </c>
      <c r="R27" s="27">
        <f t="shared" si="1"/>
        <v>-639855150</v>
      </c>
      <c r="S27" s="27">
        <f t="shared" si="1"/>
        <v>-271904547</v>
      </c>
      <c r="T27" s="27">
        <f t="shared" si="1"/>
        <v>-162037922</v>
      </c>
      <c r="U27" s="27">
        <f t="shared" si="1"/>
        <v>-721229235</v>
      </c>
      <c r="V27" s="27">
        <f t="shared" si="1"/>
        <v>-1155171704</v>
      </c>
      <c r="W27" s="27">
        <f t="shared" si="1"/>
        <v>-3938982848</v>
      </c>
      <c r="X27" s="27">
        <f t="shared" si="1"/>
        <v>-7101515620</v>
      </c>
      <c r="Y27" s="27">
        <f t="shared" si="1"/>
        <v>3162532772</v>
      </c>
      <c r="Z27" s="28">
        <f>+IF(X27&lt;&gt;0,+(Y27/X27)*100,0)</f>
        <v>-44.53320870115892</v>
      </c>
      <c r="AA27" s="29">
        <f>SUM(AA21:AA26)</f>
        <v>-7101515620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1500000000</v>
      </c>
      <c r="F32" s="19">
        <v>1500000000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1500000000</v>
      </c>
      <c r="Y32" s="19">
        <v>-1500000000</v>
      </c>
      <c r="Z32" s="20">
        <v>-100</v>
      </c>
      <c r="AA32" s="21">
        <v>1500000000</v>
      </c>
    </row>
    <row r="33" spans="1:27" ht="13.5">
      <c r="A33" s="22" t="s">
        <v>55</v>
      </c>
      <c r="B33" s="16"/>
      <c r="C33" s="17">
        <v>62000000</v>
      </c>
      <c r="D33" s="17"/>
      <c r="E33" s="18">
        <v>33903870</v>
      </c>
      <c r="F33" s="19">
        <v>34296132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34296132</v>
      </c>
      <c r="Y33" s="19">
        <v>-34296132</v>
      </c>
      <c r="Z33" s="20">
        <v>-100</v>
      </c>
      <c r="AA33" s="21">
        <v>34296132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-345067000</v>
      </c>
      <c r="D35" s="17"/>
      <c r="E35" s="18">
        <v>-309853079</v>
      </c>
      <c r="F35" s="19">
        <v>-309853079</v>
      </c>
      <c r="G35" s="19"/>
      <c r="H35" s="19"/>
      <c r="I35" s="19">
        <v>-88055140</v>
      </c>
      <c r="J35" s="19">
        <v>-88055140</v>
      </c>
      <c r="K35" s="19"/>
      <c r="L35" s="19"/>
      <c r="M35" s="19">
        <v>-65147781</v>
      </c>
      <c r="N35" s="19">
        <v>-65147781</v>
      </c>
      <c r="O35" s="19"/>
      <c r="P35" s="19"/>
      <c r="Q35" s="19">
        <v>-88055140</v>
      </c>
      <c r="R35" s="19">
        <v>-88055140</v>
      </c>
      <c r="S35" s="19"/>
      <c r="T35" s="19"/>
      <c r="U35" s="19">
        <v>-65743964</v>
      </c>
      <c r="V35" s="19">
        <v>-65743964</v>
      </c>
      <c r="W35" s="19">
        <v>-307002025</v>
      </c>
      <c r="X35" s="19">
        <v>-309853079</v>
      </c>
      <c r="Y35" s="19">
        <v>2851054</v>
      </c>
      <c r="Z35" s="20">
        <v>-0.92</v>
      </c>
      <c r="AA35" s="21">
        <v>-309853079</v>
      </c>
    </row>
    <row r="36" spans="1:27" ht="13.5">
      <c r="A36" s="23" t="s">
        <v>57</v>
      </c>
      <c r="B36" s="24"/>
      <c r="C36" s="25">
        <f aca="true" t="shared" si="2" ref="C36:Y36">SUM(C31:C35)</f>
        <v>-283067000</v>
      </c>
      <c r="D36" s="25">
        <f>SUM(D31:D35)</f>
        <v>0</v>
      </c>
      <c r="E36" s="26">
        <f t="shared" si="2"/>
        <v>1224050791</v>
      </c>
      <c r="F36" s="27">
        <f t="shared" si="2"/>
        <v>1224443053</v>
      </c>
      <c r="G36" s="27">
        <f t="shared" si="2"/>
        <v>0</v>
      </c>
      <c r="H36" s="27">
        <f t="shared" si="2"/>
        <v>0</v>
      </c>
      <c r="I36" s="27">
        <f t="shared" si="2"/>
        <v>-88055140</v>
      </c>
      <c r="J36" s="27">
        <f t="shared" si="2"/>
        <v>-88055140</v>
      </c>
      <c r="K36" s="27">
        <f t="shared" si="2"/>
        <v>0</v>
      </c>
      <c r="L36" s="27">
        <f t="shared" si="2"/>
        <v>0</v>
      </c>
      <c r="M36" s="27">
        <f t="shared" si="2"/>
        <v>-65147781</v>
      </c>
      <c r="N36" s="27">
        <f t="shared" si="2"/>
        <v>-65147781</v>
      </c>
      <c r="O36" s="27">
        <f t="shared" si="2"/>
        <v>0</v>
      </c>
      <c r="P36" s="27">
        <f t="shared" si="2"/>
        <v>0</v>
      </c>
      <c r="Q36" s="27">
        <f t="shared" si="2"/>
        <v>-88055140</v>
      </c>
      <c r="R36" s="27">
        <f t="shared" si="2"/>
        <v>-88055140</v>
      </c>
      <c r="S36" s="27">
        <f t="shared" si="2"/>
        <v>0</v>
      </c>
      <c r="T36" s="27">
        <f t="shared" si="2"/>
        <v>0</v>
      </c>
      <c r="U36" s="27">
        <f t="shared" si="2"/>
        <v>-65743964</v>
      </c>
      <c r="V36" s="27">
        <f t="shared" si="2"/>
        <v>-65743964</v>
      </c>
      <c r="W36" s="27">
        <f t="shared" si="2"/>
        <v>-307002025</v>
      </c>
      <c r="X36" s="27">
        <f t="shared" si="2"/>
        <v>1224443053</v>
      </c>
      <c r="Y36" s="27">
        <f t="shared" si="2"/>
        <v>-1531445078</v>
      </c>
      <c r="Z36" s="28">
        <f>+IF(X36&lt;&gt;0,+(Y36/X36)*100,0)</f>
        <v>-125.07278915485831</v>
      </c>
      <c r="AA36" s="29">
        <f>SUM(AA31:AA35)</f>
        <v>1224443053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-2463637000</v>
      </c>
      <c r="D38" s="31">
        <f>+D17+D27+D36</f>
        <v>0</v>
      </c>
      <c r="E38" s="32">
        <f t="shared" si="3"/>
        <v>364903868</v>
      </c>
      <c r="F38" s="33">
        <f t="shared" si="3"/>
        <v>-579161296</v>
      </c>
      <c r="G38" s="33">
        <f t="shared" si="3"/>
        <v>-60352047</v>
      </c>
      <c r="H38" s="33">
        <f t="shared" si="3"/>
        <v>203193873</v>
      </c>
      <c r="I38" s="33">
        <f t="shared" si="3"/>
        <v>-535246846</v>
      </c>
      <c r="J38" s="33">
        <f t="shared" si="3"/>
        <v>-392405020</v>
      </c>
      <c r="K38" s="33">
        <f t="shared" si="3"/>
        <v>-135563006</v>
      </c>
      <c r="L38" s="33">
        <f t="shared" si="3"/>
        <v>-685804608</v>
      </c>
      <c r="M38" s="33">
        <f t="shared" si="3"/>
        <v>1113378876</v>
      </c>
      <c r="N38" s="33">
        <f t="shared" si="3"/>
        <v>292011262</v>
      </c>
      <c r="O38" s="33">
        <f t="shared" si="3"/>
        <v>-90782123</v>
      </c>
      <c r="P38" s="33">
        <f t="shared" si="3"/>
        <v>-80088447</v>
      </c>
      <c r="Q38" s="33">
        <f t="shared" si="3"/>
        <v>2476226940</v>
      </c>
      <c r="R38" s="33">
        <f t="shared" si="3"/>
        <v>2305356370</v>
      </c>
      <c r="S38" s="33">
        <f t="shared" si="3"/>
        <v>-641169410</v>
      </c>
      <c r="T38" s="33">
        <f t="shared" si="3"/>
        <v>-49894269</v>
      </c>
      <c r="U38" s="33">
        <f t="shared" si="3"/>
        <v>-1200918606</v>
      </c>
      <c r="V38" s="33">
        <f t="shared" si="3"/>
        <v>-1891982285</v>
      </c>
      <c r="W38" s="33">
        <f t="shared" si="3"/>
        <v>312980327</v>
      </c>
      <c r="X38" s="33">
        <f t="shared" si="3"/>
        <v>-579161296</v>
      </c>
      <c r="Y38" s="33">
        <f t="shared" si="3"/>
        <v>892141623</v>
      </c>
      <c r="Z38" s="34">
        <f>+IF(X38&lt;&gt;0,+(Y38/X38)*100,0)</f>
        <v>-154.04026981112358</v>
      </c>
      <c r="AA38" s="35">
        <f>+AA17+AA27+AA36</f>
        <v>-579161296</v>
      </c>
    </row>
    <row r="39" spans="1:27" ht="13.5">
      <c r="A39" s="22" t="s">
        <v>59</v>
      </c>
      <c r="B39" s="16"/>
      <c r="C39" s="31">
        <v>4730196000</v>
      </c>
      <c r="D39" s="31"/>
      <c r="E39" s="32">
        <v>6603670498</v>
      </c>
      <c r="F39" s="33">
        <v>6242686866</v>
      </c>
      <c r="G39" s="33">
        <v>6209622706</v>
      </c>
      <c r="H39" s="33">
        <v>6149270659</v>
      </c>
      <c r="I39" s="33">
        <v>6352464532</v>
      </c>
      <c r="J39" s="33">
        <v>6209622706</v>
      </c>
      <c r="K39" s="33">
        <v>5817217686</v>
      </c>
      <c r="L39" s="33">
        <v>5681654680</v>
      </c>
      <c r="M39" s="33">
        <v>4995850072</v>
      </c>
      <c r="N39" s="33">
        <v>5817217686</v>
      </c>
      <c r="O39" s="33">
        <v>6109228948</v>
      </c>
      <c r="P39" s="33">
        <v>6018446825</v>
      </c>
      <c r="Q39" s="33">
        <v>5938358378</v>
      </c>
      <c r="R39" s="33">
        <v>6109228948</v>
      </c>
      <c r="S39" s="33">
        <v>8414585318</v>
      </c>
      <c r="T39" s="33">
        <v>7773415908</v>
      </c>
      <c r="U39" s="33">
        <v>7723521639</v>
      </c>
      <c r="V39" s="33">
        <v>8414585318</v>
      </c>
      <c r="W39" s="33">
        <v>6209622706</v>
      </c>
      <c r="X39" s="33">
        <v>6242686866</v>
      </c>
      <c r="Y39" s="33">
        <v>-33064160</v>
      </c>
      <c r="Z39" s="34">
        <v>-0.53</v>
      </c>
      <c r="AA39" s="35">
        <v>6242686866</v>
      </c>
    </row>
    <row r="40" spans="1:27" ht="13.5">
      <c r="A40" s="41" t="s">
        <v>60</v>
      </c>
      <c r="B40" s="42"/>
      <c r="C40" s="43">
        <v>2266559000</v>
      </c>
      <c r="D40" s="43"/>
      <c r="E40" s="44">
        <v>6968574366</v>
      </c>
      <c r="F40" s="45">
        <v>5663525571</v>
      </c>
      <c r="G40" s="45">
        <v>6149270659</v>
      </c>
      <c r="H40" s="45">
        <v>6352464532</v>
      </c>
      <c r="I40" s="45">
        <v>5817217686</v>
      </c>
      <c r="J40" s="45">
        <v>5817217686</v>
      </c>
      <c r="K40" s="45">
        <v>5681654680</v>
      </c>
      <c r="L40" s="45">
        <v>4995850072</v>
      </c>
      <c r="M40" s="45">
        <v>6109228948</v>
      </c>
      <c r="N40" s="45">
        <v>6109228948</v>
      </c>
      <c r="O40" s="45">
        <v>6018446825</v>
      </c>
      <c r="P40" s="45">
        <v>5938358378</v>
      </c>
      <c r="Q40" s="45">
        <v>8414585318</v>
      </c>
      <c r="R40" s="45">
        <v>6018446825</v>
      </c>
      <c r="S40" s="45">
        <v>7773415908</v>
      </c>
      <c r="T40" s="45">
        <v>7723521639</v>
      </c>
      <c r="U40" s="45">
        <v>6522603033</v>
      </c>
      <c r="V40" s="45">
        <v>6522603033</v>
      </c>
      <c r="W40" s="45">
        <v>6522603033</v>
      </c>
      <c r="X40" s="45">
        <v>5663525571</v>
      </c>
      <c r="Y40" s="45">
        <v>859077462</v>
      </c>
      <c r="Z40" s="46">
        <v>15.17</v>
      </c>
      <c r="AA40" s="47">
        <v>5663525571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2015-08-05T07:46:35Z</dcterms:created>
  <dcterms:modified xsi:type="dcterms:W3CDTF">2015-08-05T07:47:29Z</dcterms:modified>
  <cp:category/>
  <cp:version/>
  <cp:contentType/>
  <cp:contentStatus/>
</cp:coreProperties>
</file>