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12" sheetId="8" r:id="rId8"/>
    <sheet name="MP307" sheetId="9" r:id="rId9"/>
    <sheet name="MP322" sheetId="10" r:id="rId10"/>
    <sheet name="MP313" sheetId="11" r:id="rId11"/>
    <sheet name="NW403" sheetId="12" r:id="rId12"/>
    <sheet name="NW372" sheetId="13" r:id="rId13"/>
    <sheet name="NW373" sheetId="14" r:id="rId14"/>
    <sheet name="NW402" sheetId="15" r:id="rId15"/>
    <sheet name="NC091" sheetId="16" r:id="rId16"/>
    <sheet name="WC023" sheetId="17" r:id="rId17"/>
    <sheet name="WC044" sheetId="18" r:id="rId18"/>
    <sheet name="WC024" sheetId="19" r:id="rId19"/>
    <sheet name="Summary" sheetId="20" r:id="rId20"/>
  </sheets>
  <definedNames>
    <definedName name="_xlnm.Print_Area" localSheetId="0">'FS184'!$A$1:$AA$43</definedName>
    <definedName name="_xlnm.Print_Area" localSheetId="1">'GT421'!$A$1:$AA$43</definedName>
    <definedName name="_xlnm.Print_Area" localSheetId="2">'GT481'!$A$1:$AA$43</definedName>
    <definedName name="_xlnm.Print_Area" localSheetId="3">'KZN225'!$A$1:$AA$43</definedName>
    <definedName name="_xlnm.Print_Area" localSheetId="4">'KZN252'!$A$1:$AA$43</definedName>
    <definedName name="_xlnm.Print_Area" localSheetId="5">'KZN282'!$A$1:$AA$43</definedName>
    <definedName name="_xlnm.Print_Area" localSheetId="6">'LIM354'!$A$1:$AA$43</definedName>
    <definedName name="_xlnm.Print_Area" localSheetId="8">'MP307'!$A$1:$AA$43</definedName>
    <definedName name="_xlnm.Print_Area" localSheetId="7">'MP312'!$A$1:$AA$43</definedName>
    <definedName name="_xlnm.Print_Area" localSheetId="10">'MP313'!$A$1:$AA$43</definedName>
    <definedName name="_xlnm.Print_Area" localSheetId="9">'MP322'!$A$1:$AA$43</definedName>
    <definedName name="_xlnm.Print_Area" localSheetId="15">'NC091'!$A$1:$AA$43</definedName>
    <definedName name="_xlnm.Print_Area" localSheetId="12">'NW372'!$A$1:$AA$43</definedName>
    <definedName name="_xlnm.Print_Area" localSheetId="13">'NW373'!$A$1:$AA$43</definedName>
    <definedName name="_xlnm.Print_Area" localSheetId="14">'NW402'!$A$1:$AA$43</definedName>
    <definedName name="_xlnm.Print_Area" localSheetId="11">'NW403'!$A$1:$AA$43</definedName>
    <definedName name="_xlnm.Print_Area" localSheetId="19">'Summary'!$A$1:$AA$43</definedName>
    <definedName name="_xlnm.Print_Area" localSheetId="16">'WC023'!$A$1:$AA$43</definedName>
    <definedName name="_xlnm.Print_Area" localSheetId="18">'WC024'!$A$1:$AA$43</definedName>
    <definedName name="_xlnm.Print_Area" localSheetId="17">'WC044'!$A$1:$AA$43</definedName>
  </definedNames>
  <calcPr fullCalcOnLoad="1"/>
</workbook>
</file>

<file path=xl/sharedStrings.xml><?xml version="1.0" encoding="utf-8"?>
<sst xmlns="http://schemas.openxmlformats.org/spreadsheetml/2006/main" count="1380" uniqueCount="83">
  <si>
    <t>Free State: Matjhabeng(FS184)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</si>
  <si>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</si>
  <si>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</si>
  <si>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</si>
  <si>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</si>
  <si>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</si>
  <si>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</si>
  <si>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</si>
  <si>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</si>
  <si>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</si>
  <si>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</si>
  <si>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</si>
  <si>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</si>
  <si>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</si>
  <si>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</si>
  <si>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</si>
  <si>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</si>
  <si>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</si>
  <si>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</si>
  <si>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</si>
  <si>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</si>
  <si>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</si>
  <si>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</si>
  <si>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</si>
  <si>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</si>
  <si>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</si>
  <si>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</si>
  <si>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</si>
  <si>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</si>
  <si>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</si>
  <si>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</si>
  <si>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</si>
  <si>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</si>
  <si>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</si>
  <si>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</si>
  <si>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</si>
  <si>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</si>
  <si>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</si>
  <si>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</si>
  <si>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</si>
  <si>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</si>
  <si>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</si>
  <si>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</si>
  <si>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</si>
  <si>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</si>
  <si>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</si>
  <si>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</si>
  <si>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</si>
  <si>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</si>
  <si>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</si>
  <si>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</si>
  <si>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</si>
  <si>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</si>
  <si>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</si>
  <si>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</si>
  <si>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</si>
  <si>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</si>
  <si>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</si>
  <si>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</si>
  <si>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</si>
  <si>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</si>
  <si>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4th Quarter ended 30 June 2015 (Figures Finalised as at 2015/07/31)</t>
  </si>
  <si>
    <t>Gauteng: Mogale City(GT481) - Table C7 Quarterly Budget Statement - Cash Flows for 4th Quarter ended 30 June 2015 (Figures Finalised as at 2015/07/31)</t>
  </si>
  <si>
    <t>Kwazulu-Natal: Msunduzi(KZN225) - Table C7 Quarterly Budget Statement - Cash Flows for 4th Quarter ended 30 June 2015 (Figures Finalised as at 2015/07/31)</t>
  </si>
  <si>
    <t>Kwazulu-Natal: Newcastle(KZN252) - Table C7 Quarterly Budget Statement - Cash Flows for 4th Quarter ended 30 June 2015 (Figures Finalised as at 2015/07/31)</t>
  </si>
  <si>
    <t>Kwazulu-Natal: uMhlathuze(KZN282) - Table C7 Quarterly Budget Statement - Cash Flows for 4th Quarter ended 30 June 2015 (Figures Finalised as at 2015/07/31)</t>
  </si>
  <si>
    <t>Limpopo: Polokwane(LIM354) - Table C7 Quarterly Budget Statement - Cash Flows for 4th Quarter ended 30 June 2015 (Figures Finalised as at 2015/07/31)</t>
  </si>
  <si>
    <t>Mpumalanga: Emalahleni (Mp)(MP312) - Table C7 Quarterly Budget Statement - Cash Flows for 4th Quarter ended 30 June 2015 (Figures Finalised as at 2015/07/31)</t>
  </si>
  <si>
    <t>Mpumalanga: Govan Mbeki(MP307) - Table C7 Quarterly Budget Statement - Cash Flows for 4th Quarter ended 30 June 2015 (Figures Finalised as at 2015/07/31)</t>
  </si>
  <si>
    <t>Mpumalanga: Mbombela(MP322) - Table C7 Quarterly Budget Statement - Cash Flows for 4th Quarter ended 30 June 2015 (Figures Finalised as at 2015/07/31)</t>
  </si>
  <si>
    <t>Mpumalanga: Steve Tshwete(MP313) - Table C7 Quarterly Budget Statement - Cash Flows for 4th Quarter ended 30 June 2015 (Figures Finalised as at 2015/07/31)</t>
  </si>
  <si>
    <t>North West: City Of Matlosana(NW403) - Table C7 Quarterly Budget Statement - Cash Flows for 4th Quarter ended 30 June 2015 (Figures Finalised as at 2015/07/31)</t>
  </si>
  <si>
    <t>North West: Madibeng(NW372) - Table C7 Quarterly Budget Statement - Cash Flows for 4th Quarter ended 30 June 2015 (Figures Finalised as at 2015/07/31)</t>
  </si>
  <si>
    <t>North West: Rustenburg(NW373) - Table C7 Quarterly Budget Statement - Cash Flows for 4th Quarter ended 30 June 2015 (Figures Finalised as at 2015/07/31)</t>
  </si>
  <si>
    <t>North West: Tlokwe(NW402) - Table C7 Quarterly Budget Statement - Cash Flows for 4th Quarter ended 30 June 2015 (Figures Finalised as at 2015/07/31)</t>
  </si>
  <si>
    <t>Northern Cape: Sol Plaatje(NC091) - Table C7 Quarterly Budget Statement - Cash Flows for 4th Quarter ended 30 June 2015 (Figures Finalised as at 2015/07/31)</t>
  </si>
  <si>
    <t>Western Cape: Drakenstein(WC023) - Table C7 Quarterly Budget Statement - Cash Flows for 4th Quarter ended 30 June 2015 (Figures Finalised as at 2015/07/31)</t>
  </si>
  <si>
    <t>Western Cape: George(WC044) - Table C7 Quarterly Budget Statement - Cash Flows for 4th Quarter ended 30 June 2015 (Figures Finalised as at 2015/07/31)</t>
  </si>
  <si>
    <t>Western Cape: Stellenbosch(WC024)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</si>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</sst>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192976982</v>
      </c>
      <c r="D6" s="17"/>
      <c r="E6" s="18">
        <v>180514208</v>
      </c>
      <c r="F6" s="19">
        <v>180514208</v>
      </c>
      <c r="G6" s="19">
        <v>7867714</v>
      </c>
      <c r="H6" s="19">
        <v>11052570</v>
      </c>
      <c r="I6" s="19">
        <v>21885169</v>
      </c>
      <c r="J6" s="19">
        <v>40805453</v>
      </c>
      <c r="K6" s="19">
        <v>9120880</v>
      </c>
      <c r="L6" s="19">
        <v>10568134</v>
      </c>
      <c r="M6" s="19">
        <v>11107915</v>
      </c>
      <c r="N6" s="19">
        <v>30796929</v>
      </c>
      <c r="O6" s="19">
        <v>10159710</v>
      </c>
      <c r="P6" s="19">
        <v>9851177</v>
      </c>
      <c r="Q6" s="19">
        <v>10983359</v>
      </c>
      <c r="R6" s="19">
        <v>30994246</v>
      </c>
      <c r="S6" s="19">
        <v>9994900</v>
      </c>
      <c r="T6" s="19">
        <v>11054204</v>
      </c>
      <c r="U6" s="19">
        <v>10819237</v>
      </c>
      <c r="V6" s="19">
        <v>31868341</v>
      </c>
      <c r="W6" s="19">
        <v>134464969</v>
      </c>
      <c r="X6" s="19">
        <v>180514208</v>
      </c>
      <c r="Y6" s="19">
        <v>-46049239</v>
      </c>
      <c r="Z6" s="20">
        <v>-25.51</v>
      </c>
      <c r="AA6" s="21">
        <v>180514208</v>
      </c>
    </row>
    <row r="7" spans="1:27" ht="13.5">
      <c r="A7" s="22" t="s">
        <v>34</v>
      </c>
      <c r="B7" s="16"/>
      <c r="C7" s="17">
        <v>854689371</v>
      </c>
      <c r="D7" s="17"/>
      <c r="E7" s="18">
        <v>1041210723</v>
      </c>
      <c r="F7" s="19">
        <v>1041210723</v>
      </c>
      <c r="G7" s="19">
        <v>35935746</v>
      </c>
      <c r="H7" s="19">
        <v>45838533</v>
      </c>
      <c r="I7" s="19">
        <v>46695751</v>
      </c>
      <c r="J7" s="19">
        <v>128470030</v>
      </c>
      <c r="K7" s="19">
        <v>51542970</v>
      </c>
      <c r="L7" s="19">
        <v>43025211</v>
      </c>
      <c r="M7" s="19">
        <v>44895988</v>
      </c>
      <c r="N7" s="19">
        <v>139464169</v>
      </c>
      <c r="O7" s="19">
        <v>45408674</v>
      </c>
      <c r="P7" s="19">
        <v>42669997</v>
      </c>
      <c r="Q7" s="19">
        <v>46201882</v>
      </c>
      <c r="R7" s="19">
        <v>134280553</v>
      </c>
      <c r="S7" s="19">
        <v>49084028</v>
      </c>
      <c r="T7" s="19">
        <v>49919014</v>
      </c>
      <c r="U7" s="19">
        <v>45217479</v>
      </c>
      <c r="V7" s="19">
        <v>144220521</v>
      </c>
      <c r="W7" s="19">
        <v>546435273</v>
      </c>
      <c r="X7" s="19">
        <v>1041210723</v>
      </c>
      <c r="Y7" s="19">
        <v>-494775450</v>
      </c>
      <c r="Z7" s="20">
        <v>-47.52</v>
      </c>
      <c r="AA7" s="21">
        <v>1041210723</v>
      </c>
    </row>
    <row r="8" spans="1:27" ht="13.5">
      <c r="A8" s="22" t="s">
        <v>35</v>
      </c>
      <c r="B8" s="16"/>
      <c r="C8" s="17">
        <v>39788741</v>
      </c>
      <c r="D8" s="17"/>
      <c r="E8" s="18">
        <v>50051191</v>
      </c>
      <c r="F8" s="19">
        <v>84051174</v>
      </c>
      <c r="G8" s="19">
        <v>11743696</v>
      </c>
      <c r="H8" s="19">
        <v>7211880</v>
      </c>
      <c r="I8" s="19">
        <v>17627464</v>
      </c>
      <c r="J8" s="19">
        <v>36583040</v>
      </c>
      <c r="K8" s="19">
        <v>14754575</v>
      </c>
      <c r="L8" s="19">
        <v>17366113</v>
      </c>
      <c r="M8" s="19">
        <v>14509830</v>
      </c>
      <c r="N8" s="19">
        <v>46630518</v>
      </c>
      <c r="O8" s="19">
        <v>18356053</v>
      </c>
      <c r="P8" s="19">
        <v>25696778</v>
      </c>
      <c r="Q8" s="19">
        <v>23888164</v>
      </c>
      <c r="R8" s="19">
        <v>67940995</v>
      </c>
      <c r="S8" s="19">
        <v>16499557</v>
      </c>
      <c r="T8" s="19">
        <v>19643114</v>
      </c>
      <c r="U8" s="19">
        <v>18196646</v>
      </c>
      <c r="V8" s="19">
        <v>54339317</v>
      </c>
      <c r="W8" s="19">
        <v>205493870</v>
      </c>
      <c r="X8" s="19">
        <v>84051174</v>
      </c>
      <c r="Y8" s="19">
        <v>121442696</v>
      </c>
      <c r="Z8" s="20">
        <v>144.49</v>
      </c>
      <c r="AA8" s="21">
        <v>84051174</v>
      </c>
    </row>
    <row r="9" spans="1:27" ht="13.5">
      <c r="A9" s="22" t="s">
        <v>36</v>
      </c>
      <c r="B9" s="16"/>
      <c r="C9" s="17">
        <v>428512177</v>
      </c>
      <c r="D9" s="17"/>
      <c r="E9" s="18">
        <v>417931000</v>
      </c>
      <c r="F9" s="19">
        <v>417931000</v>
      </c>
      <c r="G9" s="19">
        <v>166273000</v>
      </c>
      <c r="H9" s="19">
        <v>1389000</v>
      </c>
      <c r="I9" s="19"/>
      <c r="J9" s="19">
        <v>167662000</v>
      </c>
      <c r="K9" s="19"/>
      <c r="L9" s="19">
        <v>98173000</v>
      </c>
      <c r="M9" s="19">
        <v>342000</v>
      </c>
      <c r="N9" s="19">
        <v>98515000</v>
      </c>
      <c r="O9" s="19"/>
      <c r="P9" s="19"/>
      <c r="Q9" s="19">
        <v>342000</v>
      </c>
      <c r="R9" s="19">
        <v>342000</v>
      </c>
      <c r="S9" s="19"/>
      <c r="T9" s="19">
        <v>40500000</v>
      </c>
      <c r="U9" s="19">
        <v>112672000</v>
      </c>
      <c r="V9" s="19">
        <v>153172000</v>
      </c>
      <c r="W9" s="19">
        <v>419691000</v>
      </c>
      <c r="X9" s="19">
        <v>417931000</v>
      </c>
      <c r="Y9" s="19">
        <v>1760000</v>
      </c>
      <c r="Z9" s="20">
        <v>0.42</v>
      </c>
      <c r="AA9" s="21">
        <v>417931000</v>
      </c>
    </row>
    <row r="10" spans="1:27" ht="13.5">
      <c r="A10" s="22" t="s">
        <v>37</v>
      </c>
      <c r="B10" s="16"/>
      <c r="C10" s="17">
        <v>189129592</v>
      </c>
      <c r="D10" s="17"/>
      <c r="E10" s="18">
        <v>156246000</v>
      </c>
      <c r="F10" s="19">
        <v>156246000</v>
      </c>
      <c r="G10" s="19">
        <v>43722000</v>
      </c>
      <c r="H10" s="19"/>
      <c r="I10" s="19">
        <v>1500000</v>
      </c>
      <c r="J10" s="19">
        <v>45222000</v>
      </c>
      <c r="K10" s="19">
        <v>2000000</v>
      </c>
      <c r="L10" s="19">
        <v>64825000</v>
      </c>
      <c r="M10" s="19">
        <v>1700000</v>
      </c>
      <c r="N10" s="19">
        <v>68525000</v>
      </c>
      <c r="O10" s="19"/>
      <c r="P10" s="19"/>
      <c r="Q10" s="19">
        <v>50699000</v>
      </c>
      <c r="R10" s="19">
        <v>50699000</v>
      </c>
      <c r="S10" s="19"/>
      <c r="T10" s="19"/>
      <c r="U10" s="19"/>
      <c r="V10" s="19"/>
      <c r="W10" s="19">
        <v>164446000</v>
      </c>
      <c r="X10" s="19">
        <v>156246000</v>
      </c>
      <c r="Y10" s="19">
        <v>8200000</v>
      </c>
      <c r="Z10" s="20">
        <v>5.25</v>
      </c>
      <c r="AA10" s="21">
        <v>156246000</v>
      </c>
    </row>
    <row r="11" spans="1:27" ht="13.5">
      <c r="A11" s="22" t="s">
        <v>38</v>
      </c>
      <c r="B11" s="16"/>
      <c r="C11" s="17">
        <v>129041338</v>
      </c>
      <c r="D11" s="17"/>
      <c r="E11" s="18">
        <v>108118515</v>
      </c>
      <c r="F11" s="19">
        <v>64118515</v>
      </c>
      <c r="G11" s="19">
        <v>11730381</v>
      </c>
      <c r="H11" s="19">
        <v>12209736</v>
      </c>
      <c r="I11" s="19">
        <v>18713531</v>
      </c>
      <c r="J11" s="19">
        <v>42653648</v>
      </c>
      <c r="K11" s="19">
        <v>7592692</v>
      </c>
      <c r="L11" s="19">
        <v>7809956</v>
      </c>
      <c r="M11" s="19">
        <v>7881204</v>
      </c>
      <c r="N11" s="19">
        <v>23283852</v>
      </c>
      <c r="O11" s="19">
        <v>8341605</v>
      </c>
      <c r="P11" s="19">
        <v>5634936</v>
      </c>
      <c r="Q11" s="19">
        <v>8483018</v>
      </c>
      <c r="R11" s="19">
        <v>22459559</v>
      </c>
      <c r="S11" s="19">
        <v>8692364</v>
      </c>
      <c r="T11" s="19">
        <v>8821674</v>
      </c>
      <c r="U11" s="19">
        <v>8975912</v>
      </c>
      <c r="V11" s="19">
        <v>26489950</v>
      </c>
      <c r="W11" s="19">
        <v>114887009</v>
      </c>
      <c r="X11" s="19">
        <v>64118515</v>
      </c>
      <c r="Y11" s="19">
        <v>50768494</v>
      </c>
      <c r="Z11" s="20">
        <v>79.18</v>
      </c>
      <c r="AA11" s="21">
        <v>64118515</v>
      </c>
    </row>
    <row r="12" spans="1:27" ht="13.5">
      <c r="A12" s="22" t="s">
        <v>39</v>
      </c>
      <c r="B12" s="16"/>
      <c r="C12" s="17">
        <v>15648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-1956854070</v>
      </c>
      <c r="D14" s="17"/>
      <c r="E14" s="18">
        <v>-1858320637</v>
      </c>
      <c r="F14" s="19">
        <v>-1845970949</v>
      </c>
      <c r="G14" s="19">
        <v>-154127836</v>
      </c>
      <c r="H14" s="19">
        <v>-96911150</v>
      </c>
      <c r="I14" s="19">
        <v>-81509336</v>
      </c>
      <c r="J14" s="19">
        <v>-332548322</v>
      </c>
      <c r="K14" s="19">
        <v>-78947005</v>
      </c>
      <c r="L14" s="19">
        <v>-100641780</v>
      </c>
      <c r="M14" s="19">
        <v>-114160584</v>
      </c>
      <c r="N14" s="19">
        <v>-293749369</v>
      </c>
      <c r="O14" s="19">
        <v>-81907098</v>
      </c>
      <c r="P14" s="19">
        <v>-76194755</v>
      </c>
      <c r="Q14" s="19">
        <v>-96788322</v>
      </c>
      <c r="R14" s="19">
        <v>-254890175</v>
      </c>
      <c r="S14" s="19">
        <v>-98800498</v>
      </c>
      <c r="T14" s="19">
        <v>-105528165</v>
      </c>
      <c r="U14" s="19">
        <v>-171341064</v>
      </c>
      <c r="V14" s="19">
        <v>-375669727</v>
      </c>
      <c r="W14" s="19">
        <v>-1256857593</v>
      </c>
      <c r="X14" s="19">
        <v>-1845970949</v>
      </c>
      <c r="Y14" s="19">
        <v>589113356</v>
      </c>
      <c r="Z14" s="20">
        <v>-31.91</v>
      </c>
      <c r="AA14" s="21">
        <v>-1845970949</v>
      </c>
    </row>
    <row r="15" spans="1:27" ht="13.5">
      <c r="A15" s="22" t="s">
        <v>42</v>
      </c>
      <c r="B15" s="16"/>
      <c r="C15" s="17"/>
      <c r="D15" s="17"/>
      <c r="E15" s="18">
        <v>-95751000</v>
      </c>
      <c r="F15" s="19">
        <v>-98100996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-98100996</v>
      </c>
      <c r="Y15" s="19">
        <v>98100996</v>
      </c>
      <c r="Z15" s="20">
        <v>-100</v>
      </c>
      <c r="AA15" s="21">
        <v>-98100996</v>
      </c>
    </row>
    <row r="16" spans="1:27" ht="13.5">
      <c r="A16" s="22" t="s">
        <v>43</v>
      </c>
      <c r="B16" s="16"/>
      <c r="C16" s="17">
        <v>-29457023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-152157244</v>
      </c>
      <c r="D17" s="25">
        <f>SUM(D6:D16)</f>
        <v>0</v>
      </c>
      <c r="E17" s="26">
        <f t="shared" si="0"/>
        <v>0</v>
      </c>
      <c r="F17" s="27">
        <f t="shared" si="0"/>
        <v>-325</v>
      </c>
      <c r="G17" s="27">
        <f t="shared" si="0"/>
        <v>123144701</v>
      </c>
      <c r="H17" s="27">
        <f t="shared" si="0"/>
        <v>-19209431</v>
      </c>
      <c r="I17" s="27">
        <f t="shared" si="0"/>
        <v>24912579</v>
      </c>
      <c r="J17" s="27">
        <f t="shared" si="0"/>
        <v>128847849</v>
      </c>
      <c r="K17" s="27">
        <f t="shared" si="0"/>
        <v>6064112</v>
      </c>
      <c r="L17" s="27">
        <f t="shared" si="0"/>
        <v>141125634</v>
      </c>
      <c r="M17" s="27">
        <f t="shared" si="0"/>
        <v>-33723647</v>
      </c>
      <c r="N17" s="27">
        <f t="shared" si="0"/>
        <v>113466099</v>
      </c>
      <c r="O17" s="27">
        <f t="shared" si="0"/>
        <v>358944</v>
      </c>
      <c r="P17" s="27">
        <f t="shared" si="0"/>
        <v>7658133</v>
      </c>
      <c r="Q17" s="27">
        <f t="shared" si="0"/>
        <v>43809101</v>
      </c>
      <c r="R17" s="27">
        <f t="shared" si="0"/>
        <v>51826178</v>
      </c>
      <c r="S17" s="27">
        <f t="shared" si="0"/>
        <v>-14529649</v>
      </c>
      <c r="T17" s="27">
        <f t="shared" si="0"/>
        <v>24409841</v>
      </c>
      <c r="U17" s="27">
        <f t="shared" si="0"/>
        <v>24540210</v>
      </c>
      <c r="V17" s="27">
        <f t="shared" si="0"/>
        <v>34420402</v>
      </c>
      <c r="W17" s="27">
        <f t="shared" si="0"/>
        <v>328560528</v>
      </c>
      <c r="X17" s="27">
        <f t="shared" si="0"/>
        <v>-325</v>
      </c>
      <c r="Y17" s="27">
        <f t="shared" si="0"/>
        <v>328560853</v>
      </c>
      <c r="Z17" s="28">
        <f>+IF(X17&lt;&gt;0,+(Y17/X17)*100,0)</f>
        <v>-101095647.07692307</v>
      </c>
      <c r="AA17" s="29">
        <f>SUM(AA6:AA16)</f>
        <v>-325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-13357052</v>
      </c>
      <c r="H26" s="19">
        <v>-18761151</v>
      </c>
      <c r="I26" s="19">
        <v>-10877543</v>
      </c>
      <c r="J26" s="19">
        <v>-42995746</v>
      </c>
      <c r="K26" s="19">
        <v>-6058121</v>
      </c>
      <c r="L26" s="19">
        <v>-18034156</v>
      </c>
      <c r="M26" s="19">
        <v>-17714976</v>
      </c>
      <c r="N26" s="19">
        <v>-41807253</v>
      </c>
      <c r="O26" s="19">
        <v>-9967453</v>
      </c>
      <c r="P26" s="19">
        <v>-13314636</v>
      </c>
      <c r="Q26" s="19">
        <v>-11231906</v>
      </c>
      <c r="R26" s="19">
        <v>-34513995</v>
      </c>
      <c r="S26" s="19">
        <v>-24515450</v>
      </c>
      <c r="T26" s="19">
        <v>-12535971</v>
      </c>
      <c r="U26" s="19">
        <v>-15480642</v>
      </c>
      <c r="V26" s="19">
        <v>-52532063</v>
      </c>
      <c r="W26" s="19">
        <v>-171849057</v>
      </c>
      <c r="X26" s="19"/>
      <c r="Y26" s="19">
        <v>-171849057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-13357052</v>
      </c>
      <c r="H27" s="27">
        <f t="shared" si="1"/>
        <v>-18761151</v>
      </c>
      <c r="I27" s="27">
        <f t="shared" si="1"/>
        <v>-10877543</v>
      </c>
      <c r="J27" s="27">
        <f t="shared" si="1"/>
        <v>-42995746</v>
      </c>
      <c r="K27" s="27">
        <f t="shared" si="1"/>
        <v>-6058121</v>
      </c>
      <c r="L27" s="27">
        <f t="shared" si="1"/>
        <v>-18034156</v>
      </c>
      <c r="M27" s="27">
        <f t="shared" si="1"/>
        <v>-17714976</v>
      </c>
      <c r="N27" s="27">
        <f t="shared" si="1"/>
        <v>-41807253</v>
      </c>
      <c r="O27" s="27">
        <f t="shared" si="1"/>
        <v>-9967453</v>
      </c>
      <c r="P27" s="27">
        <f t="shared" si="1"/>
        <v>-13314636</v>
      </c>
      <c r="Q27" s="27">
        <f t="shared" si="1"/>
        <v>-11231906</v>
      </c>
      <c r="R27" s="27">
        <f t="shared" si="1"/>
        <v>-34513995</v>
      </c>
      <c r="S27" s="27">
        <f t="shared" si="1"/>
        <v>-24515450</v>
      </c>
      <c r="T27" s="27">
        <f t="shared" si="1"/>
        <v>-12535971</v>
      </c>
      <c r="U27" s="27">
        <f t="shared" si="1"/>
        <v>-15480642</v>
      </c>
      <c r="V27" s="27">
        <f t="shared" si="1"/>
        <v>-52532063</v>
      </c>
      <c r="W27" s="27">
        <f t="shared" si="1"/>
        <v>-171849057</v>
      </c>
      <c r="X27" s="27">
        <f t="shared" si="1"/>
        <v>0</v>
      </c>
      <c r="Y27" s="27">
        <f t="shared" si="1"/>
        <v>-171849057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-152157244</v>
      </c>
      <c r="D38" s="31">
        <f>+D17+D27+D36</f>
        <v>0</v>
      </c>
      <c r="E38" s="32">
        <f t="shared" si="3"/>
        <v>0</v>
      </c>
      <c r="F38" s="33">
        <f t="shared" si="3"/>
        <v>-325</v>
      </c>
      <c r="G38" s="33">
        <f t="shared" si="3"/>
        <v>109787649</v>
      </c>
      <c r="H38" s="33">
        <f t="shared" si="3"/>
        <v>-37970582</v>
      </c>
      <c r="I38" s="33">
        <f t="shared" si="3"/>
        <v>14035036</v>
      </c>
      <c r="J38" s="33">
        <f t="shared" si="3"/>
        <v>85852103</v>
      </c>
      <c r="K38" s="33">
        <f t="shared" si="3"/>
        <v>5991</v>
      </c>
      <c r="L38" s="33">
        <f t="shared" si="3"/>
        <v>123091478</v>
      </c>
      <c r="M38" s="33">
        <f t="shared" si="3"/>
        <v>-51438623</v>
      </c>
      <c r="N38" s="33">
        <f t="shared" si="3"/>
        <v>71658846</v>
      </c>
      <c r="O38" s="33">
        <f t="shared" si="3"/>
        <v>-9608509</v>
      </c>
      <c r="P38" s="33">
        <f t="shared" si="3"/>
        <v>-5656503</v>
      </c>
      <c r="Q38" s="33">
        <f t="shared" si="3"/>
        <v>32577195</v>
      </c>
      <c r="R38" s="33">
        <f t="shared" si="3"/>
        <v>17312183</v>
      </c>
      <c r="S38" s="33">
        <f t="shared" si="3"/>
        <v>-39045099</v>
      </c>
      <c r="T38" s="33">
        <f t="shared" si="3"/>
        <v>11873870</v>
      </c>
      <c r="U38" s="33">
        <f t="shared" si="3"/>
        <v>9059568</v>
      </c>
      <c r="V38" s="33">
        <f t="shared" si="3"/>
        <v>-18111661</v>
      </c>
      <c r="W38" s="33">
        <f t="shared" si="3"/>
        <v>156711471</v>
      </c>
      <c r="X38" s="33">
        <f t="shared" si="3"/>
        <v>-325</v>
      </c>
      <c r="Y38" s="33">
        <f t="shared" si="3"/>
        <v>156711796</v>
      </c>
      <c r="Z38" s="34">
        <f>+IF(X38&lt;&gt;0,+(Y38/X38)*100,0)</f>
        <v>-48219014.15384615</v>
      </c>
      <c r="AA38" s="35">
        <f>+AA17+AA27+AA36</f>
        <v>-325</v>
      </c>
    </row>
    <row r="39" spans="1:27" ht="13.5">
      <c r="A39" s="22" t="s">
        <v>59</v>
      </c>
      <c r="B39" s="16"/>
      <c r="C39" s="31">
        <v>13552286</v>
      </c>
      <c r="D39" s="31"/>
      <c r="E39" s="32"/>
      <c r="F39" s="33"/>
      <c r="G39" s="33"/>
      <c r="H39" s="33">
        <v>109787649</v>
      </c>
      <c r="I39" s="33">
        <v>71817067</v>
      </c>
      <c r="J39" s="33"/>
      <c r="K39" s="33">
        <v>85852103</v>
      </c>
      <c r="L39" s="33">
        <v>85858094</v>
      </c>
      <c r="M39" s="33">
        <v>208949572</v>
      </c>
      <c r="N39" s="33">
        <v>85852103</v>
      </c>
      <c r="O39" s="33">
        <v>157510949</v>
      </c>
      <c r="P39" s="33">
        <v>147902440</v>
      </c>
      <c r="Q39" s="33">
        <v>142245937</v>
      </c>
      <c r="R39" s="33">
        <v>157510949</v>
      </c>
      <c r="S39" s="33">
        <v>174823132</v>
      </c>
      <c r="T39" s="33">
        <v>135778033</v>
      </c>
      <c r="U39" s="33">
        <v>147651903</v>
      </c>
      <c r="V39" s="33">
        <v>174823132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-138604958</v>
      </c>
      <c r="D40" s="43"/>
      <c r="E40" s="44"/>
      <c r="F40" s="45">
        <v>-325</v>
      </c>
      <c r="G40" s="45">
        <v>109787649</v>
      </c>
      <c r="H40" s="45">
        <v>71817067</v>
      </c>
      <c r="I40" s="45">
        <v>85852103</v>
      </c>
      <c r="J40" s="45">
        <v>85852103</v>
      </c>
      <c r="K40" s="45">
        <v>85858094</v>
      </c>
      <c r="L40" s="45">
        <v>208949572</v>
      </c>
      <c r="M40" s="45">
        <v>157510949</v>
      </c>
      <c r="N40" s="45">
        <v>157510949</v>
      </c>
      <c r="O40" s="45">
        <v>147902440</v>
      </c>
      <c r="P40" s="45">
        <v>142245937</v>
      </c>
      <c r="Q40" s="45">
        <v>174823132</v>
      </c>
      <c r="R40" s="45">
        <v>147902440</v>
      </c>
      <c r="S40" s="45">
        <v>135778033</v>
      </c>
      <c r="T40" s="45">
        <v>147651903</v>
      </c>
      <c r="U40" s="45">
        <v>156711471</v>
      </c>
      <c r="V40" s="45">
        <v>156711471</v>
      </c>
      <c r="W40" s="45">
        <v>156711471</v>
      </c>
      <c r="X40" s="45">
        <v>-325</v>
      </c>
      <c r="Y40" s="45">
        <v>156711796</v>
      </c>
      <c r="Z40" s="46">
        <v>-48219014.15</v>
      </c>
      <c r="AA40" s="47">
        <v>-325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293466751</v>
      </c>
      <c r="D6" s="17"/>
      <c r="E6" s="18">
        <v>314191419</v>
      </c>
      <c r="F6" s="19">
        <v>324307862</v>
      </c>
      <c r="G6" s="19">
        <v>72049907</v>
      </c>
      <c r="H6" s="19">
        <v>94462759</v>
      </c>
      <c r="I6" s="19">
        <v>89811980</v>
      </c>
      <c r="J6" s="19">
        <v>256324646</v>
      </c>
      <c r="K6" s="19">
        <v>115768870</v>
      </c>
      <c r="L6" s="19">
        <v>82053852</v>
      </c>
      <c r="M6" s="19">
        <v>98522536</v>
      </c>
      <c r="N6" s="19">
        <v>296345258</v>
      </c>
      <c r="O6" s="19">
        <v>92170170</v>
      </c>
      <c r="P6" s="19">
        <v>88312675</v>
      </c>
      <c r="Q6" s="19">
        <v>98015338</v>
      </c>
      <c r="R6" s="19">
        <v>278498183</v>
      </c>
      <c r="S6" s="19">
        <v>88854161</v>
      </c>
      <c r="T6" s="19">
        <v>89060710</v>
      </c>
      <c r="U6" s="19">
        <v>83130845</v>
      </c>
      <c r="V6" s="19">
        <v>261045716</v>
      </c>
      <c r="W6" s="19">
        <v>1092213803</v>
      </c>
      <c r="X6" s="19">
        <v>324307862</v>
      </c>
      <c r="Y6" s="19">
        <v>767905941</v>
      </c>
      <c r="Z6" s="20">
        <v>236.78</v>
      </c>
      <c r="AA6" s="21">
        <v>324307862</v>
      </c>
    </row>
    <row r="7" spans="1:27" ht="13.5">
      <c r="A7" s="22" t="s">
        <v>34</v>
      </c>
      <c r="B7" s="16"/>
      <c r="C7" s="17">
        <v>726037074</v>
      </c>
      <c r="D7" s="17"/>
      <c r="E7" s="18">
        <v>717074212</v>
      </c>
      <c r="F7" s="19">
        <v>732564997</v>
      </c>
      <c r="G7" s="19">
        <v>7416644</v>
      </c>
      <c r="H7" s="19">
        <v>7365533</v>
      </c>
      <c r="I7" s="19">
        <v>5021693</v>
      </c>
      <c r="J7" s="19">
        <v>19803870</v>
      </c>
      <c r="K7" s="19">
        <v>8915404</v>
      </c>
      <c r="L7" s="19">
        <v>4453072</v>
      </c>
      <c r="M7" s="19">
        <v>2877917</v>
      </c>
      <c r="N7" s="19">
        <v>16246393</v>
      </c>
      <c r="O7" s="19">
        <v>9731493</v>
      </c>
      <c r="P7" s="19">
        <v>7704513</v>
      </c>
      <c r="Q7" s="19">
        <v>7101781</v>
      </c>
      <c r="R7" s="19">
        <v>24537787</v>
      </c>
      <c r="S7" s="19">
        <v>7742252</v>
      </c>
      <c r="T7" s="19">
        <v>6022951</v>
      </c>
      <c r="U7" s="19">
        <v>8425417</v>
      </c>
      <c r="V7" s="19">
        <v>22190620</v>
      </c>
      <c r="W7" s="19">
        <v>82778670</v>
      </c>
      <c r="X7" s="19">
        <v>732564997</v>
      </c>
      <c r="Y7" s="19">
        <v>-649786327</v>
      </c>
      <c r="Z7" s="20">
        <v>-88.7</v>
      </c>
      <c r="AA7" s="21">
        <v>732564997</v>
      </c>
    </row>
    <row r="8" spans="1:27" ht="13.5">
      <c r="A8" s="22" t="s">
        <v>35</v>
      </c>
      <c r="B8" s="16"/>
      <c r="C8" s="17">
        <v>38293249</v>
      </c>
      <c r="D8" s="17"/>
      <c r="E8" s="18">
        <v>160577923</v>
      </c>
      <c r="F8" s="19">
        <v>172986798</v>
      </c>
      <c r="G8" s="19">
        <v>10669592</v>
      </c>
      <c r="H8" s="19">
        <v>12946993</v>
      </c>
      <c r="I8" s="19">
        <v>13673480</v>
      </c>
      <c r="J8" s="19">
        <v>37290065</v>
      </c>
      <c r="K8" s="19">
        <v>12881716</v>
      </c>
      <c r="L8" s="19">
        <v>9592521</v>
      </c>
      <c r="M8" s="19">
        <v>14843480</v>
      </c>
      <c r="N8" s="19">
        <v>37317717</v>
      </c>
      <c r="O8" s="19">
        <v>11146247</v>
      </c>
      <c r="P8" s="19">
        <v>14332650</v>
      </c>
      <c r="Q8" s="19">
        <v>11232066</v>
      </c>
      <c r="R8" s="19">
        <v>36710963</v>
      </c>
      <c r="S8" s="19">
        <v>11736086</v>
      </c>
      <c r="T8" s="19">
        <v>11708610</v>
      </c>
      <c r="U8" s="19">
        <v>16553727</v>
      </c>
      <c r="V8" s="19">
        <v>39998423</v>
      </c>
      <c r="W8" s="19">
        <v>151317168</v>
      </c>
      <c r="X8" s="19">
        <v>172986798</v>
      </c>
      <c r="Y8" s="19">
        <v>-21669630</v>
      </c>
      <c r="Z8" s="20">
        <v>-12.53</v>
      </c>
      <c r="AA8" s="21">
        <v>172986798</v>
      </c>
    </row>
    <row r="9" spans="1:27" ht="13.5">
      <c r="A9" s="22" t="s">
        <v>36</v>
      </c>
      <c r="B9" s="16"/>
      <c r="C9" s="17">
        <v>359287315</v>
      </c>
      <c r="D9" s="17"/>
      <c r="E9" s="18">
        <v>397237000</v>
      </c>
      <c r="F9" s="19">
        <v>395322170</v>
      </c>
      <c r="G9" s="19">
        <v>153845000</v>
      </c>
      <c r="H9" s="19">
        <v>50</v>
      </c>
      <c r="I9" s="19"/>
      <c r="J9" s="19">
        <v>153845050</v>
      </c>
      <c r="K9" s="19"/>
      <c r="L9" s="19"/>
      <c r="M9" s="19">
        <v>127368000</v>
      </c>
      <c r="N9" s="19">
        <v>127368000</v>
      </c>
      <c r="O9" s="19"/>
      <c r="P9" s="19"/>
      <c r="Q9" s="19"/>
      <c r="R9" s="19"/>
      <c r="S9" s="19">
        <v>105264000</v>
      </c>
      <c r="T9" s="19"/>
      <c r="U9" s="19"/>
      <c r="V9" s="19">
        <v>105264000</v>
      </c>
      <c r="W9" s="19">
        <v>386477050</v>
      </c>
      <c r="X9" s="19">
        <v>395322170</v>
      </c>
      <c r="Y9" s="19">
        <v>-8845120</v>
      </c>
      <c r="Z9" s="20">
        <v>-2.24</v>
      </c>
      <c r="AA9" s="21">
        <v>395322170</v>
      </c>
    </row>
    <row r="10" spans="1:27" ht="13.5">
      <c r="A10" s="22" t="s">
        <v>37</v>
      </c>
      <c r="B10" s="16"/>
      <c r="C10" s="17">
        <v>376804983</v>
      </c>
      <c r="D10" s="17"/>
      <c r="E10" s="18">
        <v>511234000</v>
      </c>
      <c r="F10" s="19">
        <v>519192000</v>
      </c>
      <c r="G10" s="19">
        <v>131076000</v>
      </c>
      <c r="H10" s="19">
        <v>3350000</v>
      </c>
      <c r="I10" s="19"/>
      <c r="J10" s="19">
        <v>134426000</v>
      </c>
      <c r="K10" s="19"/>
      <c r="L10" s="19">
        <v>6312000</v>
      </c>
      <c r="M10" s="19">
        <v>11250000</v>
      </c>
      <c r="N10" s="19">
        <v>17562000</v>
      </c>
      <c r="O10" s="19">
        <v>142271000</v>
      </c>
      <c r="P10" s="19">
        <v>2000000</v>
      </c>
      <c r="Q10" s="19">
        <v>310804000</v>
      </c>
      <c r="R10" s="19">
        <v>455075000</v>
      </c>
      <c r="S10" s="19"/>
      <c r="T10" s="19">
        <v>-297500</v>
      </c>
      <c r="U10" s="19"/>
      <c r="V10" s="19">
        <v>-297500</v>
      </c>
      <c r="W10" s="19">
        <v>606765500</v>
      </c>
      <c r="X10" s="19">
        <v>519192000</v>
      </c>
      <c r="Y10" s="19">
        <v>87573500</v>
      </c>
      <c r="Z10" s="20">
        <v>16.87</v>
      </c>
      <c r="AA10" s="21">
        <v>519192000</v>
      </c>
    </row>
    <row r="11" spans="1:27" ht="13.5">
      <c r="A11" s="22" t="s">
        <v>38</v>
      </c>
      <c r="B11" s="16"/>
      <c r="C11" s="17">
        <v>3714173</v>
      </c>
      <c r="D11" s="17"/>
      <c r="E11" s="18">
        <v>33942034</v>
      </c>
      <c r="F11" s="19">
        <v>22547583</v>
      </c>
      <c r="G11" s="19"/>
      <c r="H11" s="19"/>
      <c r="I11" s="19">
        <v>119056</v>
      </c>
      <c r="J11" s="19">
        <v>119056</v>
      </c>
      <c r="K11" s="19">
        <v>96428</v>
      </c>
      <c r="L11" s="19">
        <v>-55545</v>
      </c>
      <c r="M11" s="19">
        <v>480</v>
      </c>
      <c r="N11" s="19">
        <v>41363</v>
      </c>
      <c r="O11" s="19">
        <v>92549</v>
      </c>
      <c r="P11" s="19">
        <v>49710</v>
      </c>
      <c r="Q11" s="19">
        <v>101724</v>
      </c>
      <c r="R11" s="19">
        <v>243983</v>
      </c>
      <c r="S11" s="19">
        <v>23</v>
      </c>
      <c r="T11" s="19">
        <v>51620</v>
      </c>
      <c r="U11" s="19">
        <v>96720</v>
      </c>
      <c r="V11" s="19">
        <v>148363</v>
      </c>
      <c r="W11" s="19">
        <v>552765</v>
      </c>
      <c r="X11" s="19">
        <v>22547583</v>
      </c>
      <c r="Y11" s="19">
        <v>-21994818</v>
      </c>
      <c r="Z11" s="20">
        <v>-97.55</v>
      </c>
      <c r="AA11" s="21">
        <v>22547583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-1468220377</v>
      </c>
      <c r="D14" s="17"/>
      <c r="E14" s="18">
        <v>-1392788365</v>
      </c>
      <c r="F14" s="19">
        <v>-1416182374</v>
      </c>
      <c r="G14" s="19">
        <v>-261150013</v>
      </c>
      <c r="H14" s="19">
        <v>-124268662</v>
      </c>
      <c r="I14" s="19">
        <v>-298072397</v>
      </c>
      <c r="J14" s="19">
        <v>-683491072</v>
      </c>
      <c r="K14" s="19">
        <v>-127940359</v>
      </c>
      <c r="L14" s="19">
        <v>-175498814</v>
      </c>
      <c r="M14" s="19">
        <v>-63490200</v>
      </c>
      <c r="N14" s="19">
        <v>-366929373</v>
      </c>
      <c r="O14" s="19">
        <v>-342628534</v>
      </c>
      <c r="P14" s="19">
        <v>-28344020</v>
      </c>
      <c r="Q14" s="19">
        <v>-241654020</v>
      </c>
      <c r="R14" s="19">
        <v>-612626574</v>
      </c>
      <c r="S14" s="19">
        <v>-83422976</v>
      </c>
      <c r="T14" s="19">
        <v>-147918911</v>
      </c>
      <c r="U14" s="19">
        <v>-28688072</v>
      </c>
      <c r="V14" s="19">
        <v>-260029959</v>
      </c>
      <c r="W14" s="19">
        <v>-1923076978</v>
      </c>
      <c r="X14" s="19">
        <v>-1416182374</v>
      </c>
      <c r="Y14" s="19">
        <v>-506894604</v>
      </c>
      <c r="Z14" s="20">
        <v>35.79</v>
      </c>
      <c r="AA14" s="21">
        <v>-1416182374</v>
      </c>
    </row>
    <row r="15" spans="1:27" ht="13.5">
      <c r="A15" s="22" t="s">
        <v>42</v>
      </c>
      <c r="B15" s="16"/>
      <c r="C15" s="17">
        <v>-38630608</v>
      </c>
      <c r="D15" s="17"/>
      <c r="E15" s="18">
        <v>-39931290</v>
      </c>
      <c r="F15" s="19">
        <v>-32325941</v>
      </c>
      <c r="G15" s="19">
        <v>-60000</v>
      </c>
      <c r="H15" s="19">
        <v>-17845</v>
      </c>
      <c r="I15" s="19">
        <v>-635227</v>
      </c>
      <c r="J15" s="19">
        <v>-713072</v>
      </c>
      <c r="K15" s="19">
        <v>-61989</v>
      </c>
      <c r="L15" s="19">
        <v>-26</v>
      </c>
      <c r="M15" s="19">
        <v>-10134734</v>
      </c>
      <c r="N15" s="19">
        <v>-10196749</v>
      </c>
      <c r="O15" s="19">
        <v>-3275678</v>
      </c>
      <c r="P15" s="19">
        <v>-2</v>
      </c>
      <c r="Q15" s="19">
        <v>-512818</v>
      </c>
      <c r="R15" s="19">
        <v>-3788498</v>
      </c>
      <c r="S15" s="19">
        <v>-36902832</v>
      </c>
      <c r="T15" s="19">
        <v>-4</v>
      </c>
      <c r="U15" s="19">
        <v>-1369240</v>
      </c>
      <c r="V15" s="19">
        <v>-38272076</v>
      </c>
      <c r="W15" s="19">
        <v>-52970395</v>
      </c>
      <c r="X15" s="19">
        <v>-32325941</v>
      </c>
      <c r="Y15" s="19">
        <v>-20644454</v>
      </c>
      <c r="Z15" s="20">
        <v>63.86</v>
      </c>
      <c r="AA15" s="21">
        <v>-32325941</v>
      </c>
    </row>
    <row r="16" spans="1:27" ht="13.5">
      <c r="A16" s="22" t="s">
        <v>43</v>
      </c>
      <c r="B16" s="16"/>
      <c r="C16" s="17">
        <v>-23707021</v>
      </c>
      <c r="D16" s="17"/>
      <c r="E16" s="18">
        <v>-138362952</v>
      </c>
      <c r="F16" s="19">
        <v>-144236017</v>
      </c>
      <c r="G16" s="19">
        <v>-67716</v>
      </c>
      <c r="H16" s="19">
        <v>-445686</v>
      </c>
      <c r="I16" s="19">
        <v>-856080</v>
      </c>
      <c r="J16" s="19">
        <v>-1369482</v>
      </c>
      <c r="K16" s="19">
        <v>-461451</v>
      </c>
      <c r="L16" s="19">
        <v>-5111883</v>
      </c>
      <c r="M16" s="19">
        <v>-104725</v>
      </c>
      <c r="N16" s="19">
        <v>-5678059</v>
      </c>
      <c r="O16" s="19">
        <v>-5219805</v>
      </c>
      <c r="P16" s="19">
        <v>-464371</v>
      </c>
      <c r="Q16" s="19">
        <v>-4325848</v>
      </c>
      <c r="R16" s="19">
        <v>-10010024</v>
      </c>
      <c r="S16" s="19">
        <v>-17835782</v>
      </c>
      <c r="T16" s="19">
        <v>-324823</v>
      </c>
      <c r="U16" s="19">
        <v>-12685922</v>
      </c>
      <c r="V16" s="19">
        <v>-30846527</v>
      </c>
      <c r="W16" s="19">
        <v>-47904092</v>
      </c>
      <c r="X16" s="19">
        <v>-144236017</v>
      </c>
      <c r="Y16" s="19">
        <v>96331925</v>
      </c>
      <c r="Z16" s="20">
        <v>-66.79</v>
      </c>
      <c r="AA16" s="21">
        <v>-144236017</v>
      </c>
    </row>
    <row r="17" spans="1:27" ht="13.5">
      <c r="A17" s="23" t="s">
        <v>44</v>
      </c>
      <c r="B17" s="24"/>
      <c r="C17" s="25">
        <f aca="true" t="shared" si="0" ref="C17:Y17">SUM(C6:C16)</f>
        <v>267045539</v>
      </c>
      <c r="D17" s="25">
        <f>SUM(D6:D16)</f>
        <v>0</v>
      </c>
      <c r="E17" s="26">
        <f t="shared" si="0"/>
        <v>563173981</v>
      </c>
      <c r="F17" s="27">
        <f t="shared" si="0"/>
        <v>574177078</v>
      </c>
      <c r="G17" s="27">
        <f t="shared" si="0"/>
        <v>113779414</v>
      </c>
      <c r="H17" s="27">
        <f t="shared" si="0"/>
        <v>-6606858</v>
      </c>
      <c r="I17" s="27">
        <f t="shared" si="0"/>
        <v>-190937495</v>
      </c>
      <c r="J17" s="27">
        <f t="shared" si="0"/>
        <v>-83764939</v>
      </c>
      <c r="K17" s="27">
        <f t="shared" si="0"/>
        <v>9198619</v>
      </c>
      <c r="L17" s="27">
        <f t="shared" si="0"/>
        <v>-78254823</v>
      </c>
      <c r="M17" s="27">
        <f t="shared" si="0"/>
        <v>181132754</v>
      </c>
      <c r="N17" s="27">
        <f t="shared" si="0"/>
        <v>112076550</v>
      </c>
      <c r="O17" s="27">
        <f t="shared" si="0"/>
        <v>-95712558</v>
      </c>
      <c r="P17" s="27">
        <f t="shared" si="0"/>
        <v>83591155</v>
      </c>
      <c r="Q17" s="27">
        <f t="shared" si="0"/>
        <v>180762223</v>
      </c>
      <c r="R17" s="27">
        <f t="shared" si="0"/>
        <v>168640820</v>
      </c>
      <c r="S17" s="27">
        <f t="shared" si="0"/>
        <v>75434932</v>
      </c>
      <c r="T17" s="27">
        <f t="shared" si="0"/>
        <v>-41697347</v>
      </c>
      <c r="U17" s="27">
        <f t="shared" si="0"/>
        <v>65463475</v>
      </c>
      <c r="V17" s="27">
        <f t="shared" si="0"/>
        <v>99201060</v>
      </c>
      <c r="W17" s="27">
        <f t="shared" si="0"/>
        <v>296153491</v>
      </c>
      <c r="X17" s="27">
        <f t="shared" si="0"/>
        <v>574177078</v>
      </c>
      <c r="Y17" s="27">
        <f t="shared" si="0"/>
        <v>-278023587</v>
      </c>
      <c r="Z17" s="28">
        <f>+IF(X17&lt;&gt;0,+(Y17/X17)*100,0)</f>
        <v>-48.42122711836992</v>
      </c>
      <c r="AA17" s="29">
        <f>SUM(AA6:AA16)</f>
        <v>574177078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3689518</v>
      </c>
      <c r="D21" s="17"/>
      <c r="E21" s="18">
        <v>3920001</v>
      </c>
      <c r="F21" s="19">
        <v>3920001</v>
      </c>
      <c r="G21" s="36">
        <v>19897143</v>
      </c>
      <c r="H21" s="36">
        <v>2071839</v>
      </c>
      <c r="I21" s="36">
        <v>36532389</v>
      </c>
      <c r="J21" s="19">
        <v>58501371</v>
      </c>
      <c r="K21" s="36">
        <v>21961327</v>
      </c>
      <c r="L21" s="36">
        <v>662127</v>
      </c>
      <c r="M21" s="19">
        <v>11401</v>
      </c>
      <c r="N21" s="36">
        <v>22634855</v>
      </c>
      <c r="O21" s="36">
        <v>141852201</v>
      </c>
      <c r="P21" s="36">
        <v>-140391994</v>
      </c>
      <c r="Q21" s="19">
        <v>-23237972</v>
      </c>
      <c r="R21" s="36">
        <v>-21777765</v>
      </c>
      <c r="S21" s="36">
        <v>-97288</v>
      </c>
      <c r="T21" s="19">
        <v>22000000</v>
      </c>
      <c r="U21" s="36">
        <v>2768004</v>
      </c>
      <c r="V21" s="36">
        <v>24670716</v>
      </c>
      <c r="W21" s="36">
        <v>84029177</v>
      </c>
      <c r="X21" s="19">
        <v>3920001</v>
      </c>
      <c r="Y21" s="36">
        <v>80109176</v>
      </c>
      <c r="Z21" s="37">
        <v>2043.6</v>
      </c>
      <c r="AA21" s="38">
        <v>3920001</v>
      </c>
    </row>
    <row r="22" spans="1:27" ht="13.5">
      <c r="A22" s="22" t="s">
        <v>47</v>
      </c>
      <c r="B22" s="16"/>
      <c r="C22" s="17">
        <v>17900</v>
      </c>
      <c r="D22" s="17"/>
      <c r="E22" s="39">
        <v>85988340</v>
      </c>
      <c r="F22" s="36">
        <v>85988340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85988340</v>
      </c>
      <c r="Y22" s="19">
        <v>-85988340</v>
      </c>
      <c r="Z22" s="20">
        <v>-100</v>
      </c>
      <c r="AA22" s="21">
        <v>85988340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-687578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-229537198</v>
      </c>
      <c r="D26" s="17"/>
      <c r="E26" s="18">
        <v>-522517329</v>
      </c>
      <c r="F26" s="19">
        <v>-698261589</v>
      </c>
      <c r="G26" s="19">
        <v>-4415792</v>
      </c>
      <c r="H26" s="19">
        <v>-7505498</v>
      </c>
      <c r="I26" s="19">
        <v>-23469947</v>
      </c>
      <c r="J26" s="19">
        <v>-35391237</v>
      </c>
      <c r="K26" s="19">
        <v>-33891475</v>
      </c>
      <c r="L26" s="19">
        <v>-65261586</v>
      </c>
      <c r="M26" s="19">
        <v>-42353122</v>
      </c>
      <c r="N26" s="19">
        <v>-141506183</v>
      </c>
      <c r="O26" s="19">
        <v>-36227099</v>
      </c>
      <c r="P26" s="19">
        <v>-26274510</v>
      </c>
      <c r="Q26" s="19">
        <v>-58415023</v>
      </c>
      <c r="R26" s="19">
        <v>-120916632</v>
      </c>
      <c r="S26" s="19">
        <v>-30678756</v>
      </c>
      <c r="T26" s="19">
        <v>-39868664</v>
      </c>
      <c r="U26" s="19">
        <v>-55681145</v>
      </c>
      <c r="V26" s="19">
        <v>-126228565</v>
      </c>
      <c r="W26" s="19">
        <v>-424042617</v>
      </c>
      <c r="X26" s="19">
        <v>-698261589</v>
      </c>
      <c r="Y26" s="19">
        <v>274218972</v>
      </c>
      <c r="Z26" s="20">
        <v>-39.27</v>
      </c>
      <c r="AA26" s="21">
        <v>-698261589</v>
      </c>
    </row>
    <row r="27" spans="1:27" ht="13.5">
      <c r="A27" s="23" t="s">
        <v>51</v>
      </c>
      <c r="B27" s="24"/>
      <c r="C27" s="25">
        <f aca="true" t="shared" si="1" ref="C27:Y27">SUM(C21:C26)</f>
        <v>-226517358</v>
      </c>
      <c r="D27" s="25">
        <f>SUM(D21:D26)</f>
        <v>0</v>
      </c>
      <c r="E27" s="26">
        <f t="shared" si="1"/>
        <v>-432608988</v>
      </c>
      <c r="F27" s="27">
        <f t="shared" si="1"/>
        <v>-608353248</v>
      </c>
      <c r="G27" s="27">
        <f t="shared" si="1"/>
        <v>15481351</v>
      </c>
      <c r="H27" s="27">
        <f t="shared" si="1"/>
        <v>-5433659</v>
      </c>
      <c r="I27" s="27">
        <f t="shared" si="1"/>
        <v>13062442</v>
      </c>
      <c r="J27" s="27">
        <f t="shared" si="1"/>
        <v>23110134</v>
      </c>
      <c r="K27" s="27">
        <f t="shared" si="1"/>
        <v>-11930148</v>
      </c>
      <c r="L27" s="27">
        <f t="shared" si="1"/>
        <v>-64599459</v>
      </c>
      <c r="M27" s="27">
        <f t="shared" si="1"/>
        <v>-42341721</v>
      </c>
      <c r="N27" s="27">
        <f t="shared" si="1"/>
        <v>-118871328</v>
      </c>
      <c r="O27" s="27">
        <f t="shared" si="1"/>
        <v>105625102</v>
      </c>
      <c r="P27" s="27">
        <f t="shared" si="1"/>
        <v>-166666504</v>
      </c>
      <c r="Q27" s="27">
        <f t="shared" si="1"/>
        <v>-81652995</v>
      </c>
      <c r="R27" s="27">
        <f t="shared" si="1"/>
        <v>-142694397</v>
      </c>
      <c r="S27" s="27">
        <f t="shared" si="1"/>
        <v>-30776044</v>
      </c>
      <c r="T27" s="27">
        <f t="shared" si="1"/>
        <v>-17868664</v>
      </c>
      <c r="U27" s="27">
        <f t="shared" si="1"/>
        <v>-52913141</v>
      </c>
      <c r="V27" s="27">
        <f t="shared" si="1"/>
        <v>-101557849</v>
      </c>
      <c r="W27" s="27">
        <f t="shared" si="1"/>
        <v>-340013440</v>
      </c>
      <c r="X27" s="27">
        <f t="shared" si="1"/>
        <v>-608353248</v>
      </c>
      <c r="Y27" s="27">
        <f t="shared" si="1"/>
        <v>268339808</v>
      </c>
      <c r="Z27" s="28">
        <f>+IF(X27&lt;&gt;0,+(Y27/X27)*100,0)</f>
        <v>-44.109209391448836</v>
      </c>
      <c r="AA27" s="29">
        <f>SUM(AA21:AA26)</f>
        <v>-608353248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51791488</v>
      </c>
      <c r="D32" s="17"/>
      <c r="E32" s="18">
        <v>77150511</v>
      </c>
      <c r="F32" s="19">
        <v>108678512</v>
      </c>
      <c r="G32" s="19"/>
      <c r="H32" s="19"/>
      <c r="I32" s="19"/>
      <c r="J32" s="19"/>
      <c r="K32" s="19"/>
      <c r="L32" s="19">
        <v>21793850</v>
      </c>
      <c r="M32" s="19"/>
      <c r="N32" s="19">
        <v>21793850</v>
      </c>
      <c r="O32" s="19"/>
      <c r="P32" s="19">
        <v>7977849</v>
      </c>
      <c r="Q32" s="19"/>
      <c r="R32" s="19">
        <v>7977849</v>
      </c>
      <c r="S32" s="19"/>
      <c r="T32" s="19"/>
      <c r="U32" s="19">
        <v>26619178</v>
      </c>
      <c r="V32" s="19">
        <v>26619178</v>
      </c>
      <c r="W32" s="19">
        <v>56390877</v>
      </c>
      <c r="X32" s="19">
        <v>108678512</v>
      </c>
      <c r="Y32" s="19">
        <v>-52287635</v>
      </c>
      <c r="Z32" s="20">
        <v>-48.11</v>
      </c>
      <c r="AA32" s="21">
        <v>108678512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-15765693</v>
      </c>
      <c r="D35" s="17"/>
      <c r="E35" s="18">
        <v>-16828488</v>
      </c>
      <c r="F35" s="19">
        <v>-16828488</v>
      </c>
      <c r="G35" s="19"/>
      <c r="H35" s="19"/>
      <c r="I35" s="19">
        <v>-1370202</v>
      </c>
      <c r="J35" s="19">
        <v>-1370202</v>
      </c>
      <c r="K35" s="19"/>
      <c r="L35" s="19"/>
      <c r="M35" s="19">
        <v>-5911869</v>
      </c>
      <c r="N35" s="19">
        <v>-5911869</v>
      </c>
      <c r="O35" s="19">
        <v>-2089255</v>
      </c>
      <c r="P35" s="19"/>
      <c r="Q35" s="19">
        <v>-1479501</v>
      </c>
      <c r="R35" s="19">
        <v>-3568756</v>
      </c>
      <c r="S35" s="19"/>
      <c r="T35" s="19"/>
      <c r="U35" s="19">
        <v>-9065581</v>
      </c>
      <c r="V35" s="19">
        <v>-9065581</v>
      </c>
      <c r="W35" s="19">
        <v>-19916408</v>
      </c>
      <c r="X35" s="19">
        <v>-16828488</v>
      </c>
      <c r="Y35" s="19">
        <v>-3087920</v>
      </c>
      <c r="Z35" s="20">
        <v>18.35</v>
      </c>
      <c r="AA35" s="21">
        <v>-16828488</v>
      </c>
    </row>
    <row r="36" spans="1:27" ht="13.5">
      <c r="A36" s="23" t="s">
        <v>57</v>
      </c>
      <c r="B36" s="24"/>
      <c r="C36" s="25">
        <f aca="true" t="shared" si="2" ref="C36:Y36">SUM(C31:C35)</f>
        <v>36025795</v>
      </c>
      <c r="D36" s="25">
        <f>SUM(D31:D35)</f>
        <v>0</v>
      </c>
      <c r="E36" s="26">
        <f t="shared" si="2"/>
        <v>60322023</v>
      </c>
      <c r="F36" s="27">
        <f t="shared" si="2"/>
        <v>91850024</v>
      </c>
      <c r="G36" s="27">
        <f t="shared" si="2"/>
        <v>0</v>
      </c>
      <c r="H36" s="27">
        <f t="shared" si="2"/>
        <v>0</v>
      </c>
      <c r="I36" s="27">
        <f t="shared" si="2"/>
        <v>-1370202</v>
      </c>
      <c r="J36" s="27">
        <f t="shared" si="2"/>
        <v>-1370202</v>
      </c>
      <c r="K36" s="27">
        <f t="shared" si="2"/>
        <v>0</v>
      </c>
      <c r="L36" s="27">
        <f t="shared" si="2"/>
        <v>21793850</v>
      </c>
      <c r="M36" s="27">
        <f t="shared" si="2"/>
        <v>-5911869</v>
      </c>
      <c r="N36" s="27">
        <f t="shared" si="2"/>
        <v>15881981</v>
      </c>
      <c r="O36" s="27">
        <f t="shared" si="2"/>
        <v>-2089255</v>
      </c>
      <c r="P36" s="27">
        <f t="shared" si="2"/>
        <v>7977849</v>
      </c>
      <c r="Q36" s="27">
        <f t="shared" si="2"/>
        <v>-1479501</v>
      </c>
      <c r="R36" s="27">
        <f t="shared" si="2"/>
        <v>4409093</v>
      </c>
      <c r="S36" s="27">
        <f t="shared" si="2"/>
        <v>0</v>
      </c>
      <c r="T36" s="27">
        <f t="shared" si="2"/>
        <v>0</v>
      </c>
      <c r="U36" s="27">
        <f t="shared" si="2"/>
        <v>17553597</v>
      </c>
      <c r="V36" s="27">
        <f t="shared" si="2"/>
        <v>17553597</v>
      </c>
      <c r="W36" s="27">
        <f t="shared" si="2"/>
        <v>36474469</v>
      </c>
      <c r="X36" s="27">
        <f t="shared" si="2"/>
        <v>91850024</v>
      </c>
      <c r="Y36" s="27">
        <f t="shared" si="2"/>
        <v>-55375555</v>
      </c>
      <c r="Z36" s="28">
        <f>+IF(X36&lt;&gt;0,+(Y36/X36)*100,0)</f>
        <v>-60.289102374104985</v>
      </c>
      <c r="AA36" s="29">
        <f>SUM(AA31:AA35)</f>
        <v>91850024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76553976</v>
      </c>
      <c r="D38" s="31">
        <f>+D17+D27+D36</f>
        <v>0</v>
      </c>
      <c r="E38" s="32">
        <f t="shared" si="3"/>
        <v>190887016</v>
      </c>
      <c r="F38" s="33">
        <f t="shared" si="3"/>
        <v>57673854</v>
      </c>
      <c r="G38" s="33">
        <f t="shared" si="3"/>
        <v>129260765</v>
      </c>
      <c r="H38" s="33">
        <f t="shared" si="3"/>
        <v>-12040517</v>
      </c>
      <c r="I38" s="33">
        <f t="shared" si="3"/>
        <v>-179245255</v>
      </c>
      <c r="J38" s="33">
        <f t="shared" si="3"/>
        <v>-62025007</v>
      </c>
      <c r="K38" s="33">
        <f t="shared" si="3"/>
        <v>-2731529</v>
      </c>
      <c r="L38" s="33">
        <f t="shared" si="3"/>
        <v>-121060432</v>
      </c>
      <c r="M38" s="33">
        <f t="shared" si="3"/>
        <v>132879164</v>
      </c>
      <c r="N38" s="33">
        <f t="shared" si="3"/>
        <v>9087203</v>
      </c>
      <c r="O38" s="33">
        <f t="shared" si="3"/>
        <v>7823289</v>
      </c>
      <c r="P38" s="33">
        <f t="shared" si="3"/>
        <v>-75097500</v>
      </c>
      <c r="Q38" s="33">
        <f t="shared" si="3"/>
        <v>97629727</v>
      </c>
      <c r="R38" s="33">
        <f t="shared" si="3"/>
        <v>30355516</v>
      </c>
      <c r="S38" s="33">
        <f t="shared" si="3"/>
        <v>44658888</v>
      </c>
      <c r="T38" s="33">
        <f t="shared" si="3"/>
        <v>-59566011</v>
      </c>
      <c r="U38" s="33">
        <f t="shared" si="3"/>
        <v>30103931</v>
      </c>
      <c r="V38" s="33">
        <f t="shared" si="3"/>
        <v>15196808</v>
      </c>
      <c r="W38" s="33">
        <f t="shared" si="3"/>
        <v>-7385480</v>
      </c>
      <c r="X38" s="33">
        <f t="shared" si="3"/>
        <v>57673854</v>
      </c>
      <c r="Y38" s="33">
        <f t="shared" si="3"/>
        <v>-65059334</v>
      </c>
      <c r="Z38" s="34">
        <f>+IF(X38&lt;&gt;0,+(Y38/X38)*100,0)</f>
        <v>-112.80559471541471</v>
      </c>
      <c r="AA38" s="35">
        <f>+AA17+AA27+AA36</f>
        <v>57673854</v>
      </c>
    </row>
    <row r="39" spans="1:27" ht="13.5">
      <c r="A39" s="22" t="s">
        <v>59</v>
      </c>
      <c r="B39" s="16"/>
      <c r="C39" s="31">
        <v>19558127</v>
      </c>
      <c r="D39" s="31"/>
      <c r="E39" s="32">
        <v>119275850</v>
      </c>
      <c r="F39" s="33">
        <v>96112103</v>
      </c>
      <c r="G39" s="33">
        <v>96112103</v>
      </c>
      <c r="H39" s="33">
        <v>225372868</v>
      </c>
      <c r="I39" s="33">
        <v>213332351</v>
      </c>
      <c r="J39" s="33">
        <v>96112103</v>
      </c>
      <c r="K39" s="33">
        <v>34087096</v>
      </c>
      <c r="L39" s="33">
        <v>31355567</v>
      </c>
      <c r="M39" s="33">
        <v>-89704865</v>
      </c>
      <c r="N39" s="33">
        <v>34087096</v>
      </c>
      <c r="O39" s="33">
        <v>43174299</v>
      </c>
      <c r="P39" s="33">
        <v>50997588</v>
      </c>
      <c r="Q39" s="33">
        <v>-24099912</v>
      </c>
      <c r="R39" s="33">
        <v>43174299</v>
      </c>
      <c r="S39" s="33">
        <v>73529815</v>
      </c>
      <c r="T39" s="33">
        <v>118188703</v>
      </c>
      <c r="U39" s="33">
        <v>58622692</v>
      </c>
      <c r="V39" s="33">
        <v>73529815</v>
      </c>
      <c r="W39" s="33">
        <v>96112103</v>
      </c>
      <c r="X39" s="33">
        <v>96112103</v>
      </c>
      <c r="Y39" s="33"/>
      <c r="Z39" s="34"/>
      <c r="AA39" s="35">
        <v>96112103</v>
      </c>
    </row>
    <row r="40" spans="1:27" ht="13.5">
      <c r="A40" s="41" t="s">
        <v>60</v>
      </c>
      <c r="B40" s="42"/>
      <c r="C40" s="43">
        <v>96112103</v>
      </c>
      <c r="D40" s="43"/>
      <c r="E40" s="44">
        <v>310162866</v>
      </c>
      <c r="F40" s="45">
        <v>153785957</v>
      </c>
      <c r="G40" s="45">
        <v>225372868</v>
      </c>
      <c r="H40" s="45">
        <v>213332351</v>
      </c>
      <c r="I40" s="45">
        <v>34087096</v>
      </c>
      <c r="J40" s="45">
        <v>34087096</v>
      </c>
      <c r="K40" s="45">
        <v>31355567</v>
      </c>
      <c r="L40" s="45">
        <v>-89704865</v>
      </c>
      <c r="M40" s="45">
        <v>43174299</v>
      </c>
      <c r="N40" s="45">
        <v>43174299</v>
      </c>
      <c r="O40" s="45">
        <v>50997588</v>
      </c>
      <c r="P40" s="45">
        <v>-24099912</v>
      </c>
      <c r="Q40" s="45">
        <v>73529815</v>
      </c>
      <c r="R40" s="45">
        <v>50997588</v>
      </c>
      <c r="S40" s="45">
        <v>118188703</v>
      </c>
      <c r="T40" s="45">
        <v>58622692</v>
      </c>
      <c r="U40" s="45">
        <v>88726623</v>
      </c>
      <c r="V40" s="45">
        <v>88726623</v>
      </c>
      <c r="W40" s="45">
        <v>88726623</v>
      </c>
      <c r="X40" s="45">
        <v>153785957</v>
      </c>
      <c r="Y40" s="45">
        <v>-65059334</v>
      </c>
      <c r="Z40" s="46">
        <v>-42.31</v>
      </c>
      <c r="AA40" s="47">
        <v>153785957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264425808</v>
      </c>
      <c r="D6" s="17"/>
      <c r="E6" s="18">
        <v>272882246</v>
      </c>
      <c r="F6" s="19">
        <v>278807713</v>
      </c>
      <c r="G6" s="19">
        <v>23274375</v>
      </c>
      <c r="H6" s="19">
        <v>23206390</v>
      </c>
      <c r="I6" s="19">
        <v>23283456</v>
      </c>
      <c r="J6" s="19">
        <v>69764221</v>
      </c>
      <c r="K6" s="19">
        <v>23445664</v>
      </c>
      <c r="L6" s="19">
        <v>23386711</v>
      </c>
      <c r="M6" s="19">
        <v>23618741</v>
      </c>
      <c r="N6" s="19">
        <v>70451116</v>
      </c>
      <c r="O6" s="19">
        <v>23666380</v>
      </c>
      <c r="P6" s="19">
        <v>23649133</v>
      </c>
      <c r="Q6" s="19">
        <v>23691601</v>
      </c>
      <c r="R6" s="19">
        <v>71007114</v>
      </c>
      <c r="S6" s="19">
        <v>23771966</v>
      </c>
      <c r="T6" s="19">
        <v>23880774</v>
      </c>
      <c r="U6" s="19">
        <v>23917909</v>
      </c>
      <c r="V6" s="19">
        <v>71570649</v>
      </c>
      <c r="W6" s="19">
        <v>282793100</v>
      </c>
      <c r="X6" s="19">
        <v>278807713</v>
      </c>
      <c r="Y6" s="19">
        <v>3985387</v>
      </c>
      <c r="Z6" s="20">
        <v>1.43</v>
      </c>
      <c r="AA6" s="21">
        <v>278807713</v>
      </c>
    </row>
    <row r="7" spans="1:27" ht="13.5">
      <c r="A7" s="22" t="s">
        <v>34</v>
      </c>
      <c r="B7" s="16"/>
      <c r="C7" s="17">
        <v>626611035</v>
      </c>
      <c r="D7" s="17"/>
      <c r="E7" s="18">
        <v>688453514</v>
      </c>
      <c r="F7" s="19">
        <v>686977142</v>
      </c>
      <c r="G7" s="19">
        <v>55519104</v>
      </c>
      <c r="H7" s="19">
        <v>65689269</v>
      </c>
      <c r="I7" s="19">
        <v>62852887</v>
      </c>
      <c r="J7" s="19">
        <v>184061260</v>
      </c>
      <c r="K7" s="19">
        <v>57378841</v>
      </c>
      <c r="L7" s="19">
        <v>58691827</v>
      </c>
      <c r="M7" s="19">
        <v>53576717</v>
      </c>
      <c r="N7" s="19">
        <v>169647385</v>
      </c>
      <c r="O7" s="19">
        <v>52975089</v>
      </c>
      <c r="P7" s="19">
        <v>55877068</v>
      </c>
      <c r="Q7" s="19">
        <v>52565894</v>
      </c>
      <c r="R7" s="19">
        <v>161418051</v>
      </c>
      <c r="S7" s="19">
        <v>54888363</v>
      </c>
      <c r="T7" s="19">
        <v>54971385</v>
      </c>
      <c r="U7" s="19">
        <v>64727131</v>
      </c>
      <c r="V7" s="19">
        <v>174586879</v>
      </c>
      <c r="W7" s="19">
        <v>689713575</v>
      </c>
      <c r="X7" s="19">
        <v>686977142</v>
      </c>
      <c r="Y7" s="19">
        <v>2736433</v>
      </c>
      <c r="Z7" s="20">
        <v>0.4</v>
      </c>
      <c r="AA7" s="21">
        <v>686977142</v>
      </c>
    </row>
    <row r="8" spans="1:27" ht="13.5">
      <c r="A8" s="22" t="s">
        <v>35</v>
      </c>
      <c r="B8" s="16"/>
      <c r="C8" s="17">
        <v>134480058</v>
      </c>
      <c r="D8" s="17"/>
      <c r="E8" s="18">
        <v>130056715</v>
      </c>
      <c r="F8" s="19">
        <v>113656801</v>
      </c>
      <c r="G8" s="19">
        <v>13214572</v>
      </c>
      <c r="H8" s="19">
        <v>6683371</v>
      </c>
      <c r="I8" s="19">
        <v>12136648</v>
      </c>
      <c r="J8" s="19">
        <v>32034591</v>
      </c>
      <c r="K8" s="19">
        <v>29140643</v>
      </c>
      <c r="L8" s="19">
        <v>8202906</v>
      </c>
      <c r="M8" s="19">
        <v>32952210</v>
      </c>
      <c r="N8" s="19">
        <v>70295759</v>
      </c>
      <c r="O8" s="19">
        <v>8747516</v>
      </c>
      <c r="P8" s="19">
        <v>8648994</v>
      </c>
      <c r="Q8" s="19">
        <v>54777523</v>
      </c>
      <c r="R8" s="19">
        <v>72174033</v>
      </c>
      <c r="S8" s="19">
        <v>14466676</v>
      </c>
      <c r="T8" s="19">
        <v>53763767</v>
      </c>
      <c r="U8" s="19">
        <v>34185317</v>
      </c>
      <c r="V8" s="19">
        <v>102415760</v>
      </c>
      <c r="W8" s="19">
        <v>276920143</v>
      </c>
      <c r="X8" s="19">
        <v>113656801</v>
      </c>
      <c r="Y8" s="19">
        <v>163263342</v>
      </c>
      <c r="Z8" s="20">
        <v>143.65</v>
      </c>
      <c r="AA8" s="21">
        <v>113656801</v>
      </c>
    </row>
    <row r="9" spans="1:27" ht="13.5">
      <c r="A9" s="22" t="s">
        <v>36</v>
      </c>
      <c r="B9" s="16"/>
      <c r="C9" s="17">
        <v>120038817</v>
      </c>
      <c r="D9" s="17"/>
      <c r="E9" s="18">
        <v>189619569</v>
      </c>
      <c r="F9" s="19">
        <v>111668219</v>
      </c>
      <c r="G9" s="19">
        <v>42669019</v>
      </c>
      <c r="H9" s="19">
        <v>611500</v>
      </c>
      <c r="I9" s="19">
        <v>2193489</v>
      </c>
      <c r="J9" s="19">
        <v>45474008</v>
      </c>
      <c r="K9" s="19"/>
      <c r="L9" s="19">
        <v>1135648</v>
      </c>
      <c r="M9" s="19">
        <v>34519000</v>
      </c>
      <c r="N9" s="19">
        <v>35654648</v>
      </c>
      <c r="O9" s="19"/>
      <c r="P9" s="19">
        <v>360352</v>
      </c>
      <c r="Q9" s="19">
        <v>33809621</v>
      </c>
      <c r="R9" s="19">
        <v>34169973</v>
      </c>
      <c r="S9" s="19"/>
      <c r="T9" s="19"/>
      <c r="U9" s="19"/>
      <c r="V9" s="19"/>
      <c r="W9" s="19">
        <v>115298629</v>
      </c>
      <c r="X9" s="19">
        <v>111668219</v>
      </c>
      <c r="Y9" s="19">
        <v>3630410</v>
      </c>
      <c r="Z9" s="20">
        <v>3.25</v>
      </c>
      <c r="AA9" s="21">
        <v>111668219</v>
      </c>
    </row>
    <row r="10" spans="1:27" ht="13.5">
      <c r="A10" s="22" t="s">
        <v>37</v>
      </c>
      <c r="B10" s="16"/>
      <c r="C10" s="17">
        <v>60240330</v>
      </c>
      <c r="D10" s="17"/>
      <c r="E10" s="18">
        <v>45770680</v>
      </c>
      <c r="F10" s="19">
        <v>52461595</v>
      </c>
      <c r="G10" s="19">
        <v>2652481</v>
      </c>
      <c r="H10" s="19">
        <v>1036000</v>
      </c>
      <c r="I10" s="19"/>
      <c r="J10" s="19">
        <v>3688481</v>
      </c>
      <c r="K10" s="19"/>
      <c r="L10" s="19">
        <v>18775352</v>
      </c>
      <c r="M10" s="19"/>
      <c r="N10" s="19">
        <v>18775352</v>
      </c>
      <c r="O10" s="19"/>
      <c r="P10" s="19">
        <v>151648</v>
      </c>
      <c r="Q10" s="19">
        <v>30120000</v>
      </c>
      <c r="R10" s="19">
        <v>30271648</v>
      </c>
      <c r="S10" s="19"/>
      <c r="T10" s="19"/>
      <c r="U10" s="19"/>
      <c r="V10" s="19"/>
      <c r="W10" s="19">
        <v>52735481</v>
      </c>
      <c r="X10" s="19">
        <v>52461595</v>
      </c>
      <c r="Y10" s="19">
        <v>273886</v>
      </c>
      <c r="Z10" s="20">
        <v>0.52</v>
      </c>
      <c r="AA10" s="21">
        <v>52461595</v>
      </c>
    </row>
    <row r="11" spans="1:27" ht="13.5">
      <c r="A11" s="22" t="s">
        <v>38</v>
      </c>
      <c r="B11" s="16"/>
      <c r="C11" s="17">
        <v>24526195</v>
      </c>
      <c r="D11" s="17"/>
      <c r="E11" s="18">
        <v>22191409</v>
      </c>
      <c r="F11" s="19">
        <v>23356307</v>
      </c>
      <c r="G11" s="19">
        <v>1982431</v>
      </c>
      <c r="H11" s="19">
        <v>1553380</v>
      </c>
      <c r="I11" s="19">
        <v>1425340</v>
      </c>
      <c r="J11" s="19">
        <v>4961151</v>
      </c>
      <c r="K11" s="19">
        <v>2374273</v>
      </c>
      <c r="L11" s="19">
        <v>1917783</v>
      </c>
      <c r="M11" s="19">
        <v>2964342</v>
      </c>
      <c r="N11" s="19">
        <v>7256398</v>
      </c>
      <c r="O11" s="19">
        <v>1686613</v>
      </c>
      <c r="P11" s="19">
        <v>1850953</v>
      </c>
      <c r="Q11" s="19">
        <v>3158581</v>
      </c>
      <c r="R11" s="19">
        <v>6696147</v>
      </c>
      <c r="S11" s="19">
        <v>1635358</v>
      </c>
      <c r="T11" s="19">
        <v>3087365</v>
      </c>
      <c r="U11" s="19">
        <v>2326473</v>
      </c>
      <c r="V11" s="19">
        <v>7049196</v>
      </c>
      <c r="W11" s="19">
        <v>25962892</v>
      </c>
      <c r="X11" s="19">
        <v>23356307</v>
      </c>
      <c r="Y11" s="19">
        <v>2606585</v>
      </c>
      <c r="Z11" s="20">
        <v>11.16</v>
      </c>
      <c r="AA11" s="21">
        <v>23356307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-823632526</v>
      </c>
      <c r="D14" s="17"/>
      <c r="E14" s="18">
        <v>-940770745</v>
      </c>
      <c r="F14" s="19">
        <v>-1004569682</v>
      </c>
      <c r="G14" s="19">
        <v>-121948156</v>
      </c>
      <c r="H14" s="19">
        <v>-95498150</v>
      </c>
      <c r="I14" s="19">
        <v>-99166158</v>
      </c>
      <c r="J14" s="19">
        <v>-316612464</v>
      </c>
      <c r="K14" s="19">
        <v>-77026081</v>
      </c>
      <c r="L14" s="19">
        <v>-77001137</v>
      </c>
      <c r="M14" s="19">
        <v>-83258137</v>
      </c>
      <c r="N14" s="19">
        <v>-237285355</v>
      </c>
      <c r="O14" s="19">
        <v>-77142404</v>
      </c>
      <c r="P14" s="19">
        <v>-78398891</v>
      </c>
      <c r="Q14" s="19">
        <v>-82903170</v>
      </c>
      <c r="R14" s="19">
        <v>-238444465</v>
      </c>
      <c r="S14" s="19">
        <v>-82914933</v>
      </c>
      <c r="T14" s="19">
        <v>-76054751</v>
      </c>
      <c r="U14" s="19">
        <v>-85243680</v>
      </c>
      <c r="V14" s="19">
        <v>-244213364</v>
      </c>
      <c r="W14" s="19">
        <v>-1036555648</v>
      </c>
      <c r="X14" s="19">
        <v>-1004569682</v>
      </c>
      <c r="Y14" s="19">
        <v>-31985966</v>
      </c>
      <c r="Z14" s="20">
        <v>3.18</v>
      </c>
      <c r="AA14" s="21">
        <v>-1004569682</v>
      </c>
    </row>
    <row r="15" spans="1:27" ht="13.5">
      <c r="A15" s="22" t="s">
        <v>42</v>
      </c>
      <c r="B15" s="16"/>
      <c r="C15" s="17">
        <v>-10970000</v>
      </c>
      <c r="D15" s="17"/>
      <c r="E15" s="18">
        <v>-28080922</v>
      </c>
      <c r="F15" s="19">
        <v>-28080922</v>
      </c>
      <c r="G15" s="19"/>
      <c r="H15" s="19"/>
      <c r="I15" s="19"/>
      <c r="J15" s="19"/>
      <c r="K15" s="19"/>
      <c r="L15" s="19"/>
      <c r="M15" s="19">
        <v>-5036279</v>
      </c>
      <c r="N15" s="19">
        <v>-5036279</v>
      </c>
      <c r="O15" s="19"/>
      <c r="P15" s="19"/>
      <c r="Q15" s="19"/>
      <c r="R15" s="19"/>
      <c r="S15" s="19"/>
      <c r="T15" s="19"/>
      <c r="U15" s="19"/>
      <c r="V15" s="19"/>
      <c r="W15" s="19">
        <v>-5036279</v>
      </c>
      <c r="X15" s="19">
        <v>-28080922</v>
      </c>
      <c r="Y15" s="19">
        <v>23044643</v>
      </c>
      <c r="Z15" s="20">
        <v>-82.07</v>
      </c>
      <c r="AA15" s="21">
        <v>-28080922</v>
      </c>
    </row>
    <row r="16" spans="1:27" ht="13.5">
      <c r="A16" s="22" t="s">
        <v>43</v>
      </c>
      <c r="B16" s="16"/>
      <c r="C16" s="17">
        <v>-57517288</v>
      </c>
      <c r="D16" s="17"/>
      <c r="E16" s="18">
        <v>-62503456</v>
      </c>
      <c r="F16" s="19">
        <v>-64393292</v>
      </c>
      <c r="G16" s="19">
        <v>-5007321</v>
      </c>
      <c r="H16" s="19">
        <v>-5123812</v>
      </c>
      <c r="I16" s="19">
        <v>-5187125</v>
      </c>
      <c r="J16" s="19">
        <v>-15318258</v>
      </c>
      <c r="K16" s="19">
        <v>-5732729</v>
      </c>
      <c r="L16" s="19">
        <v>-5229232</v>
      </c>
      <c r="M16" s="19">
        <v>-5160196</v>
      </c>
      <c r="N16" s="19">
        <v>-16122157</v>
      </c>
      <c r="O16" s="19">
        <v>-5244307</v>
      </c>
      <c r="P16" s="19">
        <v>-5298770</v>
      </c>
      <c r="Q16" s="19">
        <v>-5271241</v>
      </c>
      <c r="R16" s="19">
        <v>-15814318</v>
      </c>
      <c r="S16" s="19">
        <v>-5453432</v>
      </c>
      <c r="T16" s="19">
        <v>-5811183</v>
      </c>
      <c r="U16" s="19">
        <v>-5161673</v>
      </c>
      <c r="V16" s="19">
        <v>-16426288</v>
      </c>
      <c r="W16" s="19">
        <v>-63681021</v>
      </c>
      <c r="X16" s="19">
        <v>-64393292</v>
      </c>
      <c r="Y16" s="19">
        <v>712271</v>
      </c>
      <c r="Z16" s="20">
        <v>-1.11</v>
      </c>
      <c r="AA16" s="21">
        <v>-64393292</v>
      </c>
    </row>
    <row r="17" spans="1:27" ht="13.5">
      <c r="A17" s="23" t="s">
        <v>44</v>
      </c>
      <c r="B17" s="24"/>
      <c r="C17" s="25">
        <f aca="true" t="shared" si="0" ref="C17:Y17">SUM(C6:C16)</f>
        <v>338202429</v>
      </c>
      <c r="D17" s="25">
        <f>SUM(D6:D16)</f>
        <v>0</v>
      </c>
      <c r="E17" s="26">
        <f t="shared" si="0"/>
        <v>317619010</v>
      </c>
      <c r="F17" s="27">
        <f t="shared" si="0"/>
        <v>169883881</v>
      </c>
      <c r="G17" s="27">
        <f t="shared" si="0"/>
        <v>12356505</v>
      </c>
      <c r="H17" s="27">
        <f t="shared" si="0"/>
        <v>-1842052</v>
      </c>
      <c r="I17" s="27">
        <f t="shared" si="0"/>
        <v>-2461463</v>
      </c>
      <c r="J17" s="27">
        <f t="shared" si="0"/>
        <v>8052990</v>
      </c>
      <c r="K17" s="27">
        <f t="shared" si="0"/>
        <v>29580611</v>
      </c>
      <c r="L17" s="27">
        <f t="shared" si="0"/>
        <v>29879858</v>
      </c>
      <c r="M17" s="27">
        <f t="shared" si="0"/>
        <v>54176398</v>
      </c>
      <c r="N17" s="27">
        <f t="shared" si="0"/>
        <v>113636867</v>
      </c>
      <c r="O17" s="27">
        <f t="shared" si="0"/>
        <v>4688887</v>
      </c>
      <c r="P17" s="27">
        <f t="shared" si="0"/>
        <v>6840487</v>
      </c>
      <c r="Q17" s="27">
        <f t="shared" si="0"/>
        <v>109948809</v>
      </c>
      <c r="R17" s="27">
        <f t="shared" si="0"/>
        <v>121478183</v>
      </c>
      <c r="S17" s="27">
        <f t="shared" si="0"/>
        <v>6393998</v>
      </c>
      <c r="T17" s="27">
        <f t="shared" si="0"/>
        <v>53837357</v>
      </c>
      <c r="U17" s="27">
        <f t="shared" si="0"/>
        <v>34751477</v>
      </c>
      <c r="V17" s="27">
        <f t="shared" si="0"/>
        <v>94982832</v>
      </c>
      <c r="W17" s="27">
        <f t="shared" si="0"/>
        <v>338150872</v>
      </c>
      <c r="X17" s="27">
        <f t="shared" si="0"/>
        <v>169883881</v>
      </c>
      <c r="Y17" s="27">
        <f t="shared" si="0"/>
        <v>168266991</v>
      </c>
      <c r="Z17" s="28">
        <f>+IF(X17&lt;&gt;0,+(Y17/X17)*100,0)</f>
        <v>99.04823813155058</v>
      </c>
      <c r="AA17" s="29">
        <f>SUM(AA6:AA16)</f>
        <v>169883881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57740</v>
      </c>
      <c r="D21" s="17"/>
      <c r="E21" s="18">
        <v>150000</v>
      </c>
      <c r="F21" s="19">
        <v>800000</v>
      </c>
      <c r="G21" s="36"/>
      <c r="H21" s="36"/>
      <c r="I21" s="36"/>
      <c r="J21" s="19"/>
      <c r="K21" s="36">
        <v>2429864</v>
      </c>
      <c r="L21" s="36"/>
      <c r="M21" s="19">
        <v>150682</v>
      </c>
      <c r="N21" s="36">
        <v>2580546</v>
      </c>
      <c r="O21" s="36"/>
      <c r="P21" s="36"/>
      <c r="Q21" s="19"/>
      <c r="R21" s="36"/>
      <c r="S21" s="36"/>
      <c r="T21" s="19"/>
      <c r="U21" s="36"/>
      <c r="V21" s="36"/>
      <c r="W21" s="36">
        <v>2580546</v>
      </c>
      <c r="X21" s="19">
        <v>800000</v>
      </c>
      <c r="Y21" s="36">
        <v>1780546</v>
      </c>
      <c r="Z21" s="37">
        <v>222.57</v>
      </c>
      <c r="AA21" s="38">
        <v>800000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36009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-205000000</v>
      </c>
      <c r="F24" s="19">
        <v>-30000000</v>
      </c>
      <c r="G24" s="19">
        <v>60000000</v>
      </c>
      <c r="H24" s="19">
        <v>30000000</v>
      </c>
      <c r="I24" s="19">
        <v>36000000</v>
      </c>
      <c r="J24" s="19">
        <v>126000000</v>
      </c>
      <c r="K24" s="19">
        <v>-144000000</v>
      </c>
      <c r="L24" s="19">
        <v>30000000</v>
      </c>
      <c r="M24" s="19">
        <v>72000000</v>
      </c>
      <c r="N24" s="19">
        <v>-42000000</v>
      </c>
      <c r="O24" s="19"/>
      <c r="P24" s="19">
        <v>36000000</v>
      </c>
      <c r="Q24" s="19">
        <v>36000000</v>
      </c>
      <c r="R24" s="19">
        <v>72000000</v>
      </c>
      <c r="S24" s="19"/>
      <c r="T24" s="19"/>
      <c r="U24" s="19">
        <v>-288000000</v>
      </c>
      <c r="V24" s="19">
        <v>-288000000</v>
      </c>
      <c r="W24" s="19">
        <v>-132000000</v>
      </c>
      <c r="X24" s="19">
        <v>-30000000</v>
      </c>
      <c r="Y24" s="19">
        <v>-102000000</v>
      </c>
      <c r="Z24" s="20">
        <v>340</v>
      </c>
      <c r="AA24" s="21">
        <v>-30000000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-308010630</v>
      </c>
      <c r="D26" s="17"/>
      <c r="E26" s="18">
        <v>-186399180</v>
      </c>
      <c r="F26" s="19">
        <v>-264234477</v>
      </c>
      <c r="G26" s="19">
        <v>-1004883</v>
      </c>
      <c r="H26" s="19">
        <v>-6760491</v>
      </c>
      <c r="I26" s="19">
        <v>-12366854</v>
      </c>
      <c r="J26" s="19">
        <v>-20132228</v>
      </c>
      <c r="K26" s="19">
        <v>-10471903</v>
      </c>
      <c r="L26" s="19">
        <v>-18036491</v>
      </c>
      <c r="M26" s="19">
        <v>-25131163</v>
      </c>
      <c r="N26" s="19">
        <v>-53639557</v>
      </c>
      <c r="O26" s="19">
        <v>-10057277</v>
      </c>
      <c r="P26" s="19">
        <v>-19158839</v>
      </c>
      <c r="Q26" s="19">
        <v>-25176368</v>
      </c>
      <c r="R26" s="19">
        <v>-54392484</v>
      </c>
      <c r="S26" s="19">
        <v>-8251829</v>
      </c>
      <c r="T26" s="19">
        <v>-8196209</v>
      </c>
      <c r="U26" s="19">
        <v>-23199083</v>
      </c>
      <c r="V26" s="19">
        <v>-39647121</v>
      </c>
      <c r="W26" s="19">
        <v>-167811390</v>
      </c>
      <c r="X26" s="19">
        <v>-264234477</v>
      </c>
      <c r="Y26" s="19">
        <v>96423087</v>
      </c>
      <c r="Z26" s="20">
        <v>-36.49</v>
      </c>
      <c r="AA26" s="21">
        <v>-264234477</v>
      </c>
    </row>
    <row r="27" spans="1:27" ht="13.5">
      <c r="A27" s="23" t="s">
        <v>51</v>
      </c>
      <c r="B27" s="24"/>
      <c r="C27" s="25">
        <f aca="true" t="shared" si="1" ref="C27:Y27">SUM(C21:C26)</f>
        <v>-307916881</v>
      </c>
      <c r="D27" s="25">
        <f>SUM(D21:D26)</f>
        <v>0</v>
      </c>
      <c r="E27" s="26">
        <f t="shared" si="1"/>
        <v>-391249180</v>
      </c>
      <c r="F27" s="27">
        <f t="shared" si="1"/>
        <v>-293434477</v>
      </c>
      <c r="G27" s="27">
        <f t="shared" si="1"/>
        <v>58995117</v>
      </c>
      <c r="H27" s="27">
        <f t="shared" si="1"/>
        <v>23239509</v>
      </c>
      <c r="I27" s="27">
        <f t="shared" si="1"/>
        <v>23633146</v>
      </c>
      <c r="J27" s="27">
        <f t="shared" si="1"/>
        <v>105867772</v>
      </c>
      <c r="K27" s="27">
        <f t="shared" si="1"/>
        <v>-152042039</v>
      </c>
      <c r="L27" s="27">
        <f t="shared" si="1"/>
        <v>11963509</v>
      </c>
      <c r="M27" s="27">
        <f t="shared" si="1"/>
        <v>47019519</v>
      </c>
      <c r="N27" s="27">
        <f t="shared" si="1"/>
        <v>-93059011</v>
      </c>
      <c r="O27" s="27">
        <f t="shared" si="1"/>
        <v>-10057277</v>
      </c>
      <c r="P27" s="27">
        <f t="shared" si="1"/>
        <v>16841161</v>
      </c>
      <c r="Q27" s="27">
        <f t="shared" si="1"/>
        <v>10823632</v>
      </c>
      <c r="R27" s="27">
        <f t="shared" si="1"/>
        <v>17607516</v>
      </c>
      <c r="S27" s="27">
        <f t="shared" si="1"/>
        <v>-8251829</v>
      </c>
      <c r="T27" s="27">
        <f t="shared" si="1"/>
        <v>-8196209</v>
      </c>
      <c r="U27" s="27">
        <f t="shared" si="1"/>
        <v>-311199083</v>
      </c>
      <c r="V27" s="27">
        <f t="shared" si="1"/>
        <v>-327647121</v>
      </c>
      <c r="W27" s="27">
        <f t="shared" si="1"/>
        <v>-297230844</v>
      </c>
      <c r="X27" s="27">
        <f t="shared" si="1"/>
        <v>-293434477</v>
      </c>
      <c r="Y27" s="27">
        <f t="shared" si="1"/>
        <v>-3796367</v>
      </c>
      <c r="Z27" s="28">
        <f>+IF(X27&lt;&gt;0,+(Y27/X27)*100,0)</f>
        <v>1.2937699205673094</v>
      </c>
      <c r="AA27" s="29">
        <f>SUM(AA21:AA26)</f>
        <v>-293434477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80000000</v>
      </c>
      <c r="F32" s="19">
        <v>126039771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126039771</v>
      </c>
      <c r="Y32" s="19">
        <v>-126039771</v>
      </c>
      <c r="Z32" s="20">
        <v>-100</v>
      </c>
      <c r="AA32" s="21">
        <v>126039771</v>
      </c>
    </row>
    <row r="33" spans="1:27" ht="13.5">
      <c r="A33" s="22" t="s">
        <v>55</v>
      </c>
      <c r="B33" s="16"/>
      <c r="C33" s="17">
        <v>6372651</v>
      </c>
      <c r="D33" s="17"/>
      <c r="E33" s="18">
        <v>5241810</v>
      </c>
      <c r="F33" s="19">
        <v>5241810</v>
      </c>
      <c r="G33" s="19">
        <v>499147</v>
      </c>
      <c r="H33" s="36">
        <v>-38365</v>
      </c>
      <c r="I33" s="36">
        <v>-111839</v>
      </c>
      <c r="J33" s="36">
        <v>348943</v>
      </c>
      <c r="K33" s="19">
        <v>1474153</v>
      </c>
      <c r="L33" s="19">
        <v>1375196</v>
      </c>
      <c r="M33" s="19">
        <v>580826</v>
      </c>
      <c r="N33" s="19">
        <v>3430175</v>
      </c>
      <c r="O33" s="36">
        <v>1055339</v>
      </c>
      <c r="P33" s="36">
        <v>357806</v>
      </c>
      <c r="Q33" s="36">
        <v>540061</v>
      </c>
      <c r="R33" s="19">
        <v>1953206</v>
      </c>
      <c r="S33" s="19">
        <v>-34587</v>
      </c>
      <c r="T33" s="19">
        <v>682005</v>
      </c>
      <c r="U33" s="19">
        <v>641810</v>
      </c>
      <c r="V33" s="36">
        <v>1289228</v>
      </c>
      <c r="W33" s="36">
        <v>7021552</v>
      </c>
      <c r="X33" s="36">
        <v>5241810</v>
      </c>
      <c r="Y33" s="19">
        <v>1779742</v>
      </c>
      <c r="Z33" s="20">
        <v>33.95</v>
      </c>
      <c r="AA33" s="21">
        <v>5241810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-11699116</v>
      </c>
      <c r="D35" s="17"/>
      <c r="E35" s="18">
        <v>-16709401</v>
      </c>
      <c r="F35" s="19">
        <v>-16709401</v>
      </c>
      <c r="G35" s="19"/>
      <c r="H35" s="19"/>
      <c r="I35" s="19">
        <v>-2195710</v>
      </c>
      <c r="J35" s="19">
        <v>-2195710</v>
      </c>
      <c r="K35" s="19"/>
      <c r="L35" s="19"/>
      <c r="M35" s="19">
        <v>-4086700</v>
      </c>
      <c r="N35" s="19">
        <v>-4086700</v>
      </c>
      <c r="O35" s="19"/>
      <c r="P35" s="19">
        <v>-2301034</v>
      </c>
      <c r="Q35" s="19"/>
      <c r="R35" s="19">
        <v>-2301034</v>
      </c>
      <c r="S35" s="19"/>
      <c r="T35" s="19"/>
      <c r="U35" s="19">
        <v>-8791637</v>
      </c>
      <c r="V35" s="19">
        <v>-8791637</v>
      </c>
      <c r="W35" s="19">
        <v>-17375081</v>
      </c>
      <c r="X35" s="19">
        <v>-16709401</v>
      </c>
      <c r="Y35" s="19">
        <v>-665680</v>
      </c>
      <c r="Z35" s="20">
        <v>3.98</v>
      </c>
      <c r="AA35" s="21">
        <v>-16709401</v>
      </c>
    </row>
    <row r="36" spans="1:27" ht="13.5">
      <c r="A36" s="23" t="s">
        <v>57</v>
      </c>
      <c r="B36" s="24"/>
      <c r="C36" s="25">
        <f aca="true" t="shared" si="2" ref="C36:Y36">SUM(C31:C35)</f>
        <v>-5326465</v>
      </c>
      <c r="D36" s="25">
        <f>SUM(D31:D35)</f>
        <v>0</v>
      </c>
      <c r="E36" s="26">
        <f t="shared" si="2"/>
        <v>68532409</v>
      </c>
      <c r="F36" s="27">
        <f t="shared" si="2"/>
        <v>114572180</v>
      </c>
      <c r="G36" s="27">
        <f t="shared" si="2"/>
        <v>499147</v>
      </c>
      <c r="H36" s="27">
        <f t="shared" si="2"/>
        <v>-38365</v>
      </c>
      <c r="I36" s="27">
        <f t="shared" si="2"/>
        <v>-2307549</v>
      </c>
      <c r="J36" s="27">
        <f t="shared" si="2"/>
        <v>-1846767</v>
      </c>
      <c r="K36" s="27">
        <f t="shared" si="2"/>
        <v>1474153</v>
      </c>
      <c r="L36" s="27">
        <f t="shared" si="2"/>
        <v>1375196</v>
      </c>
      <c r="M36" s="27">
        <f t="shared" si="2"/>
        <v>-3505874</v>
      </c>
      <c r="N36" s="27">
        <f t="shared" si="2"/>
        <v>-656525</v>
      </c>
      <c r="O36" s="27">
        <f t="shared" si="2"/>
        <v>1055339</v>
      </c>
      <c r="P36" s="27">
        <f t="shared" si="2"/>
        <v>-1943228</v>
      </c>
      <c r="Q36" s="27">
        <f t="shared" si="2"/>
        <v>540061</v>
      </c>
      <c r="R36" s="27">
        <f t="shared" si="2"/>
        <v>-347828</v>
      </c>
      <c r="S36" s="27">
        <f t="shared" si="2"/>
        <v>-34587</v>
      </c>
      <c r="T36" s="27">
        <f t="shared" si="2"/>
        <v>682005</v>
      </c>
      <c r="U36" s="27">
        <f t="shared" si="2"/>
        <v>-8149827</v>
      </c>
      <c r="V36" s="27">
        <f t="shared" si="2"/>
        <v>-7502409</v>
      </c>
      <c r="W36" s="27">
        <f t="shared" si="2"/>
        <v>-10353529</v>
      </c>
      <c r="X36" s="27">
        <f t="shared" si="2"/>
        <v>114572180</v>
      </c>
      <c r="Y36" s="27">
        <f t="shared" si="2"/>
        <v>-124925709</v>
      </c>
      <c r="Z36" s="28">
        <f>+IF(X36&lt;&gt;0,+(Y36/X36)*100,0)</f>
        <v>-109.03668674192986</v>
      </c>
      <c r="AA36" s="29">
        <f>SUM(AA31:AA35)</f>
        <v>114572180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24959083</v>
      </c>
      <c r="D38" s="31">
        <f>+D17+D27+D36</f>
        <v>0</v>
      </c>
      <c r="E38" s="32">
        <f t="shared" si="3"/>
        <v>-5097761</v>
      </c>
      <c r="F38" s="33">
        <f t="shared" si="3"/>
        <v>-8978416</v>
      </c>
      <c r="G38" s="33">
        <f t="shared" si="3"/>
        <v>71850769</v>
      </c>
      <c r="H38" s="33">
        <f t="shared" si="3"/>
        <v>21359092</v>
      </c>
      <c r="I38" s="33">
        <f t="shared" si="3"/>
        <v>18864134</v>
      </c>
      <c r="J38" s="33">
        <f t="shared" si="3"/>
        <v>112073995</v>
      </c>
      <c r="K38" s="33">
        <f t="shared" si="3"/>
        <v>-120987275</v>
      </c>
      <c r="L38" s="33">
        <f t="shared" si="3"/>
        <v>43218563</v>
      </c>
      <c r="M38" s="33">
        <f t="shared" si="3"/>
        <v>97690043</v>
      </c>
      <c r="N38" s="33">
        <f t="shared" si="3"/>
        <v>19921331</v>
      </c>
      <c r="O38" s="33">
        <f t="shared" si="3"/>
        <v>-4313051</v>
      </c>
      <c r="P38" s="33">
        <f t="shared" si="3"/>
        <v>21738420</v>
      </c>
      <c r="Q38" s="33">
        <f t="shared" si="3"/>
        <v>121312502</v>
      </c>
      <c r="R38" s="33">
        <f t="shared" si="3"/>
        <v>138737871</v>
      </c>
      <c r="S38" s="33">
        <f t="shared" si="3"/>
        <v>-1892418</v>
      </c>
      <c r="T38" s="33">
        <f t="shared" si="3"/>
        <v>46323153</v>
      </c>
      <c r="U38" s="33">
        <f t="shared" si="3"/>
        <v>-284597433</v>
      </c>
      <c r="V38" s="33">
        <f t="shared" si="3"/>
        <v>-240166698</v>
      </c>
      <c r="W38" s="33">
        <f t="shared" si="3"/>
        <v>30566499</v>
      </c>
      <c r="X38" s="33">
        <f t="shared" si="3"/>
        <v>-8978416</v>
      </c>
      <c r="Y38" s="33">
        <f t="shared" si="3"/>
        <v>39544915</v>
      </c>
      <c r="Z38" s="34">
        <f>+IF(X38&lt;&gt;0,+(Y38/X38)*100,0)</f>
        <v>-440.4442275786732</v>
      </c>
      <c r="AA38" s="35">
        <f>+AA17+AA27+AA36</f>
        <v>-8978416</v>
      </c>
    </row>
    <row r="39" spans="1:27" ht="13.5">
      <c r="A39" s="22" t="s">
        <v>59</v>
      </c>
      <c r="B39" s="16"/>
      <c r="C39" s="31">
        <v>57395683</v>
      </c>
      <c r="D39" s="31"/>
      <c r="E39" s="32">
        <v>47859408</v>
      </c>
      <c r="F39" s="33">
        <v>68326224</v>
      </c>
      <c r="G39" s="33">
        <v>68326224</v>
      </c>
      <c r="H39" s="33">
        <v>140176993</v>
      </c>
      <c r="I39" s="33">
        <v>161536085</v>
      </c>
      <c r="J39" s="33">
        <v>68326224</v>
      </c>
      <c r="K39" s="33">
        <v>180400219</v>
      </c>
      <c r="L39" s="33">
        <v>59412944</v>
      </c>
      <c r="M39" s="33">
        <v>102631507</v>
      </c>
      <c r="N39" s="33">
        <v>180400219</v>
      </c>
      <c r="O39" s="33">
        <v>200321550</v>
      </c>
      <c r="P39" s="33">
        <v>196008499</v>
      </c>
      <c r="Q39" s="33">
        <v>217746919</v>
      </c>
      <c r="R39" s="33">
        <v>200321550</v>
      </c>
      <c r="S39" s="33">
        <v>339059421</v>
      </c>
      <c r="T39" s="33">
        <v>337167003</v>
      </c>
      <c r="U39" s="33">
        <v>383490156</v>
      </c>
      <c r="V39" s="33">
        <v>339059421</v>
      </c>
      <c r="W39" s="33">
        <v>68326224</v>
      </c>
      <c r="X39" s="33">
        <v>68326224</v>
      </c>
      <c r="Y39" s="33"/>
      <c r="Z39" s="34"/>
      <c r="AA39" s="35">
        <v>68326224</v>
      </c>
    </row>
    <row r="40" spans="1:27" ht="13.5">
      <c r="A40" s="41" t="s">
        <v>60</v>
      </c>
      <c r="B40" s="42"/>
      <c r="C40" s="43">
        <v>82354766</v>
      </c>
      <c r="D40" s="43"/>
      <c r="E40" s="44">
        <v>42761647</v>
      </c>
      <c r="F40" s="45">
        <v>59347807</v>
      </c>
      <c r="G40" s="45">
        <v>140176993</v>
      </c>
      <c r="H40" s="45">
        <v>161536085</v>
      </c>
      <c r="I40" s="45">
        <v>180400219</v>
      </c>
      <c r="J40" s="45">
        <v>180400219</v>
      </c>
      <c r="K40" s="45">
        <v>59412944</v>
      </c>
      <c r="L40" s="45">
        <v>102631507</v>
      </c>
      <c r="M40" s="45">
        <v>200321550</v>
      </c>
      <c r="N40" s="45">
        <v>200321550</v>
      </c>
      <c r="O40" s="45">
        <v>196008499</v>
      </c>
      <c r="P40" s="45">
        <v>217746919</v>
      </c>
      <c r="Q40" s="45">
        <v>339059421</v>
      </c>
      <c r="R40" s="45">
        <v>196008499</v>
      </c>
      <c r="S40" s="45">
        <v>337167003</v>
      </c>
      <c r="T40" s="45">
        <v>383490156</v>
      </c>
      <c r="U40" s="45">
        <v>98892723</v>
      </c>
      <c r="V40" s="45">
        <v>98892723</v>
      </c>
      <c r="W40" s="45">
        <v>98892723</v>
      </c>
      <c r="X40" s="45">
        <v>59347807</v>
      </c>
      <c r="Y40" s="45">
        <v>39544916</v>
      </c>
      <c r="Z40" s="46">
        <v>66.63</v>
      </c>
      <c r="AA40" s="47">
        <v>59347807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190356831</v>
      </c>
      <c r="D6" s="17"/>
      <c r="E6" s="18">
        <v>220825000</v>
      </c>
      <c r="F6" s="19">
        <v>214622022</v>
      </c>
      <c r="G6" s="19">
        <v>11516265</v>
      </c>
      <c r="H6" s="19">
        <v>11848568</v>
      </c>
      <c r="I6" s="19">
        <v>13721006</v>
      </c>
      <c r="J6" s="19">
        <v>37085839</v>
      </c>
      <c r="K6" s="19">
        <v>15343996</v>
      </c>
      <c r="L6" s="19">
        <v>14046211</v>
      </c>
      <c r="M6" s="19">
        <v>14662296</v>
      </c>
      <c r="N6" s="19">
        <v>44052503</v>
      </c>
      <c r="O6" s="19">
        <v>13323711</v>
      </c>
      <c r="P6" s="19">
        <v>22972479</v>
      </c>
      <c r="Q6" s="19">
        <v>14531539</v>
      </c>
      <c r="R6" s="19">
        <v>50827729</v>
      </c>
      <c r="S6" s="19">
        <v>15579565</v>
      </c>
      <c r="T6" s="19">
        <v>20786374</v>
      </c>
      <c r="U6" s="19">
        <v>15742040</v>
      </c>
      <c r="V6" s="19">
        <v>52107979</v>
      </c>
      <c r="W6" s="19">
        <v>184074050</v>
      </c>
      <c r="X6" s="19">
        <v>214622022</v>
      </c>
      <c r="Y6" s="19">
        <v>-30547972</v>
      </c>
      <c r="Z6" s="20">
        <v>-14.23</v>
      </c>
      <c r="AA6" s="21">
        <v>214622022</v>
      </c>
    </row>
    <row r="7" spans="1:27" ht="13.5">
      <c r="A7" s="22" t="s">
        <v>34</v>
      </c>
      <c r="B7" s="16"/>
      <c r="C7" s="17">
        <v>743073705</v>
      </c>
      <c r="D7" s="17"/>
      <c r="E7" s="18">
        <v>938557800</v>
      </c>
      <c r="F7" s="19">
        <v>1014202353</v>
      </c>
      <c r="G7" s="19">
        <v>78323670</v>
      </c>
      <c r="H7" s="19">
        <v>80429871</v>
      </c>
      <c r="I7" s="19">
        <v>92764430</v>
      </c>
      <c r="J7" s="19">
        <v>251517971</v>
      </c>
      <c r="K7" s="19">
        <v>83798154</v>
      </c>
      <c r="L7" s="19">
        <v>76850935</v>
      </c>
      <c r="M7" s="19">
        <v>74178452</v>
      </c>
      <c r="N7" s="19">
        <v>234827541</v>
      </c>
      <c r="O7" s="19">
        <v>71895009</v>
      </c>
      <c r="P7" s="19">
        <v>80135861</v>
      </c>
      <c r="Q7" s="19">
        <v>81050774</v>
      </c>
      <c r="R7" s="19">
        <v>233081644</v>
      </c>
      <c r="S7" s="19">
        <v>78108435</v>
      </c>
      <c r="T7" s="19">
        <v>74283388</v>
      </c>
      <c r="U7" s="19">
        <v>74780792</v>
      </c>
      <c r="V7" s="19">
        <v>227172615</v>
      </c>
      <c r="W7" s="19">
        <v>946599771</v>
      </c>
      <c r="X7" s="19">
        <v>1014202353</v>
      </c>
      <c r="Y7" s="19">
        <v>-67602582</v>
      </c>
      <c r="Z7" s="20">
        <v>-6.67</v>
      </c>
      <c r="AA7" s="21">
        <v>1014202353</v>
      </c>
    </row>
    <row r="8" spans="1:27" ht="13.5">
      <c r="A8" s="22" t="s">
        <v>35</v>
      </c>
      <c r="B8" s="16"/>
      <c r="C8" s="17">
        <v>124400458</v>
      </c>
      <c r="D8" s="17"/>
      <c r="E8" s="18">
        <v>241380000</v>
      </c>
      <c r="F8" s="19">
        <v>-110089058</v>
      </c>
      <c r="G8" s="19">
        <v>8577776</v>
      </c>
      <c r="H8" s="19">
        <v>8069521</v>
      </c>
      <c r="I8" s="19">
        <v>7968740</v>
      </c>
      <c r="J8" s="19">
        <v>24616037</v>
      </c>
      <c r="K8" s="19">
        <v>11032265</v>
      </c>
      <c r="L8" s="19">
        <v>12454996</v>
      </c>
      <c r="M8" s="19">
        <v>28038393</v>
      </c>
      <c r="N8" s="19">
        <v>51525654</v>
      </c>
      <c r="O8" s="19">
        <v>10352562</v>
      </c>
      <c r="P8" s="19">
        <v>11858703</v>
      </c>
      <c r="Q8" s="19">
        <v>14889800</v>
      </c>
      <c r="R8" s="19">
        <v>37101065</v>
      </c>
      <c r="S8" s="19">
        <v>11181869</v>
      </c>
      <c r="T8" s="19">
        <v>10633812</v>
      </c>
      <c r="U8" s="19">
        <v>46820238</v>
      </c>
      <c r="V8" s="19">
        <v>68635919</v>
      </c>
      <c r="W8" s="19">
        <v>181878675</v>
      </c>
      <c r="X8" s="19">
        <v>-110089058</v>
      </c>
      <c r="Y8" s="19">
        <v>291967733</v>
      </c>
      <c r="Z8" s="20">
        <v>-265.21</v>
      </c>
      <c r="AA8" s="21">
        <v>-110089058</v>
      </c>
    </row>
    <row r="9" spans="1:27" ht="13.5">
      <c r="A9" s="22" t="s">
        <v>36</v>
      </c>
      <c r="B9" s="16"/>
      <c r="C9" s="17">
        <v>431582767</v>
      </c>
      <c r="D9" s="17"/>
      <c r="E9" s="18">
        <v>347183000</v>
      </c>
      <c r="F9" s="19">
        <v>348749524</v>
      </c>
      <c r="G9" s="19">
        <v>123111000</v>
      </c>
      <c r="H9" s="19">
        <v>1699000</v>
      </c>
      <c r="I9" s="19"/>
      <c r="J9" s="19">
        <v>124810000</v>
      </c>
      <c r="K9" s="19"/>
      <c r="L9" s="19">
        <v>62864000</v>
      </c>
      <c r="M9" s="19">
        <v>974000</v>
      </c>
      <c r="N9" s="19">
        <v>63838000</v>
      </c>
      <c r="O9" s="19"/>
      <c r="P9" s="19"/>
      <c r="Q9" s="19">
        <v>574000</v>
      </c>
      <c r="R9" s="19">
        <v>574000</v>
      </c>
      <c r="S9" s="19"/>
      <c r="T9" s="19">
        <v>38000000</v>
      </c>
      <c r="U9" s="19">
        <v>39980000</v>
      </c>
      <c r="V9" s="19">
        <v>77980000</v>
      </c>
      <c r="W9" s="19">
        <v>267202000</v>
      </c>
      <c r="X9" s="19">
        <v>348749524</v>
      </c>
      <c r="Y9" s="19">
        <v>-81547524</v>
      </c>
      <c r="Z9" s="20">
        <v>-23.38</v>
      </c>
      <c r="AA9" s="21">
        <v>348749524</v>
      </c>
    </row>
    <row r="10" spans="1:27" ht="13.5">
      <c r="A10" s="22" t="s">
        <v>37</v>
      </c>
      <c r="B10" s="16"/>
      <c r="C10" s="17">
        <v>3800000</v>
      </c>
      <c r="D10" s="17"/>
      <c r="E10" s="18">
        <v>114856000</v>
      </c>
      <c r="F10" s="19">
        <v>115597000</v>
      </c>
      <c r="G10" s="19">
        <v>15792000</v>
      </c>
      <c r="H10" s="19"/>
      <c r="I10" s="19">
        <v>8405000</v>
      </c>
      <c r="J10" s="19">
        <v>24197000</v>
      </c>
      <c r="K10" s="19">
        <v>600000</v>
      </c>
      <c r="L10" s="19">
        <v>37409000</v>
      </c>
      <c r="M10" s="19"/>
      <c r="N10" s="19">
        <v>38009000</v>
      </c>
      <c r="O10" s="19"/>
      <c r="P10" s="19">
        <v>2026000</v>
      </c>
      <c r="Q10" s="19">
        <v>41199000</v>
      </c>
      <c r="R10" s="19">
        <v>43225000</v>
      </c>
      <c r="S10" s="19"/>
      <c r="T10" s="19"/>
      <c r="U10" s="19"/>
      <c r="V10" s="19"/>
      <c r="W10" s="19">
        <v>105431000</v>
      </c>
      <c r="X10" s="19">
        <v>115597000</v>
      </c>
      <c r="Y10" s="19">
        <v>-10166000</v>
      </c>
      <c r="Z10" s="20">
        <v>-8.79</v>
      </c>
      <c r="AA10" s="21">
        <v>115597000</v>
      </c>
    </row>
    <row r="11" spans="1:27" ht="13.5">
      <c r="A11" s="22" t="s">
        <v>38</v>
      </c>
      <c r="B11" s="16"/>
      <c r="C11" s="17">
        <v>57067891</v>
      </c>
      <c r="D11" s="17"/>
      <c r="E11" s="18">
        <v>5348000</v>
      </c>
      <c r="F11" s="19">
        <v>43302951</v>
      </c>
      <c r="G11" s="19">
        <v>28342</v>
      </c>
      <c r="H11" s="19">
        <v>29050</v>
      </c>
      <c r="I11" s="19">
        <v>26791</v>
      </c>
      <c r="J11" s="19">
        <v>84183</v>
      </c>
      <c r="K11" s="19">
        <v>27960</v>
      </c>
      <c r="L11" s="19">
        <v>23482</v>
      </c>
      <c r="M11" s="19">
        <v>24822</v>
      </c>
      <c r="N11" s="19">
        <v>76264</v>
      </c>
      <c r="O11" s="19">
        <v>7125</v>
      </c>
      <c r="P11" s="19">
        <v>668</v>
      </c>
      <c r="Q11" s="19">
        <v>42363</v>
      </c>
      <c r="R11" s="19">
        <v>50156</v>
      </c>
      <c r="S11" s="19">
        <v>9199</v>
      </c>
      <c r="T11" s="19">
        <v>2510</v>
      </c>
      <c r="U11" s="19">
        <v>267</v>
      </c>
      <c r="V11" s="19">
        <v>11976</v>
      </c>
      <c r="W11" s="19">
        <v>222579</v>
      </c>
      <c r="X11" s="19">
        <v>43302951</v>
      </c>
      <c r="Y11" s="19">
        <v>-43080372</v>
      </c>
      <c r="Z11" s="20">
        <v>-99.49</v>
      </c>
      <c r="AA11" s="21">
        <v>43302951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-1348501427</v>
      </c>
      <c r="D14" s="17"/>
      <c r="E14" s="18">
        <v>-1540168230</v>
      </c>
      <c r="F14" s="19">
        <v>-886110418</v>
      </c>
      <c r="G14" s="19">
        <v>-170868172</v>
      </c>
      <c r="H14" s="19">
        <v>-163129300</v>
      </c>
      <c r="I14" s="19">
        <v>-115070977</v>
      </c>
      <c r="J14" s="19">
        <v>-449068449</v>
      </c>
      <c r="K14" s="19">
        <v>-101509620</v>
      </c>
      <c r="L14" s="19">
        <v>-132853427</v>
      </c>
      <c r="M14" s="19">
        <v>-148996914</v>
      </c>
      <c r="N14" s="19">
        <v>-383359961</v>
      </c>
      <c r="O14" s="19">
        <v>-88775117</v>
      </c>
      <c r="P14" s="19">
        <v>-116200723</v>
      </c>
      <c r="Q14" s="19">
        <v>-100110634</v>
      </c>
      <c r="R14" s="19">
        <v>-305086474</v>
      </c>
      <c r="S14" s="19">
        <v>-104437662</v>
      </c>
      <c r="T14" s="19">
        <v>-126470675</v>
      </c>
      <c r="U14" s="19">
        <v>-205930038</v>
      </c>
      <c r="V14" s="19">
        <v>-436838375</v>
      </c>
      <c r="W14" s="19">
        <v>-1574353259</v>
      </c>
      <c r="X14" s="19">
        <v>-886110418</v>
      </c>
      <c r="Y14" s="19">
        <v>-688242841</v>
      </c>
      <c r="Z14" s="20">
        <v>77.67</v>
      </c>
      <c r="AA14" s="21">
        <v>-886110418</v>
      </c>
    </row>
    <row r="15" spans="1:27" ht="13.5">
      <c r="A15" s="22" t="s">
        <v>42</v>
      </c>
      <c r="B15" s="16"/>
      <c r="C15" s="17">
        <v>-34223742</v>
      </c>
      <c r="D15" s="17"/>
      <c r="E15" s="18">
        <v>-12534000</v>
      </c>
      <c r="F15" s="19">
        <v>-12925907</v>
      </c>
      <c r="G15" s="19">
        <v>-276489</v>
      </c>
      <c r="H15" s="19">
        <v>-275458</v>
      </c>
      <c r="I15" s="19">
        <v>-2848538</v>
      </c>
      <c r="J15" s="19">
        <v>-3400485</v>
      </c>
      <c r="K15" s="19">
        <v>-273290</v>
      </c>
      <c r="L15" s="19">
        <v>-263449</v>
      </c>
      <c r="M15" s="19">
        <v>-2534146</v>
      </c>
      <c r="N15" s="19">
        <v>-3070885</v>
      </c>
      <c r="O15" s="19">
        <v>-270005</v>
      </c>
      <c r="P15" s="19">
        <v>-243118</v>
      </c>
      <c r="Q15" s="19">
        <v>-2519193</v>
      </c>
      <c r="R15" s="19">
        <v>-3032316</v>
      </c>
      <c r="S15" s="19"/>
      <c r="T15" s="19">
        <v>-523161</v>
      </c>
      <c r="U15" s="19">
        <v>-2335771</v>
      </c>
      <c r="V15" s="19">
        <v>-2858932</v>
      </c>
      <c r="W15" s="19">
        <v>-12362618</v>
      </c>
      <c r="X15" s="19">
        <v>-12925907</v>
      </c>
      <c r="Y15" s="19">
        <v>563289</v>
      </c>
      <c r="Z15" s="20">
        <v>-4.36</v>
      </c>
      <c r="AA15" s="21">
        <v>-12925907</v>
      </c>
    </row>
    <row r="16" spans="1:27" ht="13.5">
      <c r="A16" s="22" t="s">
        <v>43</v>
      </c>
      <c r="B16" s="16"/>
      <c r="C16" s="17"/>
      <c r="D16" s="17"/>
      <c r="E16" s="18">
        <v>-4847000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167556483</v>
      </c>
      <c r="D17" s="25">
        <f>SUM(D6:D16)</f>
        <v>0</v>
      </c>
      <c r="E17" s="26">
        <f t="shared" si="0"/>
        <v>310600570</v>
      </c>
      <c r="F17" s="27">
        <f t="shared" si="0"/>
        <v>727348467</v>
      </c>
      <c r="G17" s="27">
        <f t="shared" si="0"/>
        <v>66204392</v>
      </c>
      <c r="H17" s="27">
        <f t="shared" si="0"/>
        <v>-61328748</v>
      </c>
      <c r="I17" s="27">
        <f t="shared" si="0"/>
        <v>4966452</v>
      </c>
      <c r="J17" s="27">
        <f t="shared" si="0"/>
        <v>9842096</v>
      </c>
      <c r="K17" s="27">
        <f t="shared" si="0"/>
        <v>9019465</v>
      </c>
      <c r="L17" s="27">
        <f t="shared" si="0"/>
        <v>70531748</v>
      </c>
      <c r="M17" s="27">
        <f t="shared" si="0"/>
        <v>-33653097</v>
      </c>
      <c r="N17" s="27">
        <f t="shared" si="0"/>
        <v>45898116</v>
      </c>
      <c r="O17" s="27">
        <f t="shared" si="0"/>
        <v>6533285</v>
      </c>
      <c r="P17" s="27">
        <f t="shared" si="0"/>
        <v>549870</v>
      </c>
      <c r="Q17" s="27">
        <f t="shared" si="0"/>
        <v>49657649</v>
      </c>
      <c r="R17" s="27">
        <f t="shared" si="0"/>
        <v>56740804</v>
      </c>
      <c r="S17" s="27">
        <f t="shared" si="0"/>
        <v>441406</v>
      </c>
      <c r="T17" s="27">
        <f t="shared" si="0"/>
        <v>16712248</v>
      </c>
      <c r="U17" s="27">
        <f t="shared" si="0"/>
        <v>-30942472</v>
      </c>
      <c r="V17" s="27">
        <f t="shared" si="0"/>
        <v>-13788818</v>
      </c>
      <c r="W17" s="27">
        <f t="shared" si="0"/>
        <v>98692198</v>
      </c>
      <c r="X17" s="27">
        <f t="shared" si="0"/>
        <v>727348467</v>
      </c>
      <c r="Y17" s="27">
        <f t="shared" si="0"/>
        <v>-628656269</v>
      </c>
      <c r="Z17" s="28">
        <f>+IF(X17&lt;&gt;0,+(Y17/X17)*100,0)</f>
        <v>-86.43123585493169</v>
      </c>
      <c r="AA17" s="29">
        <f>SUM(AA6:AA16)</f>
        <v>727348467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1894980</v>
      </c>
      <c r="D21" s="17"/>
      <c r="E21" s="18">
        <v>422000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22214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-7638592</v>
      </c>
      <c r="D23" s="40"/>
      <c r="E23" s="18"/>
      <c r="F23" s="19"/>
      <c r="G23" s="36"/>
      <c r="H23" s="36">
        <v>3790</v>
      </c>
      <c r="I23" s="36">
        <v>1904</v>
      </c>
      <c r="J23" s="19">
        <v>5694</v>
      </c>
      <c r="K23" s="36">
        <v>1910</v>
      </c>
      <c r="L23" s="36"/>
      <c r="M23" s="19"/>
      <c r="N23" s="36">
        <v>1910</v>
      </c>
      <c r="O23" s="36">
        <v>3840</v>
      </c>
      <c r="P23" s="36">
        <v>1930</v>
      </c>
      <c r="Q23" s="19">
        <v>1936</v>
      </c>
      <c r="R23" s="36">
        <v>7706</v>
      </c>
      <c r="S23" s="36">
        <v>3892</v>
      </c>
      <c r="T23" s="19">
        <v>1956</v>
      </c>
      <c r="U23" s="36">
        <v>1962</v>
      </c>
      <c r="V23" s="36">
        <v>7810</v>
      </c>
      <c r="W23" s="36">
        <v>23120</v>
      </c>
      <c r="X23" s="19"/>
      <c r="Y23" s="36">
        <v>23120</v>
      </c>
      <c r="Z23" s="37"/>
      <c r="AA23" s="38"/>
    </row>
    <row r="24" spans="1:27" ht="13.5">
      <c r="A24" s="22" t="s">
        <v>49</v>
      </c>
      <c r="B24" s="16"/>
      <c r="C24" s="17">
        <v>2313501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-132756619</v>
      </c>
      <c r="D26" s="17"/>
      <c r="E26" s="18">
        <v>-114856000</v>
      </c>
      <c r="F26" s="19"/>
      <c r="G26" s="19"/>
      <c r="H26" s="19">
        <v>-7108295</v>
      </c>
      <c r="I26" s="19">
        <v>-1578893</v>
      </c>
      <c r="J26" s="19">
        <v>-8687188</v>
      </c>
      <c r="K26" s="19">
        <v>-2563777</v>
      </c>
      <c r="L26" s="19">
        <v>-8756593</v>
      </c>
      <c r="M26" s="19">
        <v>-10215243</v>
      </c>
      <c r="N26" s="19">
        <v>-21535613</v>
      </c>
      <c r="O26" s="19">
        <v>-1040434</v>
      </c>
      <c r="P26" s="19">
        <v>-2733667</v>
      </c>
      <c r="Q26" s="19">
        <v>-19771875</v>
      </c>
      <c r="R26" s="19">
        <v>-23545976</v>
      </c>
      <c r="S26" s="19">
        <v>-4875885</v>
      </c>
      <c r="T26" s="19">
        <v>-7974044</v>
      </c>
      <c r="U26" s="19">
        <v>-25680439</v>
      </c>
      <c r="V26" s="19">
        <v>-38530368</v>
      </c>
      <c r="W26" s="19">
        <v>-92299145</v>
      </c>
      <c r="X26" s="19"/>
      <c r="Y26" s="19">
        <v>-92299145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-136164516</v>
      </c>
      <c r="D27" s="25">
        <f>SUM(D21:D26)</f>
        <v>0</v>
      </c>
      <c r="E27" s="26">
        <f t="shared" si="1"/>
        <v>-114434000</v>
      </c>
      <c r="F27" s="27">
        <f t="shared" si="1"/>
        <v>0</v>
      </c>
      <c r="G27" s="27">
        <f t="shared" si="1"/>
        <v>0</v>
      </c>
      <c r="H27" s="27">
        <f t="shared" si="1"/>
        <v>-7104505</v>
      </c>
      <c r="I27" s="27">
        <f t="shared" si="1"/>
        <v>-1576989</v>
      </c>
      <c r="J27" s="27">
        <f t="shared" si="1"/>
        <v>-8681494</v>
      </c>
      <c r="K27" s="27">
        <f t="shared" si="1"/>
        <v>-2561867</v>
      </c>
      <c r="L27" s="27">
        <f t="shared" si="1"/>
        <v>-8756593</v>
      </c>
      <c r="M27" s="27">
        <f t="shared" si="1"/>
        <v>-10215243</v>
      </c>
      <c r="N27" s="27">
        <f t="shared" si="1"/>
        <v>-21533703</v>
      </c>
      <c r="O27" s="27">
        <f t="shared" si="1"/>
        <v>-1036594</v>
      </c>
      <c r="P27" s="27">
        <f t="shared" si="1"/>
        <v>-2731737</v>
      </c>
      <c r="Q27" s="27">
        <f t="shared" si="1"/>
        <v>-19769939</v>
      </c>
      <c r="R27" s="27">
        <f t="shared" si="1"/>
        <v>-23538270</v>
      </c>
      <c r="S27" s="27">
        <f t="shared" si="1"/>
        <v>-4871993</v>
      </c>
      <c r="T27" s="27">
        <f t="shared" si="1"/>
        <v>-7972088</v>
      </c>
      <c r="U27" s="27">
        <f t="shared" si="1"/>
        <v>-25678477</v>
      </c>
      <c r="V27" s="27">
        <f t="shared" si="1"/>
        <v>-38522558</v>
      </c>
      <c r="W27" s="27">
        <f t="shared" si="1"/>
        <v>-92276025</v>
      </c>
      <c r="X27" s="27">
        <f t="shared" si="1"/>
        <v>0</v>
      </c>
      <c r="Y27" s="27">
        <f t="shared" si="1"/>
        <v>-92276025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-230879</v>
      </c>
      <c r="I32" s="19">
        <v>-4969482</v>
      </c>
      <c r="J32" s="19">
        <v>-5200361</v>
      </c>
      <c r="K32" s="19">
        <v>-118122</v>
      </c>
      <c r="L32" s="19"/>
      <c r="M32" s="19"/>
      <c r="N32" s="19">
        <v>-118122</v>
      </c>
      <c r="O32" s="19">
        <v>-3063206</v>
      </c>
      <c r="P32" s="19">
        <v>-121407</v>
      </c>
      <c r="Q32" s="19">
        <v>-148294</v>
      </c>
      <c r="R32" s="19">
        <v>-3332907</v>
      </c>
      <c r="S32" s="19">
        <v>-2673445</v>
      </c>
      <c r="T32" s="19">
        <v>-259663</v>
      </c>
      <c r="U32" s="19">
        <v>-3121980</v>
      </c>
      <c r="V32" s="19">
        <v>-6055088</v>
      </c>
      <c r="W32" s="19">
        <v>-14706478</v>
      </c>
      <c r="X32" s="19"/>
      <c r="Y32" s="19">
        <v>-14706478</v>
      </c>
      <c r="Z32" s="20"/>
      <c r="AA32" s="21"/>
    </row>
    <row r="33" spans="1:27" ht="13.5">
      <c r="A33" s="22" t="s">
        <v>55</v>
      </c>
      <c r="B33" s="16"/>
      <c r="C33" s="17">
        <v>-23026610</v>
      </c>
      <c r="D33" s="17"/>
      <c r="E33" s="18"/>
      <c r="F33" s="19"/>
      <c r="G33" s="19"/>
      <c r="H33" s="36">
        <v>1813590</v>
      </c>
      <c r="I33" s="36">
        <v>2282907</v>
      </c>
      <c r="J33" s="36">
        <v>4096497</v>
      </c>
      <c r="K33" s="19">
        <v>330164</v>
      </c>
      <c r="L33" s="19"/>
      <c r="M33" s="19"/>
      <c r="N33" s="19">
        <v>330164</v>
      </c>
      <c r="O33" s="36">
        <v>-8475862</v>
      </c>
      <c r="P33" s="36">
        <v>-60836</v>
      </c>
      <c r="Q33" s="36">
        <v>143183</v>
      </c>
      <c r="R33" s="19">
        <v>-8393515</v>
      </c>
      <c r="S33" s="19">
        <v>9037937</v>
      </c>
      <c r="T33" s="19">
        <v>67566</v>
      </c>
      <c r="U33" s="19">
        <v>215246</v>
      </c>
      <c r="V33" s="36">
        <v>9320749</v>
      </c>
      <c r="W33" s="36">
        <v>5353895</v>
      </c>
      <c r="X33" s="36"/>
      <c r="Y33" s="19">
        <v>5353895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-17003821</v>
      </c>
      <c r="D35" s="17"/>
      <c r="E35" s="18">
        <v>-15000000</v>
      </c>
      <c r="F35" s="19"/>
      <c r="G35" s="19">
        <v>-391412</v>
      </c>
      <c r="H35" s="19">
        <v>-391412</v>
      </c>
      <c r="I35" s="19">
        <v>-7818020</v>
      </c>
      <c r="J35" s="19">
        <v>-8600844</v>
      </c>
      <c r="K35" s="19">
        <v>-391412</v>
      </c>
      <c r="L35" s="19">
        <v>-391412</v>
      </c>
      <c r="M35" s="19">
        <v>-5469390</v>
      </c>
      <c r="N35" s="19">
        <v>-6252214</v>
      </c>
      <c r="O35" s="19">
        <v>-391412</v>
      </c>
      <c r="P35" s="19">
        <v>-391412</v>
      </c>
      <c r="Q35" s="19">
        <v>-5192638</v>
      </c>
      <c r="R35" s="19">
        <v>-5975462</v>
      </c>
      <c r="S35" s="19">
        <v>-391412</v>
      </c>
      <c r="T35" s="19">
        <v>-391412</v>
      </c>
      <c r="U35" s="19">
        <v>-5457750</v>
      </c>
      <c r="V35" s="19">
        <v>-6240574</v>
      </c>
      <c r="W35" s="19">
        <v>-27069094</v>
      </c>
      <c r="X35" s="19"/>
      <c r="Y35" s="19">
        <v>-27069094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-40030431</v>
      </c>
      <c r="D36" s="25">
        <f>SUM(D31:D35)</f>
        <v>0</v>
      </c>
      <c r="E36" s="26">
        <f t="shared" si="2"/>
        <v>-15000000</v>
      </c>
      <c r="F36" s="27">
        <f t="shared" si="2"/>
        <v>0</v>
      </c>
      <c r="G36" s="27">
        <f t="shared" si="2"/>
        <v>-391412</v>
      </c>
      <c r="H36" s="27">
        <f t="shared" si="2"/>
        <v>1191299</v>
      </c>
      <c r="I36" s="27">
        <f t="shared" si="2"/>
        <v>-10504595</v>
      </c>
      <c r="J36" s="27">
        <f t="shared" si="2"/>
        <v>-9704708</v>
      </c>
      <c r="K36" s="27">
        <f t="shared" si="2"/>
        <v>-179370</v>
      </c>
      <c r="L36" s="27">
        <f t="shared" si="2"/>
        <v>-391412</v>
      </c>
      <c r="M36" s="27">
        <f t="shared" si="2"/>
        <v>-5469390</v>
      </c>
      <c r="N36" s="27">
        <f t="shared" si="2"/>
        <v>-6040172</v>
      </c>
      <c r="O36" s="27">
        <f t="shared" si="2"/>
        <v>-11930480</v>
      </c>
      <c r="P36" s="27">
        <f t="shared" si="2"/>
        <v>-573655</v>
      </c>
      <c r="Q36" s="27">
        <f t="shared" si="2"/>
        <v>-5197749</v>
      </c>
      <c r="R36" s="27">
        <f t="shared" si="2"/>
        <v>-17701884</v>
      </c>
      <c r="S36" s="27">
        <f t="shared" si="2"/>
        <v>5973080</v>
      </c>
      <c r="T36" s="27">
        <f t="shared" si="2"/>
        <v>-583509</v>
      </c>
      <c r="U36" s="27">
        <f t="shared" si="2"/>
        <v>-8364484</v>
      </c>
      <c r="V36" s="27">
        <f t="shared" si="2"/>
        <v>-2974913</v>
      </c>
      <c r="W36" s="27">
        <f t="shared" si="2"/>
        <v>-36421677</v>
      </c>
      <c r="X36" s="27">
        <f t="shared" si="2"/>
        <v>0</v>
      </c>
      <c r="Y36" s="27">
        <f t="shared" si="2"/>
        <v>-36421677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-8638464</v>
      </c>
      <c r="D38" s="31">
        <f>+D17+D27+D36</f>
        <v>0</v>
      </c>
      <c r="E38" s="32">
        <f t="shared" si="3"/>
        <v>181166570</v>
      </c>
      <c r="F38" s="33">
        <f t="shared" si="3"/>
        <v>727348467</v>
      </c>
      <c r="G38" s="33">
        <f t="shared" si="3"/>
        <v>65812980</v>
      </c>
      <c r="H38" s="33">
        <f t="shared" si="3"/>
        <v>-67241954</v>
      </c>
      <c r="I38" s="33">
        <f t="shared" si="3"/>
        <v>-7115132</v>
      </c>
      <c r="J38" s="33">
        <f t="shared" si="3"/>
        <v>-8544106</v>
      </c>
      <c r="K38" s="33">
        <f t="shared" si="3"/>
        <v>6278228</v>
      </c>
      <c r="L38" s="33">
        <f t="shared" si="3"/>
        <v>61383743</v>
      </c>
      <c r="M38" s="33">
        <f t="shared" si="3"/>
        <v>-49337730</v>
      </c>
      <c r="N38" s="33">
        <f t="shared" si="3"/>
        <v>18324241</v>
      </c>
      <c r="O38" s="33">
        <f t="shared" si="3"/>
        <v>-6433789</v>
      </c>
      <c r="P38" s="33">
        <f t="shared" si="3"/>
        <v>-2755522</v>
      </c>
      <c r="Q38" s="33">
        <f t="shared" si="3"/>
        <v>24689961</v>
      </c>
      <c r="R38" s="33">
        <f t="shared" si="3"/>
        <v>15500650</v>
      </c>
      <c r="S38" s="33">
        <f t="shared" si="3"/>
        <v>1542493</v>
      </c>
      <c r="T38" s="33">
        <f t="shared" si="3"/>
        <v>8156651</v>
      </c>
      <c r="U38" s="33">
        <f t="shared" si="3"/>
        <v>-64985433</v>
      </c>
      <c r="V38" s="33">
        <f t="shared" si="3"/>
        <v>-55286289</v>
      </c>
      <c r="W38" s="33">
        <f t="shared" si="3"/>
        <v>-30005504</v>
      </c>
      <c r="X38" s="33">
        <f t="shared" si="3"/>
        <v>727348467</v>
      </c>
      <c r="Y38" s="33">
        <f t="shared" si="3"/>
        <v>-757353971</v>
      </c>
      <c r="Z38" s="34">
        <f>+IF(X38&lt;&gt;0,+(Y38/X38)*100,0)</f>
        <v>-104.12532717966118</v>
      </c>
      <c r="AA38" s="35">
        <f>+AA17+AA27+AA36</f>
        <v>727348467</v>
      </c>
    </row>
    <row r="39" spans="1:27" ht="13.5">
      <c r="A39" s="22" t="s">
        <v>59</v>
      </c>
      <c r="B39" s="16"/>
      <c r="C39" s="31">
        <v>58296126</v>
      </c>
      <c r="D39" s="31"/>
      <c r="E39" s="32">
        <v>70000000</v>
      </c>
      <c r="F39" s="33"/>
      <c r="G39" s="33">
        <v>16375114</v>
      </c>
      <c r="H39" s="33">
        <v>82188094</v>
      </c>
      <c r="I39" s="33">
        <v>14946140</v>
      </c>
      <c r="J39" s="33">
        <v>16375114</v>
      </c>
      <c r="K39" s="33">
        <v>7831008</v>
      </c>
      <c r="L39" s="33">
        <v>14109236</v>
      </c>
      <c r="M39" s="33">
        <v>75492979</v>
      </c>
      <c r="N39" s="33">
        <v>7831008</v>
      </c>
      <c r="O39" s="33">
        <v>26155249</v>
      </c>
      <c r="P39" s="33">
        <v>19721460</v>
      </c>
      <c r="Q39" s="33">
        <v>16965938</v>
      </c>
      <c r="R39" s="33">
        <v>26155249</v>
      </c>
      <c r="S39" s="33">
        <v>41655899</v>
      </c>
      <c r="T39" s="33">
        <v>43198392</v>
      </c>
      <c r="U39" s="33">
        <v>51355043</v>
      </c>
      <c r="V39" s="33">
        <v>41655899</v>
      </c>
      <c r="W39" s="33">
        <v>16375114</v>
      </c>
      <c r="X39" s="33"/>
      <c r="Y39" s="33">
        <v>16375114</v>
      </c>
      <c r="Z39" s="34"/>
      <c r="AA39" s="35"/>
    </row>
    <row r="40" spans="1:27" ht="13.5">
      <c r="A40" s="41" t="s">
        <v>60</v>
      </c>
      <c r="B40" s="42"/>
      <c r="C40" s="43">
        <v>49657662</v>
      </c>
      <c r="D40" s="43"/>
      <c r="E40" s="44">
        <v>251166570</v>
      </c>
      <c r="F40" s="45">
        <v>727348467</v>
      </c>
      <c r="G40" s="45">
        <v>82188094</v>
      </c>
      <c r="H40" s="45">
        <v>14946140</v>
      </c>
      <c r="I40" s="45">
        <v>7831008</v>
      </c>
      <c r="J40" s="45">
        <v>7831008</v>
      </c>
      <c r="K40" s="45">
        <v>14109236</v>
      </c>
      <c r="L40" s="45">
        <v>75492979</v>
      </c>
      <c r="M40" s="45">
        <v>26155249</v>
      </c>
      <c r="N40" s="45">
        <v>26155249</v>
      </c>
      <c r="O40" s="45">
        <v>19721460</v>
      </c>
      <c r="P40" s="45">
        <v>16965938</v>
      </c>
      <c r="Q40" s="45">
        <v>41655899</v>
      </c>
      <c r="R40" s="45">
        <v>19721460</v>
      </c>
      <c r="S40" s="45">
        <v>43198392</v>
      </c>
      <c r="T40" s="45">
        <v>51355043</v>
      </c>
      <c r="U40" s="45">
        <v>-13630390</v>
      </c>
      <c r="V40" s="45">
        <v>-13630390</v>
      </c>
      <c r="W40" s="45">
        <v>-13630390</v>
      </c>
      <c r="X40" s="45">
        <v>727348467</v>
      </c>
      <c r="Y40" s="45">
        <v>-740978857</v>
      </c>
      <c r="Z40" s="46">
        <v>-101.87</v>
      </c>
      <c r="AA40" s="47">
        <v>727348467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177470736</v>
      </c>
      <c r="D6" s="17"/>
      <c r="E6" s="18">
        <v>247562796</v>
      </c>
      <c r="F6" s="19">
        <v>247562797</v>
      </c>
      <c r="G6" s="19">
        <v>10845190</v>
      </c>
      <c r="H6" s="19">
        <v>10414590</v>
      </c>
      <c r="I6" s="19">
        <v>15412639</v>
      </c>
      <c r="J6" s="19">
        <v>36672419</v>
      </c>
      <c r="K6" s="19">
        <v>20324151</v>
      </c>
      <c r="L6" s="19">
        <v>25614640</v>
      </c>
      <c r="M6" s="19">
        <v>25965325</v>
      </c>
      <c r="N6" s="19">
        <v>71904116</v>
      </c>
      <c r="O6" s="19">
        <v>21022737</v>
      </c>
      <c r="P6" s="19">
        <v>25860249</v>
      </c>
      <c r="Q6" s="19">
        <v>16959123</v>
      </c>
      <c r="R6" s="19">
        <v>63842109</v>
      </c>
      <c r="S6" s="19">
        <v>13341857</v>
      </c>
      <c r="T6" s="19">
        <v>11924972</v>
      </c>
      <c r="U6" s="19">
        <v>15635525</v>
      </c>
      <c r="V6" s="19">
        <v>40902354</v>
      </c>
      <c r="W6" s="19">
        <v>213320998</v>
      </c>
      <c r="X6" s="19">
        <v>247562797</v>
      </c>
      <c r="Y6" s="19">
        <v>-34241799</v>
      </c>
      <c r="Z6" s="20">
        <v>-13.83</v>
      </c>
      <c r="AA6" s="21">
        <v>247562797</v>
      </c>
    </row>
    <row r="7" spans="1:27" ht="13.5">
      <c r="A7" s="22" t="s">
        <v>34</v>
      </c>
      <c r="B7" s="16"/>
      <c r="C7" s="17">
        <v>429975902</v>
      </c>
      <c r="D7" s="17"/>
      <c r="E7" s="18">
        <v>430175556</v>
      </c>
      <c r="F7" s="19">
        <v>451175556</v>
      </c>
      <c r="G7" s="19">
        <v>33076694</v>
      </c>
      <c r="H7" s="19">
        <v>34606488</v>
      </c>
      <c r="I7" s="19">
        <v>35609559</v>
      </c>
      <c r="J7" s="19">
        <v>103292741</v>
      </c>
      <c r="K7" s="19">
        <v>54627469</v>
      </c>
      <c r="L7" s="19">
        <v>50876024</v>
      </c>
      <c r="M7" s="19">
        <v>33284722</v>
      </c>
      <c r="N7" s="19">
        <v>138788215</v>
      </c>
      <c r="O7" s="19">
        <v>44548514</v>
      </c>
      <c r="P7" s="19">
        <v>60123045</v>
      </c>
      <c r="Q7" s="19">
        <v>40966151</v>
      </c>
      <c r="R7" s="19">
        <v>145637710</v>
      </c>
      <c r="S7" s="19">
        <v>41248698</v>
      </c>
      <c r="T7" s="19">
        <v>27246912</v>
      </c>
      <c r="U7" s="19">
        <v>39321360</v>
      </c>
      <c r="V7" s="19">
        <v>107816970</v>
      </c>
      <c r="W7" s="19">
        <v>495535636</v>
      </c>
      <c r="X7" s="19">
        <v>451175556</v>
      </c>
      <c r="Y7" s="19">
        <v>44360080</v>
      </c>
      <c r="Z7" s="20">
        <v>9.83</v>
      </c>
      <c r="AA7" s="21">
        <v>451175556</v>
      </c>
    </row>
    <row r="8" spans="1:27" ht="13.5">
      <c r="A8" s="22" t="s">
        <v>35</v>
      </c>
      <c r="B8" s="16"/>
      <c r="C8" s="17">
        <v>27835429</v>
      </c>
      <c r="D8" s="17"/>
      <c r="E8" s="18">
        <v>82460280</v>
      </c>
      <c r="F8" s="19">
        <v>32207672</v>
      </c>
      <c r="G8" s="19">
        <v>33601858</v>
      </c>
      <c r="H8" s="19">
        <v>16534752</v>
      </c>
      <c r="I8" s="19">
        <v>11019803</v>
      </c>
      <c r="J8" s="19">
        <v>61156413</v>
      </c>
      <c r="K8" s="19">
        <v>716569</v>
      </c>
      <c r="L8" s="19">
        <v>6141334</v>
      </c>
      <c r="M8" s="19">
        <v>249508</v>
      </c>
      <c r="N8" s="19">
        <v>7107411</v>
      </c>
      <c r="O8" s="19">
        <v>1339819</v>
      </c>
      <c r="P8" s="19">
        <v>2291514</v>
      </c>
      <c r="Q8" s="19">
        <v>8539842</v>
      </c>
      <c r="R8" s="19">
        <v>12171175</v>
      </c>
      <c r="S8" s="19">
        <v>7969035</v>
      </c>
      <c r="T8" s="19">
        <v>52847751</v>
      </c>
      <c r="U8" s="19">
        <v>5528702</v>
      </c>
      <c r="V8" s="19">
        <v>66345488</v>
      </c>
      <c r="W8" s="19">
        <v>146780487</v>
      </c>
      <c r="X8" s="19">
        <v>32207672</v>
      </c>
      <c r="Y8" s="19">
        <v>114572815</v>
      </c>
      <c r="Z8" s="20">
        <v>355.73</v>
      </c>
      <c r="AA8" s="21">
        <v>32207672</v>
      </c>
    </row>
    <row r="9" spans="1:27" ht="13.5">
      <c r="A9" s="22" t="s">
        <v>36</v>
      </c>
      <c r="B9" s="16"/>
      <c r="C9" s="17">
        <v>550271966</v>
      </c>
      <c r="D9" s="17"/>
      <c r="E9" s="18">
        <v>375958000</v>
      </c>
      <c r="F9" s="19">
        <v>375958000</v>
      </c>
      <c r="G9" s="19">
        <v>146964000</v>
      </c>
      <c r="H9" s="19">
        <v>3349000</v>
      </c>
      <c r="I9" s="19"/>
      <c r="J9" s="19">
        <v>150313000</v>
      </c>
      <c r="K9" s="19"/>
      <c r="L9" s="19">
        <v>104993000</v>
      </c>
      <c r="M9" s="19"/>
      <c r="N9" s="19">
        <v>104993000</v>
      </c>
      <c r="O9" s="19"/>
      <c r="P9" s="19"/>
      <c r="Q9" s="19"/>
      <c r="R9" s="19"/>
      <c r="S9" s="19"/>
      <c r="T9" s="19">
        <v>116879000</v>
      </c>
      <c r="U9" s="19"/>
      <c r="V9" s="19">
        <v>116879000</v>
      </c>
      <c r="W9" s="19">
        <v>372185000</v>
      </c>
      <c r="X9" s="19">
        <v>375958000</v>
      </c>
      <c r="Y9" s="19">
        <v>-3773000</v>
      </c>
      <c r="Z9" s="20">
        <v>-1</v>
      </c>
      <c r="AA9" s="21">
        <v>375958000</v>
      </c>
    </row>
    <row r="10" spans="1:27" ht="13.5">
      <c r="A10" s="22" t="s">
        <v>37</v>
      </c>
      <c r="B10" s="16"/>
      <c r="C10" s="17">
        <v>1980808</v>
      </c>
      <c r="D10" s="17"/>
      <c r="E10" s="18">
        <v>259194000</v>
      </c>
      <c r="F10" s="19">
        <v>259194000</v>
      </c>
      <c r="G10" s="19">
        <v>52507000</v>
      </c>
      <c r="H10" s="19">
        <v>4915000</v>
      </c>
      <c r="I10" s="19">
        <v>2000000</v>
      </c>
      <c r="J10" s="19">
        <v>59422000</v>
      </c>
      <c r="K10" s="19">
        <v>7000000</v>
      </c>
      <c r="L10" s="19">
        <v>2000000</v>
      </c>
      <c r="M10" s="19">
        <v>686000</v>
      </c>
      <c r="N10" s="19">
        <v>9686000</v>
      </c>
      <c r="O10" s="19">
        <v>141608000</v>
      </c>
      <c r="P10" s="19">
        <v>400000</v>
      </c>
      <c r="Q10" s="19">
        <v>40000000</v>
      </c>
      <c r="R10" s="19">
        <v>182008000</v>
      </c>
      <c r="S10" s="19"/>
      <c r="T10" s="19"/>
      <c r="U10" s="19"/>
      <c r="V10" s="19"/>
      <c r="W10" s="19">
        <v>251116000</v>
      </c>
      <c r="X10" s="19">
        <v>259194000</v>
      </c>
      <c r="Y10" s="19">
        <v>-8078000</v>
      </c>
      <c r="Z10" s="20">
        <v>-3.12</v>
      </c>
      <c r="AA10" s="21">
        <v>259194000</v>
      </c>
    </row>
    <row r="11" spans="1:27" ht="13.5">
      <c r="A11" s="22" t="s">
        <v>38</v>
      </c>
      <c r="B11" s="16"/>
      <c r="C11" s="17">
        <v>3442116</v>
      </c>
      <c r="D11" s="17"/>
      <c r="E11" s="18">
        <v>3942600</v>
      </c>
      <c r="F11" s="19">
        <v>54195202</v>
      </c>
      <c r="G11" s="19">
        <v>929448</v>
      </c>
      <c r="H11" s="19">
        <v>1091121</v>
      </c>
      <c r="I11" s="19">
        <v>1441311</v>
      </c>
      <c r="J11" s="19">
        <v>3461880</v>
      </c>
      <c r="K11" s="19">
        <v>6200421</v>
      </c>
      <c r="L11" s="19">
        <v>3588699</v>
      </c>
      <c r="M11" s="19">
        <v>3979348</v>
      </c>
      <c r="N11" s="19">
        <v>13768468</v>
      </c>
      <c r="O11" s="19">
        <v>6639554</v>
      </c>
      <c r="P11" s="19">
        <v>7501996</v>
      </c>
      <c r="Q11" s="19">
        <v>800267</v>
      </c>
      <c r="R11" s="19">
        <v>14941817</v>
      </c>
      <c r="S11" s="19">
        <v>1117094</v>
      </c>
      <c r="T11" s="19">
        <v>1821476</v>
      </c>
      <c r="U11" s="19">
        <v>720001</v>
      </c>
      <c r="V11" s="19">
        <v>3658571</v>
      </c>
      <c r="W11" s="19">
        <v>35830736</v>
      </c>
      <c r="X11" s="19">
        <v>54195202</v>
      </c>
      <c r="Y11" s="19">
        <v>-18364466</v>
      </c>
      <c r="Z11" s="20">
        <v>-33.89</v>
      </c>
      <c r="AA11" s="21">
        <v>54195202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-1033914323</v>
      </c>
      <c r="D14" s="17"/>
      <c r="E14" s="18">
        <v>-1057678828</v>
      </c>
      <c r="F14" s="19">
        <v>-1067679494</v>
      </c>
      <c r="G14" s="19">
        <v>-217935709</v>
      </c>
      <c r="H14" s="19">
        <v>-109962999</v>
      </c>
      <c r="I14" s="19">
        <v>-60384868</v>
      </c>
      <c r="J14" s="19">
        <v>-388283576</v>
      </c>
      <c r="K14" s="19">
        <v>-90587042</v>
      </c>
      <c r="L14" s="19">
        <v>-105571898</v>
      </c>
      <c r="M14" s="19">
        <v>-104368490</v>
      </c>
      <c r="N14" s="19">
        <v>-300527430</v>
      </c>
      <c r="O14" s="19">
        <v>-101958966</v>
      </c>
      <c r="P14" s="19">
        <v>-99044201</v>
      </c>
      <c r="Q14" s="19">
        <v>-98192487</v>
      </c>
      <c r="R14" s="19">
        <v>-299195654</v>
      </c>
      <c r="S14" s="19">
        <v>-61721068</v>
      </c>
      <c r="T14" s="19">
        <v>-139720770</v>
      </c>
      <c r="U14" s="19">
        <v>-55697561</v>
      </c>
      <c r="V14" s="19">
        <v>-257139399</v>
      </c>
      <c r="W14" s="19">
        <v>-1245146059</v>
      </c>
      <c r="X14" s="19">
        <v>-1067679494</v>
      </c>
      <c r="Y14" s="19">
        <v>-177466565</v>
      </c>
      <c r="Z14" s="20">
        <v>16.62</v>
      </c>
      <c r="AA14" s="21">
        <v>-1067679494</v>
      </c>
    </row>
    <row r="15" spans="1:27" ht="13.5">
      <c r="A15" s="22" t="s">
        <v>42</v>
      </c>
      <c r="B15" s="16"/>
      <c r="C15" s="17"/>
      <c r="D15" s="17"/>
      <c r="E15" s="18">
        <v>-9999996</v>
      </c>
      <c r="F15" s="19"/>
      <c r="G15" s="19"/>
      <c r="H15" s="19"/>
      <c r="I15" s="19"/>
      <c r="J15" s="19"/>
      <c r="K15" s="19"/>
      <c r="L15" s="19"/>
      <c r="M15" s="19"/>
      <c r="N15" s="19"/>
      <c r="O15" s="19">
        <v>-7321902</v>
      </c>
      <c r="P15" s="19">
        <v>-6613331</v>
      </c>
      <c r="Q15" s="19">
        <v>-7321902</v>
      </c>
      <c r="R15" s="19">
        <v>-21257135</v>
      </c>
      <c r="S15" s="19"/>
      <c r="T15" s="19">
        <v>-7085712</v>
      </c>
      <c r="U15" s="19"/>
      <c r="V15" s="19">
        <v>-7085712</v>
      </c>
      <c r="W15" s="19">
        <v>-28342847</v>
      </c>
      <c r="X15" s="19"/>
      <c r="Y15" s="19">
        <v>-28342847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-15000000</v>
      </c>
      <c r="F16" s="19">
        <v>-15000000</v>
      </c>
      <c r="G16" s="19"/>
      <c r="H16" s="19">
        <v>-4726</v>
      </c>
      <c r="I16" s="19"/>
      <c r="J16" s="19">
        <v>-4726</v>
      </c>
      <c r="K16" s="19"/>
      <c r="L16" s="19">
        <v>-1188838</v>
      </c>
      <c r="M16" s="19"/>
      <c r="N16" s="19">
        <v>-1188838</v>
      </c>
      <c r="O16" s="19">
        <v>-155564</v>
      </c>
      <c r="P16" s="19">
        <v>-1081326</v>
      </c>
      <c r="Q16" s="19">
        <v>-1583022</v>
      </c>
      <c r="R16" s="19">
        <v>-2819912</v>
      </c>
      <c r="S16" s="19">
        <v>-248633</v>
      </c>
      <c r="T16" s="19">
        <v>-498268</v>
      </c>
      <c r="U16" s="19">
        <v>-2130400</v>
      </c>
      <c r="V16" s="19">
        <v>-2877301</v>
      </c>
      <c r="W16" s="19">
        <v>-6890777</v>
      </c>
      <c r="X16" s="19">
        <v>-15000000</v>
      </c>
      <c r="Y16" s="19">
        <v>8109223</v>
      </c>
      <c r="Z16" s="20">
        <v>-54.06</v>
      </c>
      <c r="AA16" s="21">
        <v>-15000000</v>
      </c>
    </row>
    <row r="17" spans="1:27" ht="13.5">
      <c r="A17" s="23" t="s">
        <v>44</v>
      </c>
      <c r="B17" s="24"/>
      <c r="C17" s="25">
        <f aca="true" t="shared" si="0" ref="C17:Y17">SUM(C6:C16)</f>
        <v>157062634</v>
      </c>
      <c r="D17" s="25">
        <f>SUM(D6:D16)</f>
        <v>0</v>
      </c>
      <c r="E17" s="26">
        <f t="shared" si="0"/>
        <v>316614408</v>
      </c>
      <c r="F17" s="27">
        <f t="shared" si="0"/>
        <v>337613733</v>
      </c>
      <c r="G17" s="27">
        <f t="shared" si="0"/>
        <v>59988481</v>
      </c>
      <c r="H17" s="27">
        <f t="shared" si="0"/>
        <v>-39056774</v>
      </c>
      <c r="I17" s="27">
        <f t="shared" si="0"/>
        <v>5098444</v>
      </c>
      <c r="J17" s="27">
        <f t="shared" si="0"/>
        <v>26030151</v>
      </c>
      <c r="K17" s="27">
        <f t="shared" si="0"/>
        <v>-1718432</v>
      </c>
      <c r="L17" s="27">
        <f t="shared" si="0"/>
        <v>86452961</v>
      </c>
      <c r="M17" s="27">
        <f t="shared" si="0"/>
        <v>-40203587</v>
      </c>
      <c r="N17" s="27">
        <f t="shared" si="0"/>
        <v>44530942</v>
      </c>
      <c r="O17" s="27">
        <f t="shared" si="0"/>
        <v>105722192</v>
      </c>
      <c r="P17" s="27">
        <f t="shared" si="0"/>
        <v>-10562054</v>
      </c>
      <c r="Q17" s="27">
        <f t="shared" si="0"/>
        <v>167972</v>
      </c>
      <c r="R17" s="27">
        <f t="shared" si="0"/>
        <v>95328110</v>
      </c>
      <c r="S17" s="27">
        <f t="shared" si="0"/>
        <v>1706983</v>
      </c>
      <c r="T17" s="27">
        <f t="shared" si="0"/>
        <v>63415361</v>
      </c>
      <c r="U17" s="27">
        <f t="shared" si="0"/>
        <v>3377627</v>
      </c>
      <c r="V17" s="27">
        <f t="shared" si="0"/>
        <v>68499971</v>
      </c>
      <c r="W17" s="27">
        <f t="shared" si="0"/>
        <v>234389174</v>
      </c>
      <c r="X17" s="27">
        <f t="shared" si="0"/>
        <v>337613733</v>
      </c>
      <c r="Y17" s="27">
        <f t="shared" si="0"/>
        <v>-103224559</v>
      </c>
      <c r="Z17" s="28">
        <f>+IF(X17&lt;&gt;0,+(Y17/X17)*100,0)</f>
        <v>-30.57475123501567</v>
      </c>
      <c r="AA17" s="29">
        <f>SUM(AA6:AA16)</f>
        <v>337613733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5280000</v>
      </c>
      <c r="F21" s="19">
        <v>5280000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5280000</v>
      </c>
      <c r="Y21" s="36">
        <v>-5280000</v>
      </c>
      <c r="Z21" s="37">
        <v>-100</v>
      </c>
      <c r="AA21" s="38">
        <v>5280000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12000000</v>
      </c>
      <c r="F24" s="19">
        <v>12000000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12000000</v>
      </c>
      <c r="Y24" s="19">
        <v>-12000000</v>
      </c>
      <c r="Z24" s="20">
        <v>-100</v>
      </c>
      <c r="AA24" s="21">
        <v>12000000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-192858270</v>
      </c>
      <c r="D26" s="17"/>
      <c r="E26" s="18">
        <v>-265628000</v>
      </c>
      <c r="F26" s="19">
        <v>-265628000</v>
      </c>
      <c r="G26" s="19">
        <v>-4525260</v>
      </c>
      <c r="H26" s="19">
        <v>-3544007</v>
      </c>
      <c r="I26" s="19">
        <v>-10755809</v>
      </c>
      <c r="J26" s="19">
        <v>-18825076</v>
      </c>
      <c r="K26" s="19">
        <v>-11230606</v>
      </c>
      <c r="L26" s="19">
        <v>-13409655</v>
      </c>
      <c r="M26" s="19">
        <v>-18309413</v>
      </c>
      <c r="N26" s="19">
        <v>-42949674</v>
      </c>
      <c r="O26" s="19">
        <v>-21320890</v>
      </c>
      <c r="P26" s="19">
        <v>-35061432</v>
      </c>
      <c r="Q26" s="19">
        <v>-38205110</v>
      </c>
      <c r="R26" s="19">
        <v>-94587432</v>
      </c>
      <c r="S26" s="19">
        <v>-19234253</v>
      </c>
      <c r="T26" s="19">
        <v>-28489986</v>
      </c>
      <c r="U26" s="19">
        <v>-59698346</v>
      </c>
      <c r="V26" s="19">
        <v>-107422585</v>
      </c>
      <c r="W26" s="19">
        <v>-263784767</v>
      </c>
      <c r="X26" s="19">
        <v>-265628000</v>
      </c>
      <c r="Y26" s="19">
        <v>1843233</v>
      </c>
      <c r="Z26" s="20">
        <v>-0.69</v>
      </c>
      <c r="AA26" s="21">
        <v>-265628000</v>
      </c>
    </row>
    <row r="27" spans="1:27" ht="13.5">
      <c r="A27" s="23" t="s">
        <v>51</v>
      </c>
      <c r="B27" s="24"/>
      <c r="C27" s="25">
        <f aca="true" t="shared" si="1" ref="C27:Y27">SUM(C21:C26)</f>
        <v>-192858270</v>
      </c>
      <c r="D27" s="25">
        <f>SUM(D21:D26)</f>
        <v>0</v>
      </c>
      <c r="E27" s="26">
        <f t="shared" si="1"/>
        <v>-248348000</v>
      </c>
      <c r="F27" s="27">
        <f t="shared" si="1"/>
        <v>-248348000</v>
      </c>
      <c r="G27" s="27">
        <f t="shared" si="1"/>
        <v>-4525260</v>
      </c>
      <c r="H27" s="27">
        <f t="shared" si="1"/>
        <v>-3544007</v>
      </c>
      <c r="I27" s="27">
        <f t="shared" si="1"/>
        <v>-10755809</v>
      </c>
      <c r="J27" s="27">
        <f t="shared" si="1"/>
        <v>-18825076</v>
      </c>
      <c r="K27" s="27">
        <f t="shared" si="1"/>
        <v>-11230606</v>
      </c>
      <c r="L27" s="27">
        <f t="shared" si="1"/>
        <v>-13409655</v>
      </c>
      <c r="M27" s="27">
        <f t="shared" si="1"/>
        <v>-18309413</v>
      </c>
      <c r="N27" s="27">
        <f t="shared" si="1"/>
        <v>-42949674</v>
      </c>
      <c r="O27" s="27">
        <f t="shared" si="1"/>
        <v>-21320890</v>
      </c>
      <c r="P27" s="27">
        <f t="shared" si="1"/>
        <v>-35061432</v>
      </c>
      <c r="Q27" s="27">
        <f t="shared" si="1"/>
        <v>-38205110</v>
      </c>
      <c r="R27" s="27">
        <f t="shared" si="1"/>
        <v>-94587432</v>
      </c>
      <c r="S27" s="27">
        <f t="shared" si="1"/>
        <v>-19234253</v>
      </c>
      <c r="T27" s="27">
        <f t="shared" si="1"/>
        <v>-28489986</v>
      </c>
      <c r="U27" s="27">
        <f t="shared" si="1"/>
        <v>-59698346</v>
      </c>
      <c r="V27" s="27">
        <f t="shared" si="1"/>
        <v>-107422585</v>
      </c>
      <c r="W27" s="27">
        <f t="shared" si="1"/>
        <v>-263784767</v>
      </c>
      <c r="X27" s="27">
        <f t="shared" si="1"/>
        <v>-248348000</v>
      </c>
      <c r="Y27" s="27">
        <f t="shared" si="1"/>
        <v>-15436767</v>
      </c>
      <c r="Z27" s="28">
        <f>+IF(X27&lt;&gt;0,+(Y27/X27)*100,0)</f>
        <v>6.215780678725015</v>
      </c>
      <c r="AA27" s="29">
        <f>SUM(AA21:AA26)</f>
        <v>-248348000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69996</v>
      </c>
      <c r="F33" s="19">
        <v>70000</v>
      </c>
      <c r="G33" s="19"/>
      <c r="H33" s="36"/>
      <c r="I33" s="36"/>
      <c r="J33" s="36"/>
      <c r="K33" s="19"/>
      <c r="L33" s="19">
        <v>21544</v>
      </c>
      <c r="M33" s="19">
        <v>-3119</v>
      </c>
      <c r="N33" s="19">
        <v>18425</v>
      </c>
      <c r="O33" s="36"/>
      <c r="P33" s="36"/>
      <c r="Q33" s="36"/>
      <c r="R33" s="19"/>
      <c r="S33" s="19"/>
      <c r="T33" s="19"/>
      <c r="U33" s="19"/>
      <c r="V33" s="36"/>
      <c r="W33" s="36">
        <v>18425</v>
      </c>
      <c r="X33" s="36">
        <v>70000</v>
      </c>
      <c r="Y33" s="19">
        <v>-51575</v>
      </c>
      <c r="Z33" s="20">
        <v>-73.68</v>
      </c>
      <c r="AA33" s="21">
        <v>70000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-721685</v>
      </c>
      <c r="D35" s="17"/>
      <c r="E35" s="18">
        <v>-800000</v>
      </c>
      <c r="F35" s="19">
        <v>-800000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-800000</v>
      </c>
      <c r="Y35" s="19">
        <v>800000</v>
      </c>
      <c r="Z35" s="20">
        <v>-100</v>
      </c>
      <c r="AA35" s="21">
        <v>-800000</v>
      </c>
    </row>
    <row r="36" spans="1:27" ht="13.5">
      <c r="A36" s="23" t="s">
        <v>57</v>
      </c>
      <c r="B36" s="24"/>
      <c r="C36" s="25">
        <f aca="true" t="shared" si="2" ref="C36:Y36">SUM(C31:C35)</f>
        <v>-721685</v>
      </c>
      <c r="D36" s="25">
        <f>SUM(D31:D35)</f>
        <v>0</v>
      </c>
      <c r="E36" s="26">
        <f t="shared" si="2"/>
        <v>-730004</v>
      </c>
      <c r="F36" s="27">
        <f t="shared" si="2"/>
        <v>-730000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21544</v>
      </c>
      <c r="M36" s="27">
        <f t="shared" si="2"/>
        <v>-3119</v>
      </c>
      <c r="N36" s="27">
        <f t="shared" si="2"/>
        <v>18425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18425</v>
      </c>
      <c r="X36" s="27">
        <f t="shared" si="2"/>
        <v>-730000</v>
      </c>
      <c r="Y36" s="27">
        <f t="shared" si="2"/>
        <v>748425</v>
      </c>
      <c r="Z36" s="28">
        <f>+IF(X36&lt;&gt;0,+(Y36/X36)*100,0)</f>
        <v>-102.52397260273973</v>
      </c>
      <c r="AA36" s="29">
        <f>SUM(AA31:AA35)</f>
        <v>-730000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-36517321</v>
      </c>
      <c r="D38" s="31">
        <f>+D17+D27+D36</f>
        <v>0</v>
      </c>
      <c r="E38" s="32">
        <f t="shared" si="3"/>
        <v>67536404</v>
      </c>
      <c r="F38" s="33">
        <f t="shared" si="3"/>
        <v>88535733</v>
      </c>
      <c r="G38" s="33">
        <f t="shared" si="3"/>
        <v>55463221</v>
      </c>
      <c r="H38" s="33">
        <f t="shared" si="3"/>
        <v>-42600781</v>
      </c>
      <c r="I38" s="33">
        <f t="shared" si="3"/>
        <v>-5657365</v>
      </c>
      <c r="J38" s="33">
        <f t="shared" si="3"/>
        <v>7205075</v>
      </c>
      <c r="K38" s="33">
        <f t="shared" si="3"/>
        <v>-12949038</v>
      </c>
      <c r="L38" s="33">
        <f t="shared" si="3"/>
        <v>73064850</v>
      </c>
      <c r="M38" s="33">
        <f t="shared" si="3"/>
        <v>-58516119</v>
      </c>
      <c r="N38" s="33">
        <f t="shared" si="3"/>
        <v>1599693</v>
      </c>
      <c r="O38" s="33">
        <f t="shared" si="3"/>
        <v>84401302</v>
      </c>
      <c r="P38" s="33">
        <f t="shared" si="3"/>
        <v>-45623486</v>
      </c>
      <c r="Q38" s="33">
        <f t="shared" si="3"/>
        <v>-38037138</v>
      </c>
      <c r="R38" s="33">
        <f t="shared" si="3"/>
        <v>740678</v>
      </c>
      <c r="S38" s="33">
        <f t="shared" si="3"/>
        <v>-17527270</v>
      </c>
      <c r="T38" s="33">
        <f t="shared" si="3"/>
        <v>34925375</v>
      </c>
      <c r="U38" s="33">
        <f t="shared" si="3"/>
        <v>-56320719</v>
      </c>
      <c r="V38" s="33">
        <f t="shared" si="3"/>
        <v>-38922614</v>
      </c>
      <c r="W38" s="33">
        <f t="shared" si="3"/>
        <v>-29377168</v>
      </c>
      <c r="X38" s="33">
        <f t="shared" si="3"/>
        <v>88535733</v>
      </c>
      <c r="Y38" s="33">
        <f t="shared" si="3"/>
        <v>-117912901</v>
      </c>
      <c r="Z38" s="34">
        <f>+IF(X38&lt;&gt;0,+(Y38/X38)*100,0)</f>
        <v>-133.18114280479273</v>
      </c>
      <c r="AA38" s="35">
        <f>+AA17+AA27+AA36</f>
        <v>88535733</v>
      </c>
    </row>
    <row r="39" spans="1:27" ht="13.5">
      <c r="A39" s="22" t="s">
        <v>59</v>
      </c>
      <c r="B39" s="16"/>
      <c r="C39" s="31">
        <v>32663815</v>
      </c>
      <c r="D39" s="31"/>
      <c r="E39" s="32">
        <v>32096000</v>
      </c>
      <c r="F39" s="33">
        <v>32096000</v>
      </c>
      <c r="G39" s="33">
        <v>41857702</v>
      </c>
      <c r="H39" s="33">
        <v>97320923</v>
      </c>
      <c r="I39" s="33">
        <v>54720142</v>
      </c>
      <c r="J39" s="33">
        <v>41857702</v>
      </c>
      <c r="K39" s="33">
        <v>49062777</v>
      </c>
      <c r="L39" s="33">
        <v>36113739</v>
      </c>
      <c r="M39" s="33">
        <v>109178589</v>
      </c>
      <c r="N39" s="33">
        <v>49062777</v>
      </c>
      <c r="O39" s="33">
        <v>50662470</v>
      </c>
      <c r="P39" s="33">
        <v>135063772</v>
      </c>
      <c r="Q39" s="33">
        <v>89440286</v>
      </c>
      <c r="R39" s="33">
        <v>50662470</v>
      </c>
      <c r="S39" s="33">
        <v>51403148</v>
      </c>
      <c r="T39" s="33">
        <v>33875878</v>
      </c>
      <c r="U39" s="33">
        <v>68801253</v>
      </c>
      <c r="V39" s="33">
        <v>51403148</v>
      </c>
      <c r="W39" s="33">
        <v>41857702</v>
      </c>
      <c r="X39" s="33">
        <v>32096000</v>
      </c>
      <c r="Y39" s="33">
        <v>9761702</v>
      </c>
      <c r="Z39" s="34">
        <v>30.41</v>
      </c>
      <c r="AA39" s="35">
        <v>32096000</v>
      </c>
    </row>
    <row r="40" spans="1:27" ht="13.5">
      <c r="A40" s="41" t="s">
        <v>60</v>
      </c>
      <c r="B40" s="42"/>
      <c r="C40" s="43">
        <v>-3853506</v>
      </c>
      <c r="D40" s="43"/>
      <c r="E40" s="44">
        <v>99632403</v>
      </c>
      <c r="F40" s="45">
        <v>120631733</v>
      </c>
      <c r="G40" s="45">
        <v>97320923</v>
      </c>
      <c r="H40" s="45">
        <v>54720142</v>
      </c>
      <c r="I40" s="45">
        <v>49062777</v>
      </c>
      <c r="J40" s="45">
        <v>49062777</v>
      </c>
      <c r="K40" s="45">
        <v>36113739</v>
      </c>
      <c r="L40" s="45">
        <v>109178589</v>
      </c>
      <c r="M40" s="45">
        <v>50662470</v>
      </c>
      <c r="N40" s="45">
        <v>50662470</v>
      </c>
      <c r="O40" s="45">
        <v>135063772</v>
      </c>
      <c r="P40" s="45">
        <v>89440286</v>
      </c>
      <c r="Q40" s="45">
        <v>51403148</v>
      </c>
      <c r="R40" s="45">
        <v>135063772</v>
      </c>
      <c r="S40" s="45">
        <v>33875878</v>
      </c>
      <c r="T40" s="45">
        <v>68801253</v>
      </c>
      <c r="U40" s="45">
        <v>12480534</v>
      </c>
      <c r="V40" s="45">
        <v>12480534</v>
      </c>
      <c r="W40" s="45">
        <v>12480534</v>
      </c>
      <c r="X40" s="45">
        <v>120631733</v>
      </c>
      <c r="Y40" s="45">
        <v>-108151199</v>
      </c>
      <c r="Z40" s="46">
        <v>-89.65</v>
      </c>
      <c r="AA40" s="47">
        <v>120631733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208389575</v>
      </c>
      <c r="D6" s="17"/>
      <c r="E6" s="18">
        <v>233400362</v>
      </c>
      <c r="F6" s="19">
        <v>233400362</v>
      </c>
      <c r="G6" s="19">
        <v>16949884</v>
      </c>
      <c r="H6" s="19">
        <v>14816688</v>
      </c>
      <c r="I6" s="19">
        <v>20481307</v>
      </c>
      <c r="J6" s="19">
        <v>52247879</v>
      </c>
      <c r="K6" s="19">
        <v>18210453</v>
      </c>
      <c r="L6" s="19">
        <v>14581446</v>
      </c>
      <c r="M6" s="19">
        <v>18145195</v>
      </c>
      <c r="N6" s="19">
        <v>50937094</v>
      </c>
      <c r="O6" s="19">
        <v>18772432</v>
      </c>
      <c r="P6" s="19">
        <v>17534124</v>
      </c>
      <c r="Q6" s="19">
        <v>17378963</v>
      </c>
      <c r="R6" s="19">
        <v>53685519</v>
      </c>
      <c r="S6" s="19">
        <v>17640839</v>
      </c>
      <c r="T6" s="19">
        <v>17269215</v>
      </c>
      <c r="U6" s="19">
        <v>17894200</v>
      </c>
      <c r="V6" s="19">
        <v>52804254</v>
      </c>
      <c r="W6" s="19">
        <v>209674746</v>
      </c>
      <c r="X6" s="19">
        <v>233400362</v>
      </c>
      <c r="Y6" s="19">
        <v>-23725616</v>
      </c>
      <c r="Z6" s="20">
        <v>-10.17</v>
      </c>
      <c r="AA6" s="21">
        <v>233400362</v>
      </c>
    </row>
    <row r="7" spans="1:27" ht="13.5">
      <c r="A7" s="22" t="s">
        <v>34</v>
      </c>
      <c r="B7" s="16"/>
      <c r="C7" s="17">
        <v>2256681744</v>
      </c>
      <c r="D7" s="17"/>
      <c r="E7" s="18">
        <v>2340464059</v>
      </c>
      <c r="F7" s="19">
        <v>2340464059</v>
      </c>
      <c r="G7" s="19">
        <v>152581257</v>
      </c>
      <c r="H7" s="19">
        <v>148133172</v>
      </c>
      <c r="I7" s="19">
        <v>173391548</v>
      </c>
      <c r="J7" s="19">
        <v>474105977</v>
      </c>
      <c r="K7" s="19">
        <v>143408513</v>
      </c>
      <c r="L7" s="19">
        <v>118846080</v>
      </c>
      <c r="M7" s="19">
        <v>144484780</v>
      </c>
      <c r="N7" s="19">
        <v>406739373</v>
      </c>
      <c r="O7" s="19">
        <v>134544842</v>
      </c>
      <c r="P7" s="19">
        <v>131630924</v>
      </c>
      <c r="Q7" s="19">
        <v>146598070</v>
      </c>
      <c r="R7" s="19">
        <v>412773836</v>
      </c>
      <c r="S7" s="19">
        <v>86881460</v>
      </c>
      <c r="T7" s="19">
        <v>175078421</v>
      </c>
      <c r="U7" s="19">
        <v>139982290</v>
      </c>
      <c r="V7" s="19">
        <v>401942171</v>
      </c>
      <c r="W7" s="19">
        <v>1695561357</v>
      </c>
      <c r="X7" s="19">
        <v>2340464059</v>
      </c>
      <c r="Y7" s="19">
        <v>-644902702</v>
      </c>
      <c r="Z7" s="20">
        <v>-27.55</v>
      </c>
      <c r="AA7" s="21">
        <v>2340464059</v>
      </c>
    </row>
    <row r="8" spans="1:27" ht="13.5">
      <c r="A8" s="22" t="s">
        <v>35</v>
      </c>
      <c r="B8" s="16"/>
      <c r="C8" s="17">
        <v>124245622</v>
      </c>
      <c r="D8" s="17"/>
      <c r="E8" s="18">
        <v>98875687</v>
      </c>
      <c r="F8" s="19">
        <v>98875687</v>
      </c>
      <c r="G8" s="19">
        <v>7877027</v>
      </c>
      <c r="H8" s="19">
        <v>5432299</v>
      </c>
      <c r="I8" s="19">
        <v>5276657</v>
      </c>
      <c r="J8" s="19">
        <v>18585983</v>
      </c>
      <c r="K8" s="19">
        <v>11382823</v>
      </c>
      <c r="L8" s="19">
        <v>2977369</v>
      </c>
      <c r="M8" s="19">
        <v>1905693</v>
      </c>
      <c r="N8" s="19">
        <v>16265885</v>
      </c>
      <c r="O8" s="19">
        <v>5233581</v>
      </c>
      <c r="P8" s="19">
        <v>2654023</v>
      </c>
      <c r="Q8" s="19">
        <v>1548246</v>
      </c>
      <c r="R8" s="19">
        <v>9435850</v>
      </c>
      <c r="S8" s="19">
        <v>-3469988</v>
      </c>
      <c r="T8" s="19">
        <v>7372171</v>
      </c>
      <c r="U8" s="19">
        <v>32042306</v>
      </c>
      <c r="V8" s="19">
        <v>35944489</v>
      </c>
      <c r="W8" s="19">
        <v>80232207</v>
      </c>
      <c r="X8" s="19">
        <v>98875687</v>
      </c>
      <c r="Y8" s="19">
        <v>-18643480</v>
      </c>
      <c r="Z8" s="20">
        <v>-18.86</v>
      </c>
      <c r="AA8" s="21">
        <v>98875687</v>
      </c>
    </row>
    <row r="9" spans="1:27" ht="13.5">
      <c r="A9" s="22" t="s">
        <v>36</v>
      </c>
      <c r="B9" s="16"/>
      <c r="C9" s="17">
        <v>493748078</v>
      </c>
      <c r="D9" s="17"/>
      <c r="E9" s="18">
        <v>389946839</v>
      </c>
      <c r="F9" s="19">
        <v>389946839</v>
      </c>
      <c r="G9" s="19"/>
      <c r="H9" s="19">
        <v>137539000</v>
      </c>
      <c r="I9" s="19"/>
      <c r="J9" s="19">
        <v>137539000</v>
      </c>
      <c r="K9" s="19">
        <v>21485364</v>
      </c>
      <c r="L9" s="19">
        <v>93438188</v>
      </c>
      <c r="M9" s="19">
        <v>14297092</v>
      </c>
      <c r="N9" s="19">
        <v>129220644</v>
      </c>
      <c r="O9" s="19"/>
      <c r="P9" s="19">
        <v>6419912</v>
      </c>
      <c r="Q9" s="19">
        <v>95142527</v>
      </c>
      <c r="R9" s="19">
        <v>101562439</v>
      </c>
      <c r="S9" s="19">
        <v>1352363</v>
      </c>
      <c r="T9" s="19">
        <v>2482928</v>
      </c>
      <c r="U9" s="19"/>
      <c r="V9" s="19">
        <v>3835291</v>
      </c>
      <c r="W9" s="19">
        <v>372157374</v>
      </c>
      <c r="X9" s="19">
        <v>389946839</v>
      </c>
      <c r="Y9" s="19">
        <v>-17789465</v>
      </c>
      <c r="Z9" s="20">
        <v>-4.56</v>
      </c>
      <c r="AA9" s="21">
        <v>389946839</v>
      </c>
    </row>
    <row r="10" spans="1:27" ht="13.5">
      <c r="A10" s="22" t="s">
        <v>37</v>
      </c>
      <c r="B10" s="16"/>
      <c r="C10" s="17">
        <v>700747284</v>
      </c>
      <c r="D10" s="17"/>
      <c r="E10" s="18">
        <v>686273161</v>
      </c>
      <c r="F10" s="19">
        <v>686273161</v>
      </c>
      <c r="G10" s="19">
        <v>319647000</v>
      </c>
      <c r="H10" s="19">
        <v>4028000</v>
      </c>
      <c r="I10" s="19"/>
      <c r="J10" s="19">
        <v>323675000</v>
      </c>
      <c r="K10" s="19">
        <v>157500000</v>
      </c>
      <c r="L10" s="19">
        <v>64740000</v>
      </c>
      <c r="M10" s="19"/>
      <c r="N10" s="19">
        <v>222240000</v>
      </c>
      <c r="O10" s="19"/>
      <c r="P10" s="19">
        <v>110000000</v>
      </c>
      <c r="Q10" s="19">
        <v>295328902</v>
      </c>
      <c r="R10" s="19">
        <v>405328902</v>
      </c>
      <c r="S10" s="19"/>
      <c r="T10" s="19"/>
      <c r="U10" s="19"/>
      <c r="V10" s="19"/>
      <c r="W10" s="19">
        <v>951243902</v>
      </c>
      <c r="X10" s="19">
        <v>686273161</v>
      </c>
      <c r="Y10" s="19">
        <v>264970741</v>
      </c>
      <c r="Z10" s="20">
        <v>38.61</v>
      </c>
      <c r="AA10" s="21">
        <v>686273161</v>
      </c>
    </row>
    <row r="11" spans="1:27" ht="13.5">
      <c r="A11" s="22" t="s">
        <v>38</v>
      </c>
      <c r="B11" s="16"/>
      <c r="C11" s="17">
        <v>34353946</v>
      </c>
      <c r="D11" s="17"/>
      <c r="E11" s="18">
        <v>146018507</v>
      </c>
      <c r="F11" s="19">
        <v>146018507</v>
      </c>
      <c r="G11" s="19">
        <v>11618876</v>
      </c>
      <c r="H11" s="19">
        <v>15553505</v>
      </c>
      <c r="I11" s="19">
        <v>12947689</v>
      </c>
      <c r="J11" s="19">
        <v>40120070</v>
      </c>
      <c r="K11" s="19">
        <v>14312549</v>
      </c>
      <c r="L11" s="19">
        <v>16163298</v>
      </c>
      <c r="M11" s="19">
        <v>22395522</v>
      </c>
      <c r="N11" s="19">
        <v>52871369</v>
      </c>
      <c r="O11" s="19">
        <v>-8662680</v>
      </c>
      <c r="P11" s="19">
        <v>13356070</v>
      </c>
      <c r="Q11" s="19">
        <v>16878469</v>
      </c>
      <c r="R11" s="19">
        <v>21571859</v>
      </c>
      <c r="S11" s="19">
        <v>15138170</v>
      </c>
      <c r="T11" s="19">
        <v>12874392</v>
      </c>
      <c r="U11" s="19">
        <v>10198121</v>
      </c>
      <c r="V11" s="19">
        <v>38210683</v>
      </c>
      <c r="W11" s="19">
        <v>152773981</v>
      </c>
      <c r="X11" s="19">
        <v>146018507</v>
      </c>
      <c r="Y11" s="19">
        <v>6755474</v>
      </c>
      <c r="Z11" s="20">
        <v>4.63</v>
      </c>
      <c r="AA11" s="21">
        <v>146018507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-3272468141</v>
      </c>
      <c r="D14" s="17"/>
      <c r="E14" s="18">
        <v>-2655539754</v>
      </c>
      <c r="F14" s="19">
        <v>-2655539754</v>
      </c>
      <c r="G14" s="19">
        <v>-280746886</v>
      </c>
      <c r="H14" s="19">
        <v>-219815190</v>
      </c>
      <c r="I14" s="19">
        <v>-234924430</v>
      </c>
      <c r="J14" s="19">
        <v>-735486506</v>
      </c>
      <c r="K14" s="19">
        <v>-184501906</v>
      </c>
      <c r="L14" s="19">
        <v>-209662447</v>
      </c>
      <c r="M14" s="19">
        <v>-206753094</v>
      </c>
      <c r="N14" s="19">
        <v>-600917447</v>
      </c>
      <c r="O14" s="19">
        <v>-209865151</v>
      </c>
      <c r="P14" s="19">
        <v>-188714353</v>
      </c>
      <c r="Q14" s="19">
        <v>-247458959</v>
      </c>
      <c r="R14" s="19">
        <v>-646038463</v>
      </c>
      <c r="S14" s="19">
        <v>-188483694</v>
      </c>
      <c r="T14" s="19">
        <v>-175993960</v>
      </c>
      <c r="U14" s="19">
        <v>-88136885</v>
      </c>
      <c r="V14" s="19">
        <v>-452614539</v>
      </c>
      <c r="W14" s="19">
        <v>-2435056955</v>
      </c>
      <c r="X14" s="19">
        <v>-2655539754</v>
      </c>
      <c r="Y14" s="19">
        <v>220482799</v>
      </c>
      <c r="Z14" s="20">
        <v>-8.3</v>
      </c>
      <c r="AA14" s="21">
        <v>-2655539754</v>
      </c>
    </row>
    <row r="15" spans="1:27" ht="13.5">
      <c r="A15" s="22" t="s">
        <v>42</v>
      </c>
      <c r="B15" s="16"/>
      <c r="C15" s="17">
        <v>-42205566</v>
      </c>
      <c r="D15" s="17"/>
      <c r="E15" s="18">
        <v>-80675175</v>
      </c>
      <c r="F15" s="19">
        <v>-80675175</v>
      </c>
      <c r="G15" s="19"/>
      <c r="H15" s="19">
        <v>-2940966</v>
      </c>
      <c r="I15" s="19"/>
      <c r="J15" s="19">
        <v>-2940966</v>
      </c>
      <c r="K15" s="19"/>
      <c r="L15" s="19"/>
      <c r="M15" s="19">
        <v>-15350969</v>
      </c>
      <c r="N15" s="19">
        <v>-15350969</v>
      </c>
      <c r="O15" s="19"/>
      <c r="P15" s="19">
        <v>-5065497</v>
      </c>
      <c r="Q15" s="19"/>
      <c r="R15" s="19">
        <v>-5065497</v>
      </c>
      <c r="S15" s="19"/>
      <c r="T15" s="19"/>
      <c r="U15" s="19"/>
      <c r="V15" s="19"/>
      <c r="W15" s="19">
        <v>-23357432</v>
      </c>
      <c r="X15" s="19">
        <v>-80675175</v>
      </c>
      <c r="Y15" s="19">
        <v>57317743</v>
      </c>
      <c r="Z15" s="20">
        <v>-71.05</v>
      </c>
      <c r="AA15" s="21">
        <v>-80675175</v>
      </c>
    </row>
    <row r="16" spans="1:27" ht="13.5">
      <c r="A16" s="22" t="s">
        <v>43</v>
      </c>
      <c r="B16" s="16"/>
      <c r="C16" s="17"/>
      <c r="D16" s="17"/>
      <c r="E16" s="18">
        <v>-57163001</v>
      </c>
      <c r="F16" s="19">
        <v>-57163001</v>
      </c>
      <c r="G16" s="19">
        <v>-7614</v>
      </c>
      <c r="H16" s="19">
        <v>-38789</v>
      </c>
      <c r="I16" s="19">
        <v>-40988</v>
      </c>
      <c r="J16" s="19">
        <v>-87391</v>
      </c>
      <c r="K16" s="19">
        <v>-40059</v>
      </c>
      <c r="L16" s="19">
        <v>-38034</v>
      </c>
      <c r="M16" s="19">
        <v>-39268</v>
      </c>
      <c r="N16" s="19">
        <v>-117361</v>
      </c>
      <c r="O16" s="19">
        <v>-37278</v>
      </c>
      <c r="P16" s="19">
        <v>-32000</v>
      </c>
      <c r="Q16" s="19">
        <v>-46967</v>
      </c>
      <c r="R16" s="19">
        <v>-116245</v>
      </c>
      <c r="S16" s="19">
        <v>-77748</v>
      </c>
      <c r="T16" s="19">
        <v>-42076</v>
      </c>
      <c r="U16" s="19">
        <v>-8188</v>
      </c>
      <c r="V16" s="19">
        <v>-128012</v>
      </c>
      <c r="W16" s="19">
        <v>-449009</v>
      </c>
      <c r="X16" s="19">
        <v>-57163001</v>
      </c>
      <c r="Y16" s="19">
        <v>56713992</v>
      </c>
      <c r="Z16" s="20">
        <v>-99.21</v>
      </c>
      <c r="AA16" s="21">
        <v>-57163001</v>
      </c>
    </row>
    <row r="17" spans="1:27" ht="13.5">
      <c r="A17" s="23" t="s">
        <v>44</v>
      </c>
      <c r="B17" s="24"/>
      <c r="C17" s="25">
        <f aca="true" t="shared" si="0" ref="C17:Y17">SUM(C6:C16)</f>
        <v>503492542</v>
      </c>
      <c r="D17" s="25">
        <f>SUM(D6:D16)</f>
        <v>0</v>
      </c>
      <c r="E17" s="26">
        <f t="shared" si="0"/>
        <v>1101600685</v>
      </c>
      <c r="F17" s="27">
        <f t="shared" si="0"/>
        <v>1101600685</v>
      </c>
      <c r="G17" s="27">
        <f t="shared" si="0"/>
        <v>227919544</v>
      </c>
      <c r="H17" s="27">
        <f t="shared" si="0"/>
        <v>102707719</v>
      </c>
      <c r="I17" s="27">
        <f t="shared" si="0"/>
        <v>-22868217</v>
      </c>
      <c r="J17" s="27">
        <f t="shared" si="0"/>
        <v>307759046</v>
      </c>
      <c r="K17" s="27">
        <f t="shared" si="0"/>
        <v>181757737</v>
      </c>
      <c r="L17" s="27">
        <f t="shared" si="0"/>
        <v>101045900</v>
      </c>
      <c r="M17" s="27">
        <f t="shared" si="0"/>
        <v>-20915049</v>
      </c>
      <c r="N17" s="27">
        <f t="shared" si="0"/>
        <v>261888588</v>
      </c>
      <c r="O17" s="27">
        <f t="shared" si="0"/>
        <v>-60014254</v>
      </c>
      <c r="P17" s="27">
        <f t="shared" si="0"/>
        <v>87783203</v>
      </c>
      <c r="Q17" s="27">
        <f t="shared" si="0"/>
        <v>325369251</v>
      </c>
      <c r="R17" s="27">
        <f t="shared" si="0"/>
        <v>353138200</v>
      </c>
      <c r="S17" s="27">
        <f t="shared" si="0"/>
        <v>-71018598</v>
      </c>
      <c r="T17" s="27">
        <f t="shared" si="0"/>
        <v>39041091</v>
      </c>
      <c r="U17" s="27">
        <f t="shared" si="0"/>
        <v>111971844</v>
      </c>
      <c r="V17" s="27">
        <f t="shared" si="0"/>
        <v>79994337</v>
      </c>
      <c r="W17" s="27">
        <f t="shared" si="0"/>
        <v>1002780171</v>
      </c>
      <c r="X17" s="27">
        <f t="shared" si="0"/>
        <v>1101600685</v>
      </c>
      <c r="Y17" s="27">
        <f t="shared" si="0"/>
        <v>-98820514</v>
      </c>
      <c r="Z17" s="28">
        <f>+IF(X17&lt;&gt;0,+(Y17/X17)*100,0)</f>
        <v>-8.970629316556753</v>
      </c>
      <c r="AA17" s="29">
        <f>SUM(AA6:AA16)</f>
        <v>1101600685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28175922</v>
      </c>
      <c r="D21" s="17"/>
      <c r="E21" s="18">
        <v>30000000</v>
      </c>
      <c r="F21" s="19">
        <v>30000000</v>
      </c>
      <c r="G21" s="36"/>
      <c r="H21" s="36">
        <v>87719</v>
      </c>
      <c r="I21" s="36"/>
      <c r="J21" s="19">
        <v>87719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1089110</v>
      </c>
      <c r="V21" s="36">
        <v>1089110</v>
      </c>
      <c r="W21" s="36">
        <v>1176829</v>
      </c>
      <c r="X21" s="19">
        <v>30000000</v>
      </c>
      <c r="Y21" s="36">
        <v>-28823171</v>
      </c>
      <c r="Z21" s="37">
        <v>-96.08</v>
      </c>
      <c r="AA21" s="38">
        <v>30000000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-957876743</v>
      </c>
      <c r="D26" s="17"/>
      <c r="E26" s="18">
        <v>-970956077</v>
      </c>
      <c r="F26" s="19">
        <v>-970956077</v>
      </c>
      <c r="G26" s="19">
        <v>-16036256</v>
      </c>
      <c r="H26" s="19">
        <v>-39031339</v>
      </c>
      <c r="I26" s="19">
        <v>-69296594</v>
      </c>
      <c r="J26" s="19">
        <v>-124364189</v>
      </c>
      <c r="K26" s="19">
        <v>-49632503</v>
      </c>
      <c r="L26" s="19">
        <v>-117040315</v>
      </c>
      <c r="M26" s="19">
        <v>-48942966</v>
      </c>
      <c r="N26" s="19">
        <v>-215615784</v>
      </c>
      <c r="O26" s="19">
        <v>-24685977</v>
      </c>
      <c r="P26" s="19">
        <v>-65943737</v>
      </c>
      <c r="Q26" s="19">
        <v>-55981003</v>
      </c>
      <c r="R26" s="19">
        <v>-146610717</v>
      </c>
      <c r="S26" s="19">
        <v>-56613889</v>
      </c>
      <c r="T26" s="19">
        <v>-53064622</v>
      </c>
      <c r="U26" s="19">
        <v>-107016826</v>
      </c>
      <c r="V26" s="19">
        <v>-216695337</v>
      </c>
      <c r="W26" s="19">
        <v>-703286027</v>
      </c>
      <c r="X26" s="19">
        <v>-970956077</v>
      </c>
      <c r="Y26" s="19">
        <v>267670050</v>
      </c>
      <c r="Z26" s="20">
        <v>-27.57</v>
      </c>
      <c r="AA26" s="21">
        <v>-970956077</v>
      </c>
    </row>
    <row r="27" spans="1:27" ht="13.5">
      <c r="A27" s="23" t="s">
        <v>51</v>
      </c>
      <c r="B27" s="24"/>
      <c r="C27" s="25">
        <f aca="true" t="shared" si="1" ref="C27:Y27">SUM(C21:C26)</f>
        <v>-929700821</v>
      </c>
      <c r="D27" s="25">
        <f>SUM(D21:D26)</f>
        <v>0</v>
      </c>
      <c r="E27" s="26">
        <f t="shared" si="1"/>
        <v>-940956077</v>
      </c>
      <c r="F27" s="27">
        <f t="shared" si="1"/>
        <v>-940956077</v>
      </c>
      <c r="G27" s="27">
        <f t="shared" si="1"/>
        <v>-16036256</v>
      </c>
      <c r="H27" s="27">
        <f t="shared" si="1"/>
        <v>-38943620</v>
      </c>
      <c r="I27" s="27">
        <f t="shared" si="1"/>
        <v>-69296594</v>
      </c>
      <c r="J27" s="27">
        <f t="shared" si="1"/>
        <v>-124276470</v>
      </c>
      <c r="K27" s="27">
        <f t="shared" si="1"/>
        <v>-49632503</v>
      </c>
      <c r="L27" s="27">
        <f t="shared" si="1"/>
        <v>-117040315</v>
      </c>
      <c r="M27" s="27">
        <f t="shared" si="1"/>
        <v>-48942966</v>
      </c>
      <c r="N27" s="27">
        <f t="shared" si="1"/>
        <v>-215615784</v>
      </c>
      <c r="O27" s="27">
        <f t="shared" si="1"/>
        <v>-24685977</v>
      </c>
      <c r="P27" s="27">
        <f t="shared" si="1"/>
        <v>-65943737</v>
      </c>
      <c r="Q27" s="27">
        <f t="shared" si="1"/>
        <v>-55981003</v>
      </c>
      <c r="R27" s="27">
        <f t="shared" si="1"/>
        <v>-146610717</v>
      </c>
      <c r="S27" s="27">
        <f t="shared" si="1"/>
        <v>-56613889</v>
      </c>
      <c r="T27" s="27">
        <f t="shared" si="1"/>
        <v>-53064622</v>
      </c>
      <c r="U27" s="27">
        <f t="shared" si="1"/>
        <v>-105927716</v>
      </c>
      <c r="V27" s="27">
        <f t="shared" si="1"/>
        <v>-215606227</v>
      </c>
      <c r="W27" s="27">
        <f t="shared" si="1"/>
        <v>-702109198</v>
      </c>
      <c r="X27" s="27">
        <f t="shared" si="1"/>
        <v>-940956077</v>
      </c>
      <c r="Y27" s="27">
        <f t="shared" si="1"/>
        <v>238846879</v>
      </c>
      <c r="Z27" s="28">
        <f>+IF(X27&lt;&gt;0,+(Y27/X27)*100,0)</f>
        <v>-25.38342488434771</v>
      </c>
      <c r="AA27" s="29">
        <f>SUM(AA21:AA26)</f>
        <v>-940956077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200000000</v>
      </c>
      <c r="D32" s="17"/>
      <c r="E32" s="18">
        <v>258000000</v>
      </c>
      <c r="F32" s="19">
        <v>258000000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258000000</v>
      </c>
      <c r="Y32" s="19">
        <v>-258000000</v>
      </c>
      <c r="Z32" s="20">
        <v>-100</v>
      </c>
      <c r="AA32" s="21">
        <v>258000000</v>
      </c>
    </row>
    <row r="33" spans="1:27" ht="13.5">
      <c r="A33" s="22" t="s">
        <v>55</v>
      </c>
      <c r="B33" s="16"/>
      <c r="C33" s="17"/>
      <c r="D33" s="17"/>
      <c r="E33" s="18">
        <v>27356976</v>
      </c>
      <c r="F33" s="19">
        <v>27356976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27356976</v>
      </c>
      <c r="Y33" s="19">
        <v>-27356976</v>
      </c>
      <c r="Z33" s="20">
        <v>-100</v>
      </c>
      <c r="AA33" s="21">
        <v>27356976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-20314235</v>
      </c>
      <c r="D35" s="17"/>
      <c r="E35" s="18">
        <v>-40859870</v>
      </c>
      <c r="F35" s="19">
        <v>-40859870</v>
      </c>
      <c r="G35" s="19"/>
      <c r="H35" s="19">
        <v>-1061103</v>
      </c>
      <c r="I35" s="19"/>
      <c r="J35" s="19">
        <v>-1061103</v>
      </c>
      <c r="K35" s="19"/>
      <c r="L35" s="19"/>
      <c r="M35" s="19">
        <v>-8609176</v>
      </c>
      <c r="N35" s="19">
        <v>-8609176</v>
      </c>
      <c r="O35" s="19"/>
      <c r="P35" s="19">
        <v>-2058916</v>
      </c>
      <c r="Q35" s="19"/>
      <c r="R35" s="19">
        <v>-2058916</v>
      </c>
      <c r="S35" s="19"/>
      <c r="T35" s="19"/>
      <c r="U35" s="19">
        <v>-6666666</v>
      </c>
      <c r="V35" s="19">
        <v>-6666666</v>
      </c>
      <c r="W35" s="19">
        <v>-18395861</v>
      </c>
      <c r="X35" s="19">
        <v>-40859870</v>
      </c>
      <c r="Y35" s="19">
        <v>22464009</v>
      </c>
      <c r="Z35" s="20">
        <v>-54.98</v>
      </c>
      <c r="AA35" s="21">
        <v>-40859870</v>
      </c>
    </row>
    <row r="36" spans="1:27" ht="13.5">
      <c r="A36" s="23" t="s">
        <v>57</v>
      </c>
      <c r="B36" s="24"/>
      <c r="C36" s="25">
        <f aca="true" t="shared" si="2" ref="C36:Y36">SUM(C31:C35)</f>
        <v>179685765</v>
      </c>
      <c r="D36" s="25">
        <f>SUM(D31:D35)</f>
        <v>0</v>
      </c>
      <c r="E36" s="26">
        <f t="shared" si="2"/>
        <v>244497106</v>
      </c>
      <c r="F36" s="27">
        <f t="shared" si="2"/>
        <v>244497106</v>
      </c>
      <c r="G36" s="27">
        <f t="shared" si="2"/>
        <v>0</v>
      </c>
      <c r="H36" s="27">
        <f t="shared" si="2"/>
        <v>-1061103</v>
      </c>
      <c r="I36" s="27">
        <f t="shared" si="2"/>
        <v>0</v>
      </c>
      <c r="J36" s="27">
        <f t="shared" si="2"/>
        <v>-1061103</v>
      </c>
      <c r="K36" s="27">
        <f t="shared" si="2"/>
        <v>0</v>
      </c>
      <c r="L36" s="27">
        <f t="shared" si="2"/>
        <v>0</v>
      </c>
      <c r="M36" s="27">
        <f t="shared" si="2"/>
        <v>-8609176</v>
      </c>
      <c r="N36" s="27">
        <f t="shared" si="2"/>
        <v>-8609176</v>
      </c>
      <c r="O36" s="27">
        <f t="shared" si="2"/>
        <v>0</v>
      </c>
      <c r="P36" s="27">
        <f t="shared" si="2"/>
        <v>-2058916</v>
      </c>
      <c r="Q36" s="27">
        <f t="shared" si="2"/>
        <v>0</v>
      </c>
      <c r="R36" s="27">
        <f t="shared" si="2"/>
        <v>-2058916</v>
      </c>
      <c r="S36" s="27">
        <f t="shared" si="2"/>
        <v>0</v>
      </c>
      <c r="T36" s="27">
        <f t="shared" si="2"/>
        <v>0</v>
      </c>
      <c r="U36" s="27">
        <f t="shared" si="2"/>
        <v>-6666666</v>
      </c>
      <c r="V36" s="27">
        <f t="shared" si="2"/>
        <v>-6666666</v>
      </c>
      <c r="W36" s="27">
        <f t="shared" si="2"/>
        <v>-18395861</v>
      </c>
      <c r="X36" s="27">
        <f t="shared" si="2"/>
        <v>244497106</v>
      </c>
      <c r="Y36" s="27">
        <f t="shared" si="2"/>
        <v>-262892967</v>
      </c>
      <c r="Z36" s="28">
        <f>+IF(X36&lt;&gt;0,+(Y36/X36)*100,0)</f>
        <v>-107.5239585862419</v>
      </c>
      <c r="AA36" s="29">
        <f>SUM(AA31:AA35)</f>
        <v>244497106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-246522514</v>
      </c>
      <c r="D38" s="31">
        <f>+D17+D27+D36</f>
        <v>0</v>
      </c>
      <c r="E38" s="32">
        <f t="shared" si="3"/>
        <v>405141714</v>
      </c>
      <c r="F38" s="33">
        <f t="shared" si="3"/>
        <v>405141714</v>
      </c>
      <c r="G38" s="33">
        <f t="shared" si="3"/>
        <v>211883288</v>
      </c>
      <c r="H38" s="33">
        <f t="shared" si="3"/>
        <v>62702996</v>
      </c>
      <c r="I38" s="33">
        <f t="shared" si="3"/>
        <v>-92164811</v>
      </c>
      <c r="J38" s="33">
        <f t="shared" si="3"/>
        <v>182421473</v>
      </c>
      <c r="K38" s="33">
        <f t="shared" si="3"/>
        <v>132125234</v>
      </c>
      <c r="L38" s="33">
        <f t="shared" si="3"/>
        <v>-15994415</v>
      </c>
      <c r="M38" s="33">
        <f t="shared" si="3"/>
        <v>-78467191</v>
      </c>
      <c r="N38" s="33">
        <f t="shared" si="3"/>
        <v>37663628</v>
      </c>
      <c r="O38" s="33">
        <f t="shared" si="3"/>
        <v>-84700231</v>
      </c>
      <c r="P38" s="33">
        <f t="shared" si="3"/>
        <v>19780550</v>
      </c>
      <c r="Q38" s="33">
        <f t="shared" si="3"/>
        <v>269388248</v>
      </c>
      <c r="R38" s="33">
        <f t="shared" si="3"/>
        <v>204468567</v>
      </c>
      <c r="S38" s="33">
        <f t="shared" si="3"/>
        <v>-127632487</v>
      </c>
      <c r="T38" s="33">
        <f t="shared" si="3"/>
        <v>-14023531</v>
      </c>
      <c r="U38" s="33">
        <f t="shared" si="3"/>
        <v>-622538</v>
      </c>
      <c r="V38" s="33">
        <f t="shared" si="3"/>
        <v>-142278556</v>
      </c>
      <c r="W38" s="33">
        <f t="shared" si="3"/>
        <v>282275112</v>
      </c>
      <c r="X38" s="33">
        <f t="shared" si="3"/>
        <v>405141714</v>
      </c>
      <c r="Y38" s="33">
        <f t="shared" si="3"/>
        <v>-122866602</v>
      </c>
      <c r="Z38" s="34">
        <f>+IF(X38&lt;&gt;0,+(Y38/X38)*100,0)</f>
        <v>-30.326820900994655</v>
      </c>
      <c r="AA38" s="35">
        <f>+AA17+AA27+AA36</f>
        <v>405141714</v>
      </c>
    </row>
    <row r="39" spans="1:27" ht="13.5">
      <c r="A39" s="22" t="s">
        <v>59</v>
      </c>
      <c r="B39" s="16"/>
      <c r="C39" s="31">
        <v>773560625</v>
      </c>
      <c r="D39" s="31"/>
      <c r="E39" s="32">
        <v>376228703</v>
      </c>
      <c r="F39" s="33">
        <v>376228703</v>
      </c>
      <c r="G39" s="33">
        <v>881546146</v>
      </c>
      <c r="H39" s="33">
        <v>1093429434</v>
      </c>
      <c r="I39" s="33">
        <v>1156132430</v>
      </c>
      <c r="J39" s="33">
        <v>881546146</v>
      </c>
      <c r="K39" s="33">
        <v>1063967619</v>
      </c>
      <c r="L39" s="33">
        <v>1196092853</v>
      </c>
      <c r="M39" s="33">
        <v>1180098438</v>
      </c>
      <c r="N39" s="33">
        <v>1063967619</v>
      </c>
      <c r="O39" s="33">
        <v>1101631247</v>
      </c>
      <c r="P39" s="33">
        <v>1016931016</v>
      </c>
      <c r="Q39" s="33">
        <v>1036711566</v>
      </c>
      <c r="R39" s="33">
        <v>1101631247</v>
      </c>
      <c r="S39" s="33">
        <v>1306099814</v>
      </c>
      <c r="T39" s="33">
        <v>1178467327</v>
      </c>
      <c r="U39" s="33">
        <v>1164443796</v>
      </c>
      <c r="V39" s="33">
        <v>1306099814</v>
      </c>
      <c r="W39" s="33">
        <v>881546146</v>
      </c>
      <c r="X39" s="33">
        <v>376228703</v>
      </c>
      <c r="Y39" s="33">
        <v>505317443</v>
      </c>
      <c r="Z39" s="34">
        <v>134.31</v>
      </c>
      <c r="AA39" s="35">
        <v>376228703</v>
      </c>
    </row>
    <row r="40" spans="1:27" ht="13.5">
      <c r="A40" s="41" t="s">
        <v>60</v>
      </c>
      <c r="B40" s="42"/>
      <c r="C40" s="43">
        <v>527038111</v>
      </c>
      <c r="D40" s="43"/>
      <c r="E40" s="44">
        <v>781370417</v>
      </c>
      <c r="F40" s="45">
        <v>781370417</v>
      </c>
      <c r="G40" s="45">
        <v>1093429434</v>
      </c>
      <c r="H40" s="45">
        <v>1156132430</v>
      </c>
      <c r="I40" s="45">
        <v>1063967619</v>
      </c>
      <c r="J40" s="45">
        <v>1063967619</v>
      </c>
      <c r="K40" s="45">
        <v>1196092853</v>
      </c>
      <c r="L40" s="45">
        <v>1180098438</v>
      </c>
      <c r="M40" s="45">
        <v>1101631247</v>
      </c>
      <c r="N40" s="45">
        <v>1101631247</v>
      </c>
      <c r="O40" s="45">
        <v>1016931016</v>
      </c>
      <c r="P40" s="45">
        <v>1036711566</v>
      </c>
      <c r="Q40" s="45">
        <v>1306099814</v>
      </c>
      <c r="R40" s="45">
        <v>1016931016</v>
      </c>
      <c r="S40" s="45">
        <v>1178467327</v>
      </c>
      <c r="T40" s="45">
        <v>1164443796</v>
      </c>
      <c r="U40" s="45">
        <v>1163821258</v>
      </c>
      <c r="V40" s="45">
        <v>1163821258</v>
      </c>
      <c r="W40" s="45">
        <v>1163821258</v>
      </c>
      <c r="X40" s="45">
        <v>781370417</v>
      </c>
      <c r="Y40" s="45">
        <v>382450841</v>
      </c>
      <c r="Z40" s="46">
        <v>48.95</v>
      </c>
      <c r="AA40" s="47">
        <v>781370417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>
        <v>9755790</v>
      </c>
      <c r="H6" s="19">
        <v>9759219</v>
      </c>
      <c r="I6" s="19">
        <v>9852277</v>
      </c>
      <c r="J6" s="19">
        <v>29367286</v>
      </c>
      <c r="K6" s="19">
        <v>9825908</v>
      </c>
      <c r="L6" s="19">
        <v>9878040</v>
      </c>
      <c r="M6" s="19">
        <v>9891585</v>
      </c>
      <c r="N6" s="19">
        <v>29595533</v>
      </c>
      <c r="O6" s="19">
        <v>9925700</v>
      </c>
      <c r="P6" s="19">
        <v>9969145</v>
      </c>
      <c r="Q6" s="19">
        <v>9987469</v>
      </c>
      <c r="R6" s="19">
        <v>29882314</v>
      </c>
      <c r="S6" s="19">
        <v>10011776</v>
      </c>
      <c r="T6" s="19">
        <v>10019039</v>
      </c>
      <c r="U6" s="19">
        <v>10024396</v>
      </c>
      <c r="V6" s="19">
        <v>30055211</v>
      </c>
      <c r="W6" s="19">
        <v>118900344</v>
      </c>
      <c r="X6" s="19"/>
      <c r="Y6" s="19">
        <v>118900344</v>
      </c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>
        <v>75122883</v>
      </c>
      <c r="H7" s="19">
        <v>74826575</v>
      </c>
      <c r="I7" s="19">
        <v>70836789</v>
      </c>
      <c r="J7" s="19">
        <v>220786247</v>
      </c>
      <c r="K7" s="19">
        <v>60124212</v>
      </c>
      <c r="L7" s="19">
        <v>56765056</v>
      </c>
      <c r="M7" s="19">
        <v>52439334</v>
      </c>
      <c r="N7" s="19">
        <v>169328602</v>
      </c>
      <c r="O7" s="19">
        <v>56804311</v>
      </c>
      <c r="P7" s="19">
        <v>54565630</v>
      </c>
      <c r="Q7" s="19">
        <v>56905632</v>
      </c>
      <c r="R7" s="19">
        <v>168275573</v>
      </c>
      <c r="S7" s="19">
        <v>63238465</v>
      </c>
      <c r="T7" s="19">
        <v>52278336</v>
      </c>
      <c r="U7" s="19">
        <v>57416898</v>
      </c>
      <c r="V7" s="19">
        <v>172933699</v>
      </c>
      <c r="W7" s="19">
        <v>731324121</v>
      </c>
      <c r="X7" s="19"/>
      <c r="Y7" s="19">
        <v>731324121</v>
      </c>
      <c r="Z7" s="20"/>
      <c r="AA7" s="21"/>
    </row>
    <row r="8" spans="1:27" ht="13.5">
      <c r="A8" s="22" t="s">
        <v>35</v>
      </c>
      <c r="B8" s="16"/>
      <c r="C8" s="17"/>
      <c r="D8" s="17"/>
      <c r="E8" s="18">
        <v>841708860</v>
      </c>
      <c r="F8" s="19">
        <v>841708860</v>
      </c>
      <c r="G8" s="19">
        <v>2138299</v>
      </c>
      <c r="H8" s="19">
        <v>2471093</v>
      </c>
      <c r="I8" s="19">
        <v>2523658</v>
      </c>
      <c r="J8" s="19">
        <v>7133050</v>
      </c>
      <c r="K8" s="19">
        <v>4025085</v>
      </c>
      <c r="L8" s="19">
        <v>2722469</v>
      </c>
      <c r="M8" s="19">
        <v>2414821</v>
      </c>
      <c r="N8" s="19">
        <v>9162375</v>
      </c>
      <c r="O8" s="19">
        <v>3627362</v>
      </c>
      <c r="P8" s="19">
        <v>1850545</v>
      </c>
      <c r="Q8" s="19">
        <v>3126182</v>
      </c>
      <c r="R8" s="19">
        <v>8604089</v>
      </c>
      <c r="S8" s="19">
        <v>3001493</v>
      </c>
      <c r="T8" s="19">
        <v>3632891</v>
      </c>
      <c r="U8" s="19">
        <v>4536838</v>
      </c>
      <c r="V8" s="19">
        <v>11171222</v>
      </c>
      <c r="W8" s="19">
        <v>36070736</v>
      </c>
      <c r="X8" s="19">
        <v>841708860</v>
      </c>
      <c r="Y8" s="19">
        <v>-805638124</v>
      </c>
      <c r="Z8" s="20">
        <v>-95.71</v>
      </c>
      <c r="AA8" s="21">
        <v>841708860</v>
      </c>
    </row>
    <row r="9" spans="1:27" ht="13.5">
      <c r="A9" s="22" t="s">
        <v>36</v>
      </c>
      <c r="B9" s="16"/>
      <c r="C9" s="17"/>
      <c r="D9" s="17"/>
      <c r="E9" s="18">
        <v>108268000</v>
      </c>
      <c r="F9" s="19">
        <v>108268000</v>
      </c>
      <c r="G9" s="19">
        <v>45470721</v>
      </c>
      <c r="H9" s="19">
        <v>4352507</v>
      </c>
      <c r="I9" s="19">
        <v>4122259</v>
      </c>
      <c r="J9" s="19">
        <v>53945487</v>
      </c>
      <c r="K9" s="19">
        <v>6635456</v>
      </c>
      <c r="L9" s="19">
        <v>3384994</v>
      </c>
      <c r="M9" s="19">
        <v>28912418</v>
      </c>
      <c r="N9" s="19">
        <v>38932868</v>
      </c>
      <c r="O9" s="19">
        <v>5370752</v>
      </c>
      <c r="P9" s="19">
        <v>6927448</v>
      </c>
      <c r="Q9" s="19">
        <v>41924810</v>
      </c>
      <c r="R9" s="19">
        <v>54223010</v>
      </c>
      <c r="S9" s="19">
        <v>4331658</v>
      </c>
      <c r="T9" s="19">
        <v>14864299</v>
      </c>
      <c r="U9" s="19">
        <v>7315076</v>
      </c>
      <c r="V9" s="19">
        <v>26511033</v>
      </c>
      <c r="W9" s="19">
        <v>173612398</v>
      </c>
      <c r="X9" s="19">
        <v>108268000</v>
      </c>
      <c r="Y9" s="19">
        <v>65344398</v>
      </c>
      <c r="Z9" s="20">
        <v>60.35</v>
      </c>
      <c r="AA9" s="21">
        <v>108268000</v>
      </c>
    </row>
    <row r="10" spans="1:27" ht="13.5">
      <c r="A10" s="22" t="s">
        <v>37</v>
      </c>
      <c r="B10" s="16"/>
      <c r="C10" s="17"/>
      <c r="D10" s="17"/>
      <c r="E10" s="18">
        <v>53853000</v>
      </c>
      <c r="F10" s="19">
        <v>53853000</v>
      </c>
      <c r="G10" s="19">
        <v>453200</v>
      </c>
      <c r="H10" s="19"/>
      <c r="I10" s="19"/>
      <c r="J10" s="19">
        <v>453200</v>
      </c>
      <c r="K10" s="19">
        <v>131875</v>
      </c>
      <c r="L10" s="19"/>
      <c r="M10" s="19">
        <v>201367</v>
      </c>
      <c r="N10" s="19">
        <v>333242</v>
      </c>
      <c r="O10" s="19"/>
      <c r="P10" s="19"/>
      <c r="Q10" s="19"/>
      <c r="R10" s="19"/>
      <c r="S10" s="19"/>
      <c r="T10" s="19"/>
      <c r="U10" s="19"/>
      <c r="V10" s="19"/>
      <c r="W10" s="19">
        <v>786442</v>
      </c>
      <c r="X10" s="19">
        <v>53853000</v>
      </c>
      <c r="Y10" s="19">
        <v>-53066558</v>
      </c>
      <c r="Z10" s="20">
        <v>-98.54</v>
      </c>
      <c r="AA10" s="21">
        <v>53853000</v>
      </c>
    </row>
    <row r="11" spans="1:27" ht="13.5">
      <c r="A11" s="22" t="s">
        <v>38</v>
      </c>
      <c r="B11" s="16"/>
      <c r="C11" s="17"/>
      <c r="D11" s="17"/>
      <c r="E11" s="18">
        <v>21000000</v>
      </c>
      <c r="F11" s="19">
        <v>21000000</v>
      </c>
      <c r="G11" s="19">
        <v>958185</v>
      </c>
      <c r="H11" s="19">
        <v>668481</v>
      </c>
      <c r="I11" s="19">
        <v>1023954</v>
      </c>
      <c r="J11" s="19">
        <v>2650620</v>
      </c>
      <c r="K11" s="19">
        <v>1223697</v>
      </c>
      <c r="L11" s="19">
        <v>786518</v>
      </c>
      <c r="M11" s="19">
        <v>532607</v>
      </c>
      <c r="N11" s="19">
        <v>2542822</v>
      </c>
      <c r="O11" s="19">
        <v>1148357</v>
      </c>
      <c r="P11" s="19">
        <v>928949</v>
      </c>
      <c r="Q11" s="19">
        <v>887988</v>
      </c>
      <c r="R11" s="19">
        <v>2965294</v>
      </c>
      <c r="S11" s="19">
        <v>940740</v>
      </c>
      <c r="T11" s="19">
        <v>1077029</v>
      </c>
      <c r="U11" s="19">
        <v>729372</v>
      </c>
      <c r="V11" s="19">
        <v>2747141</v>
      </c>
      <c r="W11" s="19">
        <v>10905877</v>
      </c>
      <c r="X11" s="19">
        <v>21000000</v>
      </c>
      <c r="Y11" s="19">
        <v>-10094123</v>
      </c>
      <c r="Z11" s="20">
        <v>-48.07</v>
      </c>
      <c r="AA11" s="21">
        <v>21000000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-922161208</v>
      </c>
      <c r="F14" s="19">
        <v>-922161208</v>
      </c>
      <c r="G14" s="19">
        <v>-84661893</v>
      </c>
      <c r="H14" s="19">
        <v>-113260544</v>
      </c>
      <c r="I14" s="19">
        <v>-86350193</v>
      </c>
      <c r="J14" s="19">
        <v>-284272630</v>
      </c>
      <c r="K14" s="19">
        <v>-148164917</v>
      </c>
      <c r="L14" s="19">
        <v>-76286423</v>
      </c>
      <c r="M14" s="19">
        <v>-91576407</v>
      </c>
      <c r="N14" s="19">
        <v>-316027747</v>
      </c>
      <c r="O14" s="19">
        <v>-71125584</v>
      </c>
      <c r="P14" s="19">
        <v>-91839073</v>
      </c>
      <c r="Q14" s="19">
        <v>-90635227</v>
      </c>
      <c r="R14" s="19">
        <v>-253599884</v>
      </c>
      <c r="S14" s="19">
        <v>-82065712</v>
      </c>
      <c r="T14" s="19">
        <v>-83549614</v>
      </c>
      <c r="U14" s="19">
        <v>-91478817</v>
      </c>
      <c r="V14" s="19">
        <v>-257094143</v>
      </c>
      <c r="W14" s="19">
        <v>-1110994404</v>
      </c>
      <c r="X14" s="19">
        <v>-922161208</v>
      </c>
      <c r="Y14" s="19">
        <v>-188833196</v>
      </c>
      <c r="Z14" s="20">
        <v>20.48</v>
      </c>
      <c r="AA14" s="21">
        <v>-922161208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-5292469</v>
      </c>
      <c r="H15" s="19">
        <v>-595751</v>
      </c>
      <c r="I15" s="19">
        <v>-2105408</v>
      </c>
      <c r="J15" s="19">
        <v>-7993628</v>
      </c>
      <c r="K15" s="19">
        <v>2407547</v>
      </c>
      <c r="L15" s="19">
        <v>2470823</v>
      </c>
      <c r="M15" s="19">
        <v>2413063</v>
      </c>
      <c r="N15" s="19">
        <v>7291433</v>
      </c>
      <c r="O15" s="19">
        <v>2464973</v>
      </c>
      <c r="P15" s="19">
        <v>-534036</v>
      </c>
      <c r="Q15" s="19">
        <v>-501878</v>
      </c>
      <c r="R15" s="19">
        <v>1429059</v>
      </c>
      <c r="S15" s="19">
        <v>-546533</v>
      </c>
      <c r="T15" s="19">
        <v>-546540</v>
      </c>
      <c r="U15" s="19">
        <v>-522422</v>
      </c>
      <c r="V15" s="19">
        <v>-1615495</v>
      </c>
      <c r="W15" s="19">
        <v>-888631</v>
      </c>
      <c r="X15" s="19"/>
      <c r="Y15" s="19">
        <v>-888631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-359104</v>
      </c>
      <c r="H16" s="19">
        <v>-380354</v>
      </c>
      <c r="I16" s="19">
        <v>-449198</v>
      </c>
      <c r="J16" s="19">
        <v>-1188656</v>
      </c>
      <c r="K16" s="19">
        <v>-384818</v>
      </c>
      <c r="L16" s="19">
        <v>-235842</v>
      </c>
      <c r="M16" s="19">
        <v>-434064</v>
      </c>
      <c r="N16" s="19">
        <v>-1054724</v>
      </c>
      <c r="O16" s="19"/>
      <c r="P16" s="19">
        <v>-563528</v>
      </c>
      <c r="Q16" s="19">
        <v>-522025</v>
      </c>
      <c r="R16" s="19">
        <v>-1085553</v>
      </c>
      <c r="S16" s="19">
        <v>-132088</v>
      </c>
      <c r="T16" s="19">
        <v>-432993</v>
      </c>
      <c r="U16" s="19">
        <v>-462205</v>
      </c>
      <c r="V16" s="19">
        <v>-1027286</v>
      </c>
      <c r="W16" s="19">
        <v>-4356219</v>
      </c>
      <c r="X16" s="19"/>
      <c r="Y16" s="19">
        <v>-4356219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102668652</v>
      </c>
      <c r="F17" s="27">
        <f t="shared" si="0"/>
        <v>102668652</v>
      </c>
      <c r="G17" s="27">
        <f t="shared" si="0"/>
        <v>43585612</v>
      </c>
      <c r="H17" s="27">
        <f t="shared" si="0"/>
        <v>-22158774</v>
      </c>
      <c r="I17" s="27">
        <f t="shared" si="0"/>
        <v>-545862</v>
      </c>
      <c r="J17" s="27">
        <f t="shared" si="0"/>
        <v>20880976</v>
      </c>
      <c r="K17" s="27">
        <f t="shared" si="0"/>
        <v>-64175955</v>
      </c>
      <c r="L17" s="27">
        <f t="shared" si="0"/>
        <v>-514365</v>
      </c>
      <c r="M17" s="27">
        <f t="shared" si="0"/>
        <v>4794724</v>
      </c>
      <c r="N17" s="27">
        <f t="shared" si="0"/>
        <v>-59895596</v>
      </c>
      <c r="O17" s="27">
        <f t="shared" si="0"/>
        <v>8215871</v>
      </c>
      <c r="P17" s="27">
        <f t="shared" si="0"/>
        <v>-18694920</v>
      </c>
      <c r="Q17" s="27">
        <f t="shared" si="0"/>
        <v>21172951</v>
      </c>
      <c r="R17" s="27">
        <f t="shared" si="0"/>
        <v>10693902</v>
      </c>
      <c r="S17" s="27">
        <f t="shared" si="0"/>
        <v>-1220201</v>
      </c>
      <c r="T17" s="27">
        <f t="shared" si="0"/>
        <v>-2657553</v>
      </c>
      <c r="U17" s="27">
        <f t="shared" si="0"/>
        <v>-12440864</v>
      </c>
      <c r="V17" s="27">
        <f t="shared" si="0"/>
        <v>-16318618</v>
      </c>
      <c r="W17" s="27">
        <f t="shared" si="0"/>
        <v>-44639336</v>
      </c>
      <c r="X17" s="27">
        <f t="shared" si="0"/>
        <v>102668652</v>
      </c>
      <c r="Y17" s="27">
        <f t="shared" si="0"/>
        <v>-147307988</v>
      </c>
      <c r="Z17" s="28">
        <f>+IF(X17&lt;&gt;0,+(Y17/X17)*100,0)</f>
        <v>-143.4790319444342</v>
      </c>
      <c r="AA17" s="29">
        <f>SUM(AA6:AA16)</f>
        <v>102668652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166240</v>
      </c>
      <c r="H21" s="36"/>
      <c r="I21" s="36"/>
      <c r="J21" s="19">
        <v>166240</v>
      </c>
      <c r="K21" s="36">
        <v>6232520</v>
      </c>
      <c r="L21" s="36"/>
      <c r="M21" s="19">
        <v>9195513</v>
      </c>
      <c r="N21" s="36">
        <v>15428033</v>
      </c>
      <c r="O21" s="36"/>
      <c r="P21" s="36">
        <v>10677250</v>
      </c>
      <c r="Q21" s="19"/>
      <c r="R21" s="36">
        <v>10677250</v>
      </c>
      <c r="S21" s="36"/>
      <c r="T21" s="19"/>
      <c r="U21" s="36"/>
      <c r="V21" s="36"/>
      <c r="W21" s="36">
        <v>26271523</v>
      </c>
      <c r="X21" s="19"/>
      <c r="Y21" s="36">
        <v>26271523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-2000000</v>
      </c>
      <c r="F22" s="36">
        <v>-2000000</v>
      </c>
      <c r="G22" s="19"/>
      <c r="H22" s="19">
        <v>1559581</v>
      </c>
      <c r="I22" s="19">
        <v>1176760</v>
      </c>
      <c r="J22" s="19">
        <v>2736341</v>
      </c>
      <c r="K22" s="19"/>
      <c r="L22" s="19">
        <v>3101396</v>
      </c>
      <c r="M22" s="36"/>
      <c r="N22" s="19">
        <v>3101396</v>
      </c>
      <c r="O22" s="19">
        <v>-1878858</v>
      </c>
      <c r="P22" s="19"/>
      <c r="Q22" s="19">
        <v>-880349</v>
      </c>
      <c r="R22" s="19">
        <v>-2759207</v>
      </c>
      <c r="S22" s="19">
        <v>-2177604</v>
      </c>
      <c r="T22" s="36">
        <v>-2577451</v>
      </c>
      <c r="U22" s="19">
        <v>-5490866</v>
      </c>
      <c r="V22" s="19">
        <v>-10245921</v>
      </c>
      <c r="W22" s="19">
        <v>-7167391</v>
      </c>
      <c r="X22" s="19">
        <v>-2000000</v>
      </c>
      <c r="Y22" s="19">
        <v>-5167391</v>
      </c>
      <c r="Z22" s="20">
        <v>258.37</v>
      </c>
      <c r="AA22" s="21">
        <v>-2000000</v>
      </c>
    </row>
    <row r="23" spans="1:27" ht="13.5">
      <c r="A23" s="22" t="s">
        <v>48</v>
      </c>
      <c r="B23" s="16"/>
      <c r="C23" s="40"/>
      <c r="D23" s="40"/>
      <c r="E23" s="18">
        <v>75000</v>
      </c>
      <c r="F23" s="19">
        <v>75000</v>
      </c>
      <c r="G23" s="36">
        <v>3271</v>
      </c>
      <c r="H23" s="36">
        <v>3718</v>
      </c>
      <c r="I23" s="36">
        <v>2428260</v>
      </c>
      <c r="J23" s="19">
        <v>2435249</v>
      </c>
      <c r="K23" s="36">
        <v>4980</v>
      </c>
      <c r="L23" s="36">
        <v>2641</v>
      </c>
      <c r="M23" s="19">
        <v>2383</v>
      </c>
      <c r="N23" s="36">
        <v>10004</v>
      </c>
      <c r="O23" s="36">
        <v>-4065</v>
      </c>
      <c r="P23" s="36">
        <v>2649</v>
      </c>
      <c r="Q23" s="19">
        <v>5372</v>
      </c>
      <c r="R23" s="36">
        <v>3956</v>
      </c>
      <c r="S23" s="36">
        <v>-2007</v>
      </c>
      <c r="T23" s="19">
        <v>-2245</v>
      </c>
      <c r="U23" s="36">
        <v>-1832995</v>
      </c>
      <c r="V23" s="36">
        <v>-1837247</v>
      </c>
      <c r="W23" s="36">
        <v>611962</v>
      </c>
      <c r="X23" s="19">
        <v>75000</v>
      </c>
      <c r="Y23" s="36">
        <v>536962</v>
      </c>
      <c r="Z23" s="37">
        <v>715.95</v>
      </c>
      <c r="AA23" s="38">
        <v>75000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-27578780</v>
      </c>
      <c r="V24" s="19">
        <v>-27578780</v>
      </c>
      <c r="W24" s="19">
        <v>-27578780</v>
      </c>
      <c r="X24" s="19"/>
      <c r="Y24" s="19">
        <v>-27578780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-200568766</v>
      </c>
      <c r="F26" s="19">
        <v>-200568766</v>
      </c>
      <c r="G26" s="19">
        <v>-3045600</v>
      </c>
      <c r="H26" s="19">
        <v>-8625624</v>
      </c>
      <c r="I26" s="19">
        <v>-12418746</v>
      </c>
      <c r="J26" s="19">
        <v>-24089970</v>
      </c>
      <c r="K26" s="19">
        <v>-13978860</v>
      </c>
      <c r="L26" s="19">
        <v>-10278107</v>
      </c>
      <c r="M26" s="19">
        <v>-24094087</v>
      </c>
      <c r="N26" s="19">
        <v>-48351054</v>
      </c>
      <c r="O26" s="19">
        <v>-13900712</v>
      </c>
      <c r="P26" s="19">
        <v>-16280018</v>
      </c>
      <c r="Q26" s="19">
        <v>-21010191</v>
      </c>
      <c r="R26" s="19">
        <v>-51190921</v>
      </c>
      <c r="S26" s="19">
        <v>-18841018</v>
      </c>
      <c r="T26" s="19">
        <v>-27289563</v>
      </c>
      <c r="U26" s="19">
        <v>-54409726</v>
      </c>
      <c r="V26" s="19">
        <v>-100540307</v>
      </c>
      <c r="W26" s="19">
        <v>-224172252</v>
      </c>
      <c r="X26" s="19">
        <v>-200568766</v>
      </c>
      <c r="Y26" s="19">
        <v>-23603486</v>
      </c>
      <c r="Z26" s="20">
        <v>11.77</v>
      </c>
      <c r="AA26" s="21">
        <v>-200568766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-202493766</v>
      </c>
      <c r="F27" s="27">
        <f t="shared" si="1"/>
        <v>-202493766</v>
      </c>
      <c r="G27" s="27">
        <f t="shared" si="1"/>
        <v>-2876089</v>
      </c>
      <c r="H27" s="27">
        <f t="shared" si="1"/>
        <v>-7062325</v>
      </c>
      <c r="I27" s="27">
        <f t="shared" si="1"/>
        <v>-8813726</v>
      </c>
      <c r="J27" s="27">
        <f t="shared" si="1"/>
        <v>-18752140</v>
      </c>
      <c r="K27" s="27">
        <f t="shared" si="1"/>
        <v>-7741360</v>
      </c>
      <c r="L27" s="27">
        <f t="shared" si="1"/>
        <v>-7174070</v>
      </c>
      <c r="M27" s="27">
        <f t="shared" si="1"/>
        <v>-14896191</v>
      </c>
      <c r="N27" s="27">
        <f t="shared" si="1"/>
        <v>-29811621</v>
      </c>
      <c r="O27" s="27">
        <f t="shared" si="1"/>
        <v>-15783635</v>
      </c>
      <c r="P27" s="27">
        <f t="shared" si="1"/>
        <v>-5600119</v>
      </c>
      <c r="Q27" s="27">
        <f t="shared" si="1"/>
        <v>-21885168</v>
      </c>
      <c r="R27" s="27">
        <f t="shared" si="1"/>
        <v>-43268922</v>
      </c>
      <c r="S27" s="27">
        <f t="shared" si="1"/>
        <v>-21020629</v>
      </c>
      <c r="T27" s="27">
        <f t="shared" si="1"/>
        <v>-29869259</v>
      </c>
      <c r="U27" s="27">
        <f t="shared" si="1"/>
        <v>-89312367</v>
      </c>
      <c r="V27" s="27">
        <f t="shared" si="1"/>
        <v>-140202255</v>
      </c>
      <c r="W27" s="27">
        <f t="shared" si="1"/>
        <v>-232034938</v>
      </c>
      <c r="X27" s="27">
        <f t="shared" si="1"/>
        <v>-202493766</v>
      </c>
      <c r="Y27" s="27">
        <f t="shared" si="1"/>
        <v>-29541172</v>
      </c>
      <c r="Z27" s="28">
        <f>+IF(X27&lt;&gt;0,+(Y27/X27)*100,0)</f>
        <v>14.588682201702941</v>
      </c>
      <c r="AA27" s="29">
        <f>SUM(AA21:AA26)</f>
        <v>-202493766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>
        <v>22630638</v>
      </c>
      <c r="L32" s="19"/>
      <c r="M32" s="19"/>
      <c r="N32" s="19">
        <v>22630638</v>
      </c>
      <c r="O32" s="19"/>
      <c r="P32" s="19"/>
      <c r="Q32" s="19"/>
      <c r="R32" s="19"/>
      <c r="S32" s="19"/>
      <c r="T32" s="19"/>
      <c r="U32" s="19"/>
      <c r="V32" s="19"/>
      <c r="W32" s="19">
        <v>22630638</v>
      </c>
      <c r="X32" s="19"/>
      <c r="Y32" s="19">
        <v>22630638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800000</v>
      </c>
      <c r="F33" s="19">
        <v>800000</v>
      </c>
      <c r="G33" s="19">
        <v>514514</v>
      </c>
      <c r="H33" s="36">
        <v>712333</v>
      </c>
      <c r="I33" s="36">
        <v>540592</v>
      </c>
      <c r="J33" s="36">
        <v>1767439</v>
      </c>
      <c r="K33" s="19">
        <v>548175</v>
      </c>
      <c r="L33" s="19">
        <v>825272</v>
      </c>
      <c r="M33" s="19">
        <v>521040</v>
      </c>
      <c r="N33" s="19">
        <v>1894487</v>
      </c>
      <c r="O33" s="36">
        <v>-579704</v>
      </c>
      <c r="P33" s="36">
        <v>510072</v>
      </c>
      <c r="Q33" s="36">
        <v>-649923</v>
      </c>
      <c r="R33" s="19">
        <v>-719555</v>
      </c>
      <c r="S33" s="19">
        <v>-457094</v>
      </c>
      <c r="T33" s="19">
        <v>-667495</v>
      </c>
      <c r="U33" s="19">
        <v>-406591</v>
      </c>
      <c r="V33" s="36">
        <v>-1531180</v>
      </c>
      <c r="W33" s="36">
        <v>1411191</v>
      </c>
      <c r="X33" s="36">
        <v>800000</v>
      </c>
      <c r="Y33" s="19">
        <v>611191</v>
      </c>
      <c r="Z33" s="20">
        <v>76.4</v>
      </c>
      <c r="AA33" s="21">
        <v>800000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>
        <v>-933328</v>
      </c>
      <c r="J35" s="19">
        <v>-933328</v>
      </c>
      <c r="K35" s="19">
        <v>-17728803</v>
      </c>
      <c r="L35" s="19"/>
      <c r="M35" s="19"/>
      <c r="N35" s="19">
        <v>-17728803</v>
      </c>
      <c r="O35" s="19"/>
      <c r="P35" s="19"/>
      <c r="Q35" s="19"/>
      <c r="R35" s="19"/>
      <c r="S35" s="19"/>
      <c r="T35" s="19"/>
      <c r="U35" s="19"/>
      <c r="V35" s="19"/>
      <c r="W35" s="19">
        <v>-18662131</v>
      </c>
      <c r="X35" s="19"/>
      <c r="Y35" s="19">
        <v>-18662131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800000</v>
      </c>
      <c r="F36" s="27">
        <f t="shared" si="2"/>
        <v>800000</v>
      </c>
      <c r="G36" s="27">
        <f t="shared" si="2"/>
        <v>514514</v>
      </c>
      <c r="H36" s="27">
        <f t="shared" si="2"/>
        <v>712333</v>
      </c>
      <c r="I36" s="27">
        <f t="shared" si="2"/>
        <v>-392736</v>
      </c>
      <c r="J36" s="27">
        <f t="shared" si="2"/>
        <v>834111</v>
      </c>
      <c r="K36" s="27">
        <f t="shared" si="2"/>
        <v>5450010</v>
      </c>
      <c r="L36" s="27">
        <f t="shared" si="2"/>
        <v>825272</v>
      </c>
      <c r="M36" s="27">
        <f t="shared" si="2"/>
        <v>521040</v>
      </c>
      <c r="N36" s="27">
        <f t="shared" si="2"/>
        <v>6796322</v>
      </c>
      <c r="O36" s="27">
        <f t="shared" si="2"/>
        <v>-579704</v>
      </c>
      <c r="P36" s="27">
        <f t="shared" si="2"/>
        <v>510072</v>
      </c>
      <c r="Q36" s="27">
        <f t="shared" si="2"/>
        <v>-649923</v>
      </c>
      <c r="R36" s="27">
        <f t="shared" si="2"/>
        <v>-719555</v>
      </c>
      <c r="S36" s="27">
        <f t="shared" si="2"/>
        <v>-457094</v>
      </c>
      <c r="T36" s="27">
        <f t="shared" si="2"/>
        <v>-667495</v>
      </c>
      <c r="U36" s="27">
        <f t="shared" si="2"/>
        <v>-406591</v>
      </c>
      <c r="V36" s="27">
        <f t="shared" si="2"/>
        <v>-1531180</v>
      </c>
      <c r="W36" s="27">
        <f t="shared" si="2"/>
        <v>5379698</v>
      </c>
      <c r="X36" s="27">
        <f t="shared" si="2"/>
        <v>800000</v>
      </c>
      <c r="Y36" s="27">
        <f t="shared" si="2"/>
        <v>4579698</v>
      </c>
      <c r="Z36" s="28">
        <f>+IF(X36&lt;&gt;0,+(Y36/X36)*100,0)</f>
        <v>572.4622499999999</v>
      </c>
      <c r="AA36" s="29">
        <f>SUM(AA31:AA35)</f>
        <v>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-99025114</v>
      </c>
      <c r="F38" s="33">
        <f t="shared" si="3"/>
        <v>-99025114</v>
      </c>
      <c r="G38" s="33">
        <f t="shared" si="3"/>
        <v>41224037</v>
      </c>
      <c r="H38" s="33">
        <f t="shared" si="3"/>
        <v>-28508766</v>
      </c>
      <c r="I38" s="33">
        <f t="shared" si="3"/>
        <v>-9752324</v>
      </c>
      <c r="J38" s="33">
        <f t="shared" si="3"/>
        <v>2962947</v>
      </c>
      <c r="K38" s="33">
        <f t="shared" si="3"/>
        <v>-66467305</v>
      </c>
      <c r="L38" s="33">
        <f t="shared" si="3"/>
        <v>-6863163</v>
      </c>
      <c r="M38" s="33">
        <f t="shared" si="3"/>
        <v>-9580427</v>
      </c>
      <c r="N38" s="33">
        <f t="shared" si="3"/>
        <v>-82910895</v>
      </c>
      <c r="O38" s="33">
        <f t="shared" si="3"/>
        <v>-8147468</v>
      </c>
      <c r="P38" s="33">
        <f t="shared" si="3"/>
        <v>-23784967</v>
      </c>
      <c r="Q38" s="33">
        <f t="shared" si="3"/>
        <v>-1362140</v>
      </c>
      <c r="R38" s="33">
        <f t="shared" si="3"/>
        <v>-33294575</v>
      </c>
      <c r="S38" s="33">
        <f t="shared" si="3"/>
        <v>-22697924</v>
      </c>
      <c r="T38" s="33">
        <f t="shared" si="3"/>
        <v>-33194307</v>
      </c>
      <c r="U38" s="33">
        <f t="shared" si="3"/>
        <v>-102159822</v>
      </c>
      <c r="V38" s="33">
        <f t="shared" si="3"/>
        <v>-158052053</v>
      </c>
      <c r="W38" s="33">
        <f t="shared" si="3"/>
        <v>-271294576</v>
      </c>
      <c r="X38" s="33">
        <f t="shared" si="3"/>
        <v>-99025114</v>
      </c>
      <c r="Y38" s="33">
        <f t="shared" si="3"/>
        <v>-172269462</v>
      </c>
      <c r="Z38" s="34">
        <f>+IF(X38&lt;&gt;0,+(Y38/X38)*100,0)</f>
        <v>173.96542658865306</v>
      </c>
      <c r="AA38" s="35">
        <f>+AA17+AA27+AA36</f>
        <v>-99025114</v>
      </c>
    </row>
    <row r="39" spans="1:27" ht="13.5">
      <c r="A39" s="22" t="s">
        <v>59</v>
      </c>
      <c r="B39" s="16"/>
      <c r="C39" s="31"/>
      <c r="D39" s="31"/>
      <c r="E39" s="32">
        <v>157714267</v>
      </c>
      <c r="F39" s="33">
        <v>157714267</v>
      </c>
      <c r="G39" s="33">
        <v>157714267</v>
      </c>
      <c r="H39" s="33">
        <v>198938304</v>
      </c>
      <c r="I39" s="33">
        <v>170429538</v>
      </c>
      <c r="J39" s="33">
        <v>157714267</v>
      </c>
      <c r="K39" s="33">
        <v>160677214</v>
      </c>
      <c r="L39" s="33">
        <v>94209909</v>
      </c>
      <c r="M39" s="33">
        <v>87346746</v>
      </c>
      <c r="N39" s="33">
        <v>160677214</v>
      </c>
      <c r="O39" s="33">
        <v>77766319</v>
      </c>
      <c r="P39" s="33">
        <v>69618851</v>
      </c>
      <c r="Q39" s="33">
        <v>45833884</v>
      </c>
      <c r="R39" s="33">
        <v>77766319</v>
      </c>
      <c r="S39" s="33">
        <v>44471744</v>
      </c>
      <c r="T39" s="33">
        <v>21773820</v>
      </c>
      <c r="U39" s="33">
        <v>-11420487</v>
      </c>
      <c r="V39" s="33">
        <v>44471744</v>
      </c>
      <c r="W39" s="33">
        <v>157714267</v>
      </c>
      <c r="X39" s="33">
        <v>157714267</v>
      </c>
      <c r="Y39" s="33"/>
      <c r="Z39" s="34"/>
      <c r="AA39" s="35">
        <v>157714267</v>
      </c>
    </row>
    <row r="40" spans="1:27" ht="13.5">
      <c r="A40" s="41" t="s">
        <v>60</v>
      </c>
      <c r="B40" s="42"/>
      <c r="C40" s="43"/>
      <c r="D40" s="43"/>
      <c r="E40" s="44">
        <v>58689153</v>
      </c>
      <c r="F40" s="45">
        <v>58689153</v>
      </c>
      <c r="G40" s="45">
        <v>198938304</v>
      </c>
      <c r="H40" s="45">
        <v>170429538</v>
      </c>
      <c r="I40" s="45">
        <v>160677214</v>
      </c>
      <c r="J40" s="45">
        <v>160677214</v>
      </c>
      <c r="K40" s="45">
        <v>94209909</v>
      </c>
      <c r="L40" s="45">
        <v>87346746</v>
      </c>
      <c r="M40" s="45">
        <v>77766319</v>
      </c>
      <c r="N40" s="45">
        <v>77766319</v>
      </c>
      <c r="O40" s="45">
        <v>69618851</v>
      </c>
      <c r="P40" s="45">
        <v>45833884</v>
      </c>
      <c r="Q40" s="45">
        <v>44471744</v>
      </c>
      <c r="R40" s="45">
        <v>69618851</v>
      </c>
      <c r="S40" s="45">
        <v>21773820</v>
      </c>
      <c r="T40" s="45">
        <v>-11420487</v>
      </c>
      <c r="U40" s="45">
        <v>-113580309</v>
      </c>
      <c r="V40" s="45">
        <v>-113580309</v>
      </c>
      <c r="W40" s="45">
        <v>-113580309</v>
      </c>
      <c r="X40" s="45">
        <v>58689153</v>
      </c>
      <c r="Y40" s="45">
        <v>-172269462</v>
      </c>
      <c r="Z40" s="46">
        <v>-293.53</v>
      </c>
      <c r="AA40" s="47">
        <v>58689153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290897886</v>
      </c>
      <c r="D6" s="17"/>
      <c r="E6" s="18">
        <v>350192888</v>
      </c>
      <c r="F6" s="19">
        <v>310444239</v>
      </c>
      <c r="G6" s="19">
        <v>13253373</v>
      </c>
      <c r="H6" s="19">
        <v>21876929</v>
      </c>
      <c r="I6" s="19">
        <v>16651885</v>
      </c>
      <c r="J6" s="19">
        <v>51782187</v>
      </c>
      <c r="K6" s="19">
        <v>16858381</v>
      </c>
      <c r="L6" s="19">
        <v>69751153</v>
      </c>
      <c r="M6" s="19">
        <v>16976252</v>
      </c>
      <c r="N6" s="19">
        <v>103585786</v>
      </c>
      <c r="O6" s="19">
        <v>13930514</v>
      </c>
      <c r="P6" s="19">
        <v>17026177</v>
      </c>
      <c r="Q6" s="19">
        <v>38657379</v>
      </c>
      <c r="R6" s="19">
        <v>69614070</v>
      </c>
      <c r="S6" s="19">
        <v>13132622</v>
      </c>
      <c r="T6" s="19">
        <v>14572630</v>
      </c>
      <c r="U6" s="19">
        <v>14144755</v>
      </c>
      <c r="V6" s="19">
        <v>41850007</v>
      </c>
      <c r="W6" s="19">
        <v>266832050</v>
      </c>
      <c r="X6" s="19">
        <v>310444239</v>
      </c>
      <c r="Y6" s="19">
        <v>-43612189</v>
      </c>
      <c r="Z6" s="20">
        <v>-14.05</v>
      </c>
      <c r="AA6" s="21">
        <v>310444239</v>
      </c>
    </row>
    <row r="7" spans="1:27" ht="13.5">
      <c r="A7" s="22" t="s">
        <v>34</v>
      </c>
      <c r="B7" s="16"/>
      <c r="C7" s="17">
        <v>774954447</v>
      </c>
      <c r="D7" s="17"/>
      <c r="E7" s="18">
        <v>889413980</v>
      </c>
      <c r="F7" s="19">
        <v>762428845</v>
      </c>
      <c r="G7" s="19">
        <v>57711144</v>
      </c>
      <c r="H7" s="19">
        <v>58027479</v>
      </c>
      <c r="I7" s="19">
        <v>65272326</v>
      </c>
      <c r="J7" s="19">
        <v>181010949</v>
      </c>
      <c r="K7" s="19">
        <v>61253236</v>
      </c>
      <c r="L7" s="19">
        <v>59190520</v>
      </c>
      <c r="M7" s="19">
        <v>62729379</v>
      </c>
      <c r="N7" s="19">
        <v>183173135</v>
      </c>
      <c r="O7" s="19">
        <v>53408166</v>
      </c>
      <c r="P7" s="19">
        <v>59775106</v>
      </c>
      <c r="Q7" s="19">
        <v>63942853</v>
      </c>
      <c r="R7" s="19">
        <v>177126125</v>
      </c>
      <c r="S7" s="19">
        <v>51634327</v>
      </c>
      <c r="T7" s="19">
        <v>62400521</v>
      </c>
      <c r="U7" s="19">
        <v>64170196</v>
      </c>
      <c r="V7" s="19">
        <v>178205044</v>
      </c>
      <c r="W7" s="19">
        <v>719515253</v>
      </c>
      <c r="X7" s="19">
        <v>762428845</v>
      </c>
      <c r="Y7" s="19">
        <v>-42913592</v>
      </c>
      <c r="Z7" s="20">
        <v>-5.63</v>
      </c>
      <c r="AA7" s="21">
        <v>762428845</v>
      </c>
    </row>
    <row r="8" spans="1:27" ht="13.5">
      <c r="A8" s="22" t="s">
        <v>35</v>
      </c>
      <c r="B8" s="16"/>
      <c r="C8" s="17">
        <v>73342131</v>
      </c>
      <c r="D8" s="17"/>
      <c r="E8" s="18">
        <v>63183733</v>
      </c>
      <c r="F8" s="19">
        <v>119211962</v>
      </c>
      <c r="G8" s="19">
        <v>12314462</v>
      </c>
      <c r="H8" s="19">
        <v>17578060</v>
      </c>
      <c r="I8" s="19">
        <v>6949015</v>
      </c>
      <c r="J8" s="19">
        <v>36841537</v>
      </c>
      <c r="K8" s="19">
        <v>12205541</v>
      </c>
      <c r="L8" s="19">
        <v>7674536</v>
      </c>
      <c r="M8" s="19">
        <v>15887349</v>
      </c>
      <c r="N8" s="19">
        <v>35767426</v>
      </c>
      <c r="O8" s="19">
        <v>11891563</v>
      </c>
      <c r="P8" s="19">
        <v>6418240</v>
      </c>
      <c r="Q8" s="19">
        <v>12000123</v>
      </c>
      <c r="R8" s="19">
        <v>30309926</v>
      </c>
      <c r="S8" s="19">
        <v>6293085</v>
      </c>
      <c r="T8" s="19">
        <v>9408109</v>
      </c>
      <c r="U8" s="19">
        <v>11931765</v>
      </c>
      <c r="V8" s="19">
        <v>27632959</v>
      </c>
      <c r="W8" s="19">
        <v>130551848</v>
      </c>
      <c r="X8" s="19">
        <v>119211962</v>
      </c>
      <c r="Y8" s="19">
        <v>11339886</v>
      </c>
      <c r="Z8" s="20">
        <v>9.51</v>
      </c>
      <c r="AA8" s="21">
        <v>119211962</v>
      </c>
    </row>
    <row r="9" spans="1:27" ht="13.5">
      <c r="A9" s="22" t="s">
        <v>36</v>
      </c>
      <c r="B9" s="16"/>
      <c r="C9" s="17">
        <v>166600914</v>
      </c>
      <c r="D9" s="17"/>
      <c r="E9" s="18">
        <v>164709767</v>
      </c>
      <c r="F9" s="19">
        <v>169842130</v>
      </c>
      <c r="G9" s="19">
        <v>53915168</v>
      </c>
      <c r="H9" s="19">
        <v>5010167</v>
      </c>
      <c r="I9" s="19">
        <v>312000</v>
      </c>
      <c r="J9" s="19">
        <v>59237335</v>
      </c>
      <c r="K9" s="19">
        <v>312000</v>
      </c>
      <c r="L9" s="19"/>
      <c r="M9" s="19">
        <v>48480000</v>
      </c>
      <c r="N9" s="19">
        <v>48792000</v>
      </c>
      <c r="O9" s="19">
        <v>1000000</v>
      </c>
      <c r="P9" s="19">
        <v>4563000</v>
      </c>
      <c r="Q9" s="19">
        <v>39390000</v>
      </c>
      <c r="R9" s="19">
        <v>44953000</v>
      </c>
      <c r="S9" s="19"/>
      <c r="T9" s="19"/>
      <c r="U9" s="19"/>
      <c r="V9" s="19"/>
      <c r="W9" s="19">
        <v>152982335</v>
      </c>
      <c r="X9" s="19">
        <v>169842130</v>
      </c>
      <c r="Y9" s="19">
        <v>-16859795</v>
      </c>
      <c r="Z9" s="20">
        <v>-9.93</v>
      </c>
      <c r="AA9" s="21">
        <v>169842130</v>
      </c>
    </row>
    <row r="10" spans="1:27" ht="13.5">
      <c r="A10" s="22" t="s">
        <v>37</v>
      </c>
      <c r="B10" s="16"/>
      <c r="C10" s="17">
        <v>140152984</v>
      </c>
      <c r="D10" s="17"/>
      <c r="E10" s="18">
        <v>88927233</v>
      </c>
      <c r="F10" s="19">
        <v>130410521</v>
      </c>
      <c r="G10" s="19">
        <v>1600000</v>
      </c>
      <c r="H10" s="19">
        <v>13827882</v>
      </c>
      <c r="I10" s="19"/>
      <c r="J10" s="19">
        <v>15427882</v>
      </c>
      <c r="K10" s="19">
        <v>31887936</v>
      </c>
      <c r="L10" s="19">
        <v>31100566</v>
      </c>
      <c r="M10" s="19">
        <v>3403473</v>
      </c>
      <c r="N10" s="19">
        <v>66391975</v>
      </c>
      <c r="O10" s="19"/>
      <c r="P10" s="19">
        <v>7312725</v>
      </c>
      <c r="Q10" s="19">
        <v>31739348</v>
      </c>
      <c r="R10" s="19">
        <v>39052073</v>
      </c>
      <c r="S10" s="19"/>
      <c r="T10" s="19"/>
      <c r="U10" s="19"/>
      <c r="V10" s="19"/>
      <c r="W10" s="19">
        <v>120871930</v>
      </c>
      <c r="X10" s="19">
        <v>130410521</v>
      </c>
      <c r="Y10" s="19">
        <v>-9538591</v>
      </c>
      <c r="Z10" s="20">
        <v>-7.31</v>
      </c>
      <c r="AA10" s="21">
        <v>130410521</v>
      </c>
    </row>
    <row r="11" spans="1:27" ht="13.5">
      <c r="A11" s="22" t="s">
        <v>38</v>
      </c>
      <c r="B11" s="16"/>
      <c r="C11" s="17">
        <v>78157077</v>
      </c>
      <c r="D11" s="17"/>
      <c r="E11" s="18">
        <v>23250000</v>
      </c>
      <c r="F11" s="19">
        <v>81000000</v>
      </c>
      <c r="G11" s="19">
        <v>5329228</v>
      </c>
      <c r="H11" s="19">
        <v>6171488</v>
      </c>
      <c r="I11" s="19">
        <v>8234523</v>
      </c>
      <c r="J11" s="19">
        <v>19735239</v>
      </c>
      <c r="K11" s="19">
        <v>6231088</v>
      </c>
      <c r="L11" s="19">
        <v>5573966</v>
      </c>
      <c r="M11" s="19">
        <v>7316101</v>
      </c>
      <c r="N11" s="19">
        <v>19121155</v>
      </c>
      <c r="O11" s="19">
        <v>7216249</v>
      </c>
      <c r="P11" s="19">
        <v>8143349</v>
      </c>
      <c r="Q11" s="19">
        <v>6959282</v>
      </c>
      <c r="R11" s="19">
        <v>22318880</v>
      </c>
      <c r="S11" s="19">
        <v>8357633</v>
      </c>
      <c r="T11" s="19">
        <v>4252570</v>
      </c>
      <c r="U11" s="19">
        <v>21390680</v>
      </c>
      <c r="V11" s="19">
        <v>34000883</v>
      </c>
      <c r="W11" s="19">
        <v>95176157</v>
      </c>
      <c r="X11" s="19">
        <v>81000000</v>
      </c>
      <c r="Y11" s="19">
        <v>14176157</v>
      </c>
      <c r="Z11" s="20">
        <v>17.5</v>
      </c>
      <c r="AA11" s="21">
        <v>81000000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-1316502987</v>
      </c>
      <c r="D14" s="17"/>
      <c r="E14" s="18">
        <v>-1378985007</v>
      </c>
      <c r="F14" s="19">
        <v>-1322017130</v>
      </c>
      <c r="G14" s="19">
        <v>-168337507</v>
      </c>
      <c r="H14" s="19">
        <v>-124282377</v>
      </c>
      <c r="I14" s="19">
        <v>-54523808</v>
      </c>
      <c r="J14" s="19">
        <v>-347143692</v>
      </c>
      <c r="K14" s="19">
        <v>-109335795</v>
      </c>
      <c r="L14" s="19">
        <v>-86798675</v>
      </c>
      <c r="M14" s="19">
        <v>-119022146</v>
      </c>
      <c r="N14" s="19">
        <v>-315156616</v>
      </c>
      <c r="O14" s="19">
        <v>-73270670</v>
      </c>
      <c r="P14" s="19">
        <v>-143171444</v>
      </c>
      <c r="Q14" s="19">
        <v>-84099510</v>
      </c>
      <c r="R14" s="19">
        <v>-300541624</v>
      </c>
      <c r="S14" s="19">
        <v>-105365860</v>
      </c>
      <c r="T14" s="19">
        <v>-100261207</v>
      </c>
      <c r="U14" s="19">
        <v>-101249568</v>
      </c>
      <c r="V14" s="19">
        <v>-306876635</v>
      </c>
      <c r="W14" s="19">
        <v>-1269718567</v>
      </c>
      <c r="X14" s="19">
        <v>-1322017130</v>
      </c>
      <c r="Y14" s="19">
        <v>52298563</v>
      </c>
      <c r="Z14" s="20">
        <v>-3.96</v>
      </c>
      <c r="AA14" s="21">
        <v>-1322017130</v>
      </c>
    </row>
    <row r="15" spans="1:27" ht="13.5">
      <c r="A15" s="22" t="s">
        <v>42</v>
      </c>
      <c r="B15" s="16"/>
      <c r="C15" s="17">
        <v>-28056346</v>
      </c>
      <c r="D15" s="17"/>
      <c r="E15" s="18">
        <v>-36559194</v>
      </c>
      <c r="F15" s="19">
        <v>-34559194</v>
      </c>
      <c r="G15" s="19"/>
      <c r="H15" s="19"/>
      <c r="I15" s="19"/>
      <c r="J15" s="19"/>
      <c r="K15" s="19"/>
      <c r="L15" s="19"/>
      <c r="M15" s="19">
        <v>-15537711</v>
      </c>
      <c r="N15" s="19">
        <v>-15537711</v>
      </c>
      <c r="O15" s="19"/>
      <c r="P15" s="19"/>
      <c r="Q15" s="19"/>
      <c r="R15" s="19"/>
      <c r="S15" s="19"/>
      <c r="T15" s="19"/>
      <c r="U15" s="19">
        <v>-14919312</v>
      </c>
      <c r="V15" s="19">
        <v>-14919312</v>
      </c>
      <c r="W15" s="19">
        <v>-30457023</v>
      </c>
      <c r="X15" s="19">
        <v>-34559194</v>
      </c>
      <c r="Y15" s="19">
        <v>4102171</v>
      </c>
      <c r="Z15" s="20">
        <v>-11.87</v>
      </c>
      <c r="AA15" s="21">
        <v>-34559194</v>
      </c>
    </row>
    <row r="16" spans="1:27" ht="13.5">
      <c r="A16" s="22" t="s">
        <v>43</v>
      </c>
      <c r="B16" s="16"/>
      <c r="C16" s="17">
        <v>-4403000</v>
      </c>
      <c r="D16" s="17"/>
      <c r="E16" s="18">
        <v>-4750000</v>
      </c>
      <c r="F16" s="19">
        <v>-5370000</v>
      </c>
      <c r="G16" s="19">
        <v>-1300000</v>
      </c>
      <c r="H16" s="19">
        <v>-200000</v>
      </c>
      <c r="I16" s="19">
        <v>-1450000</v>
      </c>
      <c r="J16" s="19">
        <v>-2950000</v>
      </c>
      <c r="K16" s="19"/>
      <c r="L16" s="19">
        <v>-16707340</v>
      </c>
      <c r="M16" s="19">
        <v>-2376003</v>
      </c>
      <c r="N16" s="19">
        <v>-19083343</v>
      </c>
      <c r="O16" s="19">
        <v>-3344813</v>
      </c>
      <c r="P16" s="19">
        <v>20916156</v>
      </c>
      <c r="Q16" s="19">
        <v>-3192260</v>
      </c>
      <c r="R16" s="19">
        <v>14379083</v>
      </c>
      <c r="S16" s="19">
        <v>-240000</v>
      </c>
      <c r="T16" s="19">
        <v>-140000</v>
      </c>
      <c r="U16" s="19">
        <v>-4024203</v>
      </c>
      <c r="V16" s="19">
        <v>-4404203</v>
      </c>
      <c r="W16" s="19">
        <v>-12058463</v>
      </c>
      <c r="X16" s="19">
        <v>-5370000</v>
      </c>
      <c r="Y16" s="19">
        <v>-6688463</v>
      </c>
      <c r="Z16" s="20">
        <v>124.55</v>
      </c>
      <c r="AA16" s="21">
        <v>-5370000</v>
      </c>
    </row>
    <row r="17" spans="1:27" ht="13.5">
      <c r="A17" s="23" t="s">
        <v>44</v>
      </c>
      <c r="B17" s="24"/>
      <c r="C17" s="25">
        <f aca="true" t="shared" si="0" ref="C17:Y17">SUM(C6:C16)</f>
        <v>175143106</v>
      </c>
      <c r="D17" s="25">
        <f>SUM(D6:D16)</f>
        <v>0</v>
      </c>
      <c r="E17" s="26">
        <f t="shared" si="0"/>
        <v>159383400</v>
      </c>
      <c r="F17" s="27">
        <f t="shared" si="0"/>
        <v>211391373</v>
      </c>
      <c r="G17" s="27">
        <f t="shared" si="0"/>
        <v>-25514132</v>
      </c>
      <c r="H17" s="27">
        <f t="shared" si="0"/>
        <v>-1990372</v>
      </c>
      <c r="I17" s="27">
        <f t="shared" si="0"/>
        <v>41445941</v>
      </c>
      <c r="J17" s="27">
        <f t="shared" si="0"/>
        <v>13941437</v>
      </c>
      <c r="K17" s="27">
        <f t="shared" si="0"/>
        <v>19412387</v>
      </c>
      <c r="L17" s="27">
        <f t="shared" si="0"/>
        <v>69784726</v>
      </c>
      <c r="M17" s="27">
        <f t="shared" si="0"/>
        <v>17856694</v>
      </c>
      <c r="N17" s="27">
        <f t="shared" si="0"/>
        <v>107053807</v>
      </c>
      <c r="O17" s="27">
        <f t="shared" si="0"/>
        <v>10831009</v>
      </c>
      <c r="P17" s="27">
        <f t="shared" si="0"/>
        <v>-19016691</v>
      </c>
      <c r="Q17" s="27">
        <f t="shared" si="0"/>
        <v>105397215</v>
      </c>
      <c r="R17" s="27">
        <f t="shared" si="0"/>
        <v>97211533</v>
      </c>
      <c r="S17" s="27">
        <f t="shared" si="0"/>
        <v>-26188193</v>
      </c>
      <c r="T17" s="27">
        <f t="shared" si="0"/>
        <v>-9767377</v>
      </c>
      <c r="U17" s="27">
        <f t="shared" si="0"/>
        <v>-8555687</v>
      </c>
      <c r="V17" s="27">
        <f t="shared" si="0"/>
        <v>-44511257</v>
      </c>
      <c r="W17" s="27">
        <f t="shared" si="0"/>
        <v>173695520</v>
      </c>
      <c r="X17" s="27">
        <f t="shared" si="0"/>
        <v>211391373</v>
      </c>
      <c r="Y17" s="27">
        <f t="shared" si="0"/>
        <v>-37695853</v>
      </c>
      <c r="Z17" s="28">
        <f>+IF(X17&lt;&gt;0,+(Y17/X17)*100,0)</f>
        <v>-17.83225704295889</v>
      </c>
      <c r="AA17" s="29">
        <f>SUM(AA6:AA16)</f>
        <v>211391373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-238408789</v>
      </c>
      <c r="D26" s="17"/>
      <c r="E26" s="18">
        <v>-131182502</v>
      </c>
      <c r="F26" s="19">
        <v>-250226000</v>
      </c>
      <c r="G26" s="19">
        <v>-2070641</v>
      </c>
      <c r="H26" s="19">
        <v>-9420886</v>
      </c>
      <c r="I26" s="19">
        <v>-13422385</v>
      </c>
      <c r="J26" s="19">
        <v>-24913912</v>
      </c>
      <c r="K26" s="19">
        <v>-33781487</v>
      </c>
      <c r="L26" s="19">
        <v>-18876579</v>
      </c>
      <c r="M26" s="19">
        <v>-21724717</v>
      </c>
      <c r="N26" s="19">
        <v>-74382783</v>
      </c>
      <c r="O26" s="19">
        <v>-4178034</v>
      </c>
      <c r="P26" s="19">
        <v>-13017577</v>
      </c>
      <c r="Q26" s="19">
        <v>-9753488</v>
      </c>
      <c r="R26" s="19">
        <v>-26949099</v>
      </c>
      <c r="S26" s="19">
        <v>-9337949</v>
      </c>
      <c r="T26" s="19">
        <v>-14822626</v>
      </c>
      <c r="U26" s="19">
        <v>-38584814</v>
      </c>
      <c r="V26" s="19">
        <v>-62745389</v>
      </c>
      <c r="W26" s="19">
        <v>-188991183</v>
      </c>
      <c r="X26" s="19">
        <v>-250226000</v>
      </c>
      <c r="Y26" s="19">
        <v>61234817</v>
      </c>
      <c r="Z26" s="20">
        <v>-24.47</v>
      </c>
      <c r="AA26" s="21">
        <v>-250226000</v>
      </c>
    </row>
    <row r="27" spans="1:27" ht="13.5">
      <c r="A27" s="23" t="s">
        <v>51</v>
      </c>
      <c r="B27" s="24"/>
      <c r="C27" s="25">
        <f aca="true" t="shared" si="1" ref="C27:Y27">SUM(C21:C26)</f>
        <v>-238408789</v>
      </c>
      <c r="D27" s="25">
        <f>SUM(D21:D26)</f>
        <v>0</v>
      </c>
      <c r="E27" s="26">
        <f t="shared" si="1"/>
        <v>-131182502</v>
      </c>
      <c r="F27" s="27">
        <f t="shared" si="1"/>
        <v>-250226000</v>
      </c>
      <c r="G27" s="27">
        <f t="shared" si="1"/>
        <v>-2070641</v>
      </c>
      <c r="H27" s="27">
        <f t="shared" si="1"/>
        <v>-9420886</v>
      </c>
      <c r="I27" s="27">
        <f t="shared" si="1"/>
        <v>-13422385</v>
      </c>
      <c r="J27" s="27">
        <f t="shared" si="1"/>
        <v>-24913912</v>
      </c>
      <c r="K27" s="27">
        <f t="shared" si="1"/>
        <v>-33781487</v>
      </c>
      <c r="L27" s="27">
        <f t="shared" si="1"/>
        <v>-18876579</v>
      </c>
      <c r="M27" s="27">
        <f t="shared" si="1"/>
        <v>-21724717</v>
      </c>
      <c r="N27" s="27">
        <f t="shared" si="1"/>
        <v>-74382783</v>
      </c>
      <c r="O27" s="27">
        <f t="shared" si="1"/>
        <v>-4178034</v>
      </c>
      <c r="P27" s="27">
        <f t="shared" si="1"/>
        <v>-13017577</v>
      </c>
      <c r="Q27" s="27">
        <f t="shared" si="1"/>
        <v>-9753488</v>
      </c>
      <c r="R27" s="27">
        <f t="shared" si="1"/>
        <v>-26949099</v>
      </c>
      <c r="S27" s="27">
        <f t="shared" si="1"/>
        <v>-9337949</v>
      </c>
      <c r="T27" s="27">
        <f t="shared" si="1"/>
        <v>-14822626</v>
      </c>
      <c r="U27" s="27">
        <f t="shared" si="1"/>
        <v>-38584814</v>
      </c>
      <c r="V27" s="27">
        <f t="shared" si="1"/>
        <v>-62745389</v>
      </c>
      <c r="W27" s="27">
        <f t="shared" si="1"/>
        <v>-188991183</v>
      </c>
      <c r="X27" s="27">
        <f t="shared" si="1"/>
        <v>-250226000</v>
      </c>
      <c r="Y27" s="27">
        <f t="shared" si="1"/>
        <v>61234817</v>
      </c>
      <c r="Z27" s="28">
        <f>+IF(X27&lt;&gt;0,+(Y27/X27)*100,0)</f>
        <v>-24.47180428892281</v>
      </c>
      <c r="AA27" s="29">
        <f>SUM(AA21:AA26)</f>
        <v>-250226000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64803069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1263001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-20303318</v>
      </c>
      <c r="D35" s="17"/>
      <c r="E35" s="18">
        <v>-15826642</v>
      </c>
      <c r="F35" s="19">
        <v>-15826642</v>
      </c>
      <c r="G35" s="19"/>
      <c r="H35" s="19"/>
      <c r="I35" s="19"/>
      <c r="J35" s="19"/>
      <c r="K35" s="19"/>
      <c r="L35" s="19"/>
      <c r="M35" s="19">
        <v>-6563749</v>
      </c>
      <c r="N35" s="19">
        <v>-6563749</v>
      </c>
      <c r="O35" s="19"/>
      <c r="P35" s="19"/>
      <c r="Q35" s="19"/>
      <c r="R35" s="19"/>
      <c r="S35" s="19"/>
      <c r="T35" s="19"/>
      <c r="U35" s="19">
        <v>-7183149</v>
      </c>
      <c r="V35" s="19">
        <v>-7183149</v>
      </c>
      <c r="W35" s="19">
        <v>-13746898</v>
      </c>
      <c r="X35" s="19">
        <v>-15826642</v>
      </c>
      <c r="Y35" s="19">
        <v>2079744</v>
      </c>
      <c r="Z35" s="20">
        <v>-13.14</v>
      </c>
      <c r="AA35" s="21">
        <v>-15826642</v>
      </c>
    </row>
    <row r="36" spans="1:27" ht="13.5">
      <c r="A36" s="23" t="s">
        <v>57</v>
      </c>
      <c r="B36" s="24"/>
      <c r="C36" s="25">
        <f aca="true" t="shared" si="2" ref="C36:Y36">SUM(C31:C35)</f>
        <v>44499751</v>
      </c>
      <c r="D36" s="25">
        <f>SUM(D31:D35)</f>
        <v>0</v>
      </c>
      <c r="E36" s="26">
        <f t="shared" si="2"/>
        <v>-14563641</v>
      </c>
      <c r="F36" s="27">
        <f t="shared" si="2"/>
        <v>-15826642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-6563749</v>
      </c>
      <c r="N36" s="27">
        <f t="shared" si="2"/>
        <v>-6563749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-7183149</v>
      </c>
      <c r="V36" s="27">
        <f t="shared" si="2"/>
        <v>-7183149</v>
      </c>
      <c r="W36" s="27">
        <f t="shared" si="2"/>
        <v>-13746898</v>
      </c>
      <c r="X36" s="27">
        <f t="shared" si="2"/>
        <v>-15826642</v>
      </c>
      <c r="Y36" s="27">
        <f t="shared" si="2"/>
        <v>2079744</v>
      </c>
      <c r="Z36" s="28">
        <f>+IF(X36&lt;&gt;0,+(Y36/X36)*100,0)</f>
        <v>-13.1407786945582</v>
      </c>
      <c r="AA36" s="29">
        <f>SUM(AA31:AA35)</f>
        <v>-15826642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-18765932</v>
      </c>
      <c r="D38" s="31">
        <f>+D17+D27+D36</f>
        <v>0</v>
      </c>
      <c r="E38" s="32">
        <f t="shared" si="3"/>
        <v>13637257</v>
      </c>
      <c r="F38" s="33">
        <f t="shared" si="3"/>
        <v>-54661269</v>
      </c>
      <c r="G38" s="33">
        <f t="shared" si="3"/>
        <v>-27584773</v>
      </c>
      <c r="H38" s="33">
        <f t="shared" si="3"/>
        <v>-11411258</v>
      </c>
      <c r="I38" s="33">
        <f t="shared" si="3"/>
        <v>28023556</v>
      </c>
      <c r="J38" s="33">
        <f t="shared" si="3"/>
        <v>-10972475</v>
      </c>
      <c r="K38" s="33">
        <f t="shared" si="3"/>
        <v>-14369100</v>
      </c>
      <c r="L38" s="33">
        <f t="shared" si="3"/>
        <v>50908147</v>
      </c>
      <c r="M38" s="33">
        <f t="shared" si="3"/>
        <v>-10431772</v>
      </c>
      <c r="N38" s="33">
        <f t="shared" si="3"/>
        <v>26107275</v>
      </c>
      <c r="O38" s="33">
        <f t="shared" si="3"/>
        <v>6652975</v>
      </c>
      <c r="P38" s="33">
        <f t="shared" si="3"/>
        <v>-32034268</v>
      </c>
      <c r="Q38" s="33">
        <f t="shared" si="3"/>
        <v>95643727</v>
      </c>
      <c r="R38" s="33">
        <f t="shared" si="3"/>
        <v>70262434</v>
      </c>
      <c r="S38" s="33">
        <f t="shared" si="3"/>
        <v>-35526142</v>
      </c>
      <c r="T38" s="33">
        <f t="shared" si="3"/>
        <v>-24590003</v>
      </c>
      <c r="U38" s="33">
        <f t="shared" si="3"/>
        <v>-54323650</v>
      </c>
      <c r="V38" s="33">
        <f t="shared" si="3"/>
        <v>-114439795</v>
      </c>
      <c r="W38" s="33">
        <f t="shared" si="3"/>
        <v>-29042561</v>
      </c>
      <c r="X38" s="33">
        <f t="shared" si="3"/>
        <v>-54661269</v>
      </c>
      <c r="Y38" s="33">
        <f t="shared" si="3"/>
        <v>25618708</v>
      </c>
      <c r="Z38" s="34">
        <f>+IF(X38&lt;&gt;0,+(Y38/X38)*100,0)</f>
        <v>-46.86811789898255</v>
      </c>
      <c r="AA38" s="35">
        <f>+AA17+AA27+AA36</f>
        <v>-54661269</v>
      </c>
    </row>
    <row r="39" spans="1:27" ht="13.5">
      <c r="A39" s="22" t="s">
        <v>59</v>
      </c>
      <c r="B39" s="16"/>
      <c r="C39" s="31">
        <v>323965041</v>
      </c>
      <c r="D39" s="31"/>
      <c r="E39" s="32">
        <v>236901000</v>
      </c>
      <c r="F39" s="33">
        <v>305199110</v>
      </c>
      <c r="G39" s="33">
        <v>305199110</v>
      </c>
      <c r="H39" s="33">
        <v>277614337</v>
      </c>
      <c r="I39" s="33">
        <v>266203079</v>
      </c>
      <c r="J39" s="33">
        <v>305199110</v>
      </c>
      <c r="K39" s="33">
        <v>294226635</v>
      </c>
      <c r="L39" s="33">
        <v>279857535</v>
      </c>
      <c r="M39" s="33">
        <v>330765682</v>
      </c>
      <c r="N39" s="33">
        <v>294226635</v>
      </c>
      <c r="O39" s="33">
        <v>320333910</v>
      </c>
      <c r="P39" s="33">
        <v>326986885</v>
      </c>
      <c r="Q39" s="33">
        <v>294952617</v>
      </c>
      <c r="R39" s="33">
        <v>320333910</v>
      </c>
      <c r="S39" s="33">
        <v>390596344</v>
      </c>
      <c r="T39" s="33">
        <v>355070202</v>
      </c>
      <c r="U39" s="33">
        <v>330480199</v>
      </c>
      <c r="V39" s="33">
        <v>390596344</v>
      </c>
      <c r="W39" s="33">
        <v>305199110</v>
      </c>
      <c r="X39" s="33">
        <v>305199110</v>
      </c>
      <c r="Y39" s="33"/>
      <c r="Z39" s="34"/>
      <c r="AA39" s="35">
        <v>305199110</v>
      </c>
    </row>
    <row r="40" spans="1:27" ht="13.5">
      <c r="A40" s="41" t="s">
        <v>60</v>
      </c>
      <c r="B40" s="42"/>
      <c r="C40" s="43">
        <v>305199110</v>
      </c>
      <c r="D40" s="43"/>
      <c r="E40" s="44">
        <v>250538256</v>
      </c>
      <c r="F40" s="45">
        <v>250537840</v>
      </c>
      <c r="G40" s="45">
        <v>277614337</v>
      </c>
      <c r="H40" s="45">
        <v>266203079</v>
      </c>
      <c r="I40" s="45">
        <v>294226635</v>
      </c>
      <c r="J40" s="45">
        <v>294226635</v>
      </c>
      <c r="K40" s="45">
        <v>279857535</v>
      </c>
      <c r="L40" s="45">
        <v>330765682</v>
      </c>
      <c r="M40" s="45">
        <v>320333910</v>
      </c>
      <c r="N40" s="45">
        <v>320333910</v>
      </c>
      <c r="O40" s="45">
        <v>326986885</v>
      </c>
      <c r="P40" s="45">
        <v>294952617</v>
      </c>
      <c r="Q40" s="45">
        <v>390596344</v>
      </c>
      <c r="R40" s="45">
        <v>326986885</v>
      </c>
      <c r="S40" s="45">
        <v>355070202</v>
      </c>
      <c r="T40" s="45">
        <v>330480199</v>
      </c>
      <c r="U40" s="45">
        <v>276156549</v>
      </c>
      <c r="V40" s="45">
        <v>276156549</v>
      </c>
      <c r="W40" s="45">
        <v>276156549</v>
      </c>
      <c r="X40" s="45">
        <v>250537840</v>
      </c>
      <c r="Y40" s="45">
        <v>25618709</v>
      </c>
      <c r="Z40" s="46">
        <v>10.23</v>
      </c>
      <c r="AA40" s="47">
        <v>250537840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182181569</v>
      </c>
      <c r="D6" s="17"/>
      <c r="E6" s="18">
        <v>191977195</v>
      </c>
      <c r="F6" s="19">
        <v>190676786</v>
      </c>
      <c r="G6" s="19">
        <v>24711562</v>
      </c>
      <c r="H6" s="19">
        <v>2894206</v>
      </c>
      <c r="I6" s="19">
        <v>418277</v>
      </c>
      <c r="J6" s="19">
        <v>28024045</v>
      </c>
      <c r="K6" s="19">
        <v>43732383</v>
      </c>
      <c r="L6" s="19">
        <v>4276535</v>
      </c>
      <c r="M6" s="19">
        <v>26535563</v>
      </c>
      <c r="N6" s="19">
        <v>74544481</v>
      </c>
      <c r="O6" s="19">
        <v>7651594</v>
      </c>
      <c r="P6" s="19">
        <v>18402773</v>
      </c>
      <c r="Q6" s="19">
        <v>2253316</v>
      </c>
      <c r="R6" s="19">
        <v>28307683</v>
      </c>
      <c r="S6" s="19">
        <v>36309820</v>
      </c>
      <c r="T6" s="19">
        <v>18206580</v>
      </c>
      <c r="U6" s="19">
        <v>6463132</v>
      </c>
      <c r="V6" s="19">
        <v>60979532</v>
      </c>
      <c r="W6" s="19">
        <v>191855741</v>
      </c>
      <c r="X6" s="19">
        <v>190676786</v>
      </c>
      <c r="Y6" s="19">
        <v>1178955</v>
      </c>
      <c r="Z6" s="20">
        <v>0.62</v>
      </c>
      <c r="AA6" s="21">
        <v>190676786</v>
      </c>
    </row>
    <row r="7" spans="1:27" ht="13.5">
      <c r="A7" s="22" t="s">
        <v>34</v>
      </c>
      <c r="B7" s="16"/>
      <c r="C7" s="17">
        <v>979914962</v>
      </c>
      <c r="D7" s="17"/>
      <c r="E7" s="18">
        <v>1019426590</v>
      </c>
      <c r="F7" s="19">
        <v>1045417612</v>
      </c>
      <c r="G7" s="19">
        <v>92795196</v>
      </c>
      <c r="H7" s="19">
        <v>79755868</v>
      </c>
      <c r="I7" s="19">
        <v>65605518</v>
      </c>
      <c r="J7" s="19">
        <v>238156582</v>
      </c>
      <c r="K7" s="19">
        <v>96763669</v>
      </c>
      <c r="L7" s="19">
        <v>75762828</v>
      </c>
      <c r="M7" s="19">
        <v>96008645</v>
      </c>
      <c r="N7" s="19">
        <v>268535142</v>
      </c>
      <c r="O7" s="19">
        <v>85977442</v>
      </c>
      <c r="P7" s="19">
        <v>102158993</v>
      </c>
      <c r="Q7" s="19">
        <v>85358632</v>
      </c>
      <c r="R7" s="19">
        <v>273495067</v>
      </c>
      <c r="S7" s="19">
        <v>114273262</v>
      </c>
      <c r="T7" s="19">
        <v>91896254</v>
      </c>
      <c r="U7" s="19">
        <v>79322298</v>
      </c>
      <c r="V7" s="19">
        <v>285491814</v>
      </c>
      <c r="W7" s="19">
        <v>1065678605</v>
      </c>
      <c r="X7" s="19">
        <v>1045417612</v>
      </c>
      <c r="Y7" s="19">
        <v>20260993</v>
      </c>
      <c r="Z7" s="20">
        <v>1.94</v>
      </c>
      <c r="AA7" s="21">
        <v>1045417612</v>
      </c>
    </row>
    <row r="8" spans="1:27" ht="13.5">
      <c r="A8" s="22" t="s">
        <v>35</v>
      </c>
      <c r="B8" s="16"/>
      <c r="C8" s="17">
        <v>112121486</v>
      </c>
      <c r="D8" s="17"/>
      <c r="E8" s="18">
        <v>64276930</v>
      </c>
      <c r="F8" s="19">
        <v>121143575</v>
      </c>
      <c r="G8" s="19">
        <v>4215303</v>
      </c>
      <c r="H8" s="19">
        <v>4502690</v>
      </c>
      <c r="I8" s="19">
        <v>6571544</v>
      </c>
      <c r="J8" s="19">
        <v>15289537</v>
      </c>
      <c r="K8" s="19">
        <v>6346662</v>
      </c>
      <c r="L8" s="19">
        <v>5529071</v>
      </c>
      <c r="M8" s="19">
        <v>6130187</v>
      </c>
      <c r="N8" s="19">
        <v>18005920</v>
      </c>
      <c r="O8" s="19">
        <v>4557186</v>
      </c>
      <c r="P8" s="19">
        <v>6658461</v>
      </c>
      <c r="Q8" s="19">
        <v>6361908</v>
      </c>
      <c r="R8" s="19">
        <v>17577555</v>
      </c>
      <c r="S8" s="19">
        <v>6300576</v>
      </c>
      <c r="T8" s="19">
        <v>5037810</v>
      </c>
      <c r="U8" s="19">
        <v>6834313</v>
      </c>
      <c r="V8" s="19">
        <v>18172699</v>
      </c>
      <c r="W8" s="19">
        <v>69045711</v>
      </c>
      <c r="X8" s="19">
        <v>121143575</v>
      </c>
      <c r="Y8" s="19">
        <v>-52097864</v>
      </c>
      <c r="Z8" s="20">
        <v>-43.01</v>
      </c>
      <c r="AA8" s="21">
        <v>121143575</v>
      </c>
    </row>
    <row r="9" spans="1:27" ht="13.5">
      <c r="A9" s="22" t="s">
        <v>36</v>
      </c>
      <c r="B9" s="16"/>
      <c r="C9" s="17">
        <v>246649916</v>
      </c>
      <c r="D9" s="17"/>
      <c r="E9" s="18">
        <v>161876169</v>
      </c>
      <c r="F9" s="19">
        <v>123974412</v>
      </c>
      <c r="G9" s="19">
        <v>38259040</v>
      </c>
      <c r="H9" s="19">
        <v>538738</v>
      </c>
      <c r="I9" s="19">
        <v>6077729</v>
      </c>
      <c r="J9" s="19">
        <v>44875507</v>
      </c>
      <c r="K9" s="19">
        <v>2484000</v>
      </c>
      <c r="L9" s="19">
        <v>28740000</v>
      </c>
      <c r="M9" s="19">
        <v>2072835</v>
      </c>
      <c r="N9" s="19">
        <v>33296835</v>
      </c>
      <c r="O9" s="19">
        <v>2484000</v>
      </c>
      <c r="P9" s="19">
        <v>972984</v>
      </c>
      <c r="Q9" s="19">
        <v>38111142</v>
      </c>
      <c r="R9" s="19">
        <v>41568126</v>
      </c>
      <c r="S9" s="19"/>
      <c r="T9" s="19">
        <v>5311426</v>
      </c>
      <c r="U9" s="19">
        <v>29210149</v>
      </c>
      <c r="V9" s="19">
        <v>34521575</v>
      </c>
      <c r="W9" s="19">
        <v>154262043</v>
      </c>
      <c r="X9" s="19">
        <v>123974412</v>
      </c>
      <c r="Y9" s="19">
        <v>30287631</v>
      </c>
      <c r="Z9" s="20">
        <v>24.43</v>
      </c>
      <c r="AA9" s="21">
        <v>123974412</v>
      </c>
    </row>
    <row r="10" spans="1:27" ht="13.5">
      <c r="A10" s="22" t="s">
        <v>37</v>
      </c>
      <c r="B10" s="16"/>
      <c r="C10" s="17">
        <v>-207951178</v>
      </c>
      <c r="D10" s="17"/>
      <c r="E10" s="18">
        <v>54671141</v>
      </c>
      <c r="F10" s="19">
        <v>75756524</v>
      </c>
      <c r="G10" s="19"/>
      <c r="H10" s="19">
        <v>934000</v>
      </c>
      <c r="I10" s="19">
        <v>1871916</v>
      </c>
      <c r="J10" s="19">
        <v>2805916</v>
      </c>
      <c r="K10" s="19">
        <v>1650000</v>
      </c>
      <c r="L10" s="19">
        <v>22108731</v>
      </c>
      <c r="M10" s="19"/>
      <c r="N10" s="19">
        <v>23758731</v>
      </c>
      <c r="O10" s="19"/>
      <c r="P10" s="19">
        <v>3838575</v>
      </c>
      <c r="Q10" s="19">
        <v>34013856</v>
      </c>
      <c r="R10" s="19">
        <v>37852431</v>
      </c>
      <c r="S10" s="19"/>
      <c r="T10" s="19"/>
      <c r="U10" s="19"/>
      <c r="V10" s="19"/>
      <c r="W10" s="19">
        <v>64417078</v>
      </c>
      <c r="X10" s="19">
        <v>75756524</v>
      </c>
      <c r="Y10" s="19">
        <v>-11339446</v>
      </c>
      <c r="Z10" s="20">
        <v>-14.97</v>
      </c>
      <c r="AA10" s="21">
        <v>75756524</v>
      </c>
    </row>
    <row r="11" spans="1:27" ht="13.5">
      <c r="A11" s="22" t="s">
        <v>38</v>
      </c>
      <c r="B11" s="16"/>
      <c r="C11" s="17">
        <v>22141703</v>
      </c>
      <c r="D11" s="17"/>
      <c r="E11" s="18">
        <v>18779627</v>
      </c>
      <c r="F11" s="19">
        <v>20585033</v>
      </c>
      <c r="G11" s="19">
        <v>1179820</v>
      </c>
      <c r="H11" s="19">
        <v>1401195</v>
      </c>
      <c r="I11" s="19">
        <v>4226392</v>
      </c>
      <c r="J11" s="19">
        <v>6807407</v>
      </c>
      <c r="K11" s="19">
        <v>1935540</v>
      </c>
      <c r="L11" s="19">
        <v>2280459</v>
      </c>
      <c r="M11" s="19">
        <v>2095078</v>
      </c>
      <c r="N11" s="19">
        <v>6311077</v>
      </c>
      <c r="O11" s="19">
        <v>1527637</v>
      </c>
      <c r="P11" s="19">
        <v>4715068</v>
      </c>
      <c r="Q11" s="19">
        <v>1315845</v>
      </c>
      <c r="R11" s="19">
        <v>7558550</v>
      </c>
      <c r="S11" s="19">
        <v>1269001</v>
      </c>
      <c r="T11" s="19">
        <v>2404294</v>
      </c>
      <c r="U11" s="19">
        <v>1285386</v>
      </c>
      <c r="V11" s="19">
        <v>4958681</v>
      </c>
      <c r="W11" s="19">
        <v>25635715</v>
      </c>
      <c r="X11" s="19">
        <v>20585033</v>
      </c>
      <c r="Y11" s="19">
        <v>5050682</v>
      </c>
      <c r="Z11" s="20">
        <v>24.54</v>
      </c>
      <c r="AA11" s="21">
        <v>20585033</v>
      </c>
    </row>
    <row r="12" spans="1:27" ht="13.5">
      <c r="A12" s="22" t="s">
        <v>39</v>
      </c>
      <c r="B12" s="16"/>
      <c r="C12" s="17">
        <v>15120</v>
      </c>
      <c r="D12" s="17"/>
      <c r="E12" s="18"/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15120</v>
      </c>
      <c r="Y12" s="19">
        <v>-15120</v>
      </c>
      <c r="Z12" s="20">
        <v>-100</v>
      </c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1227871922</v>
      </c>
      <c r="D14" s="17"/>
      <c r="E14" s="18">
        <v>-1207992701</v>
      </c>
      <c r="F14" s="19">
        <v>-1313808491</v>
      </c>
      <c r="G14" s="19">
        <v>-100101740</v>
      </c>
      <c r="H14" s="19">
        <v>-109980226</v>
      </c>
      <c r="I14" s="19">
        <v>-111470919</v>
      </c>
      <c r="J14" s="19">
        <v>-321552885</v>
      </c>
      <c r="K14" s="19">
        <v>-90862692</v>
      </c>
      <c r="L14" s="19">
        <v>-109745490</v>
      </c>
      <c r="M14" s="19">
        <v>-101651219</v>
      </c>
      <c r="N14" s="19">
        <v>-302259401</v>
      </c>
      <c r="O14" s="19">
        <v>-86381018</v>
      </c>
      <c r="P14" s="19">
        <v>-119685013</v>
      </c>
      <c r="Q14" s="19">
        <v>-108736672</v>
      </c>
      <c r="R14" s="19">
        <v>-314802703</v>
      </c>
      <c r="S14" s="19">
        <v>-130020779</v>
      </c>
      <c r="T14" s="19">
        <v>-148388220</v>
      </c>
      <c r="U14" s="19">
        <v>-121578616</v>
      </c>
      <c r="V14" s="19">
        <v>-399987615</v>
      </c>
      <c r="W14" s="19">
        <v>-1338602604</v>
      </c>
      <c r="X14" s="19">
        <v>-1313808491</v>
      </c>
      <c r="Y14" s="19">
        <v>-24794113</v>
      </c>
      <c r="Z14" s="20">
        <v>1.89</v>
      </c>
      <c r="AA14" s="21">
        <v>-1313808491</v>
      </c>
    </row>
    <row r="15" spans="1:27" ht="13.5">
      <c r="A15" s="22" t="s">
        <v>42</v>
      </c>
      <c r="B15" s="16"/>
      <c r="C15" s="17">
        <v>58975521</v>
      </c>
      <c r="D15" s="17"/>
      <c r="E15" s="18">
        <v>-56833007</v>
      </c>
      <c r="F15" s="19">
        <v>-65820413</v>
      </c>
      <c r="G15" s="19"/>
      <c r="H15" s="19"/>
      <c r="I15" s="19">
        <v>-5085011</v>
      </c>
      <c r="J15" s="19">
        <v>-5085011</v>
      </c>
      <c r="K15" s="19">
        <v>-5085011</v>
      </c>
      <c r="L15" s="19">
        <v>-4334069</v>
      </c>
      <c r="M15" s="19">
        <v>-17452202</v>
      </c>
      <c r="N15" s="19">
        <v>-26871282</v>
      </c>
      <c r="O15" s="19"/>
      <c r="P15" s="19"/>
      <c r="Q15" s="19"/>
      <c r="R15" s="19"/>
      <c r="S15" s="19"/>
      <c r="T15" s="19"/>
      <c r="U15" s="19"/>
      <c r="V15" s="19"/>
      <c r="W15" s="19">
        <v>-31956293</v>
      </c>
      <c r="X15" s="19">
        <v>-65820413</v>
      </c>
      <c r="Y15" s="19">
        <v>33864120</v>
      </c>
      <c r="Z15" s="20">
        <v>-51.45</v>
      </c>
      <c r="AA15" s="21">
        <v>-65820413</v>
      </c>
    </row>
    <row r="16" spans="1:27" ht="13.5">
      <c r="A16" s="22" t="s">
        <v>43</v>
      </c>
      <c r="B16" s="16"/>
      <c r="C16" s="17"/>
      <c r="D16" s="17"/>
      <c r="E16" s="18">
        <v>-595002</v>
      </c>
      <c r="F16" s="19">
        <v>-595002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-347000</v>
      </c>
      <c r="U16" s="19">
        <v>-220000</v>
      </c>
      <c r="V16" s="19">
        <v>-567000</v>
      </c>
      <c r="W16" s="19">
        <v>-567000</v>
      </c>
      <c r="X16" s="19">
        <v>-595002</v>
      </c>
      <c r="Y16" s="19">
        <v>28002</v>
      </c>
      <c r="Z16" s="20">
        <v>-4.71</v>
      </c>
      <c r="AA16" s="21">
        <v>-595002</v>
      </c>
    </row>
    <row r="17" spans="1:27" ht="13.5">
      <c r="A17" s="23" t="s">
        <v>44</v>
      </c>
      <c r="B17" s="24"/>
      <c r="C17" s="25">
        <f aca="true" t="shared" si="0" ref="C17:Y17">SUM(C6:C16)</f>
        <v>2621921021</v>
      </c>
      <c r="D17" s="25">
        <f>SUM(D6:D16)</f>
        <v>0</v>
      </c>
      <c r="E17" s="26">
        <f t="shared" si="0"/>
        <v>245586942</v>
      </c>
      <c r="F17" s="27">
        <f t="shared" si="0"/>
        <v>197345156</v>
      </c>
      <c r="G17" s="27">
        <f t="shared" si="0"/>
        <v>61059181</v>
      </c>
      <c r="H17" s="27">
        <f t="shared" si="0"/>
        <v>-19953529</v>
      </c>
      <c r="I17" s="27">
        <f t="shared" si="0"/>
        <v>-31784554</v>
      </c>
      <c r="J17" s="27">
        <f t="shared" si="0"/>
        <v>9321098</v>
      </c>
      <c r="K17" s="27">
        <f t="shared" si="0"/>
        <v>56964551</v>
      </c>
      <c r="L17" s="27">
        <f t="shared" si="0"/>
        <v>24618065</v>
      </c>
      <c r="M17" s="27">
        <f t="shared" si="0"/>
        <v>13738887</v>
      </c>
      <c r="N17" s="27">
        <f t="shared" si="0"/>
        <v>95321503</v>
      </c>
      <c r="O17" s="27">
        <f t="shared" si="0"/>
        <v>15816841</v>
      </c>
      <c r="P17" s="27">
        <f t="shared" si="0"/>
        <v>17061841</v>
      </c>
      <c r="Q17" s="27">
        <f t="shared" si="0"/>
        <v>58678027</v>
      </c>
      <c r="R17" s="27">
        <f t="shared" si="0"/>
        <v>91556709</v>
      </c>
      <c r="S17" s="27">
        <f t="shared" si="0"/>
        <v>28131880</v>
      </c>
      <c r="T17" s="27">
        <f t="shared" si="0"/>
        <v>-25878856</v>
      </c>
      <c r="U17" s="27">
        <f t="shared" si="0"/>
        <v>1316662</v>
      </c>
      <c r="V17" s="27">
        <f t="shared" si="0"/>
        <v>3569686</v>
      </c>
      <c r="W17" s="27">
        <f t="shared" si="0"/>
        <v>199768996</v>
      </c>
      <c r="X17" s="27">
        <f t="shared" si="0"/>
        <v>197345156</v>
      </c>
      <c r="Y17" s="27">
        <f t="shared" si="0"/>
        <v>2423840</v>
      </c>
      <c r="Z17" s="28">
        <f>+IF(X17&lt;&gt;0,+(Y17/X17)*100,0)</f>
        <v>1.228223711759107</v>
      </c>
      <c r="AA17" s="29">
        <f>SUM(AA6:AA16)</f>
        <v>197345156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1539002</v>
      </c>
      <c r="D21" s="17"/>
      <c r="E21" s="18">
        <v>250000</v>
      </c>
      <c r="F21" s="19">
        <v>250002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250002</v>
      </c>
      <c r="Y21" s="36">
        <v>-250002</v>
      </c>
      <c r="Z21" s="37">
        <v>-100</v>
      </c>
      <c r="AA21" s="38">
        <v>250002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-27144449</v>
      </c>
      <c r="D23" s="40"/>
      <c r="E23" s="18">
        <v>-250359</v>
      </c>
      <c r="F23" s="19">
        <v>-250362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-250362</v>
      </c>
      <c r="Y23" s="36">
        <v>250362</v>
      </c>
      <c r="Z23" s="37">
        <v>-100</v>
      </c>
      <c r="AA23" s="38">
        <v>-250362</v>
      </c>
    </row>
    <row r="24" spans="1:27" ht="13.5">
      <c r="A24" s="22" t="s">
        <v>49</v>
      </c>
      <c r="B24" s="16"/>
      <c r="C24" s="17"/>
      <c r="D24" s="17"/>
      <c r="E24" s="18"/>
      <c r="F24" s="19">
        <v>-1</v>
      </c>
      <c r="G24" s="19">
        <v>-27500000</v>
      </c>
      <c r="H24" s="19">
        <v>5000000</v>
      </c>
      <c r="I24" s="19">
        <v>53578113</v>
      </c>
      <c r="J24" s="19">
        <v>31078113</v>
      </c>
      <c r="K24" s="19"/>
      <c r="L24" s="19">
        <v>-25000000</v>
      </c>
      <c r="M24" s="19"/>
      <c r="N24" s="19">
        <v>-25000000</v>
      </c>
      <c r="O24" s="19"/>
      <c r="P24" s="19"/>
      <c r="Q24" s="19"/>
      <c r="R24" s="19"/>
      <c r="S24" s="19"/>
      <c r="T24" s="19"/>
      <c r="U24" s="19"/>
      <c r="V24" s="19"/>
      <c r="W24" s="19">
        <v>6078113</v>
      </c>
      <c r="X24" s="19">
        <v>-1</v>
      </c>
      <c r="Y24" s="19">
        <v>6078114</v>
      </c>
      <c r="Z24" s="20">
        <v>-607811400</v>
      </c>
      <c r="AA24" s="21">
        <v>-1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-276276506</v>
      </c>
      <c r="F26" s="19">
        <v>-338228506</v>
      </c>
      <c r="G26" s="19">
        <v>-258592</v>
      </c>
      <c r="H26" s="19">
        <v>-5240859</v>
      </c>
      <c r="I26" s="19">
        <v>-16473636</v>
      </c>
      <c r="J26" s="19">
        <v>-21973087</v>
      </c>
      <c r="K26" s="19">
        <v>-14565692</v>
      </c>
      <c r="L26" s="19">
        <v>-18037052</v>
      </c>
      <c r="M26" s="19">
        <v>-16873264</v>
      </c>
      <c r="N26" s="19">
        <v>-49476008</v>
      </c>
      <c r="O26" s="19">
        <v>-8968283</v>
      </c>
      <c r="P26" s="19">
        <v>-9825988</v>
      </c>
      <c r="Q26" s="19">
        <v>-17894868</v>
      </c>
      <c r="R26" s="19">
        <v>-36689139</v>
      </c>
      <c r="S26" s="19">
        <v>-11248888</v>
      </c>
      <c r="T26" s="19">
        <v>-42039390</v>
      </c>
      <c r="U26" s="19">
        <v>-52936428</v>
      </c>
      <c r="V26" s="19">
        <v>-106224706</v>
      </c>
      <c r="W26" s="19">
        <v>-214362940</v>
      </c>
      <c r="X26" s="19">
        <v>-338228506</v>
      </c>
      <c r="Y26" s="19">
        <v>123865566</v>
      </c>
      <c r="Z26" s="20">
        <v>-36.62</v>
      </c>
      <c r="AA26" s="21">
        <v>-338228506</v>
      </c>
    </row>
    <row r="27" spans="1:27" ht="13.5">
      <c r="A27" s="23" t="s">
        <v>51</v>
      </c>
      <c r="B27" s="24"/>
      <c r="C27" s="25">
        <f aca="true" t="shared" si="1" ref="C27:Y27">SUM(C21:C26)</f>
        <v>-25605447</v>
      </c>
      <c r="D27" s="25">
        <f>SUM(D21:D26)</f>
        <v>0</v>
      </c>
      <c r="E27" s="26">
        <f t="shared" si="1"/>
        <v>-276276865</v>
      </c>
      <c r="F27" s="27">
        <f t="shared" si="1"/>
        <v>-338228867</v>
      </c>
      <c r="G27" s="27">
        <f t="shared" si="1"/>
        <v>-27758592</v>
      </c>
      <c r="H27" s="27">
        <f t="shared" si="1"/>
        <v>-240859</v>
      </c>
      <c r="I27" s="27">
        <f t="shared" si="1"/>
        <v>37104477</v>
      </c>
      <c r="J27" s="27">
        <f t="shared" si="1"/>
        <v>9105026</v>
      </c>
      <c r="K27" s="27">
        <f t="shared" si="1"/>
        <v>-14565692</v>
      </c>
      <c r="L27" s="27">
        <f t="shared" si="1"/>
        <v>-43037052</v>
      </c>
      <c r="M27" s="27">
        <f t="shared" si="1"/>
        <v>-16873264</v>
      </c>
      <c r="N27" s="27">
        <f t="shared" si="1"/>
        <v>-74476008</v>
      </c>
      <c r="O27" s="27">
        <f t="shared" si="1"/>
        <v>-8968283</v>
      </c>
      <c r="P27" s="27">
        <f t="shared" si="1"/>
        <v>-9825988</v>
      </c>
      <c r="Q27" s="27">
        <f t="shared" si="1"/>
        <v>-17894868</v>
      </c>
      <c r="R27" s="27">
        <f t="shared" si="1"/>
        <v>-36689139</v>
      </c>
      <c r="S27" s="27">
        <f t="shared" si="1"/>
        <v>-11248888</v>
      </c>
      <c r="T27" s="27">
        <f t="shared" si="1"/>
        <v>-42039390</v>
      </c>
      <c r="U27" s="27">
        <f t="shared" si="1"/>
        <v>-52936428</v>
      </c>
      <c r="V27" s="27">
        <f t="shared" si="1"/>
        <v>-106224706</v>
      </c>
      <c r="W27" s="27">
        <f t="shared" si="1"/>
        <v>-208284827</v>
      </c>
      <c r="X27" s="27">
        <f t="shared" si="1"/>
        <v>-338228867</v>
      </c>
      <c r="Y27" s="27">
        <f t="shared" si="1"/>
        <v>129944040</v>
      </c>
      <c r="Z27" s="28">
        <f>+IF(X27&lt;&gt;0,+(Y27/X27)*100,0)</f>
        <v>-38.41896794693162</v>
      </c>
      <c r="AA27" s="29">
        <f>SUM(AA21:AA26)</f>
        <v>-338228867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21665215</v>
      </c>
      <c r="D32" s="17"/>
      <c r="E32" s="18">
        <v>205000000</v>
      </c>
      <c r="F32" s="19">
        <v>205000002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205000000</v>
      </c>
      <c r="V32" s="19">
        <v>205000000</v>
      </c>
      <c r="W32" s="19">
        <v>205000000</v>
      </c>
      <c r="X32" s="19">
        <v>205000002</v>
      </c>
      <c r="Y32" s="19">
        <v>-2</v>
      </c>
      <c r="Z32" s="20"/>
      <c r="AA32" s="21">
        <v>205000002</v>
      </c>
    </row>
    <row r="33" spans="1:27" ht="13.5">
      <c r="A33" s="22" t="s">
        <v>55</v>
      </c>
      <c r="B33" s="16"/>
      <c r="C33" s="17">
        <v>2536291</v>
      </c>
      <c r="D33" s="17"/>
      <c r="E33" s="18">
        <v>654779</v>
      </c>
      <c r="F33" s="19">
        <v>654780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654780</v>
      </c>
      <c r="Y33" s="19">
        <v>-654780</v>
      </c>
      <c r="Z33" s="20">
        <v>-100</v>
      </c>
      <c r="AA33" s="21">
        <v>654780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-108932338</v>
      </c>
      <c r="F35" s="19">
        <v>-108932337</v>
      </c>
      <c r="G35" s="19"/>
      <c r="H35" s="19"/>
      <c r="I35" s="19"/>
      <c r="J35" s="19"/>
      <c r="K35" s="19"/>
      <c r="L35" s="19">
        <v>-18467834</v>
      </c>
      <c r="M35" s="19">
        <v>-37920919</v>
      </c>
      <c r="N35" s="19">
        <v>-56388753</v>
      </c>
      <c r="O35" s="19"/>
      <c r="P35" s="19"/>
      <c r="Q35" s="19"/>
      <c r="R35" s="19"/>
      <c r="S35" s="19"/>
      <c r="T35" s="19"/>
      <c r="U35" s="19">
        <v>-24476223</v>
      </c>
      <c r="V35" s="19">
        <v>-24476223</v>
      </c>
      <c r="W35" s="19">
        <v>-80864976</v>
      </c>
      <c r="X35" s="19">
        <v>-108932337</v>
      </c>
      <c r="Y35" s="19">
        <v>28067361</v>
      </c>
      <c r="Z35" s="20">
        <v>-25.77</v>
      </c>
      <c r="AA35" s="21">
        <v>-108932337</v>
      </c>
    </row>
    <row r="36" spans="1:27" ht="13.5">
      <c r="A36" s="23" t="s">
        <v>57</v>
      </c>
      <c r="B36" s="24"/>
      <c r="C36" s="25">
        <f aca="true" t="shared" si="2" ref="C36:Y36">SUM(C31:C35)</f>
        <v>24201506</v>
      </c>
      <c r="D36" s="25">
        <f>SUM(D31:D35)</f>
        <v>0</v>
      </c>
      <c r="E36" s="26">
        <f t="shared" si="2"/>
        <v>96722441</v>
      </c>
      <c r="F36" s="27">
        <f t="shared" si="2"/>
        <v>96722445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-18467834</v>
      </c>
      <c r="M36" s="27">
        <f t="shared" si="2"/>
        <v>-37920919</v>
      </c>
      <c r="N36" s="27">
        <f t="shared" si="2"/>
        <v>-56388753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180523777</v>
      </c>
      <c r="V36" s="27">
        <f t="shared" si="2"/>
        <v>180523777</v>
      </c>
      <c r="W36" s="27">
        <f t="shared" si="2"/>
        <v>124135024</v>
      </c>
      <c r="X36" s="27">
        <f t="shared" si="2"/>
        <v>96722445</v>
      </c>
      <c r="Y36" s="27">
        <f t="shared" si="2"/>
        <v>27412579</v>
      </c>
      <c r="Z36" s="28">
        <f>+IF(X36&lt;&gt;0,+(Y36/X36)*100,0)</f>
        <v>28.34148681828711</v>
      </c>
      <c r="AA36" s="29">
        <f>SUM(AA31:AA35)</f>
        <v>96722445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2620517080</v>
      </c>
      <c r="D38" s="31">
        <f>+D17+D27+D36</f>
        <v>0</v>
      </c>
      <c r="E38" s="32">
        <f t="shared" si="3"/>
        <v>66032518</v>
      </c>
      <c r="F38" s="33">
        <f t="shared" si="3"/>
        <v>-44161266</v>
      </c>
      <c r="G38" s="33">
        <f t="shared" si="3"/>
        <v>33300589</v>
      </c>
      <c r="H38" s="33">
        <f t="shared" si="3"/>
        <v>-20194388</v>
      </c>
      <c r="I38" s="33">
        <f t="shared" si="3"/>
        <v>5319923</v>
      </c>
      <c r="J38" s="33">
        <f t="shared" si="3"/>
        <v>18426124</v>
      </c>
      <c r="K38" s="33">
        <f t="shared" si="3"/>
        <v>42398859</v>
      </c>
      <c r="L38" s="33">
        <f t="shared" si="3"/>
        <v>-36886821</v>
      </c>
      <c r="M38" s="33">
        <f t="shared" si="3"/>
        <v>-41055296</v>
      </c>
      <c r="N38" s="33">
        <f t="shared" si="3"/>
        <v>-35543258</v>
      </c>
      <c r="O38" s="33">
        <f t="shared" si="3"/>
        <v>6848558</v>
      </c>
      <c r="P38" s="33">
        <f t="shared" si="3"/>
        <v>7235853</v>
      </c>
      <c r="Q38" s="33">
        <f t="shared" si="3"/>
        <v>40783159</v>
      </c>
      <c r="R38" s="33">
        <f t="shared" si="3"/>
        <v>54867570</v>
      </c>
      <c r="S38" s="33">
        <f t="shared" si="3"/>
        <v>16882992</v>
      </c>
      <c r="T38" s="33">
        <f t="shared" si="3"/>
        <v>-67918246</v>
      </c>
      <c r="U38" s="33">
        <f t="shared" si="3"/>
        <v>128904011</v>
      </c>
      <c r="V38" s="33">
        <f t="shared" si="3"/>
        <v>77868757</v>
      </c>
      <c r="W38" s="33">
        <f t="shared" si="3"/>
        <v>115619193</v>
      </c>
      <c r="X38" s="33">
        <f t="shared" si="3"/>
        <v>-44161266</v>
      </c>
      <c r="Y38" s="33">
        <f t="shared" si="3"/>
        <v>159780459</v>
      </c>
      <c r="Z38" s="34">
        <f>+IF(X38&lt;&gt;0,+(Y38/X38)*100,0)</f>
        <v>-361.8113189961538</v>
      </c>
      <c r="AA38" s="35">
        <f>+AA17+AA27+AA36</f>
        <v>-44161266</v>
      </c>
    </row>
    <row r="39" spans="1:27" ht="13.5">
      <c r="A39" s="22" t="s">
        <v>59</v>
      </c>
      <c r="B39" s="16"/>
      <c r="C39" s="31">
        <v>135846333</v>
      </c>
      <c r="D39" s="31"/>
      <c r="E39" s="32">
        <v>65507289</v>
      </c>
      <c r="F39" s="33">
        <v>178786182</v>
      </c>
      <c r="G39" s="33">
        <v>178786182</v>
      </c>
      <c r="H39" s="33">
        <v>212086771</v>
      </c>
      <c r="I39" s="33">
        <v>191892383</v>
      </c>
      <c r="J39" s="33">
        <v>178786182</v>
      </c>
      <c r="K39" s="33">
        <v>197212306</v>
      </c>
      <c r="L39" s="33">
        <v>239611165</v>
      </c>
      <c r="M39" s="33">
        <v>202724344</v>
      </c>
      <c r="N39" s="33">
        <v>197212306</v>
      </c>
      <c r="O39" s="33">
        <v>161669048</v>
      </c>
      <c r="P39" s="33">
        <v>168517606</v>
      </c>
      <c r="Q39" s="33">
        <v>175753459</v>
      </c>
      <c r="R39" s="33">
        <v>161669048</v>
      </c>
      <c r="S39" s="33">
        <v>216536618</v>
      </c>
      <c r="T39" s="33">
        <v>233419610</v>
      </c>
      <c r="U39" s="33">
        <v>165501364</v>
      </c>
      <c r="V39" s="33">
        <v>216536618</v>
      </c>
      <c r="W39" s="33">
        <v>178786182</v>
      </c>
      <c r="X39" s="33">
        <v>178786182</v>
      </c>
      <c r="Y39" s="33"/>
      <c r="Z39" s="34"/>
      <c r="AA39" s="35">
        <v>178786182</v>
      </c>
    </row>
    <row r="40" spans="1:27" ht="13.5">
      <c r="A40" s="41" t="s">
        <v>60</v>
      </c>
      <c r="B40" s="42"/>
      <c r="C40" s="43">
        <v>182668527</v>
      </c>
      <c r="D40" s="43"/>
      <c r="E40" s="44">
        <v>131539806</v>
      </c>
      <c r="F40" s="45">
        <v>134624916</v>
      </c>
      <c r="G40" s="45">
        <v>212086771</v>
      </c>
      <c r="H40" s="45">
        <v>191892383</v>
      </c>
      <c r="I40" s="45">
        <v>197212306</v>
      </c>
      <c r="J40" s="45">
        <v>197212306</v>
      </c>
      <c r="K40" s="45">
        <v>239611165</v>
      </c>
      <c r="L40" s="45">
        <v>202724344</v>
      </c>
      <c r="M40" s="45">
        <v>161669048</v>
      </c>
      <c r="N40" s="45">
        <v>161669048</v>
      </c>
      <c r="O40" s="45">
        <v>168517606</v>
      </c>
      <c r="P40" s="45">
        <v>175753459</v>
      </c>
      <c r="Q40" s="45">
        <v>216536618</v>
      </c>
      <c r="R40" s="45">
        <v>168517606</v>
      </c>
      <c r="S40" s="45">
        <v>233419610</v>
      </c>
      <c r="T40" s="45">
        <v>165501364</v>
      </c>
      <c r="U40" s="45">
        <v>294405375</v>
      </c>
      <c r="V40" s="45">
        <v>294405375</v>
      </c>
      <c r="W40" s="45">
        <v>294405375</v>
      </c>
      <c r="X40" s="45">
        <v>134624916</v>
      </c>
      <c r="Y40" s="45">
        <v>159780459</v>
      </c>
      <c r="Z40" s="46">
        <v>118.69</v>
      </c>
      <c r="AA40" s="47">
        <v>134624916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167563856</v>
      </c>
      <c r="D6" s="17"/>
      <c r="E6" s="18">
        <v>169998888</v>
      </c>
      <c r="F6" s="19">
        <v>192704987</v>
      </c>
      <c r="G6" s="19">
        <v>10590287</v>
      </c>
      <c r="H6" s="19">
        <v>14061400</v>
      </c>
      <c r="I6" s="19">
        <v>15025697</v>
      </c>
      <c r="J6" s="19">
        <v>39677384</v>
      </c>
      <c r="K6" s="19">
        <v>15800945</v>
      </c>
      <c r="L6" s="19">
        <v>15172555</v>
      </c>
      <c r="M6" s="19">
        <v>15442764</v>
      </c>
      <c r="N6" s="19">
        <v>46416264</v>
      </c>
      <c r="O6" s="19">
        <v>15335136</v>
      </c>
      <c r="P6" s="19">
        <v>14141911</v>
      </c>
      <c r="Q6" s="19">
        <v>15680366</v>
      </c>
      <c r="R6" s="19">
        <v>45157413</v>
      </c>
      <c r="S6" s="19">
        <v>14150311</v>
      </c>
      <c r="T6" s="19">
        <v>16283770</v>
      </c>
      <c r="U6" s="19">
        <v>15503059</v>
      </c>
      <c r="V6" s="19">
        <v>45937140</v>
      </c>
      <c r="W6" s="19">
        <v>177188201</v>
      </c>
      <c r="X6" s="19">
        <v>192704987</v>
      </c>
      <c r="Y6" s="19">
        <v>-15516786</v>
      </c>
      <c r="Z6" s="20">
        <v>-8.05</v>
      </c>
      <c r="AA6" s="21">
        <v>192704987</v>
      </c>
    </row>
    <row r="7" spans="1:27" ht="13.5">
      <c r="A7" s="22" t="s">
        <v>34</v>
      </c>
      <c r="B7" s="16"/>
      <c r="C7" s="17">
        <v>635384998</v>
      </c>
      <c r="D7" s="17"/>
      <c r="E7" s="18">
        <v>641410624</v>
      </c>
      <c r="F7" s="19">
        <v>643522620</v>
      </c>
      <c r="G7" s="19">
        <v>51668075</v>
      </c>
      <c r="H7" s="19">
        <v>53373391</v>
      </c>
      <c r="I7" s="19">
        <v>58136770</v>
      </c>
      <c r="J7" s="19">
        <v>163178236</v>
      </c>
      <c r="K7" s="19">
        <v>58420180</v>
      </c>
      <c r="L7" s="19">
        <v>56636638</v>
      </c>
      <c r="M7" s="19">
        <v>55414507</v>
      </c>
      <c r="N7" s="19">
        <v>170471325</v>
      </c>
      <c r="O7" s="19">
        <v>56386546</v>
      </c>
      <c r="P7" s="19">
        <v>52558800</v>
      </c>
      <c r="Q7" s="19">
        <v>56215912</v>
      </c>
      <c r="R7" s="19">
        <v>165161258</v>
      </c>
      <c r="S7" s="19">
        <v>53016344</v>
      </c>
      <c r="T7" s="19">
        <v>59017659</v>
      </c>
      <c r="U7" s="19">
        <v>58514782</v>
      </c>
      <c r="V7" s="19">
        <v>170548785</v>
      </c>
      <c r="W7" s="19">
        <v>669359604</v>
      </c>
      <c r="X7" s="19">
        <v>643522620</v>
      </c>
      <c r="Y7" s="19">
        <v>25836984</v>
      </c>
      <c r="Z7" s="20">
        <v>4.01</v>
      </c>
      <c r="AA7" s="21">
        <v>643522620</v>
      </c>
    </row>
    <row r="8" spans="1:27" ht="13.5">
      <c r="A8" s="22" t="s">
        <v>35</v>
      </c>
      <c r="B8" s="16"/>
      <c r="C8" s="17">
        <v>143391359</v>
      </c>
      <c r="D8" s="17"/>
      <c r="E8" s="18">
        <v>46221452</v>
      </c>
      <c r="F8" s="19">
        <v>61906781</v>
      </c>
      <c r="G8" s="19">
        <v>17832726</v>
      </c>
      <c r="H8" s="19">
        <v>-4037911</v>
      </c>
      <c r="I8" s="19">
        <v>-3822674</v>
      </c>
      <c r="J8" s="19">
        <v>9972141</v>
      </c>
      <c r="K8" s="19">
        <v>31085342</v>
      </c>
      <c r="L8" s="19">
        <v>56054</v>
      </c>
      <c r="M8" s="19">
        <v>12058317</v>
      </c>
      <c r="N8" s="19">
        <v>43199713</v>
      </c>
      <c r="O8" s="19">
        <v>44613701</v>
      </c>
      <c r="P8" s="19">
        <v>59148731</v>
      </c>
      <c r="Q8" s="19">
        <v>95336128</v>
      </c>
      <c r="R8" s="19">
        <v>199098560</v>
      </c>
      <c r="S8" s="19">
        <v>62193151</v>
      </c>
      <c r="T8" s="19">
        <v>20554474</v>
      </c>
      <c r="U8" s="19">
        <v>6422609</v>
      </c>
      <c r="V8" s="19">
        <v>89170234</v>
      </c>
      <c r="W8" s="19">
        <v>341440648</v>
      </c>
      <c r="X8" s="19">
        <v>61906781</v>
      </c>
      <c r="Y8" s="19">
        <v>279533867</v>
      </c>
      <c r="Z8" s="20">
        <v>451.54</v>
      </c>
      <c r="AA8" s="21">
        <v>61906781</v>
      </c>
    </row>
    <row r="9" spans="1:27" ht="13.5">
      <c r="A9" s="22" t="s">
        <v>36</v>
      </c>
      <c r="B9" s="16"/>
      <c r="C9" s="17">
        <v>228453515</v>
      </c>
      <c r="D9" s="17"/>
      <c r="E9" s="18">
        <v>242333977</v>
      </c>
      <c r="F9" s="19">
        <v>256723730</v>
      </c>
      <c r="G9" s="19">
        <v>54541978</v>
      </c>
      <c r="H9" s="19">
        <v>12551197</v>
      </c>
      <c r="I9" s="19">
        <v>4591983</v>
      </c>
      <c r="J9" s="19">
        <v>71685158</v>
      </c>
      <c r="K9" s="19">
        <v>11816941</v>
      </c>
      <c r="L9" s="19">
        <v>44492064</v>
      </c>
      <c r="M9" s="19">
        <v>30367989</v>
      </c>
      <c r="N9" s="19">
        <v>86676994</v>
      </c>
      <c r="O9" s="19">
        <v>4349666</v>
      </c>
      <c r="P9" s="19">
        <v>27083560</v>
      </c>
      <c r="Q9" s="19">
        <v>40209907</v>
      </c>
      <c r="R9" s="19">
        <v>71643133</v>
      </c>
      <c r="S9" s="19">
        <v>17160189</v>
      </c>
      <c r="T9" s="19">
        <v>2831013</v>
      </c>
      <c r="U9" s="19"/>
      <c r="V9" s="19">
        <v>19991202</v>
      </c>
      <c r="W9" s="19">
        <v>249996487</v>
      </c>
      <c r="X9" s="19">
        <v>256723730</v>
      </c>
      <c r="Y9" s="19">
        <v>-6727243</v>
      </c>
      <c r="Z9" s="20">
        <v>-2.62</v>
      </c>
      <c r="AA9" s="21">
        <v>256723730</v>
      </c>
    </row>
    <row r="10" spans="1:27" ht="13.5">
      <c r="A10" s="22" t="s">
        <v>37</v>
      </c>
      <c r="B10" s="16"/>
      <c r="C10" s="17">
        <v>267657523</v>
      </c>
      <c r="D10" s="17"/>
      <c r="E10" s="18">
        <v>142273589</v>
      </c>
      <c r="F10" s="19">
        <v>151480711</v>
      </c>
      <c r="G10" s="19">
        <v>44563000</v>
      </c>
      <c r="H10" s="19">
        <v>37909869</v>
      </c>
      <c r="I10" s="19"/>
      <c r="J10" s="19">
        <v>82472869</v>
      </c>
      <c r="K10" s="19">
        <v>5950361</v>
      </c>
      <c r="L10" s="19">
        <v>19236700</v>
      </c>
      <c r="M10" s="19"/>
      <c r="N10" s="19">
        <v>25187061</v>
      </c>
      <c r="O10" s="19"/>
      <c r="P10" s="19">
        <v>57171048</v>
      </c>
      <c r="Q10" s="19">
        <v>10000000</v>
      </c>
      <c r="R10" s="19">
        <v>67171048</v>
      </c>
      <c r="S10" s="19">
        <v>11661300</v>
      </c>
      <c r="T10" s="19"/>
      <c r="U10" s="19"/>
      <c r="V10" s="19">
        <v>11661300</v>
      </c>
      <c r="W10" s="19">
        <v>186492278</v>
      </c>
      <c r="X10" s="19">
        <v>151480711</v>
      </c>
      <c r="Y10" s="19">
        <v>35011567</v>
      </c>
      <c r="Z10" s="20">
        <v>23.11</v>
      </c>
      <c r="AA10" s="21">
        <v>151480711</v>
      </c>
    </row>
    <row r="11" spans="1:27" ht="13.5">
      <c r="A11" s="22" t="s">
        <v>38</v>
      </c>
      <c r="B11" s="16"/>
      <c r="C11" s="17">
        <v>22977273</v>
      </c>
      <c r="D11" s="17"/>
      <c r="E11" s="18">
        <v>23124431</v>
      </c>
      <c r="F11" s="19">
        <v>23124432</v>
      </c>
      <c r="G11" s="19">
        <v>2485381</v>
      </c>
      <c r="H11" s="19">
        <v>1964869</v>
      </c>
      <c r="I11" s="19">
        <v>1938071</v>
      </c>
      <c r="J11" s="19">
        <v>6388321</v>
      </c>
      <c r="K11" s="19">
        <v>1814119</v>
      </c>
      <c r="L11" s="19">
        <v>2377880</v>
      </c>
      <c r="M11" s="19">
        <v>2420334</v>
      </c>
      <c r="N11" s="19">
        <v>6612333</v>
      </c>
      <c r="O11" s="19">
        <v>1938977</v>
      </c>
      <c r="P11" s="19">
        <v>3033660</v>
      </c>
      <c r="Q11" s="19">
        <v>1710570</v>
      </c>
      <c r="R11" s="19">
        <v>6683207</v>
      </c>
      <c r="S11" s="19">
        <v>2629055</v>
      </c>
      <c r="T11" s="19">
        <v>1408243</v>
      </c>
      <c r="U11" s="19">
        <v>2720455</v>
      </c>
      <c r="V11" s="19">
        <v>6757753</v>
      </c>
      <c r="W11" s="19">
        <v>26441614</v>
      </c>
      <c r="X11" s="19">
        <v>23124432</v>
      </c>
      <c r="Y11" s="19">
        <v>3317182</v>
      </c>
      <c r="Z11" s="20">
        <v>14.34</v>
      </c>
      <c r="AA11" s="21">
        <v>23124432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-1136152472</v>
      </c>
      <c r="D14" s="17"/>
      <c r="E14" s="18">
        <v>-988638714</v>
      </c>
      <c r="F14" s="19">
        <v>-1061998172</v>
      </c>
      <c r="G14" s="19">
        <v>-99510486</v>
      </c>
      <c r="H14" s="19">
        <v>-113049668</v>
      </c>
      <c r="I14" s="19">
        <v>-78832882</v>
      </c>
      <c r="J14" s="19">
        <v>-291393036</v>
      </c>
      <c r="K14" s="19">
        <v>-93987991</v>
      </c>
      <c r="L14" s="19">
        <v>-108062500</v>
      </c>
      <c r="M14" s="19">
        <v>-129036655</v>
      </c>
      <c r="N14" s="19">
        <v>-331087146</v>
      </c>
      <c r="O14" s="19">
        <v>-127558164</v>
      </c>
      <c r="P14" s="19">
        <v>-189915626</v>
      </c>
      <c r="Q14" s="19">
        <v>-115851849</v>
      </c>
      <c r="R14" s="19">
        <v>-433325639</v>
      </c>
      <c r="S14" s="19">
        <v>-158335522</v>
      </c>
      <c r="T14" s="19">
        <v>-109645590</v>
      </c>
      <c r="U14" s="19">
        <v>-178990006</v>
      </c>
      <c r="V14" s="19">
        <v>-446971118</v>
      </c>
      <c r="W14" s="19">
        <v>-1502776939</v>
      </c>
      <c r="X14" s="19">
        <v>-1061998172</v>
      </c>
      <c r="Y14" s="19">
        <v>-440778767</v>
      </c>
      <c r="Z14" s="20">
        <v>41.5</v>
      </c>
      <c r="AA14" s="21">
        <v>-1061998172</v>
      </c>
    </row>
    <row r="15" spans="1:27" ht="13.5">
      <c r="A15" s="22" t="s">
        <v>42</v>
      </c>
      <c r="B15" s="16"/>
      <c r="C15" s="17">
        <v>-50384455</v>
      </c>
      <c r="D15" s="17"/>
      <c r="E15" s="18">
        <v>-47984398</v>
      </c>
      <c r="F15" s="19">
        <v>-46688409</v>
      </c>
      <c r="G15" s="19"/>
      <c r="H15" s="19"/>
      <c r="I15" s="19">
        <v>-31298</v>
      </c>
      <c r="J15" s="19">
        <v>-31298</v>
      </c>
      <c r="K15" s="19"/>
      <c r="L15" s="19"/>
      <c r="M15" s="19">
        <v>-24282055</v>
      </c>
      <c r="N15" s="19">
        <v>-24282055</v>
      </c>
      <c r="O15" s="19"/>
      <c r="P15" s="19"/>
      <c r="Q15" s="19">
        <v>-16021</v>
      </c>
      <c r="R15" s="19">
        <v>-16021</v>
      </c>
      <c r="S15" s="19"/>
      <c r="T15" s="19"/>
      <c r="U15" s="19">
        <v>-22970038</v>
      </c>
      <c r="V15" s="19">
        <v>-22970038</v>
      </c>
      <c r="W15" s="19">
        <v>-47299412</v>
      </c>
      <c r="X15" s="19">
        <v>-46688409</v>
      </c>
      <c r="Y15" s="19">
        <v>-611003</v>
      </c>
      <c r="Z15" s="20">
        <v>1.31</v>
      </c>
      <c r="AA15" s="21">
        <v>-46688409</v>
      </c>
    </row>
    <row r="16" spans="1:27" ht="13.5">
      <c r="A16" s="22" t="s">
        <v>43</v>
      </c>
      <c r="B16" s="16"/>
      <c r="C16" s="17">
        <v>-2301147</v>
      </c>
      <c r="D16" s="17"/>
      <c r="E16" s="18">
        <v>-3043001</v>
      </c>
      <c r="F16" s="19">
        <v>-3043001</v>
      </c>
      <c r="G16" s="19">
        <v>-135360</v>
      </c>
      <c r="H16" s="19">
        <v>-223622</v>
      </c>
      <c r="I16" s="19">
        <v>-323770</v>
      </c>
      <c r="J16" s="19">
        <v>-682752</v>
      </c>
      <c r="K16" s="19">
        <v>-185430</v>
      </c>
      <c r="L16" s="19">
        <v>-36368</v>
      </c>
      <c r="M16" s="19">
        <v>-557081</v>
      </c>
      <c r="N16" s="19">
        <v>-778879</v>
      </c>
      <c r="O16" s="19">
        <v>-207656</v>
      </c>
      <c r="P16" s="19">
        <v>-197499</v>
      </c>
      <c r="Q16" s="19">
        <v>-107188</v>
      </c>
      <c r="R16" s="19">
        <v>-512343</v>
      </c>
      <c r="S16" s="19">
        <v>-62750</v>
      </c>
      <c r="T16" s="19">
        <v>-57518</v>
      </c>
      <c r="U16" s="19">
        <v>-634802</v>
      </c>
      <c r="V16" s="19">
        <v>-755070</v>
      </c>
      <c r="W16" s="19">
        <v>-2729044</v>
      </c>
      <c r="X16" s="19">
        <v>-3043001</v>
      </c>
      <c r="Y16" s="19">
        <v>313957</v>
      </c>
      <c r="Z16" s="20">
        <v>-10.32</v>
      </c>
      <c r="AA16" s="21">
        <v>-3043001</v>
      </c>
    </row>
    <row r="17" spans="1:27" ht="13.5">
      <c r="A17" s="23" t="s">
        <v>44</v>
      </c>
      <c r="B17" s="24"/>
      <c r="C17" s="25">
        <f aca="true" t="shared" si="0" ref="C17:Y17">SUM(C6:C16)</f>
        <v>276590450</v>
      </c>
      <c r="D17" s="25">
        <f>SUM(D6:D16)</f>
        <v>0</v>
      </c>
      <c r="E17" s="26">
        <f t="shared" si="0"/>
        <v>225696848</v>
      </c>
      <c r="F17" s="27">
        <f t="shared" si="0"/>
        <v>217733679</v>
      </c>
      <c r="G17" s="27">
        <f t="shared" si="0"/>
        <v>82035601</v>
      </c>
      <c r="H17" s="27">
        <f t="shared" si="0"/>
        <v>2549525</v>
      </c>
      <c r="I17" s="27">
        <f t="shared" si="0"/>
        <v>-3318103</v>
      </c>
      <c r="J17" s="27">
        <f t="shared" si="0"/>
        <v>81267023</v>
      </c>
      <c r="K17" s="27">
        <f t="shared" si="0"/>
        <v>30714467</v>
      </c>
      <c r="L17" s="27">
        <f t="shared" si="0"/>
        <v>29873023</v>
      </c>
      <c r="M17" s="27">
        <f t="shared" si="0"/>
        <v>-38171880</v>
      </c>
      <c r="N17" s="27">
        <f t="shared" si="0"/>
        <v>22415610</v>
      </c>
      <c r="O17" s="27">
        <f t="shared" si="0"/>
        <v>-5141794</v>
      </c>
      <c r="P17" s="27">
        <f t="shared" si="0"/>
        <v>23024585</v>
      </c>
      <c r="Q17" s="27">
        <f t="shared" si="0"/>
        <v>103177825</v>
      </c>
      <c r="R17" s="27">
        <f t="shared" si="0"/>
        <v>121060616</v>
      </c>
      <c r="S17" s="27">
        <f t="shared" si="0"/>
        <v>2412078</v>
      </c>
      <c r="T17" s="27">
        <f t="shared" si="0"/>
        <v>-9607949</v>
      </c>
      <c r="U17" s="27">
        <f t="shared" si="0"/>
        <v>-119433941</v>
      </c>
      <c r="V17" s="27">
        <f t="shared" si="0"/>
        <v>-126629812</v>
      </c>
      <c r="W17" s="27">
        <f t="shared" si="0"/>
        <v>98113437</v>
      </c>
      <c r="X17" s="27">
        <f t="shared" si="0"/>
        <v>217733679</v>
      </c>
      <c r="Y17" s="27">
        <f t="shared" si="0"/>
        <v>-119620242</v>
      </c>
      <c r="Z17" s="28">
        <f>+IF(X17&lt;&gt;0,+(Y17/X17)*100,0)</f>
        <v>-54.938786938882345</v>
      </c>
      <c r="AA17" s="29">
        <f>SUM(AA6:AA16)</f>
        <v>217733679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16324016</v>
      </c>
      <c r="D21" s="17"/>
      <c r="E21" s="18">
        <v>20201135</v>
      </c>
      <c r="F21" s="19">
        <v>10417850</v>
      </c>
      <c r="G21" s="36">
        <v>447359</v>
      </c>
      <c r="H21" s="36">
        <v>74193</v>
      </c>
      <c r="I21" s="36">
        <v>810134</v>
      </c>
      <c r="J21" s="19">
        <v>1331686</v>
      </c>
      <c r="K21" s="36">
        <v>126849</v>
      </c>
      <c r="L21" s="36">
        <v>58700</v>
      </c>
      <c r="M21" s="19">
        <v>397259</v>
      </c>
      <c r="N21" s="36">
        <v>582808</v>
      </c>
      <c r="O21" s="36">
        <v>3462851</v>
      </c>
      <c r="P21" s="36">
        <v>2194561</v>
      </c>
      <c r="Q21" s="19">
        <v>474692</v>
      </c>
      <c r="R21" s="36">
        <v>6132104</v>
      </c>
      <c r="S21" s="36">
        <v>474159</v>
      </c>
      <c r="T21" s="19">
        <v>758016</v>
      </c>
      <c r="U21" s="36">
        <v>5934925</v>
      </c>
      <c r="V21" s="36">
        <v>7167100</v>
      </c>
      <c r="W21" s="36">
        <v>15213698</v>
      </c>
      <c r="X21" s="19">
        <v>10417850</v>
      </c>
      <c r="Y21" s="36">
        <v>4795848</v>
      </c>
      <c r="Z21" s="37">
        <v>46.03</v>
      </c>
      <c r="AA21" s="38">
        <v>10417850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-141592193</v>
      </c>
      <c r="D26" s="17"/>
      <c r="E26" s="18">
        <v>-176570126</v>
      </c>
      <c r="F26" s="19">
        <v>-166919981</v>
      </c>
      <c r="G26" s="19">
        <v>-8133608</v>
      </c>
      <c r="H26" s="19">
        <v>-7454504</v>
      </c>
      <c r="I26" s="19">
        <v>-10911223</v>
      </c>
      <c r="J26" s="19">
        <v>-26499335</v>
      </c>
      <c r="K26" s="19">
        <v>-9605628</v>
      </c>
      <c r="L26" s="19">
        <v>-4920007</v>
      </c>
      <c r="M26" s="19">
        <v>-13355624</v>
      </c>
      <c r="N26" s="19">
        <v>-27881259</v>
      </c>
      <c r="O26" s="19">
        <v>-7063233</v>
      </c>
      <c r="P26" s="19">
        <v>-10922585</v>
      </c>
      <c r="Q26" s="19">
        <v>-15918344</v>
      </c>
      <c r="R26" s="19">
        <v>-33904162</v>
      </c>
      <c r="S26" s="19">
        <v>-9221458</v>
      </c>
      <c r="T26" s="19">
        <v>-5955256</v>
      </c>
      <c r="U26" s="19">
        <v>-17983260</v>
      </c>
      <c r="V26" s="19">
        <v>-33159974</v>
      </c>
      <c r="W26" s="19">
        <v>-121444730</v>
      </c>
      <c r="X26" s="19">
        <v>-166919981</v>
      </c>
      <c r="Y26" s="19">
        <v>45475251</v>
      </c>
      <c r="Z26" s="20">
        <v>-27.24</v>
      </c>
      <c r="AA26" s="21">
        <v>-166919981</v>
      </c>
    </row>
    <row r="27" spans="1:27" ht="13.5">
      <c r="A27" s="23" t="s">
        <v>51</v>
      </c>
      <c r="B27" s="24"/>
      <c r="C27" s="25">
        <f aca="true" t="shared" si="1" ref="C27:Y27">SUM(C21:C26)</f>
        <v>-125268177</v>
      </c>
      <c r="D27" s="25">
        <f>SUM(D21:D26)</f>
        <v>0</v>
      </c>
      <c r="E27" s="26">
        <f t="shared" si="1"/>
        <v>-156368991</v>
      </c>
      <c r="F27" s="27">
        <f t="shared" si="1"/>
        <v>-156502131</v>
      </c>
      <c r="G27" s="27">
        <f t="shared" si="1"/>
        <v>-7686249</v>
      </c>
      <c r="H27" s="27">
        <f t="shared" si="1"/>
        <v>-7380311</v>
      </c>
      <c r="I27" s="27">
        <f t="shared" si="1"/>
        <v>-10101089</v>
      </c>
      <c r="J27" s="27">
        <f t="shared" si="1"/>
        <v>-25167649</v>
      </c>
      <c r="K27" s="27">
        <f t="shared" si="1"/>
        <v>-9478779</v>
      </c>
      <c r="L27" s="27">
        <f t="shared" si="1"/>
        <v>-4861307</v>
      </c>
      <c r="M27" s="27">
        <f t="shared" si="1"/>
        <v>-12958365</v>
      </c>
      <c r="N27" s="27">
        <f t="shared" si="1"/>
        <v>-27298451</v>
      </c>
      <c r="O27" s="27">
        <f t="shared" si="1"/>
        <v>-3600382</v>
      </c>
      <c r="P27" s="27">
        <f t="shared" si="1"/>
        <v>-8728024</v>
      </c>
      <c r="Q27" s="27">
        <f t="shared" si="1"/>
        <v>-15443652</v>
      </c>
      <c r="R27" s="27">
        <f t="shared" si="1"/>
        <v>-27772058</v>
      </c>
      <c r="S27" s="27">
        <f t="shared" si="1"/>
        <v>-8747299</v>
      </c>
      <c r="T27" s="27">
        <f t="shared" si="1"/>
        <v>-5197240</v>
      </c>
      <c r="U27" s="27">
        <f t="shared" si="1"/>
        <v>-12048335</v>
      </c>
      <c r="V27" s="27">
        <f t="shared" si="1"/>
        <v>-25992874</v>
      </c>
      <c r="W27" s="27">
        <f t="shared" si="1"/>
        <v>-106231032</v>
      </c>
      <c r="X27" s="27">
        <f t="shared" si="1"/>
        <v>-156502131</v>
      </c>
      <c r="Y27" s="27">
        <f t="shared" si="1"/>
        <v>50271099</v>
      </c>
      <c r="Z27" s="28">
        <f>+IF(X27&lt;&gt;0,+(Y27/X27)*100,0)</f>
        <v>-32.12167059884955</v>
      </c>
      <c r="AA27" s="29">
        <f>SUM(AA21:AA26)</f>
        <v>-156502131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3444931</v>
      </c>
      <c r="D32" s="17"/>
      <c r="E32" s="18">
        <v>13505000</v>
      </c>
      <c r="F32" s="19">
        <v>13525000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4237484</v>
      </c>
      <c r="V32" s="19">
        <v>4237484</v>
      </c>
      <c r="W32" s="19">
        <v>4237484</v>
      </c>
      <c r="X32" s="19">
        <v>13525000</v>
      </c>
      <c r="Y32" s="19">
        <v>-9287516</v>
      </c>
      <c r="Z32" s="20">
        <v>-68.67</v>
      </c>
      <c r="AA32" s="21">
        <v>13525000</v>
      </c>
    </row>
    <row r="33" spans="1:27" ht="13.5">
      <c r="A33" s="22" t="s">
        <v>55</v>
      </c>
      <c r="B33" s="16"/>
      <c r="C33" s="17">
        <v>2673133</v>
      </c>
      <c r="D33" s="17"/>
      <c r="E33" s="18">
        <v>495500</v>
      </c>
      <c r="F33" s="19">
        <v>495500</v>
      </c>
      <c r="G33" s="19">
        <v>139875</v>
      </c>
      <c r="H33" s="36">
        <v>174287</v>
      </c>
      <c r="I33" s="36">
        <v>191659</v>
      </c>
      <c r="J33" s="36">
        <v>505821</v>
      </c>
      <c r="K33" s="19">
        <v>222011</v>
      </c>
      <c r="L33" s="19">
        <v>1619290</v>
      </c>
      <c r="M33" s="19">
        <v>300245</v>
      </c>
      <c r="N33" s="19">
        <v>2141546</v>
      </c>
      <c r="O33" s="36">
        <v>220417</v>
      </c>
      <c r="P33" s="36">
        <v>99420</v>
      </c>
      <c r="Q33" s="36">
        <v>189050</v>
      </c>
      <c r="R33" s="19">
        <v>508887</v>
      </c>
      <c r="S33" s="19">
        <v>80310</v>
      </c>
      <c r="T33" s="19">
        <v>164599</v>
      </c>
      <c r="U33" s="19">
        <v>274344</v>
      </c>
      <c r="V33" s="36">
        <v>519253</v>
      </c>
      <c r="W33" s="36">
        <v>3675507</v>
      </c>
      <c r="X33" s="36">
        <v>495500</v>
      </c>
      <c r="Y33" s="19">
        <v>3180007</v>
      </c>
      <c r="Z33" s="20">
        <v>641.78</v>
      </c>
      <c r="AA33" s="21">
        <v>495500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-37122539</v>
      </c>
      <c r="D35" s="17"/>
      <c r="E35" s="18">
        <v>-33644292</v>
      </c>
      <c r="F35" s="19">
        <v>-33644292</v>
      </c>
      <c r="G35" s="19"/>
      <c r="H35" s="19"/>
      <c r="I35" s="19">
        <v>-252465</v>
      </c>
      <c r="J35" s="19">
        <v>-252465</v>
      </c>
      <c r="K35" s="19"/>
      <c r="L35" s="19"/>
      <c r="M35" s="19">
        <v>-20224238</v>
      </c>
      <c r="N35" s="19">
        <v>-20224238</v>
      </c>
      <c r="O35" s="19"/>
      <c r="P35" s="19"/>
      <c r="Q35" s="19">
        <v>-267743</v>
      </c>
      <c r="R35" s="19">
        <v>-267743</v>
      </c>
      <c r="S35" s="19"/>
      <c r="T35" s="19"/>
      <c r="U35" s="19">
        <v>-20318360</v>
      </c>
      <c r="V35" s="19">
        <v>-20318360</v>
      </c>
      <c r="W35" s="19">
        <v>-41062806</v>
      </c>
      <c r="X35" s="19">
        <v>-33644292</v>
      </c>
      <c r="Y35" s="19">
        <v>-7418514</v>
      </c>
      <c r="Z35" s="20">
        <v>22.05</v>
      </c>
      <c r="AA35" s="21">
        <v>-33644292</v>
      </c>
    </row>
    <row r="36" spans="1:27" ht="13.5">
      <c r="A36" s="23" t="s">
        <v>57</v>
      </c>
      <c r="B36" s="24"/>
      <c r="C36" s="25">
        <f aca="true" t="shared" si="2" ref="C36:Y36">SUM(C31:C35)</f>
        <v>-31004475</v>
      </c>
      <c r="D36" s="25">
        <f>SUM(D31:D35)</f>
        <v>0</v>
      </c>
      <c r="E36" s="26">
        <f t="shared" si="2"/>
        <v>-19643792</v>
      </c>
      <c r="F36" s="27">
        <f t="shared" si="2"/>
        <v>-19623792</v>
      </c>
      <c r="G36" s="27">
        <f t="shared" si="2"/>
        <v>139875</v>
      </c>
      <c r="H36" s="27">
        <f t="shared" si="2"/>
        <v>174287</v>
      </c>
      <c r="I36" s="27">
        <f t="shared" si="2"/>
        <v>-60806</v>
      </c>
      <c r="J36" s="27">
        <f t="shared" si="2"/>
        <v>253356</v>
      </c>
      <c r="K36" s="27">
        <f t="shared" si="2"/>
        <v>222011</v>
      </c>
      <c r="L36" s="27">
        <f t="shared" si="2"/>
        <v>1619290</v>
      </c>
      <c r="M36" s="27">
        <f t="shared" si="2"/>
        <v>-19923993</v>
      </c>
      <c r="N36" s="27">
        <f t="shared" si="2"/>
        <v>-18082692</v>
      </c>
      <c r="O36" s="27">
        <f t="shared" si="2"/>
        <v>220417</v>
      </c>
      <c r="P36" s="27">
        <f t="shared" si="2"/>
        <v>99420</v>
      </c>
      <c r="Q36" s="27">
        <f t="shared" si="2"/>
        <v>-78693</v>
      </c>
      <c r="R36" s="27">
        <f t="shared" si="2"/>
        <v>241144</v>
      </c>
      <c r="S36" s="27">
        <f t="shared" si="2"/>
        <v>80310</v>
      </c>
      <c r="T36" s="27">
        <f t="shared" si="2"/>
        <v>164599</v>
      </c>
      <c r="U36" s="27">
        <f t="shared" si="2"/>
        <v>-15806532</v>
      </c>
      <c r="V36" s="27">
        <f t="shared" si="2"/>
        <v>-15561623</v>
      </c>
      <c r="W36" s="27">
        <f t="shared" si="2"/>
        <v>-33149815</v>
      </c>
      <c r="X36" s="27">
        <f t="shared" si="2"/>
        <v>-19623792</v>
      </c>
      <c r="Y36" s="27">
        <f t="shared" si="2"/>
        <v>-13526023</v>
      </c>
      <c r="Z36" s="28">
        <f>+IF(X36&lt;&gt;0,+(Y36/X36)*100,0)</f>
        <v>68.92665291193467</v>
      </c>
      <c r="AA36" s="29">
        <f>SUM(AA31:AA35)</f>
        <v>-19623792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120317798</v>
      </c>
      <c r="D38" s="31">
        <f>+D17+D27+D36</f>
        <v>0</v>
      </c>
      <c r="E38" s="32">
        <f t="shared" si="3"/>
        <v>49684065</v>
      </c>
      <c r="F38" s="33">
        <f t="shared" si="3"/>
        <v>41607756</v>
      </c>
      <c r="G38" s="33">
        <f t="shared" si="3"/>
        <v>74489227</v>
      </c>
      <c r="H38" s="33">
        <f t="shared" si="3"/>
        <v>-4656499</v>
      </c>
      <c r="I38" s="33">
        <f t="shared" si="3"/>
        <v>-13479998</v>
      </c>
      <c r="J38" s="33">
        <f t="shared" si="3"/>
        <v>56352730</v>
      </c>
      <c r="K38" s="33">
        <f t="shared" si="3"/>
        <v>21457699</v>
      </c>
      <c r="L38" s="33">
        <f t="shared" si="3"/>
        <v>26631006</v>
      </c>
      <c r="M38" s="33">
        <f t="shared" si="3"/>
        <v>-71054238</v>
      </c>
      <c r="N38" s="33">
        <f t="shared" si="3"/>
        <v>-22965533</v>
      </c>
      <c r="O38" s="33">
        <f t="shared" si="3"/>
        <v>-8521759</v>
      </c>
      <c r="P38" s="33">
        <f t="shared" si="3"/>
        <v>14395981</v>
      </c>
      <c r="Q38" s="33">
        <f t="shared" si="3"/>
        <v>87655480</v>
      </c>
      <c r="R38" s="33">
        <f t="shared" si="3"/>
        <v>93529702</v>
      </c>
      <c r="S38" s="33">
        <f t="shared" si="3"/>
        <v>-6254911</v>
      </c>
      <c r="T38" s="33">
        <f t="shared" si="3"/>
        <v>-14640590</v>
      </c>
      <c r="U38" s="33">
        <f t="shared" si="3"/>
        <v>-147288808</v>
      </c>
      <c r="V38" s="33">
        <f t="shared" si="3"/>
        <v>-168184309</v>
      </c>
      <c r="W38" s="33">
        <f t="shared" si="3"/>
        <v>-41267410</v>
      </c>
      <c r="X38" s="33">
        <f t="shared" si="3"/>
        <v>41607756</v>
      </c>
      <c r="Y38" s="33">
        <f t="shared" si="3"/>
        <v>-82875166</v>
      </c>
      <c r="Z38" s="34">
        <f>+IF(X38&lt;&gt;0,+(Y38/X38)*100,0)</f>
        <v>-199.1820130842913</v>
      </c>
      <c r="AA38" s="35">
        <f>+AA17+AA27+AA36</f>
        <v>41607756</v>
      </c>
    </row>
    <row r="39" spans="1:27" ht="13.5">
      <c r="A39" s="22" t="s">
        <v>59</v>
      </c>
      <c r="B39" s="16"/>
      <c r="C39" s="31">
        <v>266877126</v>
      </c>
      <c r="D39" s="31"/>
      <c r="E39" s="32">
        <v>387194924</v>
      </c>
      <c r="F39" s="33">
        <v>387194924</v>
      </c>
      <c r="G39" s="33">
        <v>387194924</v>
      </c>
      <c r="H39" s="33">
        <v>461684151</v>
      </c>
      <c r="I39" s="33">
        <v>457027652</v>
      </c>
      <c r="J39" s="33">
        <v>387194924</v>
      </c>
      <c r="K39" s="33">
        <v>443547654</v>
      </c>
      <c r="L39" s="33">
        <v>465005353</v>
      </c>
      <c r="M39" s="33">
        <v>491636359</v>
      </c>
      <c r="N39" s="33">
        <v>443547654</v>
      </c>
      <c r="O39" s="33">
        <v>420582121</v>
      </c>
      <c r="P39" s="33">
        <v>412060362</v>
      </c>
      <c r="Q39" s="33">
        <v>426456343</v>
      </c>
      <c r="R39" s="33">
        <v>420582121</v>
      </c>
      <c r="S39" s="33">
        <v>514111823</v>
      </c>
      <c r="T39" s="33">
        <v>507856912</v>
      </c>
      <c r="U39" s="33">
        <v>493216322</v>
      </c>
      <c r="V39" s="33">
        <v>514111823</v>
      </c>
      <c r="W39" s="33">
        <v>387194924</v>
      </c>
      <c r="X39" s="33">
        <v>387194924</v>
      </c>
      <c r="Y39" s="33"/>
      <c r="Z39" s="34"/>
      <c r="AA39" s="35">
        <v>387194924</v>
      </c>
    </row>
    <row r="40" spans="1:27" ht="13.5">
      <c r="A40" s="41" t="s">
        <v>60</v>
      </c>
      <c r="B40" s="42"/>
      <c r="C40" s="43">
        <v>387194924</v>
      </c>
      <c r="D40" s="43"/>
      <c r="E40" s="44">
        <v>436878988</v>
      </c>
      <c r="F40" s="45">
        <v>428802684</v>
      </c>
      <c r="G40" s="45">
        <v>461684151</v>
      </c>
      <c r="H40" s="45">
        <v>457027652</v>
      </c>
      <c r="I40" s="45">
        <v>443547654</v>
      </c>
      <c r="J40" s="45">
        <v>443547654</v>
      </c>
      <c r="K40" s="45">
        <v>465005353</v>
      </c>
      <c r="L40" s="45">
        <v>491636359</v>
      </c>
      <c r="M40" s="45">
        <v>420582121</v>
      </c>
      <c r="N40" s="45">
        <v>420582121</v>
      </c>
      <c r="O40" s="45">
        <v>412060362</v>
      </c>
      <c r="P40" s="45">
        <v>426456343</v>
      </c>
      <c r="Q40" s="45">
        <v>514111823</v>
      </c>
      <c r="R40" s="45">
        <v>412060362</v>
      </c>
      <c r="S40" s="45">
        <v>507856912</v>
      </c>
      <c r="T40" s="45">
        <v>493216322</v>
      </c>
      <c r="U40" s="45">
        <v>345927514</v>
      </c>
      <c r="V40" s="45">
        <v>345927514</v>
      </c>
      <c r="W40" s="45">
        <v>345927514</v>
      </c>
      <c r="X40" s="45">
        <v>428802684</v>
      </c>
      <c r="Y40" s="45">
        <v>-82875170</v>
      </c>
      <c r="Z40" s="46">
        <v>-19.33</v>
      </c>
      <c r="AA40" s="47">
        <v>428802684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235932916</v>
      </c>
      <c r="D6" s="17"/>
      <c r="E6" s="18">
        <v>244300389</v>
      </c>
      <c r="F6" s="19">
        <v>244300389</v>
      </c>
      <c r="G6" s="19">
        <v>27066371</v>
      </c>
      <c r="H6" s="19">
        <v>25700832</v>
      </c>
      <c r="I6" s="19">
        <v>32018879</v>
      </c>
      <c r="J6" s="19">
        <v>84786082</v>
      </c>
      <c r="K6" s="19">
        <v>45946871</v>
      </c>
      <c r="L6" s="19">
        <v>19755709</v>
      </c>
      <c r="M6" s="19">
        <v>18617932</v>
      </c>
      <c r="N6" s="19">
        <v>84320512</v>
      </c>
      <c r="O6" s="19">
        <v>16470017</v>
      </c>
      <c r="P6" s="19">
        <v>16482979</v>
      </c>
      <c r="Q6" s="19">
        <v>17296258</v>
      </c>
      <c r="R6" s="19">
        <v>50249254</v>
      </c>
      <c r="S6" s="19">
        <v>14664805</v>
      </c>
      <c r="T6" s="19">
        <v>16532626</v>
      </c>
      <c r="U6" s="19">
        <v>13275083</v>
      </c>
      <c r="V6" s="19">
        <v>44472514</v>
      </c>
      <c r="W6" s="19">
        <v>263828362</v>
      </c>
      <c r="X6" s="19">
        <v>244300389</v>
      </c>
      <c r="Y6" s="19">
        <v>19527973</v>
      </c>
      <c r="Z6" s="20">
        <v>7.99</v>
      </c>
      <c r="AA6" s="21">
        <v>244300389</v>
      </c>
    </row>
    <row r="7" spans="1:27" ht="13.5">
      <c r="A7" s="22" t="s">
        <v>34</v>
      </c>
      <c r="B7" s="16"/>
      <c r="C7" s="17">
        <v>580029416</v>
      </c>
      <c r="D7" s="17"/>
      <c r="E7" s="18">
        <v>587969205</v>
      </c>
      <c r="F7" s="19">
        <v>583169205</v>
      </c>
      <c r="G7" s="19">
        <v>54223730</v>
      </c>
      <c r="H7" s="19">
        <v>47629295</v>
      </c>
      <c r="I7" s="19">
        <v>46989453</v>
      </c>
      <c r="J7" s="19">
        <v>148842478</v>
      </c>
      <c r="K7" s="19">
        <v>41259408</v>
      </c>
      <c r="L7" s="19">
        <v>42948934</v>
      </c>
      <c r="M7" s="19">
        <v>43629387</v>
      </c>
      <c r="N7" s="19">
        <v>127837729</v>
      </c>
      <c r="O7" s="19">
        <v>39292743</v>
      </c>
      <c r="P7" s="19">
        <v>46748694</v>
      </c>
      <c r="Q7" s="19">
        <v>53175899</v>
      </c>
      <c r="R7" s="19">
        <v>139217336</v>
      </c>
      <c r="S7" s="19">
        <v>45208237</v>
      </c>
      <c r="T7" s="19">
        <v>48950739</v>
      </c>
      <c r="U7" s="19">
        <v>55210225</v>
      </c>
      <c r="V7" s="19">
        <v>149369201</v>
      </c>
      <c r="W7" s="19">
        <v>565266744</v>
      </c>
      <c r="X7" s="19">
        <v>583169205</v>
      </c>
      <c r="Y7" s="19">
        <v>-17902461</v>
      </c>
      <c r="Z7" s="20">
        <v>-3.07</v>
      </c>
      <c r="AA7" s="21">
        <v>583169205</v>
      </c>
    </row>
    <row r="8" spans="1:27" ht="13.5">
      <c r="A8" s="22" t="s">
        <v>35</v>
      </c>
      <c r="B8" s="16"/>
      <c r="C8" s="17">
        <v>99553888</v>
      </c>
      <c r="D8" s="17"/>
      <c r="E8" s="18">
        <v>67168698</v>
      </c>
      <c r="F8" s="19">
        <v>67168698</v>
      </c>
      <c r="G8" s="19">
        <v>48951664</v>
      </c>
      <c r="H8" s="19">
        <v>16462687</v>
      </c>
      <c r="I8" s="19">
        <v>18612661</v>
      </c>
      <c r="J8" s="19">
        <v>84027012</v>
      </c>
      <c r="K8" s="19">
        <v>67461578</v>
      </c>
      <c r="L8" s="19">
        <v>19548323</v>
      </c>
      <c r="M8" s="19">
        <v>34865775</v>
      </c>
      <c r="N8" s="19">
        <v>121875676</v>
      </c>
      <c r="O8" s="19">
        <v>26212476</v>
      </c>
      <c r="P8" s="19">
        <v>6156555</v>
      </c>
      <c r="Q8" s="19">
        <v>71646637</v>
      </c>
      <c r="R8" s="19">
        <v>104015668</v>
      </c>
      <c r="S8" s="19">
        <v>17579575</v>
      </c>
      <c r="T8" s="19">
        <v>9235331</v>
      </c>
      <c r="U8" s="19">
        <v>20896485</v>
      </c>
      <c r="V8" s="19">
        <v>47711391</v>
      </c>
      <c r="W8" s="19">
        <v>357629747</v>
      </c>
      <c r="X8" s="19">
        <v>67168698</v>
      </c>
      <c r="Y8" s="19">
        <v>290461049</v>
      </c>
      <c r="Z8" s="20">
        <v>432.44</v>
      </c>
      <c r="AA8" s="21">
        <v>67168698</v>
      </c>
    </row>
    <row r="9" spans="1:27" ht="13.5">
      <c r="A9" s="22" t="s">
        <v>36</v>
      </c>
      <c r="B9" s="16"/>
      <c r="C9" s="17">
        <v>88524778</v>
      </c>
      <c r="D9" s="17"/>
      <c r="E9" s="18">
        <v>92112230</v>
      </c>
      <c r="F9" s="19">
        <v>97086875</v>
      </c>
      <c r="G9" s="19">
        <v>94</v>
      </c>
      <c r="H9" s="19">
        <v>50</v>
      </c>
      <c r="I9" s="19"/>
      <c r="J9" s="19">
        <v>144</v>
      </c>
      <c r="K9" s="19"/>
      <c r="L9" s="19"/>
      <c r="M9" s="19"/>
      <c r="N9" s="19"/>
      <c r="O9" s="19"/>
      <c r="P9" s="19">
        <v>21</v>
      </c>
      <c r="Q9" s="19"/>
      <c r="R9" s="19">
        <v>21</v>
      </c>
      <c r="S9" s="19"/>
      <c r="T9" s="19">
        <v>472</v>
      </c>
      <c r="U9" s="19">
        <v>329</v>
      </c>
      <c r="V9" s="19">
        <v>801</v>
      </c>
      <c r="W9" s="19">
        <v>966</v>
      </c>
      <c r="X9" s="19">
        <v>97086875</v>
      </c>
      <c r="Y9" s="19">
        <v>-97085909</v>
      </c>
      <c r="Z9" s="20">
        <v>-100</v>
      </c>
      <c r="AA9" s="21">
        <v>97086875</v>
      </c>
    </row>
    <row r="10" spans="1:27" ht="13.5">
      <c r="A10" s="22" t="s">
        <v>37</v>
      </c>
      <c r="B10" s="16"/>
      <c r="C10" s="17">
        <v>60928778</v>
      </c>
      <c r="D10" s="17"/>
      <c r="E10" s="18">
        <v>73993987</v>
      </c>
      <c r="F10" s="19">
        <v>63109341</v>
      </c>
      <c r="G10" s="19">
        <v>114490</v>
      </c>
      <c r="H10" s="19">
        <v>51546</v>
      </c>
      <c r="I10" s="19">
        <v>544507</v>
      </c>
      <c r="J10" s="19">
        <v>710543</v>
      </c>
      <c r="K10" s="19">
        <v>107213</v>
      </c>
      <c r="L10" s="19">
        <v>32018</v>
      </c>
      <c r="M10" s="19">
        <v>1333105</v>
      </c>
      <c r="N10" s="19">
        <v>1472336</v>
      </c>
      <c r="O10" s="19">
        <v>195280</v>
      </c>
      <c r="P10" s="19">
        <v>8991</v>
      </c>
      <c r="Q10" s="19">
        <v>327901</v>
      </c>
      <c r="R10" s="19">
        <v>532172</v>
      </c>
      <c r="S10" s="19"/>
      <c r="T10" s="19">
        <v>474985</v>
      </c>
      <c r="U10" s="19">
        <v>4548226</v>
      </c>
      <c r="V10" s="19">
        <v>5023211</v>
      </c>
      <c r="W10" s="19">
        <v>7738262</v>
      </c>
      <c r="X10" s="19">
        <v>63109341</v>
      </c>
      <c r="Y10" s="19">
        <v>-55371079</v>
      </c>
      <c r="Z10" s="20">
        <v>-87.74</v>
      </c>
      <c r="AA10" s="21">
        <v>63109341</v>
      </c>
    </row>
    <row r="11" spans="1:27" ht="13.5">
      <c r="A11" s="22" t="s">
        <v>38</v>
      </c>
      <c r="B11" s="16"/>
      <c r="C11" s="17">
        <v>35704528</v>
      </c>
      <c r="D11" s="17"/>
      <c r="E11" s="18">
        <v>27493674</v>
      </c>
      <c r="F11" s="19">
        <v>33693674</v>
      </c>
      <c r="G11" s="19">
        <v>207574</v>
      </c>
      <c r="H11" s="19">
        <v>269464</v>
      </c>
      <c r="I11" s="19">
        <v>197450</v>
      </c>
      <c r="J11" s="19">
        <v>674488</v>
      </c>
      <c r="K11" s="19">
        <v>251191</v>
      </c>
      <c r="L11" s="19">
        <v>253245</v>
      </c>
      <c r="M11" s="19">
        <v>210312</v>
      </c>
      <c r="N11" s="19">
        <v>714748</v>
      </c>
      <c r="O11" s="19">
        <v>147804</v>
      </c>
      <c r="P11" s="19">
        <v>3801812</v>
      </c>
      <c r="Q11" s="19">
        <v>415549</v>
      </c>
      <c r="R11" s="19">
        <v>4365165</v>
      </c>
      <c r="S11" s="19">
        <v>3723256</v>
      </c>
      <c r="T11" s="19">
        <v>4070191</v>
      </c>
      <c r="U11" s="19">
        <v>3889609</v>
      </c>
      <c r="V11" s="19">
        <v>11683056</v>
      </c>
      <c r="W11" s="19">
        <v>17437457</v>
      </c>
      <c r="X11" s="19">
        <v>33693674</v>
      </c>
      <c r="Y11" s="19">
        <v>-16256217</v>
      </c>
      <c r="Z11" s="20">
        <v>-48.25</v>
      </c>
      <c r="AA11" s="21">
        <v>33693674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-746903188</v>
      </c>
      <c r="D14" s="17"/>
      <c r="E14" s="18">
        <v>-900222540</v>
      </c>
      <c r="F14" s="19">
        <v>-913342687</v>
      </c>
      <c r="G14" s="19">
        <v>-48739579</v>
      </c>
      <c r="H14" s="19">
        <v>-91682613</v>
      </c>
      <c r="I14" s="19">
        <v>-116807661</v>
      </c>
      <c r="J14" s="19">
        <v>-257229853</v>
      </c>
      <c r="K14" s="19">
        <v>-86163379</v>
      </c>
      <c r="L14" s="19">
        <v>-92897394</v>
      </c>
      <c r="M14" s="19">
        <v>-73685846</v>
      </c>
      <c r="N14" s="19">
        <v>-252746619</v>
      </c>
      <c r="O14" s="19">
        <v>-69977594</v>
      </c>
      <c r="P14" s="19">
        <v>-74015433</v>
      </c>
      <c r="Q14" s="19">
        <v>-84514321</v>
      </c>
      <c r="R14" s="19">
        <v>-228507348</v>
      </c>
      <c r="S14" s="19">
        <v>-64007238</v>
      </c>
      <c r="T14" s="19">
        <v>-76229145</v>
      </c>
      <c r="U14" s="19">
        <v>-116001000</v>
      </c>
      <c r="V14" s="19">
        <v>-256237383</v>
      </c>
      <c r="W14" s="19">
        <v>-994721203</v>
      </c>
      <c r="X14" s="19">
        <v>-913342687</v>
      </c>
      <c r="Y14" s="19">
        <v>-81378516</v>
      </c>
      <c r="Z14" s="20">
        <v>8.91</v>
      </c>
      <c r="AA14" s="21">
        <v>-913342687</v>
      </c>
    </row>
    <row r="15" spans="1:27" ht="13.5">
      <c r="A15" s="22" t="s">
        <v>42</v>
      </c>
      <c r="B15" s="16"/>
      <c r="C15" s="17">
        <v>-11342543</v>
      </c>
      <c r="D15" s="17"/>
      <c r="E15" s="18">
        <v>-23270726</v>
      </c>
      <c r="F15" s="19">
        <v>-17670726</v>
      </c>
      <c r="G15" s="19"/>
      <c r="H15" s="19"/>
      <c r="I15" s="19"/>
      <c r="J15" s="19"/>
      <c r="K15" s="19"/>
      <c r="L15" s="19"/>
      <c r="M15" s="19">
        <v>-6078824</v>
      </c>
      <c r="N15" s="19">
        <v>-6078824</v>
      </c>
      <c r="O15" s="19"/>
      <c r="P15" s="19"/>
      <c r="Q15" s="19"/>
      <c r="R15" s="19"/>
      <c r="S15" s="19"/>
      <c r="T15" s="19"/>
      <c r="U15" s="19">
        <v>-7438757</v>
      </c>
      <c r="V15" s="19">
        <v>-7438757</v>
      </c>
      <c r="W15" s="19">
        <v>-13517581</v>
      </c>
      <c r="X15" s="19">
        <v>-17670726</v>
      </c>
      <c r="Y15" s="19">
        <v>4153145</v>
      </c>
      <c r="Z15" s="20">
        <v>-23.5</v>
      </c>
      <c r="AA15" s="21">
        <v>-17670726</v>
      </c>
    </row>
    <row r="16" spans="1:27" ht="13.5">
      <c r="A16" s="22" t="s">
        <v>43</v>
      </c>
      <c r="B16" s="16"/>
      <c r="C16" s="17">
        <v>-5803720</v>
      </c>
      <c r="D16" s="17"/>
      <c r="E16" s="18">
        <v>-6778550</v>
      </c>
      <c r="F16" s="19">
        <v>-6778550</v>
      </c>
      <c r="G16" s="19">
        <v>-93020</v>
      </c>
      <c r="H16" s="19">
        <v>-315322</v>
      </c>
      <c r="I16" s="19">
        <v>-347441</v>
      </c>
      <c r="J16" s="19">
        <v>-755783</v>
      </c>
      <c r="K16" s="19">
        <v>-3803538</v>
      </c>
      <c r="L16" s="19">
        <v>-437048</v>
      </c>
      <c r="M16" s="19">
        <v>-2470627</v>
      </c>
      <c r="N16" s="19">
        <v>-6711213</v>
      </c>
      <c r="O16" s="19">
        <v>-125756</v>
      </c>
      <c r="P16" s="19">
        <v>-482928</v>
      </c>
      <c r="Q16" s="19">
        <v>-289437</v>
      </c>
      <c r="R16" s="19">
        <v>-898121</v>
      </c>
      <c r="S16" s="19">
        <v>-232805</v>
      </c>
      <c r="T16" s="19">
        <v>-219273</v>
      </c>
      <c r="U16" s="19">
        <v>-498909</v>
      </c>
      <c r="V16" s="19">
        <v>-950987</v>
      </c>
      <c r="W16" s="19">
        <v>-9316104</v>
      </c>
      <c r="X16" s="19">
        <v>-6778550</v>
      </c>
      <c r="Y16" s="19">
        <v>-2537554</v>
      </c>
      <c r="Z16" s="20">
        <v>37.44</v>
      </c>
      <c r="AA16" s="21">
        <v>-6778550</v>
      </c>
    </row>
    <row r="17" spans="1:27" ht="13.5">
      <c r="A17" s="23" t="s">
        <v>44</v>
      </c>
      <c r="B17" s="24"/>
      <c r="C17" s="25">
        <f aca="true" t="shared" si="0" ref="C17:Y17">SUM(C6:C16)</f>
        <v>336624853</v>
      </c>
      <c r="D17" s="25">
        <f>SUM(D6:D16)</f>
        <v>0</v>
      </c>
      <c r="E17" s="26">
        <f t="shared" si="0"/>
        <v>162766367</v>
      </c>
      <c r="F17" s="27">
        <f t="shared" si="0"/>
        <v>150736219</v>
      </c>
      <c r="G17" s="27">
        <f t="shared" si="0"/>
        <v>81731324</v>
      </c>
      <c r="H17" s="27">
        <f t="shared" si="0"/>
        <v>-1884061</v>
      </c>
      <c r="I17" s="27">
        <f t="shared" si="0"/>
        <v>-18792152</v>
      </c>
      <c r="J17" s="27">
        <f t="shared" si="0"/>
        <v>61055111</v>
      </c>
      <c r="K17" s="27">
        <f t="shared" si="0"/>
        <v>65059344</v>
      </c>
      <c r="L17" s="27">
        <f t="shared" si="0"/>
        <v>-10796213</v>
      </c>
      <c r="M17" s="27">
        <f t="shared" si="0"/>
        <v>16421214</v>
      </c>
      <c r="N17" s="27">
        <f t="shared" si="0"/>
        <v>70684345</v>
      </c>
      <c r="O17" s="27">
        <f t="shared" si="0"/>
        <v>12214970</v>
      </c>
      <c r="P17" s="27">
        <f t="shared" si="0"/>
        <v>-1299309</v>
      </c>
      <c r="Q17" s="27">
        <f t="shared" si="0"/>
        <v>58058486</v>
      </c>
      <c r="R17" s="27">
        <f t="shared" si="0"/>
        <v>68974147</v>
      </c>
      <c r="S17" s="27">
        <f t="shared" si="0"/>
        <v>16935830</v>
      </c>
      <c r="T17" s="27">
        <f t="shared" si="0"/>
        <v>2815926</v>
      </c>
      <c r="U17" s="27">
        <f t="shared" si="0"/>
        <v>-26118709</v>
      </c>
      <c r="V17" s="27">
        <f t="shared" si="0"/>
        <v>-6366953</v>
      </c>
      <c r="W17" s="27">
        <f t="shared" si="0"/>
        <v>194346650</v>
      </c>
      <c r="X17" s="27">
        <f t="shared" si="0"/>
        <v>150736219</v>
      </c>
      <c r="Y17" s="27">
        <f t="shared" si="0"/>
        <v>43610431</v>
      </c>
      <c r="Z17" s="28">
        <f>+IF(X17&lt;&gt;0,+(Y17/X17)*100,0)</f>
        <v>28.931620608050412</v>
      </c>
      <c r="AA17" s="29">
        <f>SUM(AA6:AA16)</f>
        <v>150736219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2987746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>
        <v>754794</v>
      </c>
      <c r="Q21" s="19"/>
      <c r="R21" s="36">
        <v>754794</v>
      </c>
      <c r="S21" s="36"/>
      <c r="T21" s="19"/>
      <c r="U21" s="36"/>
      <c r="V21" s="36"/>
      <c r="W21" s="36">
        <v>754794</v>
      </c>
      <c r="X21" s="19"/>
      <c r="Y21" s="36">
        <v>754794</v>
      </c>
      <c r="Z21" s="37"/>
      <c r="AA21" s="38"/>
    </row>
    <row r="22" spans="1:27" ht="13.5">
      <c r="A22" s="22" t="s">
        <v>47</v>
      </c>
      <c r="B22" s="16"/>
      <c r="C22" s="17">
        <v>192035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-113216278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-174366746</v>
      </c>
      <c r="D26" s="17"/>
      <c r="E26" s="18">
        <v>-294188484</v>
      </c>
      <c r="F26" s="19">
        <v>-251030778</v>
      </c>
      <c r="G26" s="19">
        <v>-79340</v>
      </c>
      <c r="H26" s="19">
        <v>-4017965</v>
      </c>
      <c r="I26" s="19">
        <v>-7093128</v>
      </c>
      <c r="J26" s="19">
        <v>-11190433</v>
      </c>
      <c r="K26" s="19">
        <v>-5525728</v>
      </c>
      <c r="L26" s="19">
        <v>-8821258</v>
      </c>
      <c r="M26" s="19">
        <v>-9077675</v>
      </c>
      <c r="N26" s="19">
        <v>-23424661</v>
      </c>
      <c r="O26" s="19">
        <v>-1552407</v>
      </c>
      <c r="P26" s="19">
        <v>-6745678</v>
      </c>
      <c r="Q26" s="19">
        <v>-23098554</v>
      </c>
      <c r="R26" s="19">
        <v>-31396639</v>
      </c>
      <c r="S26" s="19">
        <v>-12941419</v>
      </c>
      <c r="T26" s="19">
        <v>-22525631</v>
      </c>
      <c r="U26" s="19">
        <v>-39428530</v>
      </c>
      <c r="V26" s="19">
        <v>-74895580</v>
      </c>
      <c r="W26" s="19">
        <v>-140907313</v>
      </c>
      <c r="X26" s="19">
        <v>-251030778</v>
      </c>
      <c r="Y26" s="19">
        <v>110123465</v>
      </c>
      <c r="Z26" s="20">
        <v>-43.87</v>
      </c>
      <c r="AA26" s="21">
        <v>-251030778</v>
      </c>
    </row>
    <row r="27" spans="1:27" ht="13.5">
      <c r="A27" s="23" t="s">
        <v>51</v>
      </c>
      <c r="B27" s="24"/>
      <c r="C27" s="25">
        <f aca="true" t="shared" si="1" ref="C27:Y27">SUM(C21:C26)</f>
        <v>-284403243</v>
      </c>
      <c r="D27" s="25">
        <f>SUM(D21:D26)</f>
        <v>0</v>
      </c>
      <c r="E27" s="26">
        <f t="shared" si="1"/>
        <v>-294188484</v>
      </c>
      <c r="F27" s="27">
        <f t="shared" si="1"/>
        <v>-251030778</v>
      </c>
      <c r="G27" s="27">
        <f t="shared" si="1"/>
        <v>-79340</v>
      </c>
      <c r="H27" s="27">
        <f t="shared" si="1"/>
        <v>-4017965</v>
      </c>
      <c r="I27" s="27">
        <f t="shared" si="1"/>
        <v>-7093128</v>
      </c>
      <c r="J27" s="27">
        <f t="shared" si="1"/>
        <v>-11190433</v>
      </c>
      <c r="K27" s="27">
        <f t="shared" si="1"/>
        <v>-5525728</v>
      </c>
      <c r="L27" s="27">
        <f t="shared" si="1"/>
        <v>-8821258</v>
      </c>
      <c r="M27" s="27">
        <f t="shared" si="1"/>
        <v>-9077675</v>
      </c>
      <c r="N27" s="27">
        <f t="shared" si="1"/>
        <v>-23424661</v>
      </c>
      <c r="O27" s="27">
        <f t="shared" si="1"/>
        <v>-1552407</v>
      </c>
      <c r="P27" s="27">
        <f t="shared" si="1"/>
        <v>-5990884</v>
      </c>
      <c r="Q27" s="27">
        <f t="shared" si="1"/>
        <v>-23098554</v>
      </c>
      <c r="R27" s="27">
        <f t="shared" si="1"/>
        <v>-30641845</v>
      </c>
      <c r="S27" s="27">
        <f t="shared" si="1"/>
        <v>-12941419</v>
      </c>
      <c r="T27" s="27">
        <f t="shared" si="1"/>
        <v>-22525631</v>
      </c>
      <c r="U27" s="27">
        <f t="shared" si="1"/>
        <v>-39428530</v>
      </c>
      <c r="V27" s="27">
        <f t="shared" si="1"/>
        <v>-74895580</v>
      </c>
      <c r="W27" s="27">
        <f t="shared" si="1"/>
        <v>-140152519</v>
      </c>
      <c r="X27" s="27">
        <f t="shared" si="1"/>
        <v>-251030778</v>
      </c>
      <c r="Y27" s="27">
        <f t="shared" si="1"/>
        <v>110878259</v>
      </c>
      <c r="Z27" s="28">
        <f>+IF(X27&lt;&gt;0,+(Y27/X27)*100,0)</f>
        <v>-44.1691890864474</v>
      </c>
      <c r="AA27" s="29">
        <f>SUM(AA21:AA26)</f>
        <v>-251030778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24082260</v>
      </c>
      <c r="D32" s="17"/>
      <c r="E32" s="18">
        <v>100000000</v>
      </c>
      <c r="F32" s="19">
        <v>100000000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50000000</v>
      </c>
      <c r="R32" s="19">
        <v>50000000</v>
      </c>
      <c r="S32" s="19"/>
      <c r="T32" s="19"/>
      <c r="U32" s="19"/>
      <c r="V32" s="19"/>
      <c r="W32" s="19">
        <v>50000000</v>
      </c>
      <c r="X32" s="19">
        <v>100000000</v>
      </c>
      <c r="Y32" s="19">
        <v>-50000000</v>
      </c>
      <c r="Z32" s="20">
        <v>-50</v>
      </c>
      <c r="AA32" s="21">
        <v>100000000</v>
      </c>
    </row>
    <row r="33" spans="1:27" ht="13.5">
      <c r="A33" s="22" t="s">
        <v>55</v>
      </c>
      <c r="B33" s="16"/>
      <c r="C33" s="17">
        <v>748851</v>
      </c>
      <c r="D33" s="17"/>
      <c r="E33" s="18"/>
      <c r="F33" s="19"/>
      <c r="G33" s="19">
        <v>91637</v>
      </c>
      <c r="H33" s="36">
        <v>42865</v>
      </c>
      <c r="I33" s="36">
        <v>75232</v>
      </c>
      <c r="J33" s="36">
        <v>209734</v>
      </c>
      <c r="K33" s="19">
        <v>90590</v>
      </c>
      <c r="L33" s="19">
        <v>71009</v>
      </c>
      <c r="M33" s="19">
        <v>119863</v>
      </c>
      <c r="N33" s="19">
        <v>281462</v>
      </c>
      <c r="O33" s="36">
        <v>47128</v>
      </c>
      <c r="P33" s="36">
        <v>73781</v>
      </c>
      <c r="Q33" s="36">
        <v>70773</v>
      </c>
      <c r="R33" s="19">
        <v>191682</v>
      </c>
      <c r="S33" s="19">
        <v>58267</v>
      </c>
      <c r="T33" s="19">
        <v>207830</v>
      </c>
      <c r="U33" s="19">
        <v>344889</v>
      </c>
      <c r="V33" s="36">
        <v>610986</v>
      </c>
      <c r="W33" s="36">
        <v>1293864</v>
      </c>
      <c r="X33" s="36"/>
      <c r="Y33" s="19">
        <v>1293864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-11016226</v>
      </c>
      <c r="D35" s="17"/>
      <c r="E35" s="18">
        <v>-6974545</v>
      </c>
      <c r="F35" s="19">
        <v>-10570010</v>
      </c>
      <c r="G35" s="19"/>
      <c r="H35" s="19"/>
      <c r="I35" s="19"/>
      <c r="J35" s="19"/>
      <c r="K35" s="19"/>
      <c r="L35" s="19"/>
      <c r="M35" s="19">
        <v>-3259047</v>
      </c>
      <c r="N35" s="19">
        <v>-3259047</v>
      </c>
      <c r="O35" s="19"/>
      <c r="P35" s="19"/>
      <c r="Q35" s="19"/>
      <c r="R35" s="19"/>
      <c r="S35" s="19"/>
      <c r="T35" s="19"/>
      <c r="U35" s="19">
        <v>-3520852</v>
      </c>
      <c r="V35" s="19">
        <v>-3520852</v>
      </c>
      <c r="W35" s="19">
        <v>-6779899</v>
      </c>
      <c r="X35" s="19">
        <v>-10570010</v>
      </c>
      <c r="Y35" s="19">
        <v>3790111</v>
      </c>
      <c r="Z35" s="20">
        <v>-35.86</v>
      </c>
      <c r="AA35" s="21">
        <v>-10570010</v>
      </c>
    </row>
    <row r="36" spans="1:27" ht="13.5">
      <c r="A36" s="23" t="s">
        <v>57</v>
      </c>
      <c r="B36" s="24"/>
      <c r="C36" s="25">
        <f aca="true" t="shared" si="2" ref="C36:Y36">SUM(C31:C35)</f>
        <v>13814885</v>
      </c>
      <c r="D36" s="25">
        <f>SUM(D31:D35)</f>
        <v>0</v>
      </c>
      <c r="E36" s="26">
        <f t="shared" si="2"/>
        <v>93025455</v>
      </c>
      <c r="F36" s="27">
        <f t="shared" si="2"/>
        <v>89429990</v>
      </c>
      <c r="G36" s="27">
        <f t="shared" si="2"/>
        <v>91637</v>
      </c>
      <c r="H36" s="27">
        <f t="shared" si="2"/>
        <v>42865</v>
      </c>
      <c r="I36" s="27">
        <f t="shared" si="2"/>
        <v>75232</v>
      </c>
      <c r="J36" s="27">
        <f t="shared" si="2"/>
        <v>209734</v>
      </c>
      <c r="K36" s="27">
        <f t="shared" si="2"/>
        <v>90590</v>
      </c>
      <c r="L36" s="27">
        <f t="shared" si="2"/>
        <v>71009</v>
      </c>
      <c r="M36" s="27">
        <f t="shared" si="2"/>
        <v>-3139184</v>
      </c>
      <c r="N36" s="27">
        <f t="shared" si="2"/>
        <v>-2977585</v>
      </c>
      <c r="O36" s="27">
        <f t="shared" si="2"/>
        <v>47128</v>
      </c>
      <c r="P36" s="27">
        <f t="shared" si="2"/>
        <v>73781</v>
      </c>
      <c r="Q36" s="27">
        <f t="shared" si="2"/>
        <v>50070773</v>
      </c>
      <c r="R36" s="27">
        <f t="shared" si="2"/>
        <v>50191682</v>
      </c>
      <c r="S36" s="27">
        <f t="shared" si="2"/>
        <v>58267</v>
      </c>
      <c r="T36" s="27">
        <f t="shared" si="2"/>
        <v>207830</v>
      </c>
      <c r="U36" s="27">
        <f t="shared" si="2"/>
        <v>-3175963</v>
      </c>
      <c r="V36" s="27">
        <f t="shared" si="2"/>
        <v>-2909866</v>
      </c>
      <c r="W36" s="27">
        <f t="shared" si="2"/>
        <v>44513965</v>
      </c>
      <c r="X36" s="27">
        <f t="shared" si="2"/>
        <v>89429990</v>
      </c>
      <c r="Y36" s="27">
        <f t="shared" si="2"/>
        <v>-44916025</v>
      </c>
      <c r="Z36" s="28">
        <f>+IF(X36&lt;&gt;0,+(Y36/X36)*100,0)</f>
        <v>-50.22479036394838</v>
      </c>
      <c r="AA36" s="29">
        <f>SUM(AA31:AA35)</f>
        <v>89429990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66036495</v>
      </c>
      <c r="D38" s="31">
        <f>+D17+D27+D36</f>
        <v>0</v>
      </c>
      <c r="E38" s="32">
        <f t="shared" si="3"/>
        <v>-38396662</v>
      </c>
      <c r="F38" s="33">
        <f t="shared" si="3"/>
        <v>-10864569</v>
      </c>
      <c r="G38" s="33">
        <f t="shared" si="3"/>
        <v>81743621</v>
      </c>
      <c r="H38" s="33">
        <f t="shared" si="3"/>
        <v>-5859161</v>
      </c>
      <c r="I38" s="33">
        <f t="shared" si="3"/>
        <v>-25810048</v>
      </c>
      <c r="J38" s="33">
        <f t="shared" si="3"/>
        <v>50074412</v>
      </c>
      <c r="K38" s="33">
        <f t="shared" si="3"/>
        <v>59624206</v>
      </c>
      <c r="L38" s="33">
        <f t="shared" si="3"/>
        <v>-19546462</v>
      </c>
      <c r="M38" s="33">
        <f t="shared" si="3"/>
        <v>4204355</v>
      </c>
      <c r="N38" s="33">
        <f t="shared" si="3"/>
        <v>44282099</v>
      </c>
      <c r="O38" s="33">
        <f t="shared" si="3"/>
        <v>10709691</v>
      </c>
      <c r="P38" s="33">
        <f t="shared" si="3"/>
        <v>-7216412</v>
      </c>
      <c r="Q38" s="33">
        <f t="shared" si="3"/>
        <v>85030705</v>
      </c>
      <c r="R38" s="33">
        <f t="shared" si="3"/>
        <v>88523984</v>
      </c>
      <c r="S38" s="33">
        <f t="shared" si="3"/>
        <v>4052678</v>
      </c>
      <c r="T38" s="33">
        <f t="shared" si="3"/>
        <v>-19501875</v>
      </c>
      <c r="U38" s="33">
        <f t="shared" si="3"/>
        <v>-68723202</v>
      </c>
      <c r="V38" s="33">
        <f t="shared" si="3"/>
        <v>-84172399</v>
      </c>
      <c r="W38" s="33">
        <f t="shared" si="3"/>
        <v>98708096</v>
      </c>
      <c r="X38" s="33">
        <f t="shared" si="3"/>
        <v>-10864569</v>
      </c>
      <c r="Y38" s="33">
        <f t="shared" si="3"/>
        <v>109572665</v>
      </c>
      <c r="Z38" s="34">
        <f>+IF(X38&lt;&gt;0,+(Y38/X38)*100,0)</f>
        <v>-1008.5320917930568</v>
      </c>
      <c r="AA38" s="35">
        <f>+AA17+AA27+AA36</f>
        <v>-10864569</v>
      </c>
    </row>
    <row r="39" spans="1:27" ht="13.5">
      <c r="A39" s="22" t="s">
        <v>59</v>
      </c>
      <c r="B39" s="16"/>
      <c r="C39" s="31">
        <v>438891571</v>
      </c>
      <c r="D39" s="31"/>
      <c r="E39" s="32">
        <v>492149679</v>
      </c>
      <c r="F39" s="33">
        <v>503174619</v>
      </c>
      <c r="G39" s="33">
        <v>504928066</v>
      </c>
      <c r="H39" s="33">
        <v>586671687</v>
      </c>
      <c r="I39" s="33">
        <v>580812526</v>
      </c>
      <c r="J39" s="33">
        <v>504928066</v>
      </c>
      <c r="K39" s="33">
        <v>555002478</v>
      </c>
      <c r="L39" s="33">
        <v>614626684</v>
      </c>
      <c r="M39" s="33">
        <v>595080222</v>
      </c>
      <c r="N39" s="33">
        <v>555002478</v>
      </c>
      <c r="O39" s="33">
        <v>599284577</v>
      </c>
      <c r="P39" s="33">
        <v>609994268</v>
      </c>
      <c r="Q39" s="33">
        <v>602777856</v>
      </c>
      <c r="R39" s="33">
        <v>599284577</v>
      </c>
      <c r="S39" s="33">
        <v>687808561</v>
      </c>
      <c r="T39" s="33">
        <v>691861239</v>
      </c>
      <c r="U39" s="33">
        <v>672359364</v>
      </c>
      <c r="V39" s="33">
        <v>687808561</v>
      </c>
      <c r="W39" s="33">
        <v>504928066</v>
      </c>
      <c r="X39" s="33">
        <v>503174619</v>
      </c>
      <c r="Y39" s="33">
        <v>1753447</v>
      </c>
      <c r="Z39" s="34">
        <v>0.35</v>
      </c>
      <c r="AA39" s="35">
        <v>503174619</v>
      </c>
    </row>
    <row r="40" spans="1:27" ht="13.5">
      <c r="A40" s="41" t="s">
        <v>60</v>
      </c>
      <c r="B40" s="42"/>
      <c r="C40" s="43">
        <v>504928066</v>
      </c>
      <c r="D40" s="43"/>
      <c r="E40" s="44">
        <v>453753018</v>
      </c>
      <c r="F40" s="45">
        <v>492310051</v>
      </c>
      <c r="G40" s="45">
        <v>586671687</v>
      </c>
      <c r="H40" s="45">
        <v>580812526</v>
      </c>
      <c r="I40" s="45">
        <v>555002478</v>
      </c>
      <c r="J40" s="45">
        <v>555002478</v>
      </c>
      <c r="K40" s="45">
        <v>614626684</v>
      </c>
      <c r="L40" s="45">
        <v>595080222</v>
      </c>
      <c r="M40" s="45">
        <v>599284577</v>
      </c>
      <c r="N40" s="45">
        <v>599284577</v>
      </c>
      <c r="O40" s="45">
        <v>609994268</v>
      </c>
      <c r="P40" s="45">
        <v>602777856</v>
      </c>
      <c r="Q40" s="45">
        <v>687808561</v>
      </c>
      <c r="R40" s="45">
        <v>609994268</v>
      </c>
      <c r="S40" s="45">
        <v>691861239</v>
      </c>
      <c r="T40" s="45">
        <v>672359364</v>
      </c>
      <c r="U40" s="45">
        <v>603636162</v>
      </c>
      <c r="V40" s="45">
        <v>603636162</v>
      </c>
      <c r="W40" s="45">
        <v>603636162</v>
      </c>
      <c r="X40" s="45">
        <v>492310051</v>
      </c>
      <c r="Y40" s="45">
        <v>111326111</v>
      </c>
      <c r="Z40" s="46">
        <v>22.61</v>
      </c>
      <c r="AA40" s="47">
        <v>492310051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469446918</v>
      </c>
      <c r="D6" s="17"/>
      <c r="E6" s="18">
        <v>539000001</v>
      </c>
      <c r="F6" s="19">
        <v>442277901</v>
      </c>
      <c r="G6" s="19">
        <v>46232179</v>
      </c>
      <c r="H6" s="19">
        <v>35391333</v>
      </c>
      <c r="I6" s="19">
        <v>30767896</v>
      </c>
      <c r="J6" s="19">
        <v>112391408</v>
      </c>
      <c r="K6" s="19">
        <v>37736719</v>
      </c>
      <c r="L6" s="19">
        <v>31633899</v>
      </c>
      <c r="M6" s="19">
        <v>32774408</v>
      </c>
      <c r="N6" s="19">
        <v>102145026</v>
      </c>
      <c r="O6" s="19">
        <v>33425999</v>
      </c>
      <c r="P6" s="19">
        <v>34560175</v>
      </c>
      <c r="Q6" s="19">
        <v>36619293</v>
      </c>
      <c r="R6" s="19">
        <v>104605467</v>
      </c>
      <c r="S6" s="19">
        <v>35118142</v>
      </c>
      <c r="T6" s="19">
        <v>37562321</v>
      </c>
      <c r="U6" s="19">
        <v>45763542</v>
      </c>
      <c r="V6" s="19">
        <v>118444005</v>
      </c>
      <c r="W6" s="19">
        <v>437585906</v>
      </c>
      <c r="X6" s="19">
        <v>442277901</v>
      </c>
      <c r="Y6" s="19">
        <v>-4691995</v>
      </c>
      <c r="Z6" s="20">
        <v>-1.06</v>
      </c>
      <c r="AA6" s="21">
        <v>442277901</v>
      </c>
    </row>
    <row r="7" spans="1:27" ht="13.5">
      <c r="A7" s="22" t="s">
        <v>34</v>
      </c>
      <c r="B7" s="16"/>
      <c r="C7" s="17">
        <v>2350432998</v>
      </c>
      <c r="D7" s="17"/>
      <c r="E7" s="18">
        <v>3004813603</v>
      </c>
      <c r="F7" s="19">
        <v>2768152481</v>
      </c>
      <c r="G7" s="19">
        <v>163526096</v>
      </c>
      <c r="H7" s="19">
        <v>222029232</v>
      </c>
      <c r="I7" s="19">
        <v>268762686</v>
      </c>
      <c r="J7" s="19">
        <v>654318014</v>
      </c>
      <c r="K7" s="19">
        <v>250887344</v>
      </c>
      <c r="L7" s="19">
        <v>219706587</v>
      </c>
      <c r="M7" s="19">
        <v>219000929</v>
      </c>
      <c r="N7" s="19">
        <v>689594860</v>
      </c>
      <c r="O7" s="19">
        <v>185487927</v>
      </c>
      <c r="P7" s="19">
        <v>203396302</v>
      </c>
      <c r="Q7" s="19">
        <v>215506933</v>
      </c>
      <c r="R7" s="19">
        <v>604391162</v>
      </c>
      <c r="S7" s="19">
        <v>126488992</v>
      </c>
      <c r="T7" s="19">
        <v>195987306</v>
      </c>
      <c r="U7" s="19">
        <v>251926702</v>
      </c>
      <c r="V7" s="19">
        <v>574403000</v>
      </c>
      <c r="W7" s="19">
        <v>2522707036</v>
      </c>
      <c r="X7" s="19">
        <v>2768152481</v>
      </c>
      <c r="Y7" s="19">
        <v>-245445445</v>
      </c>
      <c r="Z7" s="20">
        <v>-8.87</v>
      </c>
      <c r="AA7" s="21">
        <v>2768152481</v>
      </c>
    </row>
    <row r="8" spans="1:27" ht="13.5">
      <c r="A8" s="22" t="s">
        <v>35</v>
      </c>
      <c r="B8" s="16"/>
      <c r="C8" s="17">
        <v>165291643</v>
      </c>
      <c r="D8" s="17"/>
      <c r="E8" s="18">
        <v>82868136</v>
      </c>
      <c r="F8" s="19">
        <v>182918359</v>
      </c>
      <c r="G8" s="19">
        <v>95833994</v>
      </c>
      <c r="H8" s="19">
        <v>6227916</v>
      </c>
      <c r="I8" s="19">
        <v>3954514</v>
      </c>
      <c r="J8" s="19">
        <v>106016424</v>
      </c>
      <c r="K8" s="19">
        <v>3867535</v>
      </c>
      <c r="L8" s="19">
        <v>1916075</v>
      </c>
      <c r="M8" s="19">
        <v>104566649</v>
      </c>
      <c r="N8" s="19">
        <v>110350259</v>
      </c>
      <c r="O8" s="19">
        <v>8955889</v>
      </c>
      <c r="P8" s="19">
        <v>4000314</v>
      </c>
      <c r="Q8" s="19">
        <v>33568598</v>
      </c>
      <c r="R8" s="19">
        <v>46524801</v>
      </c>
      <c r="S8" s="19">
        <v>2553491</v>
      </c>
      <c r="T8" s="19">
        <v>24069300</v>
      </c>
      <c r="U8" s="19">
        <v>7590263</v>
      </c>
      <c r="V8" s="19">
        <v>34213054</v>
      </c>
      <c r="W8" s="19">
        <v>297104538</v>
      </c>
      <c r="X8" s="19">
        <v>182918359</v>
      </c>
      <c r="Y8" s="19">
        <v>114186179</v>
      </c>
      <c r="Z8" s="20">
        <v>62.42</v>
      </c>
      <c r="AA8" s="21">
        <v>182918359</v>
      </c>
    </row>
    <row r="9" spans="1:27" ht="13.5">
      <c r="A9" s="22" t="s">
        <v>36</v>
      </c>
      <c r="B9" s="16"/>
      <c r="C9" s="17">
        <v>598857000</v>
      </c>
      <c r="D9" s="17"/>
      <c r="E9" s="18">
        <v>623643790</v>
      </c>
      <c r="F9" s="19">
        <v>728862580</v>
      </c>
      <c r="G9" s="19">
        <v>238348000</v>
      </c>
      <c r="H9" s="19"/>
      <c r="I9" s="19"/>
      <c r="J9" s="19">
        <v>238348000</v>
      </c>
      <c r="K9" s="19"/>
      <c r="L9" s="19">
        <v>200715000</v>
      </c>
      <c r="M9" s="19"/>
      <c r="N9" s="19">
        <v>200715000</v>
      </c>
      <c r="O9" s="19"/>
      <c r="P9" s="19"/>
      <c r="Q9" s="19">
        <v>163081000</v>
      </c>
      <c r="R9" s="19">
        <v>163081000</v>
      </c>
      <c r="S9" s="19">
        <v>81422843</v>
      </c>
      <c r="T9" s="19"/>
      <c r="U9" s="19"/>
      <c r="V9" s="19">
        <v>81422843</v>
      </c>
      <c r="W9" s="19">
        <v>683566843</v>
      </c>
      <c r="X9" s="19">
        <v>728862580</v>
      </c>
      <c r="Y9" s="19">
        <v>-45295737</v>
      </c>
      <c r="Z9" s="20">
        <v>-6.21</v>
      </c>
      <c r="AA9" s="21">
        <v>728862580</v>
      </c>
    </row>
    <row r="10" spans="1:27" ht="13.5">
      <c r="A10" s="22" t="s">
        <v>37</v>
      </c>
      <c r="B10" s="16"/>
      <c r="C10" s="17">
        <v>225180691</v>
      </c>
      <c r="D10" s="17"/>
      <c r="E10" s="18">
        <v>263006660</v>
      </c>
      <c r="F10" s="19">
        <v>263006660</v>
      </c>
      <c r="G10" s="19">
        <v>80067000</v>
      </c>
      <c r="H10" s="19">
        <v>2610000</v>
      </c>
      <c r="I10" s="19"/>
      <c r="J10" s="19">
        <v>82677000</v>
      </c>
      <c r="K10" s="19"/>
      <c r="L10" s="19">
        <v>4969472</v>
      </c>
      <c r="M10" s="19">
        <v>52276730</v>
      </c>
      <c r="N10" s="19">
        <v>57246202</v>
      </c>
      <c r="O10" s="19">
        <v>22916000</v>
      </c>
      <c r="P10" s="19">
        <v>1258000</v>
      </c>
      <c r="Q10" s="19">
        <v>23694000</v>
      </c>
      <c r="R10" s="19">
        <v>47868000</v>
      </c>
      <c r="S10" s="19"/>
      <c r="T10" s="19">
        <v>4881412</v>
      </c>
      <c r="U10" s="19"/>
      <c r="V10" s="19">
        <v>4881412</v>
      </c>
      <c r="W10" s="19">
        <v>192672614</v>
      </c>
      <c r="X10" s="19">
        <v>263006660</v>
      </c>
      <c r="Y10" s="19">
        <v>-70334046</v>
      </c>
      <c r="Z10" s="20">
        <v>-26.74</v>
      </c>
      <c r="AA10" s="21">
        <v>263006660</v>
      </c>
    </row>
    <row r="11" spans="1:27" ht="13.5">
      <c r="A11" s="22" t="s">
        <v>38</v>
      </c>
      <c r="B11" s="16"/>
      <c r="C11" s="17">
        <v>39410982</v>
      </c>
      <c r="D11" s="17"/>
      <c r="E11" s="18">
        <v>33947562</v>
      </c>
      <c r="F11" s="19">
        <v>33947559</v>
      </c>
      <c r="G11" s="19">
        <v>2399850</v>
      </c>
      <c r="H11" s="19">
        <v>3411072</v>
      </c>
      <c r="I11" s="19">
        <v>2887931</v>
      </c>
      <c r="J11" s="19">
        <v>8698853</v>
      </c>
      <c r="K11" s="19">
        <v>3035286</v>
      </c>
      <c r="L11" s="19">
        <v>3038290</v>
      </c>
      <c r="M11" s="19">
        <v>3097221</v>
      </c>
      <c r="N11" s="19">
        <v>9170797</v>
      </c>
      <c r="O11" s="19">
        <v>6916117</v>
      </c>
      <c r="P11" s="19">
        <v>3010676</v>
      </c>
      <c r="Q11" s="19">
        <v>3550160</v>
      </c>
      <c r="R11" s="19">
        <v>13476953</v>
      </c>
      <c r="S11" s="19">
        <v>3410541</v>
      </c>
      <c r="T11" s="19">
        <v>3618864</v>
      </c>
      <c r="U11" s="19">
        <v>3633764</v>
      </c>
      <c r="V11" s="19">
        <v>10663169</v>
      </c>
      <c r="W11" s="19">
        <v>42009772</v>
      </c>
      <c r="X11" s="19">
        <v>33947559</v>
      </c>
      <c r="Y11" s="19">
        <v>8062213</v>
      </c>
      <c r="Z11" s="20">
        <v>23.75</v>
      </c>
      <c r="AA11" s="21">
        <v>33947559</v>
      </c>
    </row>
    <row r="12" spans="1:27" ht="13.5">
      <c r="A12" s="22" t="s">
        <v>39</v>
      </c>
      <c r="B12" s="16"/>
      <c r="C12" s="17">
        <v>6050</v>
      </c>
      <c r="D12" s="17"/>
      <c r="E12" s="18">
        <v>5000</v>
      </c>
      <c r="F12" s="19"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5000</v>
      </c>
      <c r="Y12" s="19">
        <v>-5000</v>
      </c>
      <c r="Z12" s="20">
        <v>-100</v>
      </c>
      <c r="AA12" s="21">
        <v>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-3644455658</v>
      </c>
      <c r="D14" s="17"/>
      <c r="E14" s="18">
        <v>-3870732226</v>
      </c>
      <c r="F14" s="19">
        <v>-3989372206</v>
      </c>
      <c r="G14" s="19">
        <v>-584788452</v>
      </c>
      <c r="H14" s="19">
        <v>-438542894</v>
      </c>
      <c r="I14" s="19">
        <v>-443903565</v>
      </c>
      <c r="J14" s="19">
        <v>-1467234911</v>
      </c>
      <c r="K14" s="19">
        <v>-310144771</v>
      </c>
      <c r="L14" s="19">
        <v>-304057455</v>
      </c>
      <c r="M14" s="19">
        <v>-457026964</v>
      </c>
      <c r="N14" s="19">
        <v>-1071229190</v>
      </c>
      <c r="O14" s="19">
        <v>-286705595</v>
      </c>
      <c r="P14" s="19">
        <v>-306730717</v>
      </c>
      <c r="Q14" s="19">
        <v>-318288796</v>
      </c>
      <c r="R14" s="19">
        <v>-911725108</v>
      </c>
      <c r="S14" s="19">
        <v>-306382897</v>
      </c>
      <c r="T14" s="19">
        <v>-292652167</v>
      </c>
      <c r="U14" s="19">
        <v>-250985554</v>
      </c>
      <c r="V14" s="19">
        <v>-850020618</v>
      </c>
      <c r="W14" s="19">
        <v>-4300209827</v>
      </c>
      <c r="X14" s="19">
        <v>-3989372206</v>
      </c>
      <c r="Y14" s="19">
        <v>-310837621</v>
      </c>
      <c r="Z14" s="20">
        <v>7.79</v>
      </c>
      <c r="AA14" s="21">
        <v>-3989372206</v>
      </c>
    </row>
    <row r="15" spans="1:27" ht="13.5">
      <c r="A15" s="22" t="s">
        <v>42</v>
      </c>
      <c r="B15" s="16"/>
      <c r="C15" s="17">
        <v>-27575854</v>
      </c>
      <c r="D15" s="17"/>
      <c r="E15" s="18">
        <v>-11896707</v>
      </c>
      <c r="F15" s="19">
        <v>-11896707</v>
      </c>
      <c r="G15" s="19">
        <v>-39732</v>
      </c>
      <c r="H15" s="19">
        <v>-46305</v>
      </c>
      <c r="I15" s="19"/>
      <c r="J15" s="19">
        <v>-86037</v>
      </c>
      <c r="K15" s="19">
        <v>-380340</v>
      </c>
      <c r="L15" s="19">
        <v>-763401</v>
      </c>
      <c r="M15" s="19">
        <v>-900961</v>
      </c>
      <c r="N15" s="19">
        <v>-2044702</v>
      </c>
      <c r="O15" s="19">
        <v>-574880</v>
      </c>
      <c r="P15" s="19">
        <v>-3922935</v>
      </c>
      <c r="Q15" s="19">
        <v>-545082</v>
      </c>
      <c r="R15" s="19">
        <v>-5042897</v>
      </c>
      <c r="S15" s="19">
        <v>-970698</v>
      </c>
      <c r="T15" s="19">
        <v>-3424</v>
      </c>
      <c r="U15" s="19"/>
      <c r="V15" s="19">
        <v>-974122</v>
      </c>
      <c r="W15" s="19">
        <v>-8147758</v>
      </c>
      <c r="X15" s="19">
        <v>-11896707</v>
      </c>
      <c r="Y15" s="19">
        <v>3748949</v>
      </c>
      <c r="Z15" s="20">
        <v>-31.51</v>
      </c>
      <c r="AA15" s="21">
        <v>-11896707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176594770</v>
      </c>
      <c r="D17" s="25">
        <f>SUM(D6:D16)</f>
        <v>0</v>
      </c>
      <c r="E17" s="26">
        <f t="shared" si="0"/>
        <v>664655819</v>
      </c>
      <c r="F17" s="27">
        <f t="shared" si="0"/>
        <v>417901627</v>
      </c>
      <c r="G17" s="27">
        <f t="shared" si="0"/>
        <v>41578935</v>
      </c>
      <c r="H17" s="27">
        <f t="shared" si="0"/>
        <v>-168919646</v>
      </c>
      <c r="I17" s="27">
        <f t="shared" si="0"/>
        <v>-137530538</v>
      </c>
      <c r="J17" s="27">
        <f t="shared" si="0"/>
        <v>-264871249</v>
      </c>
      <c r="K17" s="27">
        <f t="shared" si="0"/>
        <v>-14998227</v>
      </c>
      <c r="L17" s="27">
        <f t="shared" si="0"/>
        <v>157158467</v>
      </c>
      <c r="M17" s="27">
        <f t="shared" si="0"/>
        <v>-46211988</v>
      </c>
      <c r="N17" s="27">
        <f t="shared" si="0"/>
        <v>95948252</v>
      </c>
      <c r="O17" s="27">
        <f t="shared" si="0"/>
        <v>-29578543</v>
      </c>
      <c r="P17" s="27">
        <f t="shared" si="0"/>
        <v>-64428185</v>
      </c>
      <c r="Q17" s="27">
        <f t="shared" si="0"/>
        <v>157186106</v>
      </c>
      <c r="R17" s="27">
        <f t="shared" si="0"/>
        <v>63179378</v>
      </c>
      <c r="S17" s="27">
        <f t="shared" si="0"/>
        <v>-58359586</v>
      </c>
      <c r="T17" s="27">
        <f t="shared" si="0"/>
        <v>-26536388</v>
      </c>
      <c r="U17" s="27">
        <f t="shared" si="0"/>
        <v>57928717</v>
      </c>
      <c r="V17" s="27">
        <f t="shared" si="0"/>
        <v>-26967257</v>
      </c>
      <c r="W17" s="27">
        <f t="shared" si="0"/>
        <v>-132710876</v>
      </c>
      <c r="X17" s="27">
        <f t="shared" si="0"/>
        <v>417901627</v>
      </c>
      <c r="Y17" s="27">
        <f t="shared" si="0"/>
        <v>-550612503</v>
      </c>
      <c r="Z17" s="28">
        <f>+IF(X17&lt;&gt;0,+(Y17/X17)*100,0)</f>
        <v>-131.75648703564391</v>
      </c>
      <c r="AA17" s="29">
        <f>SUM(AA6:AA16)</f>
        <v>417901627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2519029</v>
      </c>
      <c r="D21" s="17"/>
      <c r="E21" s="18">
        <v>1413853</v>
      </c>
      <c r="F21" s="19">
        <v>1413853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1413853</v>
      </c>
      <c r="Y21" s="36">
        <v>-1413853</v>
      </c>
      <c r="Z21" s="37">
        <v>-100</v>
      </c>
      <c r="AA21" s="38">
        <v>1413853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>
        <v>4757659</v>
      </c>
      <c r="V23" s="36">
        <v>4757659</v>
      </c>
      <c r="W23" s="36">
        <v>4757659</v>
      </c>
      <c r="X23" s="19"/>
      <c r="Y23" s="36">
        <v>4757659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782742</v>
      </c>
      <c r="H24" s="19">
        <v>70367646</v>
      </c>
      <c r="I24" s="19">
        <v>65599375</v>
      </c>
      <c r="J24" s="19">
        <v>136749763</v>
      </c>
      <c r="K24" s="19">
        <v>41782208</v>
      </c>
      <c r="L24" s="19">
        <v>29268215</v>
      </c>
      <c r="M24" s="19">
        <v>8120793</v>
      </c>
      <c r="N24" s="19">
        <v>79171216</v>
      </c>
      <c r="O24" s="19">
        <v>8828970</v>
      </c>
      <c r="P24" s="19">
        <v>75008863</v>
      </c>
      <c r="Q24" s="19">
        <v>15816389</v>
      </c>
      <c r="R24" s="19">
        <v>99654222</v>
      </c>
      <c r="S24" s="19">
        <v>12311287</v>
      </c>
      <c r="T24" s="19">
        <v>7524844</v>
      </c>
      <c r="U24" s="19">
        <v>41053900</v>
      </c>
      <c r="V24" s="19">
        <v>60890031</v>
      </c>
      <c r="W24" s="19">
        <v>376465232</v>
      </c>
      <c r="X24" s="19"/>
      <c r="Y24" s="19">
        <v>376465232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-180416705</v>
      </c>
      <c r="D26" s="17"/>
      <c r="E26" s="18">
        <v>-408425347</v>
      </c>
      <c r="F26" s="19">
        <v>-518120112</v>
      </c>
      <c r="G26" s="19">
        <v>-119352</v>
      </c>
      <c r="H26" s="19">
        <v>-21065982</v>
      </c>
      <c r="I26" s="19">
        <v>-17522993</v>
      </c>
      <c r="J26" s="19">
        <v>-38708327</v>
      </c>
      <c r="K26" s="19">
        <v>-27017638</v>
      </c>
      <c r="L26" s="19">
        <v>-26395104</v>
      </c>
      <c r="M26" s="19">
        <v>-48223823</v>
      </c>
      <c r="N26" s="19">
        <v>-101636565</v>
      </c>
      <c r="O26" s="19">
        <v>-7467082</v>
      </c>
      <c r="P26" s="19">
        <v>-21265533</v>
      </c>
      <c r="Q26" s="19">
        <v>-17443266</v>
      </c>
      <c r="R26" s="19">
        <v>-46175881</v>
      </c>
      <c r="S26" s="19">
        <v>-12032911</v>
      </c>
      <c r="T26" s="19">
        <v>-5228755</v>
      </c>
      <c r="U26" s="19">
        <v>-16455279</v>
      </c>
      <c r="V26" s="19">
        <v>-33716945</v>
      </c>
      <c r="W26" s="19">
        <v>-220237718</v>
      </c>
      <c r="X26" s="19">
        <v>-518120112</v>
      </c>
      <c r="Y26" s="19">
        <v>297882394</v>
      </c>
      <c r="Z26" s="20">
        <v>-57.49</v>
      </c>
      <c r="AA26" s="21">
        <v>-518120112</v>
      </c>
    </row>
    <row r="27" spans="1:27" ht="13.5">
      <c r="A27" s="23" t="s">
        <v>51</v>
      </c>
      <c r="B27" s="24"/>
      <c r="C27" s="25">
        <f aca="true" t="shared" si="1" ref="C27:Y27">SUM(C21:C26)</f>
        <v>-177897676</v>
      </c>
      <c r="D27" s="25">
        <f>SUM(D21:D26)</f>
        <v>0</v>
      </c>
      <c r="E27" s="26">
        <f t="shared" si="1"/>
        <v>-407011494</v>
      </c>
      <c r="F27" s="27">
        <f t="shared" si="1"/>
        <v>-516706259</v>
      </c>
      <c r="G27" s="27">
        <f t="shared" si="1"/>
        <v>663390</v>
      </c>
      <c r="H27" s="27">
        <f t="shared" si="1"/>
        <v>49301664</v>
      </c>
      <c r="I27" s="27">
        <f t="shared" si="1"/>
        <v>48076382</v>
      </c>
      <c r="J27" s="27">
        <f t="shared" si="1"/>
        <v>98041436</v>
      </c>
      <c r="K27" s="27">
        <f t="shared" si="1"/>
        <v>14764570</v>
      </c>
      <c r="L27" s="27">
        <f t="shared" si="1"/>
        <v>2873111</v>
      </c>
      <c r="M27" s="27">
        <f t="shared" si="1"/>
        <v>-40103030</v>
      </c>
      <c r="N27" s="27">
        <f t="shared" si="1"/>
        <v>-22465349</v>
      </c>
      <c r="O27" s="27">
        <f t="shared" si="1"/>
        <v>1361888</v>
      </c>
      <c r="P27" s="27">
        <f t="shared" si="1"/>
        <v>53743330</v>
      </c>
      <c r="Q27" s="27">
        <f t="shared" si="1"/>
        <v>-1626877</v>
      </c>
      <c r="R27" s="27">
        <f t="shared" si="1"/>
        <v>53478341</v>
      </c>
      <c r="S27" s="27">
        <f t="shared" si="1"/>
        <v>278376</v>
      </c>
      <c r="T27" s="27">
        <f t="shared" si="1"/>
        <v>2296089</v>
      </c>
      <c r="U27" s="27">
        <f t="shared" si="1"/>
        <v>29356280</v>
      </c>
      <c r="V27" s="27">
        <f t="shared" si="1"/>
        <v>31930745</v>
      </c>
      <c r="W27" s="27">
        <f t="shared" si="1"/>
        <v>160985173</v>
      </c>
      <c r="X27" s="27">
        <f t="shared" si="1"/>
        <v>-516706259</v>
      </c>
      <c r="Y27" s="27">
        <f t="shared" si="1"/>
        <v>677691432</v>
      </c>
      <c r="Z27" s="28">
        <f>+IF(X27&lt;&gt;0,+(Y27/X27)*100,0)</f>
        <v>-131.15603308377962</v>
      </c>
      <c r="AA27" s="29">
        <f>SUM(AA21:AA26)</f>
        <v>-516706259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98000000</v>
      </c>
      <c r="J31" s="19">
        <v>98000000</v>
      </c>
      <c r="K31" s="19"/>
      <c r="L31" s="19"/>
      <c r="M31" s="19"/>
      <c r="N31" s="19"/>
      <c r="O31" s="19"/>
      <c r="P31" s="19">
        <v>39000000</v>
      </c>
      <c r="Q31" s="19"/>
      <c r="R31" s="19">
        <v>39000000</v>
      </c>
      <c r="S31" s="19"/>
      <c r="T31" s="19">
        <v>42000000</v>
      </c>
      <c r="U31" s="19"/>
      <c r="V31" s="19">
        <v>42000000</v>
      </c>
      <c r="W31" s="19">
        <v>179000000</v>
      </c>
      <c r="X31" s="19"/>
      <c r="Y31" s="19">
        <v>179000000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3465352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-3435772</v>
      </c>
      <c r="D35" s="17"/>
      <c r="E35" s="18"/>
      <c r="F35" s="19">
        <v>-150000000</v>
      </c>
      <c r="G35" s="19">
        <v>-4434243</v>
      </c>
      <c r="H35" s="19">
        <v>-6049091</v>
      </c>
      <c r="I35" s="19">
        <v>-5453460</v>
      </c>
      <c r="J35" s="19">
        <v>-15936794</v>
      </c>
      <c r="K35" s="19">
        <v>-1760498</v>
      </c>
      <c r="L35" s="19">
        <v>-2530637</v>
      </c>
      <c r="M35" s="19">
        <v>-45390431</v>
      </c>
      <c r="N35" s="19">
        <v>-49681566</v>
      </c>
      <c r="O35" s="19">
        <v>-159926</v>
      </c>
      <c r="P35" s="19">
        <v>-3164189</v>
      </c>
      <c r="Q35" s="19">
        <v>-53654113</v>
      </c>
      <c r="R35" s="19">
        <v>-56978228</v>
      </c>
      <c r="S35" s="19"/>
      <c r="T35" s="19">
        <v>-10000000</v>
      </c>
      <c r="U35" s="19">
        <v>-83647102</v>
      </c>
      <c r="V35" s="19">
        <v>-93647102</v>
      </c>
      <c r="W35" s="19">
        <v>-216243690</v>
      </c>
      <c r="X35" s="19">
        <v>-150000000</v>
      </c>
      <c r="Y35" s="19">
        <v>-66243690</v>
      </c>
      <c r="Z35" s="20">
        <v>44.16</v>
      </c>
      <c r="AA35" s="21">
        <v>-150000000</v>
      </c>
    </row>
    <row r="36" spans="1:27" ht="13.5">
      <c r="A36" s="23" t="s">
        <v>57</v>
      </c>
      <c r="B36" s="24"/>
      <c r="C36" s="25">
        <f aca="true" t="shared" si="2" ref="C36:Y36">SUM(C31:C35)</f>
        <v>29580</v>
      </c>
      <c r="D36" s="25">
        <f>SUM(D31:D35)</f>
        <v>0</v>
      </c>
      <c r="E36" s="26">
        <f t="shared" si="2"/>
        <v>0</v>
      </c>
      <c r="F36" s="27">
        <f t="shared" si="2"/>
        <v>-150000000</v>
      </c>
      <c r="G36" s="27">
        <f t="shared" si="2"/>
        <v>-4434243</v>
      </c>
      <c r="H36" s="27">
        <f t="shared" si="2"/>
        <v>-6049091</v>
      </c>
      <c r="I36" s="27">
        <f t="shared" si="2"/>
        <v>92546540</v>
      </c>
      <c r="J36" s="27">
        <f t="shared" si="2"/>
        <v>82063206</v>
      </c>
      <c r="K36" s="27">
        <f t="shared" si="2"/>
        <v>-1760498</v>
      </c>
      <c r="L36" s="27">
        <f t="shared" si="2"/>
        <v>-2530637</v>
      </c>
      <c r="M36" s="27">
        <f t="shared" si="2"/>
        <v>-45390431</v>
      </c>
      <c r="N36" s="27">
        <f t="shared" si="2"/>
        <v>-49681566</v>
      </c>
      <c r="O36" s="27">
        <f t="shared" si="2"/>
        <v>-159926</v>
      </c>
      <c r="P36" s="27">
        <f t="shared" si="2"/>
        <v>35835811</v>
      </c>
      <c r="Q36" s="27">
        <f t="shared" si="2"/>
        <v>-53654113</v>
      </c>
      <c r="R36" s="27">
        <f t="shared" si="2"/>
        <v>-17978228</v>
      </c>
      <c r="S36" s="27">
        <f t="shared" si="2"/>
        <v>0</v>
      </c>
      <c r="T36" s="27">
        <f t="shared" si="2"/>
        <v>32000000</v>
      </c>
      <c r="U36" s="27">
        <f t="shared" si="2"/>
        <v>-83647102</v>
      </c>
      <c r="V36" s="27">
        <f t="shared" si="2"/>
        <v>-51647102</v>
      </c>
      <c r="W36" s="27">
        <f t="shared" si="2"/>
        <v>-37243690</v>
      </c>
      <c r="X36" s="27">
        <f t="shared" si="2"/>
        <v>-150000000</v>
      </c>
      <c r="Y36" s="27">
        <f t="shared" si="2"/>
        <v>112756310</v>
      </c>
      <c r="Z36" s="28">
        <f>+IF(X36&lt;&gt;0,+(Y36/X36)*100,0)</f>
        <v>-75.17087333333333</v>
      </c>
      <c r="AA36" s="29">
        <f>SUM(AA31:AA35)</f>
        <v>-150000000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-1273326</v>
      </c>
      <c r="D38" s="31">
        <f>+D17+D27+D36</f>
        <v>0</v>
      </c>
      <c r="E38" s="32">
        <f t="shared" si="3"/>
        <v>257644325</v>
      </c>
      <c r="F38" s="33">
        <f t="shared" si="3"/>
        <v>-248804632</v>
      </c>
      <c r="G38" s="33">
        <f t="shared" si="3"/>
        <v>37808082</v>
      </c>
      <c r="H38" s="33">
        <f t="shared" si="3"/>
        <v>-125667073</v>
      </c>
      <c r="I38" s="33">
        <f t="shared" si="3"/>
        <v>3092384</v>
      </c>
      <c r="J38" s="33">
        <f t="shared" si="3"/>
        <v>-84766607</v>
      </c>
      <c r="K38" s="33">
        <f t="shared" si="3"/>
        <v>-1994155</v>
      </c>
      <c r="L38" s="33">
        <f t="shared" si="3"/>
        <v>157500941</v>
      </c>
      <c r="M38" s="33">
        <f t="shared" si="3"/>
        <v>-131705449</v>
      </c>
      <c r="N38" s="33">
        <f t="shared" si="3"/>
        <v>23801337</v>
      </c>
      <c r="O38" s="33">
        <f t="shared" si="3"/>
        <v>-28376581</v>
      </c>
      <c r="P38" s="33">
        <f t="shared" si="3"/>
        <v>25150956</v>
      </c>
      <c r="Q38" s="33">
        <f t="shared" si="3"/>
        <v>101905116</v>
      </c>
      <c r="R38" s="33">
        <f t="shared" si="3"/>
        <v>98679491</v>
      </c>
      <c r="S38" s="33">
        <f t="shared" si="3"/>
        <v>-58081210</v>
      </c>
      <c r="T38" s="33">
        <f t="shared" si="3"/>
        <v>7759701</v>
      </c>
      <c r="U38" s="33">
        <f t="shared" si="3"/>
        <v>3637895</v>
      </c>
      <c r="V38" s="33">
        <f t="shared" si="3"/>
        <v>-46683614</v>
      </c>
      <c r="W38" s="33">
        <f t="shared" si="3"/>
        <v>-8969393</v>
      </c>
      <c r="X38" s="33">
        <f t="shared" si="3"/>
        <v>-248804632</v>
      </c>
      <c r="Y38" s="33">
        <f t="shared" si="3"/>
        <v>239835239</v>
      </c>
      <c r="Z38" s="34">
        <f>+IF(X38&lt;&gt;0,+(Y38/X38)*100,0)</f>
        <v>-96.39500562031337</v>
      </c>
      <c r="AA38" s="35">
        <f>+AA17+AA27+AA36</f>
        <v>-248804632</v>
      </c>
    </row>
    <row r="39" spans="1:27" ht="13.5">
      <c r="A39" s="22" t="s">
        <v>59</v>
      </c>
      <c r="B39" s="16"/>
      <c r="C39" s="31">
        <v>127649348</v>
      </c>
      <c r="D39" s="31"/>
      <c r="E39" s="32">
        <v>127704348</v>
      </c>
      <c r="F39" s="33">
        <v>127704348</v>
      </c>
      <c r="G39" s="33">
        <v>45203864</v>
      </c>
      <c r="H39" s="33">
        <v>83011946</v>
      </c>
      <c r="I39" s="33">
        <v>-42655127</v>
      </c>
      <c r="J39" s="33">
        <v>45203864</v>
      </c>
      <c r="K39" s="33">
        <v>-39562743</v>
      </c>
      <c r="L39" s="33">
        <v>-41556898</v>
      </c>
      <c r="M39" s="33">
        <v>115944043</v>
      </c>
      <c r="N39" s="33">
        <v>-39562743</v>
      </c>
      <c r="O39" s="33">
        <v>-15761406</v>
      </c>
      <c r="P39" s="33">
        <v>-44137987</v>
      </c>
      <c r="Q39" s="33">
        <v>-18987031</v>
      </c>
      <c r="R39" s="33">
        <v>-15761406</v>
      </c>
      <c r="S39" s="33">
        <v>82918085</v>
      </c>
      <c r="T39" s="33">
        <v>24836875</v>
      </c>
      <c r="U39" s="33">
        <v>32596576</v>
      </c>
      <c r="V39" s="33">
        <v>82918085</v>
      </c>
      <c r="W39" s="33">
        <v>45203864</v>
      </c>
      <c r="X39" s="33">
        <v>127704348</v>
      </c>
      <c r="Y39" s="33">
        <v>-82500484</v>
      </c>
      <c r="Z39" s="34">
        <v>-64.6</v>
      </c>
      <c r="AA39" s="35">
        <v>127704348</v>
      </c>
    </row>
    <row r="40" spans="1:27" ht="13.5">
      <c r="A40" s="41" t="s">
        <v>60</v>
      </c>
      <c r="B40" s="42"/>
      <c r="C40" s="43">
        <v>126376022</v>
      </c>
      <c r="D40" s="43"/>
      <c r="E40" s="44">
        <v>385348673</v>
      </c>
      <c r="F40" s="45">
        <v>-121100283</v>
      </c>
      <c r="G40" s="45">
        <v>83011946</v>
      </c>
      <c r="H40" s="45">
        <v>-42655127</v>
      </c>
      <c r="I40" s="45">
        <v>-39562743</v>
      </c>
      <c r="J40" s="45">
        <v>-39562743</v>
      </c>
      <c r="K40" s="45">
        <v>-41556898</v>
      </c>
      <c r="L40" s="45">
        <v>115944043</v>
      </c>
      <c r="M40" s="45">
        <v>-15761406</v>
      </c>
      <c r="N40" s="45">
        <v>-15761406</v>
      </c>
      <c r="O40" s="45">
        <v>-44137987</v>
      </c>
      <c r="P40" s="45">
        <v>-18987031</v>
      </c>
      <c r="Q40" s="45">
        <v>82918085</v>
      </c>
      <c r="R40" s="45">
        <v>-44137987</v>
      </c>
      <c r="S40" s="45">
        <v>24836875</v>
      </c>
      <c r="T40" s="45">
        <v>32596576</v>
      </c>
      <c r="U40" s="45">
        <v>36234471</v>
      </c>
      <c r="V40" s="45">
        <v>36234471</v>
      </c>
      <c r="W40" s="45">
        <v>36234471</v>
      </c>
      <c r="X40" s="45">
        <v>-121100283</v>
      </c>
      <c r="Y40" s="45">
        <v>157334754</v>
      </c>
      <c r="Z40" s="46">
        <v>-129.92</v>
      </c>
      <c r="AA40" s="47">
        <v>-121100283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4481761776</v>
      </c>
      <c r="D6" s="17"/>
      <c r="E6" s="18">
        <v>5157754046</v>
      </c>
      <c r="F6" s="19">
        <v>5087765391</v>
      </c>
      <c r="G6" s="19">
        <v>732360716</v>
      </c>
      <c r="H6" s="19">
        <v>461161930</v>
      </c>
      <c r="I6" s="19">
        <v>487650584</v>
      </c>
      <c r="J6" s="19">
        <v>1681173230</v>
      </c>
      <c r="K6" s="19">
        <v>572563909</v>
      </c>
      <c r="L6" s="19">
        <v>493059670</v>
      </c>
      <c r="M6" s="19">
        <v>502879772</v>
      </c>
      <c r="N6" s="19">
        <v>1568503351</v>
      </c>
      <c r="O6" s="19">
        <v>451147707</v>
      </c>
      <c r="P6" s="19">
        <v>487743407</v>
      </c>
      <c r="Q6" s="19">
        <v>493068456</v>
      </c>
      <c r="R6" s="19">
        <v>1431959570</v>
      </c>
      <c r="S6" s="19">
        <v>490738138</v>
      </c>
      <c r="T6" s="19">
        <v>469786739</v>
      </c>
      <c r="U6" s="19">
        <v>457382385</v>
      </c>
      <c r="V6" s="19">
        <v>1417907262</v>
      </c>
      <c r="W6" s="19">
        <v>6099543413</v>
      </c>
      <c r="X6" s="19">
        <v>5087765391</v>
      </c>
      <c r="Y6" s="19">
        <v>1011778022</v>
      </c>
      <c r="Z6" s="20">
        <v>19.89</v>
      </c>
      <c r="AA6" s="21">
        <v>5087765391</v>
      </c>
    </row>
    <row r="7" spans="1:27" ht="13.5">
      <c r="A7" s="22" t="s">
        <v>34</v>
      </c>
      <c r="B7" s="16"/>
      <c r="C7" s="17">
        <v>17790157278</v>
      </c>
      <c r="D7" s="17"/>
      <c r="E7" s="18">
        <v>20892801412</v>
      </c>
      <c r="F7" s="19">
        <v>20550758109</v>
      </c>
      <c r="G7" s="19">
        <v>2783524884</v>
      </c>
      <c r="H7" s="19">
        <v>1638545814</v>
      </c>
      <c r="I7" s="19">
        <v>1743263918</v>
      </c>
      <c r="J7" s="19">
        <v>6165334616</v>
      </c>
      <c r="K7" s="19">
        <v>1701803106</v>
      </c>
      <c r="L7" s="19">
        <v>1573522626</v>
      </c>
      <c r="M7" s="19">
        <v>1640112518</v>
      </c>
      <c r="N7" s="19">
        <v>4915438250</v>
      </c>
      <c r="O7" s="19">
        <v>1487783649</v>
      </c>
      <c r="P7" s="19">
        <v>1574813550</v>
      </c>
      <c r="Q7" s="19">
        <v>1612236734</v>
      </c>
      <c r="R7" s="19">
        <v>4674833933</v>
      </c>
      <c r="S7" s="19">
        <v>1491749835</v>
      </c>
      <c r="T7" s="19">
        <v>1548379078</v>
      </c>
      <c r="U7" s="19">
        <v>1658918804</v>
      </c>
      <c r="V7" s="19">
        <v>4699047717</v>
      </c>
      <c r="W7" s="19">
        <v>20454654516</v>
      </c>
      <c r="X7" s="19">
        <v>20550758109</v>
      </c>
      <c r="Y7" s="19">
        <v>-96103593</v>
      </c>
      <c r="Z7" s="20">
        <v>-0.47</v>
      </c>
      <c r="AA7" s="21">
        <v>20550758109</v>
      </c>
    </row>
    <row r="8" spans="1:27" ht="13.5">
      <c r="A8" s="22" t="s">
        <v>35</v>
      </c>
      <c r="B8" s="16"/>
      <c r="C8" s="17">
        <v>2013669896</v>
      </c>
      <c r="D8" s="17"/>
      <c r="E8" s="18">
        <v>2895026328</v>
      </c>
      <c r="F8" s="19">
        <v>2931027441</v>
      </c>
      <c r="G8" s="19">
        <v>442764681</v>
      </c>
      <c r="H8" s="19">
        <v>297263065</v>
      </c>
      <c r="I8" s="19">
        <v>311362488</v>
      </c>
      <c r="J8" s="19">
        <v>1051390234</v>
      </c>
      <c r="K8" s="19">
        <v>368760560</v>
      </c>
      <c r="L8" s="19">
        <v>181801847</v>
      </c>
      <c r="M8" s="19">
        <v>506498503</v>
      </c>
      <c r="N8" s="19">
        <v>1057060910</v>
      </c>
      <c r="O8" s="19">
        <v>306393523</v>
      </c>
      <c r="P8" s="19">
        <v>265697771</v>
      </c>
      <c r="Q8" s="19">
        <v>552933530</v>
      </c>
      <c r="R8" s="19">
        <v>1125024824</v>
      </c>
      <c r="S8" s="19">
        <v>431583109</v>
      </c>
      <c r="T8" s="19">
        <v>368341411</v>
      </c>
      <c r="U8" s="19">
        <v>953940904</v>
      </c>
      <c r="V8" s="19">
        <v>1753865424</v>
      </c>
      <c r="W8" s="19">
        <v>4987341392</v>
      </c>
      <c r="X8" s="19">
        <v>2931027441</v>
      </c>
      <c r="Y8" s="19">
        <v>2056313951</v>
      </c>
      <c r="Z8" s="20">
        <v>70.16</v>
      </c>
      <c r="AA8" s="21">
        <v>2931027441</v>
      </c>
    </row>
    <row r="9" spans="1:27" ht="13.5">
      <c r="A9" s="22" t="s">
        <v>36</v>
      </c>
      <c r="B9" s="16"/>
      <c r="C9" s="17">
        <v>5805753485</v>
      </c>
      <c r="D9" s="17"/>
      <c r="E9" s="18">
        <v>5742711504</v>
      </c>
      <c r="F9" s="19">
        <v>5659752275</v>
      </c>
      <c r="G9" s="19">
        <v>2033081589</v>
      </c>
      <c r="H9" s="19">
        <v>316869996</v>
      </c>
      <c r="I9" s="19">
        <v>109036829</v>
      </c>
      <c r="J9" s="19">
        <v>2458988414</v>
      </c>
      <c r="K9" s="19">
        <v>68881195</v>
      </c>
      <c r="L9" s="19">
        <v>949017997</v>
      </c>
      <c r="M9" s="19">
        <v>557461394</v>
      </c>
      <c r="N9" s="19">
        <v>1575360586</v>
      </c>
      <c r="O9" s="19">
        <v>37485323</v>
      </c>
      <c r="P9" s="19">
        <v>51768592</v>
      </c>
      <c r="Q9" s="19">
        <v>914989953</v>
      </c>
      <c r="R9" s="19">
        <v>1004243868</v>
      </c>
      <c r="S9" s="19">
        <v>211217826</v>
      </c>
      <c r="T9" s="19">
        <v>224228650</v>
      </c>
      <c r="U9" s="19">
        <v>309284351</v>
      </c>
      <c r="V9" s="19">
        <v>744730827</v>
      </c>
      <c r="W9" s="19">
        <v>5783323695</v>
      </c>
      <c r="X9" s="19">
        <v>5659752275</v>
      </c>
      <c r="Y9" s="19">
        <v>123571420</v>
      </c>
      <c r="Z9" s="20">
        <v>2.18</v>
      </c>
      <c r="AA9" s="21">
        <v>5659752275</v>
      </c>
    </row>
    <row r="10" spans="1:27" ht="13.5">
      <c r="A10" s="22" t="s">
        <v>37</v>
      </c>
      <c r="B10" s="16"/>
      <c r="C10" s="17">
        <v>1754159698</v>
      </c>
      <c r="D10" s="17"/>
      <c r="E10" s="18">
        <v>3795844572</v>
      </c>
      <c r="F10" s="19">
        <v>4259445960</v>
      </c>
      <c r="G10" s="19">
        <v>1060502326</v>
      </c>
      <c r="H10" s="19">
        <v>96805685</v>
      </c>
      <c r="I10" s="19">
        <v>58561125</v>
      </c>
      <c r="J10" s="19">
        <v>1215869136</v>
      </c>
      <c r="K10" s="19">
        <v>226701078</v>
      </c>
      <c r="L10" s="19">
        <v>410687926</v>
      </c>
      <c r="M10" s="19">
        <v>286337880</v>
      </c>
      <c r="N10" s="19">
        <v>923726884</v>
      </c>
      <c r="O10" s="19">
        <v>313664724</v>
      </c>
      <c r="P10" s="19">
        <v>216646173</v>
      </c>
      <c r="Q10" s="19">
        <v>1489291369</v>
      </c>
      <c r="R10" s="19">
        <v>2019602266</v>
      </c>
      <c r="S10" s="19">
        <v>11772665</v>
      </c>
      <c r="T10" s="19">
        <v>9794225</v>
      </c>
      <c r="U10" s="19">
        <v>5345299</v>
      </c>
      <c r="V10" s="19">
        <v>26912189</v>
      </c>
      <c r="W10" s="19">
        <v>4186110475</v>
      </c>
      <c r="X10" s="19">
        <v>4259445960</v>
      </c>
      <c r="Y10" s="19">
        <v>-73335485</v>
      </c>
      <c r="Z10" s="20">
        <v>-1.72</v>
      </c>
      <c r="AA10" s="21">
        <v>4259445960</v>
      </c>
    </row>
    <row r="11" spans="1:27" ht="13.5">
      <c r="A11" s="22" t="s">
        <v>38</v>
      </c>
      <c r="B11" s="16"/>
      <c r="C11" s="17">
        <v>678677724</v>
      </c>
      <c r="D11" s="17"/>
      <c r="E11" s="18">
        <v>618561448</v>
      </c>
      <c r="F11" s="19">
        <v>746408164</v>
      </c>
      <c r="G11" s="19">
        <v>98104628</v>
      </c>
      <c r="H11" s="19">
        <v>58476661</v>
      </c>
      <c r="I11" s="19">
        <v>72476875</v>
      </c>
      <c r="J11" s="19">
        <v>229058164</v>
      </c>
      <c r="K11" s="19">
        <v>60991376</v>
      </c>
      <c r="L11" s="19">
        <v>65885363</v>
      </c>
      <c r="M11" s="19">
        <v>74168976</v>
      </c>
      <c r="N11" s="19">
        <v>201045715</v>
      </c>
      <c r="O11" s="19">
        <v>40326686</v>
      </c>
      <c r="P11" s="19">
        <v>70544556</v>
      </c>
      <c r="Q11" s="19">
        <v>71169743</v>
      </c>
      <c r="R11" s="19">
        <v>182040985</v>
      </c>
      <c r="S11" s="19">
        <v>68443227</v>
      </c>
      <c r="T11" s="19">
        <v>67403900</v>
      </c>
      <c r="U11" s="19">
        <v>91163799</v>
      </c>
      <c r="V11" s="19">
        <v>227010926</v>
      </c>
      <c r="W11" s="19">
        <v>839155790</v>
      </c>
      <c r="X11" s="19">
        <v>746408164</v>
      </c>
      <c r="Y11" s="19">
        <v>92747626</v>
      </c>
      <c r="Z11" s="20">
        <v>12.43</v>
      </c>
      <c r="AA11" s="21">
        <v>746408164</v>
      </c>
    </row>
    <row r="12" spans="1:27" ht="13.5">
      <c r="A12" s="22" t="s">
        <v>39</v>
      </c>
      <c r="B12" s="16"/>
      <c r="C12" s="17">
        <v>109121</v>
      </c>
      <c r="D12" s="17"/>
      <c r="E12" s="18">
        <v>5000</v>
      </c>
      <c r="F12" s="19">
        <v>20120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30120</v>
      </c>
      <c r="V12" s="19">
        <v>30120</v>
      </c>
      <c r="W12" s="19">
        <v>30120</v>
      </c>
      <c r="X12" s="19">
        <v>20120</v>
      </c>
      <c r="Y12" s="19">
        <v>10000</v>
      </c>
      <c r="Z12" s="20">
        <v>49.7</v>
      </c>
      <c r="AA12" s="21">
        <v>20120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-26000832516</v>
      </c>
      <c r="D14" s="17"/>
      <c r="E14" s="18">
        <v>-31463039207</v>
      </c>
      <c r="F14" s="19">
        <v>-31240633988</v>
      </c>
      <c r="G14" s="19">
        <v>-5515800603</v>
      </c>
      <c r="H14" s="19">
        <v>-3082932098</v>
      </c>
      <c r="I14" s="19">
        <v>-3245722979</v>
      </c>
      <c r="J14" s="19">
        <v>-11844455680</v>
      </c>
      <c r="K14" s="19">
        <v>-2657693392</v>
      </c>
      <c r="L14" s="19">
        <v>-2662342411</v>
      </c>
      <c r="M14" s="19">
        <v>-3027405032</v>
      </c>
      <c r="N14" s="19">
        <v>-8347440835</v>
      </c>
      <c r="O14" s="19">
        <v>-2730931935</v>
      </c>
      <c r="P14" s="19">
        <v>-2628666735</v>
      </c>
      <c r="Q14" s="19">
        <v>-3067076700</v>
      </c>
      <c r="R14" s="19">
        <v>-8426675370</v>
      </c>
      <c r="S14" s="19">
        <v>-2804821599</v>
      </c>
      <c r="T14" s="19">
        <v>-2672072915</v>
      </c>
      <c r="U14" s="19">
        <v>-3123932765</v>
      </c>
      <c r="V14" s="19">
        <v>-8600827279</v>
      </c>
      <c r="W14" s="19">
        <v>-37219399164</v>
      </c>
      <c r="X14" s="19">
        <v>-31240633988</v>
      </c>
      <c r="Y14" s="19">
        <v>-5978765176</v>
      </c>
      <c r="Z14" s="20">
        <v>19.14</v>
      </c>
      <c r="AA14" s="21">
        <v>-31240633988</v>
      </c>
    </row>
    <row r="15" spans="1:27" ht="13.5">
      <c r="A15" s="22" t="s">
        <v>42</v>
      </c>
      <c r="B15" s="16"/>
      <c r="C15" s="17">
        <v>-410825527</v>
      </c>
      <c r="D15" s="17"/>
      <c r="E15" s="18">
        <v>-708481750</v>
      </c>
      <c r="F15" s="19">
        <v>-688709031</v>
      </c>
      <c r="G15" s="19">
        <v>-9920586</v>
      </c>
      <c r="H15" s="19">
        <v>-8794841</v>
      </c>
      <c r="I15" s="19">
        <v>-41968679</v>
      </c>
      <c r="J15" s="19">
        <v>-60684106</v>
      </c>
      <c r="K15" s="19">
        <v>-7984569</v>
      </c>
      <c r="L15" s="19">
        <v>-7456953</v>
      </c>
      <c r="M15" s="19">
        <v>-174024779</v>
      </c>
      <c r="N15" s="19">
        <v>-189466301</v>
      </c>
      <c r="O15" s="19">
        <v>-19515337</v>
      </c>
      <c r="P15" s="19">
        <v>-23144534</v>
      </c>
      <c r="Q15" s="19">
        <v>-44329770</v>
      </c>
      <c r="R15" s="19">
        <v>-86989641</v>
      </c>
      <c r="S15" s="19">
        <v>-43285443</v>
      </c>
      <c r="T15" s="19">
        <v>-19008089</v>
      </c>
      <c r="U15" s="19">
        <v>-130817318</v>
      </c>
      <c r="V15" s="19">
        <v>-193110850</v>
      </c>
      <c r="W15" s="19">
        <v>-530250898</v>
      </c>
      <c r="X15" s="19">
        <v>-688709031</v>
      </c>
      <c r="Y15" s="19">
        <v>158458133</v>
      </c>
      <c r="Z15" s="20">
        <v>-23.01</v>
      </c>
      <c r="AA15" s="21">
        <v>-688709031</v>
      </c>
    </row>
    <row r="16" spans="1:27" ht="13.5">
      <c r="A16" s="22" t="s">
        <v>43</v>
      </c>
      <c r="B16" s="16"/>
      <c r="C16" s="17">
        <v>-216308647</v>
      </c>
      <c r="D16" s="17"/>
      <c r="E16" s="18">
        <v>-440262298</v>
      </c>
      <c r="F16" s="19">
        <v>-445608068</v>
      </c>
      <c r="G16" s="19">
        <v>-31586770</v>
      </c>
      <c r="H16" s="19">
        <v>-16169581</v>
      </c>
      <c r="I16" s="19">
        <v>-16371453</v>
      </c>
      <c r="J16" s="19">
        <v>-64127804</v>
      </c>
      <c r="K16" s="19">
        <v>-20087873</v>
      </c>
      <c r="L16" s="19">
        <v>-39928906</v>
      </c>
      <c r="M16" s="19">
        <v>-18293559</v>
      </c>
      <c r="N16" s="19">
        <v>-78310338</v>
      </c>
      <c r="O16" s="19">
        <v>-24514216</v>
      </c>
      <c r="P16" s="19">
        <v>3827286</v>
      </c>
      <c r="Q16" s="19">
        <v>-27063992</v>
      </c>
      <c r="R16" s="19">
        <v>-47750922</v>
      </c>
      <c r="S16" s="19">
        <v>-30073955</v>
      </c>
      <c r="T16" s="19">
        <v>-13371300</v>
      </c>
      <c r="U16" s="19">
        <v>-44750769</v>
      </c>
      <c r="V16" s="19">
        <v>-88196024</v>
      </c>
      <c r="W16" s="19">
        <v>-278385088</v>
      </c>
      <c r="X16" s="19">
        <v>-445608068</v>
      </c>
      <c r="Y16" s="19">
        <v>167222980</v>
      </c>
      <c r="Z16" s="20">
        <v>-37.53</v>
      </c>
      <c r="AA16" s="21">
        <v>-445608068</v>
      </c>
    </row>
    <row r="17" spans="1:27" ht="13.5">
      <c r="A17" s="23" t="s">
        <v>44</v>
      </c>
      <c r="B17" s="24"/>
      <c r="C17" s="25">
        <f aca="true" t="shared" si="0" ref="C17:Y17">SUM(C6:C16)</f>
        <v>5896322288</v>
      </c>
      <c r="D17" s="25">
        <f>SUM(D6:D16)</f>
        <v>0</v>
      </c>
      <c r="E17" s="26">
        <f t="shared" si="0"/>
        <v>6490921055</v>
      </c>
      <c r="F17" s="27">
        <f t="shared" si="0"/>
        <v>6860226373</v>
      </c>
      <c r="G17" s="27">
        <f t="shared" si="0"/>
        <v>1593030865</v>
      </c>
      <c r="H17" s="27">
        <f t="shared" si="0"/>
        <v>-238773369</v>
      </c>
      <c r="I17" s="27">
        <f t="shared" si="0"/>
        <v>-521711292</v>
      </c>
      <c r="J17" s="27">
        <f t="shared" si="0"/>
        <v>832546204</v>
      </c>
      <c r="K17" s="27">
        <f t="shared" si="0"/>
        <v>313935390</v>
      </c>
      <c r="L17" s="27">
        <f t="shared" si="0"/>
        <v>964247159</v>
      </c>
      <c r="M17" s="27">
        <f t="shared" si="0"/>
        <v>347735673</v>
      </c>
      <c r="N17" s="27">
        <f t="shared" si="0"/>
        <v>1625918222</v>
      </c>
      <c r="O17" s="27">
        <f t="shared" si="0"/>
        <v>-138159876</v>
      </c>
      <c r="P17" s="27">
        <f t="shared" si="0"/>
        <v>19230066</v>
      </c>
      <c r="Q17" s="27">
        <f t="shared" si="0"/>
        <v>1995219323</v>
      </c>
      <c r="R17" s="27">
        <f t="shared" si="0"/>
        <v>1876289513</v>
      </c>
      <c r="S17" s="27">
        <f t="shared" si="0"/>
        <v>-172676197</v>
      </c>
      <c r="T17" s="27">
        <f t="shared" si="0"/>
        <v>-16518301</v>
      </c>
      <c r="U17" s="27">
        <f t="shared" si="0"/>
        <v>176564810</v>
      </c>
      <c r="V17" s="27">
        <f t="shared" si="0"/>
        <v>-12629688</v>
      </c>
      <c r="W17" s="27">
        <f t="shared" si="0"/>
        <v>4322124251</v>
      </c>
      <c r="X17" s="27">
        <f t="shared" si="0"/>
        <v>6860226373</v>
      </c>
      <c r="Y17" s="27">
        <f t="shared" si="0"/>
        <v>-2538102122</v>
      </c>
      <c r="Z17" s="28">
        <f>+IF(X17&lt;&gt;0,+(Y17/X17)*100,0)</f>
        <v>-36.997352332122524</v>
      </c>
      <c r="AA17" s="29">
        <f>SUM(AA6:AA16)</f>
        <v>6860226373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111788118</v>
      </c>
      <c r="D21" s="17"/>
      <c r="E21" s="18">
        <v>214051465</v>
      </c>
      <c r="F21" s="19">
        <v>202496194</v>
      </c>
      <c r="G21" s="36">
        <v>20551246</v>
      </c>
      <c r="H21" s="36">
        <v>6064464</v>
      </c>
      <c r="I21" s="36">
        <v>40546979</v>
      </c>
      <c r="J21" s="19">
        <v>67162689</v>
      </c>
      <c r="K21" s="36">
        <v>52440502</v>
      </c>
      <c r="L21" s="36">
        <v>13766316</v>
      </c>
      <c r="M21" s="19">
        <v>46650071</v>
      </c>
      <c r="N21" s="36">
        <v>112856889</v>
      </c>
      <c r="O21" s="36">
        <v>149037203</v>
      </c>
      <c r="P21" s="36">
        <v>-123788364</v>
      </c>
      <c r="Q21" s="19">
        <v>-20554586</v>
      </c>
      <c r="R21" s="36">
        <v>4694253</v>
      </c>
      <c r="S21" s="36">
        <v>1508590</v>
      </c>
      <c r="T21" s="19">
        <v>30414179</v>
      </c>
      <c r="U21" s="36">
        <v>14239564</v>
      </c>
      <c r="V21" s="36">
        <v>46162333</v>
      </c>
      <c r="W21" s="36">
        <v>230876164</v>
      </c>
      <c r="X21" s="19">
        <v>202496194</v>
      </c>
      <c r="Y21" s="36">
        <v>28379970</v>
      </c>
      <c r="Z21" s="37">
        <v>14.02</v>
      </c>
      <c r="AA21" s="38">
        <v>202496194</v>
      </c>
    </row>
    <row r="22" spans="1:27" ht="13.5">
      <c r="A22" s="22" t="s">
        <v>47</v>
      </c>
      <c r="B22" s="16"/>
      <c r="C22" s="17">
        <v>973496</v>
      </c>
      <c r="D22" s="17"/>
      <c r="E22" s="39">
        <v>89270800</v>
      </c>
      <c r="F22" s="36">
        <v>89270801</v>
      </c>
      <c r="G22" s="19">
        <v>20152</v>
      </c>
      <c r="H22" s="19">
        <v>1570248</v>
      </c>
      <c r="I22" s="19">
        <v>1183857</v>
      </c>
      <c r="J22" s="19">
        <v>2774257</v>
      </c>
      <c r="K22" s="19">
        <v>45579</v>
      </c>
      <c r="L22" s="19">
        <v>3108315</v>
      </c>
      <c r="M22" s="36">
        <v>27253</v>
      </c>
      <c r="N22" s="19">
        <v>3181147</v>
      </c>
      <c r="O22" s="19">
        <v>-1874822</v>
      </c>
      <c r="P22" s="19">
        <v>1417</v>
      </c>
      <c r="Q22" s="19">
        <v>-717348</v>
      </c>
      <c r="R22" s="19">
        <v>-2590753</v>
      </c>
      <c r="S22" s="19">
        <v>-2176229</v>
      </c>
      <c r="T22" s="36">
        <v>-2576981</v>
      </c>
      <c r="U22" s="19">
        <v>-5490308</v>
      </c>
      <c r="V22" s="19">
        <v>-10243518</v>
      </c>
      <c r="W22" s="19">
        <v>-6878867</v>
      </c>
      <c r="X22" s="19">
        <v>89270801</v>
      </c>
      <c r="Y22" s="19">
        <v>-96149668</v>
      </c>
      <c r="Z22" s="20">
        <v>-107.71</v>
      </c>
      <c r="AA22" s="21">
        <v>89270801</v>
      </c>
    </row>
    <row r="23" spans="1:27" ht="13.5">
      <c r="A23" s="22" t="s">
        <v>48</v>
      </c>
      <c r="B23" s="16"/>
      <c r="C23" s="40">
        <v>515406611</v>
      </c>
      <c r="D23" s="40"/>
      <c r="E23" s="18">
        <v>50641</v>
      </c>
      <c r="F23" s="19">
        <v>50638</v>
      </c>
      <c r="G23" s="36">
        <v>-4837814</v>
      </c>
      <c r="H23" s="36">
        <v>-1826998</v>
      </c>
      <c r="I23" s="36">
        <v>1333737</v>
      </c>
      <c r="J23" s="19">
        <v>-5331075</v>
      </c>
      <c r="K23" s="36">
        <v>208790</v>
      </c>
      <c r="L23" s="36">
        <v>17675087</v>
      </c>
      <c r="M23" s="19">
        <v>40277311</v>
      </c>
      <c r="N23" s="36">
        <v>58161188</v>
      </c>
      <c r="O23" s="36">
        <v>133786</v>
      </c>
      <c r="P23" s="36">
        <v>866848</v>
      </c>
      <c r="Q23" s="19">
        <v>78232</v>
      </c>
      <c r="R23" s="36">
        <v>1078866</v>
      </c>
      <c r="S23" s="36">
        <v>1568951</v>
      </c>
      <c r="T23" s="19">
        <v>84398</v>
      </c>
      <c r="U23" s="36">
        <v>3804655</v>
      </c>
      <c r="V23" s="36">
        <v>5458004</v>
      </c>
      <c r="W23" s="36">
        <v>59366983</v>
      </c>
      <c r="X23" s="19">
        <v>50638</v>
      </c>
      <c r="Y23" s="36">
        <v>59316345</v>
      </c>
      <c r="Z23" s="37">
        <v>117138.01</v>
      </c>
      <c r="AA23" s="38">
        <v>50638</v>
      </c>
    </row>
    <row r="24" spans="1:27" ht="13.5">
      <c r="A24" s="22" t="s">
        <v>49</v>
      </c>
      <c r="B24" s="16"/>
      <c r="C24" s="17">
        <v>110714208</v>
      </c>
      <c r="D24" s="17"/>
      <c r="E24" s="18">
        <v>-193818208</v>
      </c>
      <c r="F24" s="19">
        <v>-18818209</v>
      </c>
      <c r="G24" s="19">
        <v>33850912</v>
      </c>
      <c r="H24" s="19">
        <v>114829373</v>
      </c>
      <c r="I24" s="19">
        <v>169410409</v>
      </c>
      <c r="J24" s="19">
        <v>318090694</v>
      </c>
      <c r="K24" s="19">
        <v>-102217792</v>
      </c>
      <c r="L24" s="19">
        <v>78337271</v>
      </c>
      <c r="M24" s="19">
        <v>128329840</v>
      </c>
      <c r="N24" s="19">
        <v>104449319</v>
      </c>
      <c r="O24" s="19">
        <v>8828970</v>
      </c>
      <c r="P24" s="19">
        <v>111008863</v>
      </c>
      <c r="Q24" s="19">
        <v>51816389</v>
      </c>
      <c r="R24" s="19">
        <v>171654222</v>
      </c>
      <c r="S24" s="19">
        <v>12311287</v>
      </c>
      <c r="T24" s="19">
        <v>7524844</v>
      </c>
      <c r="U24" s="19">
        <v>-266715918</v>
      </c>
      <c r="V24" s="19">
        <v>-246879787</v>
      </c>
      <c r="W24" s="19">
        <v>347314448</v>
      </c>
      <c r="X24" s="19">
        <v>-18818209</v>
      </c>
      <c r="Y24" s="19">
        <v>366132657</v>
      </c>
      <c r="Z24" s="20">
        <v>-1945.63</v>
      </c>
      <c r="AA24" s="21">
        <v>-18818209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-3986525490</v>
      </c>
      <c r="D26" s="17"/>
      <c r="E26" s="18">
        <v>-5777822881</v>
      </c>
      <c r="F26" s="19">
        <v>-6933902715</v>
      </c>
      <c r="G26" s="19">
        <v>-106191648</v>
      </c>
      <c r="H26" s="19">
        <v>-258910372</v>
      </c>
      <c r="I26" s="19">
        <v>-347831951</v>
      </c>
      <c r="J26" s="19">
        <v>-712933971</v>
      </c>
      <c r="K26" s="19">
        <v>-425285322</v>
      </c>
      <c r="L26" s="19">
        <v>-494924372</v>
      </c>
      <c r="M26" s="19">
        <v>-491026248</v>
      </c>
      <c r="N26" s="19">
        <v>-1411235942</v>
      </c>
      <c r="O26" s="19">
        <v>-262333383</v>
      </c>
      <c r="P26" s="19">
        <v>-382422037</v>
      </c>
      <c r="Q26" s="19">
        <v>-521663334</v>
      </c>
      <c r="R26" s="19">
        <v>-1166418754</v>
      </c>
      <c r="S26" s="19">
        <v>-400964840</v>
      </c>
      <c r="T26" s="19">
        <v>-490498294</v>
      </c>
      <c r="U26" s="19">
        <v>-1039627626</v>
      </c>
      <c r="V26" s="19">
        <v>-1931090760</v>
      </c>
      <c r="W26" s="19">
        <v>-5221679427</v>
      </c>
      <c r="X26" s="19">
        <v>-6933902715</v>
      </c>
      <c r="Y26" s="19">
        <v>1712223288</v>
      </c>
      <c r="Z26" s="20">
        <v>-24.69</v>
      </c>
      <c r="AA26" s="21">
        <v>-6933902715</v>
      </c>
    </row>
    <row r="27" spans="1:27" ht="13.5">
      <c r="A27" s="23" t="s">
        <v>51</v>
      </c>
      <c r="B27" s="24"/>
      <c r="C27" s="25">
        <f aca="true" t="shared" si="1" ref="C27:Y27">SUM(C21:C26)</f>
        <v>-3247643057</v>
      </c>
      <c r="D27" s="25">
        <f>SUM(D21:D26)</f>
        <v>0</v>
      </c>
      <c r="E27" s="26">
        <f t="shared" si="1"/>
        <v>-5668268183</v>
      </c>
      <c r="F27" s="27">
        <f t="shared" si="1"/>
        <v>-6660903291</v>
      </c>
      <c r="G27" s="27">
        <f t="shared" si="1"/>
        <v>-56607152</v>
      </c>
      <c r="H27" s="27">
        <f t="shared" si="1"/>
        <v>-138273285</v>
      </c>
      <c r="I27" s="27">
        <f t="shared" si="1"/>
        <v>-135356969</v>
      </c>
      <c r="J27" s="27">
        <f t="shared" si="1"/>
        <v>-330237406</v>
      </c>
      <c r="K27" s="27">
        <f t="shared" si="1"/>
        <v>-474808243</v>
      </c>
      <c r="L27" s="27">
        <f t="shared" si="1"/>
        <v>-382037383</v>
      </c>
      <c r="M27" s="27">
        <f t="shared" si="1"/>
        <v>-275741773</v>
      </c>
      <c r="N27" s="27">
        <f t="shared" si="1"/>
        <v>-1132587399</v>
      </c>
      <c r="O27" s="27">
        <f t="shared" si="1"/>
        <v>-106208246</v>
      </c>
      <c r="P27" s="27">
        <f t="shared" si="1"/>
        <v>-394333273</v>
      </c>
      <c r="Q27" s="27">
        <f t="shared" si="1"/>
        <v>-491040647</v>
      </c>
      <c r="R27" s="27">
        <f t="shared" si="1"/>
        <v>-991582166</v>
      </c>
      <c r="S27" s="27">
        <f t="shared" si="1"/>
        <v>-387752241</v>
      </c>
      <c r="T27" s="27">
        <f t="shared" si="1"/>
        <v>-455051854</v>
      </c>
      <c r="U27" s="27">
        <f t="shared" si="1"/>
        <v>-1293789633</v>
      </c>
      <c r="V27" s="27">
        <f t="shared" si="1"/>
        <v>-2136593728</v>
      </c>
      <c r="W27" s="27">
        <f t="shared" si="1"/>
        <v>-4591000699</v>
      </c>
      <c r="X27" s="27">
        <f t="shared" si="1"/>
        <v>-6660903291</v>
      </c>
      <c r="Y27" s="27">
        <f t="shared" si="1"/>
        <v>2069902592</v>
      </c>
      <c r="Z27" s="28">
        <f>+IF(X27&lt;&gt;0,+(Y27/X27)*100,0)</f>
        <v>-31.07540376388269</v>
      </c>
      <c r="AA27" s="29">
        <f>SUM(AA21:AA26)</f>
        <v>-6660903291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98000000</v>
      </c>
      <c r="J31" s="19">
        <v>98000000</v>
      </c>
      <c r="K31" s="19"/>
      <c r="L31" s="19"/>
      <c r="M31" s="19"/>
      <c r="N31" s="19"/>
      <c r="O31" s="19"/>
      <c r="P31" s="19">
        <v>39000000</v>
      </c>
      <c r="Q31" s="19"/>
      <c r="R31" s="19">
        <v>39000000</v>
      </c>
      <c r="S31" s="19"/>
      <c r="T31" s="19">
        <v>42000000</v>
      </c>
      <c r="U31" s="19"/>
      <c r="V31" s="19">
        <v>42000000</v>
      </c>
      <c r="W31" s="19">
        <v>179000000</v>
      </c>
      <c r="X31" s="19"/>
      <c r="Y31" s="19">
        <v>179000000</v>
      </c>
      <c r="Z31" s="20"/>
      <c r="AA31" s="21"/>
    </row>
    <row r="32" spans="1:27" ht="13.5">
      <c r="A32" s="22" t="s">
        <v>54</v>
      </c>
      <c r="B32" s="16"/>
      <c r="C32" s="17">
        <v>465786963</v>
      </c>
      <c r="D32" s="17"/>
      <c r="E32" s="18">
        <v>1443495473</v>
      </c>
      <c r="F32" s="19">
        <v>1521083285</v>
      </c>
      <c r="G32" s="19">
        <v>-3830105</v>
      </c>
      <c r="H32" s="19">
        <v>3783121</v>
      </c>
      <c r="I32" s="19">
        <v>-7710512</v>
      </c>
      <c r="J32" s="19">
        <v>-7757496</v>
      </c>
      <c r="K32" s="19">
        <v>22512516</v>
      </c>
      <c r="L32" s="19">
        <v>81623419</v>
      </c>
      <c r="M32" s="19">
        <v>90800000</v>
      </c>
      <c r="N32" s="19">
        <v>194935935</v>
      </c>
      <c r="O32" s="19">
        <v>-3063206</v>
      </c>
      <c r="P32" s="19">
        <v>107856442</v>
      </c>
      <c r="Q32" s="19">
        <v>99801706</v>
      </c>
      <c r="R32" s="19">
        <v>204594942</v>
      </c>
      <c r="S32" s="19">
        <v>-2673445</v>
      </c>
      <c r="T32" s="19">
        <v>-259663</v>
      </c>
      <c r="U32" s="19">
        <v>271284682</v>
      </c>
      <c r="V32" s="19">
        <v>268351574</v>
      </c>
      <c r="W32" s="19">
        <v>660124955</v>
      </c>
      <c r="X32" s="19">
        <v>1521083285</v>
      </c>
      <c r="Y32" s="19">
        <v>-860958330</v>
      </c>
      <c r="Z32" s="20">
        <v>-56.6</v>
      </c>
      <c r="AA32" s="21">
        <v>1521083285</v>
      </c>
    </row>
    <row r="33" spans="1:27" ht="13.5">
      <c r="A33" s="22" t="s">
        <v>55</v>
      </c>
      <c r="B33" s="16"/>
      <c r="C33" s="17">
        <v>8610317</v>
      </c>
      <c r="D33" s="17"/>
      <c r="E33" s="18">
        <v>50166383</v>
      </c>
      <c r="F33" s="19">
        <v>49760194</v>
      </c>
      <c r="G33" s="19">
        <v>3859509</v>
      </c>
      <c r="H33" s="36">
        <v>3099338</v>
      </c>
      <c r="I33" s="36">
        <v>4537159</v>
      </c>
      <c r="J33" s="36">
        <v>11496006</v>
      </c>
      <c r="K33" s="19">
        <v>4337104</v>
      </c>
      <c r="L33" s="19">
        <v>4222872</v>
      </c>
      <c r="M33" s="19">
        <v>2432738</v>
      </c>
      <c r="N33" s="19">
        <v>10992714</v>
      </c>
      <c r="O33" s="36">
        <v>-6784266</v>
      </c>
      <c r="P33" s="36">
        <v>2095229</v>
      </c>
      <c r="Q33" s="36">
        <v>335561</v>
      </c>
      <c r="R33" s="19">
        <v>-4353476</v>
      </c>
      <c r="S33" s="19">
        <v>9653115</v>
      </c>
      <c r="T33" s="19">
        <v>1750321</v>
      </c>
      <c r="U33" s="19">
        <v>2128324</v>
      </c>
      <c r="V33" s="36">
        <v>13531760</v>
      </c>
      <c r="W33" s="36">
        <v>31667004</v>
      </c>
      <c r="X33" s="36">
        <v>49760194</v>
      </c>
      <c r="Y33" s="19">
        <v>-18093190</v>
      </c>
      <c r="Z33" s="20">
        <v>-36.36</v>
      </c>
      <c r="AA33" s="21">
        <v>49760194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-183799010</v>
      </c>
      <c r="D35" s="17"/>
      <c r="E35" s="18">
        <v>-533599448</v>
      </c>
      <c r="F35" s="19">
        <v>-674572883</v>
      </c>
      <c r="G35" s="19">
        <v>-5985823</v>
      </c>
      <c r="H35" s="19">
        <v>-8167217</v>
      </c>
      <c r="I35" s="19">
        <v>-41002376</v>
      </c>
      <c r="J35" s="19">
        <v>-55155416</v>
      </c>
      <c r="K35" s="19">
        <v>-21070031</v>
      </c>
      <c r="L35" s="19">
        <v>-22112259</v>
      </c>
      <c r="M35" s="19">
        <v>-225836678</v>
      </c>
      <c r="N35" s="19">
        <v>-269018968</v>
      </c>
      <c r="O35" s="19">
        <v>-4317740</v>
      </c>
      <c r="P35" s="19">
        <v>-12652083</v>
      </c>
      <c r="Q35" s="19">
        <v>-84043292</v>
      </c>
      <c r="R35" s="19">
        <v>-101013115</v>
      </c>
      <c r="S35" s="19">
        <v>-3502982</v>
      </c>
      <c r="T35" s="19">
        <v>-15574529</v>
      </c>
      <c r="U35" s="19">
        <v>-237223367</v>
      </c>
      <c r="V35" s="19">
        <v>-256300878</v>
      </c>
      <c r="W35" s="19">
        <v>-681488377</v>
      </c>
      <c r="X35" s="19">
        <v>-674572883</v>
      </c>
      <c r="Y35" s="19">
        <v>-6915494</v>
      </c>
      <c r="Z35" s="20">
        <v>1.03</v>
      </c>
      <c r="AA35" s="21">
        <v>-674572883</v>
      </c>
    </row>
    <row r="36" spans="1:27" ht="13.5">
      <c r="A36" s="23" t="s">
        <v>57</v>
      </c>
      <c r="B36" s="24"/>
      <c r="C36" s="25">
        <f aca="true" t="shared" si="2" ref="C36:Y36">SUM(C31:C35)</f>
        <v>290598270</v>
      </c>
      <c r="D36" s="25">
        <f>SUM(D31:D35)</f>
        <v>0</v>
      </c>
      <c r="E36" s="26">
        <f t="shared" si="2"/>
        <v>960062408</v>
      </c>
      <c r="F36" s="27">
        <f t="shared" si="2"/>
        <v>896270596</v>
      </c>
      <c r="G36" s="27">
        <f t="shared" si="2"/>
        <v>-5956419</v>
      </c>
      <c r="H36" s="27">
        <f t="shared" si="2"/>
        <v>-1284758</v>
      </c>
      <c r="I36" s="27">
        <f t="shared" si="2"/>
        <v>53824271</v>
      </c>
      <c r="J36" s="27">
        <f t="shared" si="2"/>
        <v>46583094</v>
      </c>
      <c r="K36" s="27">
        <f t="shared" si="2"/>
        <v>5779589</v>
      </c>
      <c r="L36" s="27">
        <f t="shared" si="2"/>
        <v>63734032</v>
      </c>
      <c r="M36" s="27">
        <f t="shared" si="2"/>
        <v>-132603940</v>
      </c>
      <c r="N36" s="27">
        <f t="shared" si="2"/>
        <v>-63090319</v>
      </c>
      <c r="O36" s="27">
        <f t="shared" si="2"/>
        <v>-14165212</v>
      </c>
      <c r="P36" s="27">
        <f t="shared" si="2"/>
        <v>136299588</v>
      </c>
      <c r="Q36" s="27">
        <f t="shared" si="2"/>
        <v>16093975</v>
      </c>
      <c r="R36" s="27">
        <f t="shared" si="2"/>
        <v>138228351</v>
      </c>
      <c r="S36" s="27">
        <f t="shared" si="2"/>
        <v>3476688</v>
      </c>
      <c r="T36" s="27">
        <f t="shared" si="2"/>
        <v>27916129</v>
      </c>
      <c r="U36" s="27">
        <f t="shared" si="2"/>
        <v>36189639</v>
      </c>
      <c r="V36" s="27">
        <f t="shared" si="2"/>
        <v>67582456</v>
      </c>
      <c r="W36" s="27">
        <f t="shared" si="2"/>
        <v>189303582</v>
      </c>
      <c r="X36" s="27">
        <f t="shared" si="2"/>
        <v>896270596</v>
      </c>
      <c r="Y36" s="27">
        <f t="shared" si="2"/>
        <v>-706967014</v>
      </c>
      <c r="Z36" s="28">
        <f>+IF(X36&lt;&gt;0,+(Y36/X36)*100,0)</f>
        <v>-78.87874679311693</v>
      </c>
      <c r="AA36" s="29">
        <f>SUM(AA31:AA35)</f>
        <v>896270596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2939277501</v>
      </c>
      <c r="D38" s="31">
        <f>+D17+D27+D36</f>
        <v>0</v>
      </c>
      <c r="E38" s="32">
        <f t="shared" si="3"/>
        <v>1782715280</v>
      </c>
      <c r="F38" s="33">
        <f t="shared" si="3"/>
        <v>1095593678</v>
      </c>
      <c r="G38" s="33">
        <f t="shared" si="3"/>
        <v>1530467294</v>
      </c>
      <c r="H38" s="33">
        <f t="shared" si="3"/>
        <v>-378331412</v>
      </c>
      <c r="I38" s="33">
        <f t="shared" si="3"/>
        <v>-603243990</v>
      </c>
      <c r="J38" s="33">
        <f t="shared" si="3"/>
        <v>548891892</v>
      </c>
      <c r="K38" s="33">
        <f t="shared" si="3"/>
        <v>-155093264</v>
      </c>
      <c r="L38" s="33">
        <f t="shared" si="3"/>
        <v>645943808</v>
      </c>
      <c r="M38" s="33">
        <f t="shared" si="3"/>
        <v>-60610040</v>
      </c>
      <c r="N38" s="33">
        <f t="shared" si="3"/>
        <v>430240504</v>
      </c>
      <c r="O38" s="33">
        <f t="shared" si="3"/>
        <v>-258533334</v>
      </c>
      <c r="P38" s="33">
        <f t="shared" si="3"/>
        <v>-238803619</v>
      </c>
      <c r="Q38" s="33">
        <f t="shared" si="3"/>
        <v>1520272651</v>
      </c>
      <c r="R38" s="33">
        <f t="shared" si="3"/>
        <v>1022935698</v>
      </c>
      <c r="S38" s="33">
        <f t="shared" si="3"/>
        <v>-556951750</v>
      </c>
      <c r="T38" s="33">
        <f t="shared" si="3"/>
        <v>-443654026</v>
      </c>
      <c r="U38" s="33">
        <f t="shared" si="3"/>
        <v>-1081035184</v>
      </c>
      <c r="V38" s="33">
        <f t="shared" si="3"/>
        <v>-2081640960</v>
      </c>
      <c r="W38" s="33">
        <f t="shared" si="3"/>
        <v>-79572866</v>
      </c>
      <c r="X38" s="33">
        <f t="shared" si="3"/>
        <v>1095593678</v>
      </c>
      <c r="Y38" s="33">
        <f t="shared" si="3"/>
        <v>-1175166544</v>
      </c>
      <c r="Z38" s="34">
        <f>+IF(X38&lt;&gt;0,+(Y38/X38)*100,0)</f>
        <v>-107.26299061393452</v>
      </c>
      <c r="AA38" s="35">
        <f>+AA17+AA27+AA36</f>
        <v>1095593678</v>
      </c>
    </row>
    <row r="39" spans="1:27" ht="13.5">
      <c r="A39" s="22" t="s">
        <v>59</v>
      </c>
      <c r="B39" s="16"/>
      <c r="C39" s="31">
        <v>3738673045</v>
      </c>
      <c r="D39" s="31"/>
      <c r="E39" s="32">
        <v>3480397412</v>
      </c>
      <c r="F39" s="33">
        <v>3957668132</v>
      </c>
      <c r="G39" s="33">
        <v>4626141229</v>
      </c>
      <c r="H39" s="33">
        <v>6156608523</v>
      </c>
      <c r="I39" s="33">
        <v>5778277111</v>
      </c>
      <c r="J39" s="33">
        <v>4626141229</v>
      </c>
      <c r="K39" s="33">
        <v>5175033121</v>
      </c>
      <c r="L39" s="33">
        <v>5019939857</v>
      </c>
      <c r="M39" s="33">
        <v>5665883665</v>
      </c>
      <c r="N39" s="33">
        <v>5175033121</v>
      </c>
      <c r="O39" s="33">
        <v>5605273625</v>
      </c>
      <c r="P39" s="33">
        <v>5346740291</v>
      </c>
      <c r="Q39" s="33">
        <v>5107936672</v>
      </c>
      <c r="R39" s="33">
        <v>5605273625</v>
      </c>
      <c r="S39" s="33">
        <v>6628209323</v>
      </c>
      <c r="T39" s="33">
        <v>6071257573</v>
      </c>
      <c r="U39" s="33">
        <v>5627603547</v>
      </c>
      <c r="V39" s="33">
        <v>6628209323</v>
      </c>
      <c r="W39" s="33">
        <v>4626141229</v>
      </c>
      <c r="X39" s="33">
        <v>3957668132</v>
      </c>
      <c r="Y39" s="33">
        <v>668473097</v>
      </c>
      <c r="Z39" s="34">
        <v>16.89</v>
      </c>
      <c r="AA39" s="35">
        <v>3957668132</v>
      </c>
    </row>
    <row r="40" spans="1:27" ht="13.5">
      <c r="A40" s="41" t="s">
        <v>60</v>
      </c>
      <c r="B40" s="42"/>
      <c r="C40" s="43">
        <v>4104255662</v>
      </c>
      <c r="D40" s="43"/>
      <c r="E40" s="44">
        <v>5263112689</v>
      </c>
      <c r="F40" s="45">
        <v>5053261811</v>
      </c>
      <c r="G40" s="45">
        <v>6156608523</v>
      </c>
      <c r="H40" s="45">
        <v>5778277111</v>
      </c>
      <c r="I40" s="45">
        <v>5175033121</v>
      </c>
      <c r="J40" s="45">
        <v>5175033121</v>
      </c>
      <c r="K40" s="45">
        <v>5019939857</v>
      </c>
      <c r="L40" s="45">
        <v>5665883665</v>
      </c>
      <c r="M40" s="45">
        <v>5605273625</v>
      </c>
      <c r="N40" s="45">
        <v>5605273625</v>
      </c>
      <c r="O40" s="45">
        <v>5346740291</v>
      </c>
      <c r="P40" s="45">
        <v>5107936672</v>
      </c>
      <c r="Q40" s="45">
        <v>6628209323</v>
      </c>
      <c r="R40" s="45">
        <v>5346740291</v>
      </c>
      <c r="S40" s="45">
        <v>6071257573</v>
      </c>
      <c r="T40" s="45">
        <v>5627603547</v>
      </c>
      <c r="U40" s="45">
        <v>4546568363</v>
      </c>
      <c r="V40" s="45">
        <v>4546568363</v>
      </c>
      <c r="W40" s="45">
        <v>4546568363</v>
      </c>
      <c r="X40" s="45">
        <v>5053261811</v>
      </c>
      <c r="Y40" s="45">
        <v>-506693448</v>
      </c>
      <c r="Z40" s="46">
        <v>-10.03</v>
      </c>
      <c r="AA40" s="47">
        <v>5053261811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375911631</v>
      </c>
      <c r="D6" s="17"/>
      <c r="E6" s="18">
        <v>338424662</v>
      </c>
      <c r="F6" s="19">
        <v>355579306</v>
      </c>
      <c r="G6" s="19">
        <v>29001633</v>
      </c>
      <c r="H6" s="19">
        <v>31181432</v>
      </c>
      <c r="I6" s="19">
        <v>29997368</v>
      </c>
      <c r="J6" s="19">
        <v>90180433</v>
      </c>
      <c r="K6" s="19">
        <v>33570496</v>
      </c>
      <c r="L6" s="19">
        <v>28008668</v>
      </c>
      <c r="M6" s="19">
        <v>33706143</v>
      </c>
      <c r="N6" s="19">
        <v>95285307</v>
      </c>
      <c r="O6" s="19">
        <v>36300492</v>
      </c>
      <c r="P6" s="19">
        <v>40895960</v>
      </c>
      <c r="Q6" s="19">
        <v>33785169</v>
      </c>
      <c r="R6" s="19">
        <v>110981621</v>
      </c>
      <c r="S6" s="19">
        <v>34560685</v>
      </c>
      <c r="T6" s="19">
        <v>35633635</v>
      </c>
      <c r="U6" s="19">
        <v>30079668</v>
      </c>
      <c r="V6" s="19">
        <v>100273988</v>
      </c>
      <c r="W6" s="19">
        <v>396721349</v>
      </c>
      <c r="X6" s="19">
        <v>355579306</v>
      </c>
      <c r="Y6" s="19">
        <v>41142043</v>
      </c>
      <c r="Z6" s="20">
        <v>11.57</v>
      </c>
      <c r="AA6" s="21">
        <v>355579306</v>
      </c>
    </row>
    <row r="7" spans="1:27" ht="13.5">
      <c r="A7" s="22" t="s">
        <v>34</v>
      </c>
      <c r="B7" s="16"/>
      <c r="C7" s="17">
        <v>952968918</v>
      </c>
      <c r="D7" s="17"/>
      <c r="E7" s="18">
        <v>1243339327</v>
      </c>
      <c r="F7" s="19">
        <v>1209865314</v>
      </c>
      <c r="G7" s="19">
        <v>89503803</v>
      </c>
      <c r="H7" s="19">
        <v>95268284</v>
      </c>
      <c r="I7" s="19">
        <v>89016286</v>
      </c>
      <c r="J7" s="19">
        <v>273788373</v>
      </c>
      <c r="K7" s="19">
        <v>116638630</v>
      </c>
      <c r="L7" s="19">
        <v>92246527</v>
      </c>
      <c r="M7" s="19">
        <v>104541962</v>
      </c>
      <c r="N7" s="19">
        <v>313427119</v>
      </c>
      <c r="O7" s="19">
        <v>76565504</v>
      </c>
      <c r="P7" s="19">
        <v>96536056</v>
      </c>
      <c r="Q7" s="19">
        <v>94666101</v>
      </c>
      <c r="R7" s="19">
        <v>267767661</v>
      </c>
      <c r="S7" s="19">
        <v>83544872</v>
      </c>
      <c r="T7" s="19">
        <v>85459683</v>
      </c>
      <c r="U7" s="19">
        <v>94502779</v>
      </c>
      <c r="V7" s="19">
        <v>263507334</v>
      </c>
      <c r="W7" s="19">
        <v>1118490487</v>
      </c>
      <c r="X7" s="19">
        <v>1209865314</v>
      </c>
      <c r="Y7" s="19">
        <v>-91374827</v>
      </c>
      <c r="Z7" s="20">
        <v>-7.55</v>
      </c>
      <c r="AA7" s="21">
        <v>1209865314</v>
      </c>
    </row>
    <row r="8" spans="1:27" ht="13.5">
      <c r="A8" s="22" t="s">
        <v>35</v>
      </c>
      <c r="B8" s="16"/>
      <c r="C8" s="17">
        <v>166423792</v>
      </c>
      <c r="D8" s="17"/>
      <c r="E8" s="18">
        <v>409068406</v>
      </c>
      <c r="F8" s="19">
        <v>379923860</v>
      </c>
      <c r="G8" s="19">
        <v>22340927</v>
      </c>
      <c r="H8" s="19">
        <v>31911232</v>
      </c>
      <c r="I8" s="19">
        <v>5397518</v>
      </c>
      <c r="J8" s="19">
        <v>59649677</v>
      </c>
      <c r="K8" s="19">
        <v>25428699</v>
      </c>
      <c r="L8" s="19">
        <v>16335948</v>
      </c>
      <c r="M8" s="19">
        <v>32389440</v>
      </c>
      <c r="N8" s="19">
        <v>74154087</v>
      </c>
      <c r="O8" s="19">
        <v>37990255</v>
      </c>
      <c r="P8" s="19">
        <v>5425307</v>
      </c>
      <c r="Q8" s="19">
        <v>27092591</v>
      </c>
      <c r="R8" s="19">
        <v>70508153</v>
      </c>
      <c r="S8" s="19">
        <v>23279234</v>
      </c>
      <c r="T8" s="19">
        <v>18258035</v>
      </c>
      <c r="U8" s="19">
        <v>27002799</v>
      </c>
      <c r="V8" s="19">
        <v>68540068</v>
      </c>
      <c r="W8" s="19">
        <v>272851985</v>
      </c>
      <c r="X8" s="19">
        <v>379923860</v>
      </c>
      <c r="Y8" s="19">
        <v>-107071875</v>
      </c>
      <c r="Z8" s="20">
        <v>-28.18</v>
      </c>
      <c r="AA8" s="21">
        <v>379923860</v>
      </c>
    </row>
    <row r="9" spans="1:27" ht="13.5">
      <c r="A9" s="22" t="s">
        <v>36</v>
      </c>
      <c r="B9" s="16"/>
      <c r="C9" s="17">
        <v>233575284</v>
      </c>
      <c r="D9" s="17"/>
      <c r="E9" s="18">
        <v>250984101</v>
      </c>
      <c r="F9" s="19">
        <v>253629800</v>
      </c>
      <c r="G9" s="19">
        <v>95916000</v>
      </c>
      <c r="H9" s="19">
        <v>1070390</v>
      </c>
      <c r="I9" s="19">
        <v>11386752</v>
      </c>
      <c r="J9" s="19">
        <v>108373142</v>
      </c>
      <c r="K9" s="19">
        <v>821000</v>
      </c>
      <c r="L9" s="19">
        <v>80326991</v>
      </c>
      <c r="M9" s="19">
        <v>1500000</v>
      </c>
      <c r="N9" s="19">
        <v>82647991</v>
      </c>
      <c r="O9" s="19"/>
      <c r="P9" s="19"/>
      <c r="Q9" s="19">
        <v>64632000</v>
      </c>
      <c r="R9" s="19">
        <v>64632000</v>
      </c>
      <c r="S9" s="19"/>
      <c r="T9" s="19"/>
      <c r="U9" s="19"/>
      <c r="V9" s="19"/>
      <c r="W9" s="19">
        <v>255653133</v>
      </c>
      <c r="X9" s="19">
        <v>253629800</v>
      </c>
      <c r="Y9" s="19">
        <v>2023333</v>
      </c>
      <c r="Z9" s="20">
        <v>0.8</v>
      </c>
      <c r="AA9" s="21">
        <v>253629800</v>
      </c>
    </row>
    <row r="10" spans="1:27" ht="13.5">
      <c r="A10" s="22" t="s">
        <v>37</v>
      </c>
      <c r="B10" s="16"/>
      <c r="C10" s="17">
        <v>109235000</v>
      </c>
      <c r="D10" s="17"/>
      <c r="E10" s="18">
        <v>122012128</v>
      </c>
      <c r="F10" s="19">
        <v>118250082</v>
      </c>
      <c r="G10" s="19">
        <v>13684000</v>
      </c>
      <c r="H10" s="19">
        <v>934000</v>
      </c>
      <c r="I10" s="19">
        <v>5292000</v>
      </c>
      <c r="J10" s="19">
        <v>19910000</v>
      </c>
      <c r="K10" s="19"/>
      <c r="L10" s="19">
        <v>40314000</v>
      </c>
      <c r="M10" s="19"/>
      <c r="N10" s="19">
        <v>40314000</v>
      </c>
      <c r="O10" s="19"/>
      <c r="P10" s="19"/>
      <c r="Q10" s="19">
        <v>43909000</v>
      </c>
      <c r="R10" s="19">
        <v>43909000</v>
      </c>
      <c r="S10" s="19"/>
      <c r="T10" s="19"/>
      <c r="U10" s="19"/>
      <c r="V10" s="19"/>
      <c r="W10" s="19">
        <v>104133000</v>
      </c>
      <c r="X10" s="19">
        <v>118250082</v>
      </c>
      <c r="Y10" s="19">
        <v>-14117082</v>
      </c>
      <c r="Z10" s="20">
        <v>-11.94</v>
      </c>
      <c r="AA10" s="21">
        <v>118250082</v>
      </c>
    </row>
    <row r="11" spans="1:27" ht="13.5">
      <c r="A11" s="22" t="s">
        <v>38</v>
      </c>
      <c r="B11" s="16"/>
      <c r="C11" s="17">
        <v>27142246</v>
      </c>
      <c r="D11" s="17"/>
      <c r="E11" s="18">
        <v>15200553</v>
      </c>
      <c r="F11" s="19">
        <v>38138329</v>
      </c>
      <c r="G11" s="19">
        <v>2313018</v>
      </c>
      <c r="H11" s="19">
        <v>2813623</v>
      </c>
      <c r="I11" s="19">
        <v>2976820</v>
      </c>
      <c r="J11" s="19">
        <v>8103461</v>
      </c>
      <c r="K11" s="19">
        <v>2861102</v>
      </c>
      <c r="L11" s="19">
        <v>3075826</v>
      </c>
      <c r="M11" s="19">
        <v>4163814</v>
      </c>
      <c r="N11" s="19">
        <v>10100742</v>
      </c>
      <c r="O11" s="19">
        <v>497534</v>
      </c>
      <c r="P11" s="19">
        <v>6429710</v>
      </c>
      <c r="Q11" s="19">
        <v>6869796</v>
      </c>
      <c r="R11" s="19">
        <v>13797040</v>
      </c>
      <c r="S11" s="19">
        <v>1789204</v>
      </c>
      <c r="T11" s="19">
        <v>2336970</v>
      </c>
      <c r="U11" s="19">
        <v>449878</v>
      </c>
      <c r="V11" s="19">
        <v>4576052</v>
      </c>
      <c r="W11" s="19">
        <v>36577295</v>
      </c>
      <c r="X11" s="19">
        <v>38138329</v>
      </c>
      <c r="Y11" s="19">
        <v>-1561034</v>
      </c>
      <c r="Z11" s="20">
        <v>-4.09</v>
      </c>
      <c r="AA11" s="21">
        <v>38138329</v>
      </c>
    </row>
    <row r="12" spans="1:27" ht="13.5">
      <c r="A12" s="22" t="s">
        <v>39</v>
      </c>
      <c r="B12" s="16"/>
      <c r="C12" s="17">
        <v>34455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-1550209341</v>
      </c>
      <c r="D14" s="17"/>
      <c r="E14" s="18">
        <v>-2030297227</v>
      </c>
      <c r="F14" s="19">
        <v>-2104144319</v>
      </c>
      <c r="G14" s="19">
        <v>-214581850</v>
      </c>
      <c r="H14" s="19">
        <v>-164271196</v>
      </c>
      <c r="I14" s="19">
        <v>-151191658</v>
      </c>
      <c r="J14" s="19">
        <v>-530044704</v>
      </c>
      <c r="K14" s="19">
        <v>-143956104</v>
      </c>
      <c r="L14" s="19">
        <v>-177554357</v>
      </c>
      <c r="M14" s="19">
        <v>-199972612</v>
      </c>
      <c r="N14" s="19">
        <v>-521483073</v>
      </c>
      <c r="O14" s="19">
        <v>-131965969</v>
      </c>
      <c r="P14" s="19">
        <v>-169519880</v>
      </c>
      <c r="Q14" s="19">
        <v>-183078474</v>
      </c>
      <c r="R14" s="19">
        <v>-484564323</v>
      </c>
      <c r="S14" s="19">
        <v>-138441196</v>
      </c>
      <c r="T14" s="19">
        <v>-136264897</v>
      </c>
      <c r="U14" s="19">
        <v>-136915180</v>
      </c>
      <c r="V14" s="19">
        <v>-411621273</v>
      </c>
      <c r="W14" s="19">
        <v>-1947713373</v>
      </c>
      <c r="X14" s="19">
        <v>-2104144319</v>
      </c>
      <c r="Y14" s="19">
        <v>156430946</v>
      </c>
      <c r="Z14" s="20">
        <v>-7.43</v>
      </c>
      <c r="AA14" s="21">
        <v>-2104144319</v>
      </c>
    </row>
    <row r="15" spans="1:27" ht="13.5">
      <c r="A15" s="22" t="s">
        <v>42</v>
      </c>
      <c r="B15" s="16"/>
      <c r="C15" s="17">
        <v>-39545814</v>
      </c>
      <c r="D15" s="17"/>
      <c r="E15" s="18">
        <v>-58067500</v>
      </c>
      <c r="F15" s="19">
        <v>-53067500</v>
      </c>
      <c r="G15" s="19">
        <v>-1923501</v>
      </c>
      <c r="H15" s="19">
        <v>-1303355</v>
      </c>
      <c r="I15" s="19">
        <v>-9336726</v>
      </c>
      <c r="J15" s="19">
        <v>-12563582</v>
      </c>
      <c r="K15" s="19">
        <v>-1894440</v>
      </c>
      <c r="L15" s="19">
        <v>-1539756</v>
      </c>
      <c r="M15" s="19">
        <v>-4197097</v>
      </c>
      <c r="N15" s="19">
        <v>-7631293</v>
      </c>
      <c r="O15" s="19">
        <v>-2545680</v>
      </c>
      <c r="P15" s="19">
        <v>-3598705</v>
      </c>
      <c r="Q15" s="19">
        <v>-9854404</v>
      </c>
      <c r="R15" s="19">
        <v>-15998789</v>
      </c>
      <c r="S15" s="19">
        <v>-2680682</v>
      </c>
      <c r="T15" s="19">
        <v>-3359363</v>
      </c>
      <c r="U15" s="19">
        <v>-3818732</v>
      </c>
      <c r="V15" s="19">
        <v>-9858777</v>
      </c>
      <c r="W15" s="19">
        <v>-46052441</v>
      </c>
      <c r="X15" s="19">
        <v>-53067500</v>
      </c>
      <c r="Y15" s="19">
        <v>7015059</v>
      </c>
      <c r="Z15" s="20">
        <v>-13.22</v>
      </c>
      <c r="AA15" s="21">
        <v>-53067500</v>
      </c>
    </row>
    <row r="16" spans="1:27" ht="13.5">
      <c r="A16" s="22" t="s">
        <v>43</v>
      </c>
      <c r="B16" s="16"/>
      <c r="C16" s="17">
        <v>-25461629</v>
      </c>
      <c r="D16" s="17"/>
      <c r="E16" s="18">
        <v>-40649556</v>
      </c>
      <c r="F16" s="19">
        <v>-39619555</v>
      </c>
      <c r="G16" s="19">
        <v>-1137859</v>
      </c>
      <c r="H16" s="19">
        <v>-2462268</v>
      </c>
      <c r="I16" s="19">
        <v>-2096312</v>
      </c>
      <c r="J16" s="19">
        <v>-5696439</v>
      </c>
      <c r="K16" s="19">
        <v>-2794884</v>
      </c>
      <c r="L16" s="19">
        <v>-3210875</v>
      </c>
      <c r="M16" s="19">
        <v>-3454174</v>
      </c>
      <c r="N16" s="19">
        <v>-9459933</v>
      </c>
      <c r="O16" s="19">
        <v>-3529834</v>
      </c>
      <c r="P16" s="19">
        <v>-3621767</v>
      </c>
      <c r="Q16" s="19">
        <v>-3385327</v>
      </c>
      <c r="R16" s="19">
        <v>-10536928</v>
      </c>
      <c r="S16" s="19">
        <v>-3543758</v>
      </c>
      <c r="T16" s="19">
        <v>-3684746</v>
      </c>
      <c r="U16" s="19">
        <v>-7045146</v>
      </c>
      <c r="V16" s="19">
        <v>-14273650</v>
      </c>
      <c r="W16" s="19">
        <v>-39966950</v>
      </c>
      <c r="X16" s="19">
        <v>-39619555</v>
      </c>
      <c r="Y16" s="19">
        <v>-347395</v>
      </c>
      <c r="Z16" s="20">
        <v>0.88</v>
      </c>
      <c r="AA16" s="21">
        <v>-39619555</v>
      </c>
    </row>
    <row r="17" spans="1:27" ht="13.5">
      <c r="A17" s="23" t="s">
        <v>44</v>
      </c>
      <c r="B17" s="24"/>
      <c r="C17" s="25">
        <f aca="true" t="shared" si="0" ref="C17:Y17">SUM(C6:C16)</f>
        <v>250074542</v>
      </c>
      <c r="D17" s="25">
        <f>SUM(D6:D16)</f>
        <v>0</v>
      </c>
      <c r="E17" s="26">
        <f t="shared" si="0"/>
        <v>250014894</v>
      </c>
      <c r="F17" s="27">
        <f t="shared" si="0"/>
        <v>158555317</v>
      </c>
      <c r="G17" s="27">
        <f t="shared" si="0"/>
        <v>35116171</v>
      </c>
      <c r="H17" s="27">
        <f t="shared" si="0"/>
        <v>-4857858</v>
      </c>
      <c r="I17" s="27">
        <f t="shared" si="0"/>
        <v>-18557952</v>
      </c>
      <c r="J17" s="27">
        <f t="shared" si="0"/>
        <v>11700361</v>
      </c>
      <c r="K17" s="27">
        <f t="shared" si="0"/>
        <v>30674499</v>
      </c>
      <c r="L17" s="27">
        <f t="shared" si="0"/>
        <v>78002972</v>
      </c>
      <c r="M17" s="27">
        <f t="shared" si="0"/>
        <v>-31322524</v>
      </c>
      <c r="N17" s="27">
        <f t="shared" si="0"/>
        <v>77354947</v>
      </c>
      <c r="O17" s="27">
        <f t="shared" si="0"/>
        <v>13312302</v>
      </c>
      <c r="P17" s="27">
        <f t="shared" si="0"/>
        <v>-27453319</v>
      </c>
      <c r="Q17" s="27">
        <f t="shared" si="0"/>
        <v>74636452</v>
      </c>
      <c r="R17" s="27">
        <f t="shared" si="0"/>
        <v>60495435</v>
      </c>
      <c r="S17" s="27">
        <f t="shared" si="0"/>
        <v>-1491641</v>
      </c>
      <c r="T17" s="27">
        <f t="shared" si="0"/>
        <v>-1620683</v>
      </c>
      <c r="U17" s="27">
        <f t="shared" si="0"/>
        <v>4256066</v>
      </c>
      <c r="V17" s="27">
        <f t="shared" si="0"/>
        <v>1143742</v>
      </c>
      <c r="W17" s="27">
        <f t="shared" si="0"/>
        <v>150694485</v>
      </c>
      <c r="X17" s="27">
        <f t="shared" si="0"/>
        <v>158555317</v>
      </c>
      <c r="Y17" s="27">
        <f t="shared" si="0"/>
        <v>-7860832</v>
      </c>
      <c r="Z17" s="28">
        <f>+IF(X17&lt;&gt;0,+(Y17/X17)*100,0)</f>
        <v>-4.957785174747562</v>
      </c>
      <c r="AA17" s="29">
        <f>SUM(AA6:AA16)</f>
        <v>158555317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-220893410</v>
      </c>
      <c r="D26" s="17"/>
      <c r="E26" s="18">
        <v>-483995869</v>
      </c>
      <c r="F26" s="19">
        <v>-461909366</v>
      </c>
      <c r="G26" s="19">
        <v>-16238018</v>
      </c>
      <c r="H26" s="19">
        <v>-27044725</v>
      </c>
      <c r="I26" s="19">
        <v>-9094056</v>
      </c>
      <c r="J26" s="19">
        <v>-52376799</v>
      </c>
      <c r="K26" s="19">
        <v>-23830153</v>
      </c>
      <c r="L26" s="19">
        <v>-12319231</v>
      </c>
      <c r="M26" s="19">
        <v>-21040420</v>
      </c>
      <c r="N26" s="19">
        <v>-57189804</v>
      </c>
      <c r="O26" s="19">
        <v>-21712464</v>
      </c>
      <c r="P26" s="19">
        <v>-10501369</v>
      </c>
      <c r="Q26" s="19">
        <v>-19943925</v>
      </c>
      <c r="R26" s="19">
        <v>-52157758</v>
      </c>
      <c r="S26" s="19">
        <v>-14020289</v>
      </c>
      <c r="T26" s="19">
        <v>-30384117</v>
      </c>
      <c r="U26" s="19">
        <v>-83704708</v>
      </c>
      <c r="V26" s="19">
        <v>-128109114</v>
      </c>
      <c r="W26" s="19">
        <v>-289833475</v>
      </c>
      <c r="X26" s="19">
        <v>-461909366</v>
      </c>
      <c r="Y26" s="19">
        <v>172075891</v>
      </c>
      <c r="Z26" s="20">
        <v>-37.25</v>
      </c>
      <c r="AA26" s="21">
        <v>-461909366</v>
      </c>
    </row>
    <row r="27" spans="1:27" ht="13.5">
      <c r="A27" s="23" t="s">
        <v>51</v>
      </c>
      <c r="B27" s="24"/>
      <c r="C27" s="25">
        <f aca="true" t="shared" si="1" ref="C27:Y27">SUM(C21:C26)</f>
        <v>-220893410</v>
      </c>
      <c r="D27" s="25">
        <f>SUM(D21:D26)</f>
        <v>0</v>
      </c>
      <c r="E27" s="26">
        <f t="shared" si="1"/>
        <v>-481995869</v>
      </c>
      <c r="F27" s="27">
        <f t="shared" si="1"/>
        <v>-461909366</v>
      </c>
      <c r="G27" s="27">
        <f t="shared" si="1"/>
        <v>-16238018</v>
      </c>
      <c r="H27" s="27">
        <f t="shared" si="1"/>
        <v>-27044725</v>
      </c>
      <c r="I27" s="27">
        <f t="shared" si="1"/>
        <v>-9094056</v>
      </c>
      <c r="J27" s="27">
        <f t="shared" si="1"/>
        <v>-52376799</v>
      </c>
      <c r="K27" s="27">
        <f t="shared" si="1"/>
        <v>-23830153</v>
      </c>
      <c r="L27" s="27">
        <f t="shared" si="1"/>
        <v>-12319231</v>
      </c>
      <c r="M27" s="27">
        <f t="shared" si="1"/>
        <v>-21040420</v>
      </c>
      <c r="N27" s="27">
        <f t="shared" si="1"/>
        <v>-57189804</v>
      </c>
      <c r="O27" s="27">
        <f t="shared" si="1"/>
        <v>-21712464</v>
      </c>
      <c r="P27" s="27">
        <f t="shared" si="1"/>
        <v>-10501369</v>
      </c>
      <c r="Q27" s="27">
        <f t="shared" si="1"/>
        <v>-19943925</v>
      </c>
      <c r="R27" s="27">
        <f t="shared" si="1"/>
        <v>-52157758</v>
      </c>
      <c r="S27" s="27">
        <f t="shared" si="1"/>
        <v>-14020289</v>
      </c>
      <c r="T27" s="27">
        <f t="shared" si="1"/>
        <v>-30384117</v>
      </c>
      <c r="U27" s="27">
        <f t="shared" si="1"/>
        <v>-83704708</v>
      </c>
      <c r="V27" s="27">
        <f t="shared" si="1"/>
        <v>-128109114</v>
      </c>
      <c r="W27" s="27">
        <f t="shared" si="1"/>
        <v>-289833475</v>
      </c>
      <c r="X27" s="27">
        <f t="shared" si="1"/>
        <v>-461909366</v>
      </c>
      <c r="Y27" s="27">
        <f t="shared" si="1"/>
        <v>172075891</v>
      </c>
      <c r="Z27" s="28">
        <f>+IF(X27&lt;&gt;0,+(Y27/X27)*100,0)</f>
        <v>-37.2531720865777</v>
      </c>
      <c r="AA27" s="29">
        <f>SUM(AA21:AA26)</f>
        <v>-461909366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239500000</v>
      </c>
      <c r="F32" s="19">
        <v>239500000</v>
      </c>
      <c r="G32" s="19"/>
      <c r="H32" s="19"/>
      <c r="I32" s="19"/>
      <c r="J32" s="19"/>
      <c r="K32" s="19"/>
      <c r="L32" s="19">
        <v>60200000</v>
      </c>
      <c r="M32" s="19">
        <v>90800000</v>
      </c>
      <c r="N32" s="19">
        <v>151000000</v>
      </c>
      <c r="O32" s="19"/>
      <c r="P32" s="19"/>
      <c r="Q32" s="19">
        <v>49950000</v>
      </c>
      <c r="R32" s="19">
        <v>49950000</v>
      </c>
      <c r="S32" s="19"/>
      <c r="T32" s="19"/>
      <c r="U32" s="19">
        <v>38550000</v>
      </c>
      <c r="V32" s="19">
        <v>38550000</v>
      </c>
      <c r="W32" s="19">
        <v>239500000</v>
      </c>
      <c r="X32" s="19">
        <v>239500000</v>
      </c>
      <c r="Y32" s="19"/>
      <c r="Z32" s="20"/>
      <c r="AA32" s="21">
        <v>239500000</v>
      </c>
    </row>
    <row r="33" spans="1:27" ht="13.5">
      <c r="A33" s="22" t="s">
        <v>55</v>
      </c>
      <c r="B33" s="16"/>
      <c r="C33" s="17"/>
      <c r="D33" s="17"/>
      <c r="E33" s="18">
        <v>727193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-22639803</v>
      </c>
      <c r="D35" s="17"/>
      <c r="E35" s="18">
        <v>-28621432</v>
      </c>
      <c r="F35" s="19">
        <v>-30993239</v>
      </c>
      <c r="G35" s="19">
        <v>-1122680</v>
      </c>
      <c r="H35" s="19">
        <v>-628034</v>
      </c>
      <c r="I35" s="19">
        <v>-3762926</v>
      </c>
      <c r="J35" s="19">
        <v>-5513640</v>
      </c>
      <c r="K35" s="19">
        <v>-1151741</v>
      </c>
      <c r="L35" s="19">
        <v>-684799</v>
      </c>
      <c r="M35" s="19">
        <v>-4669443</v>
      </c>
      <c r="N35" s="19">
        <v>-6505983</v>
      </c>
      <c r="O35" s="19">
        <v>-1443372</v>
      </c>
      <c r="P35" s="19">
        <v>-4713033</v>
      </c>
      <c r="Q35" s="19">
        <v>-2302154</v>
      </c>
      <c r="R35" s="19">
        <v>-8458559</v>
      </c>
      <c r="S35" s="19">
        <v>-3088071</v>
      </c>
      <c r="T35" s="19">
        <v>-5159618</v>
      </c>
      <c r="U35" s="19">
        <v>-2558211</v>
      </c>
      <c r="V35" s="19">
        <v>-10805900</v>
      </c>
      <c r="W35" s="19">
        <v>-31284082</v>
      </c>
      <c r="X35" s="19">
        <v>-30993239</v>
      </c>
      <c r="Y35" s="19">
        <v>-290843</v>
      </c>
      <c r="Z35" s="20">
        <v>0.94</v>
      </c>
      <c r="AA35" s="21">
        <v>-30993239</v>
      </c>
    </row>
    <row r="36" spans="1:27" ht="13.5">
      <c r="A36" s="23" t="s">
        <v>57</v>
      </c>
      <c r="B36" s="24"/>
      <c r="C36" s="25">
        <f aca="true" t="shared" si="2" ref="C36:Y36">SUM(C31:C35)</f>
        <v>-22639803</v>
      </c>
      <c r="D36" s="25">
        <f>SUM(D31:D35)</f>
        <v>0</v>
      </c>
      <c r="E36" s="26">
        <f t="shared" si="2"/>
        <v>211605761</v>
      </c>
      <c r="F36" s="27">
        <f t="shared" si="2"/>
        <v>208506761</v>
      </c>
      <c r="G36" s="27">
        <f t="shared" si="2"/>
        <v>-1122680</v>
      </c>
      <c r="H36" s="27">
        <f t="shared" si="2"/>
        <v>-628034</v>
      </c>
      <c r="I36" s="27">
        <f t="shared" si="2"/>
        <v>-3762926</v>
      </c>
      <c r="J36" s="27">
        <f t="shared" si="2"/>
        <v>-5513640</v>
      </c>
      <c r="K36" s="27">
        <f t="shared" si="2"/>
        <v>-1151741</v>
      </c>
      <c r="L36" s="27">
        <f t="shared" si="2"/>
        <v>59515201</v>
      </c>
      <c r="M36" s="27">
        <f t="shared" si="2"/>
        <v>86130557</v>
      </c>
      <c r="N36" s="27">
        <f t="shared" si="2"/>
        <v>144494017</v>
      </c>
      <c r="O36" s="27">
        <f t="shared" si="2"/>
        <v>-1443372</v>
      </c>
      <c r="P36" s="27">
        <f t="shared" si="2"/>
        <v>-4713033</v>
      </c>
      <c r="Q36" s="27">
        <f t="shared" si="2"/>
        <v>47647846</v>
      </c>
      <c r="R36" s="27">
        <f t="shared" si="2"/>
        <v>41491441</v>
      </c>
      <c r="S36" s="27">
        <f t="shared" si="2"/>
        <v>-3088071</v>
      </c>
      <c r="T36" s="27">
        <f t="shared" si="2"/>
        <v>-5159618</v>
      </c>
      <c r="U36" s="27">
        <f t="shared" si="2"/>
        <v>35991789</v>
      </c>
      <c r="V36" s="27">
        <f t="shared" si="2"/>
        <v>27744100</v>
      </c>
      <c r="W36" s="27">
        <f t="shared" si="2"/>
        <v>208215918</v>
      </c>
      <c r="X36" s="27">
        <f t="shared" si="2"/>
        <v>208506761</v>
      </c>
      <c r="Y36" s="27">
        <f t="shared" si="2"/>
        <v>-290843</v>
      </c>
      <c r="Z36" s="28">
        <f>+IF(X36&lt;&gt;0,+(Y36/X36)*100,0)</f>
        <v>-0.13948852238896944</v>
      </c>
      <c r="AA36" s="29">
        <f>SUM(AA31:AA35)</f>
        <v>208506761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6541329</v>
      </c>
      <c r="D38" s="31">
        <f>+D17+D27+D36</f>
        <v>0</v>
      </c>
      <c r="E38" s="32">
        <f t="shared" si="3"/>
        <v>-20375214</v>
      </c>
      <c r="F38" s="33">
        <f t="shared" si="3"/>
        <v>-94847288</v>
      </c>
      <c r="G38" s="33">
        <f t="shared" si="3"/>
        <v>17755473</v>
      </c>
      <c r="H38" s="33">
        <f t="shared" si="3"/>
        <v>-32530617</v>
      </c>
      <c r="I38" s="33">
        <f t="shared" si="3"/>
        <v>-31414934</v>
      </c>
      <c r="J38" s="33">
        <f t="shared" si="3"/>
        <v>-46190078</v>
      </c>
      <c r="K38" s="33">
        <f t="shared" si="3"/>
        <v>5692605</v>
      </c>
      <c r="L38" s="33">
        <f t="shared" si="3"/>
        <v>125198942</v>
      </c>
      <c r="M38" s="33">
        <f t="shared" si="3"/>
        <v>33767613</v>
      </c>
      <c r="N38" s="33">
        <f t="shared" si="3"/>
        <v>164659160</v>
      </c>
      <c r="O38" s="33">
        <f t="shared" si="3"/>
        <v>-9843534</v>
      </c>
      <c r="P38" s="33">
        <f t="shared" si="3"/>
        <v>-42667721</v>
      </c>
      <c r="Q38" s="33">
        <f t="shared" si="3"/>
        <v>102340373</v>
      </c>
      <c r="R38" s="33">
        <f t="shared" si="3"/>
        <v>49829118</v>
      </c>
      <c r="S38" s="33">
        <f t="shared" si="3"/>
        <v>-18600001</v>
      </c>
      <c r="T38" s="33">
        <f t="shared" si="3"/>
        <v>-37164418</v>
      </c>
      <c r="U38" s="33">
        <f t="shared" si="3"/>
        <v>-43456853</v>
      </c>
      <c r="V38" s="33">
        <f t="shared" si="3"/>
        <v>-99221272</v>
      </c>
      <c r="W38" s="33">
        <f t="shared" si="3"/>
        <v>69076928</v>
      </c>
      <c r="X38" s="33">
        <f t="shared" si="3"/>
        <v>-94847288</v>
      </c>
      <c r="Y38" s="33">
        <f t="shared" si="3"/>
        <v>163924216</v>
      </c>
      <c r="Z38" s="34">
        <f>+IF(X38&lt;&gt;0,+(Y38/X38)*100,0)</f>
        <v>-172.82962903483335</v>
      </c>
      <c r="AA38" s="35">
        <f>+AA17+AA27+AA36</f>
        <v>-94847288</v>
      </c>
    </row>
    <row r="39" spans="1:27" ht="13.5">
      <c r="A39" s="22" t="s">
        <v>59</v>
      </c>
      <c r="B39" s="16"/>
      <c r="C39" s="31">
        <v>90163273</v>
      </c>
      <c r="D39" s="31"/>
      <c r="E39" s="32">
        <v>27267003</v>
      </c>
      <c r="F39" s="33">
        <v>96705287</v>
      </c>
      <c r="G39" s="33">
        <v>96705287</v>
      </c>
      <c r="H39" s="33">
        <v>114460760</v>
      </c>
      <c r="I39" s="33">
        <v>81930143</v>
      </c>
      <c r="J39" s="33">
        <v>96705287</v>
      </c>
      <c r="K39" s="33">
        <v>50515209</v>
      </c>
      <c r="L39" s="33">
        <v>56207814</v>
      </c>
      <c r="M39" s="33">
        <v>181406756</v>
      </c>
      <c r="N39" s="33">
        <v>50515209</v>
      </c>
      <c r="O39" s="33">
        <v>215174369</v>
      </c>
      <c r="P39" s="33">
        <v>205330835</v>
      </c>
      <c r="Q39" s="33">
        <v>162663114</v>
      </c>
      <c r="R39" s="33">
        <v>215174369</v>
      </c>
      <c r="S39" s="33">
        <v>265003487</v>
      </c>
      <c r="T39" s="33">
        <v>246403486</v>
      </c>
      <c r="U39" s="33">
        <v>209239068</v>
      </c>
      <c r="V39" s="33">
        <v>265003487</v>
      </c>
      <c r="W39" s="33">
        <v>96705287</v>
      </c>
      <c r="X39" s="33">
        <v>96705287</v>
      </c>
      <c r="Y39" s="33"/>
      <c r="Z39" s="34"/>
      <c r="AA39" s="35">
        <v>96705287</v>
      </c>
    </row>
    <row r="40" spans="1:27" ht="13.5">
      <c r="A40" s="41" t="s">
        <v>60</v>
      </c>
      <c r="B40" s="42"/>
      <c r="C40" s="43">
        <v>96704604</v>
      </c>
      <c r="D40" s="43"/>
      <c r="E40" s="44">
        <v>6891790</v>
      </c>
      <c r="F40" s="45">
        <v>1857997</v>
      </c>
      <c r="G40" s="45">
        <v>114460760</v>
      </c>
      <c r="H40" s="45">
        <v>81930143</v>
      </c>
      <c r="I40" s="45">
        <v>50515209</v>
      </c>
      <c r="J40" s="45">
        <v>50515209</v>
      </c>
      <c r="K40" s="45">
        <v>56207814</v>
      </c>
      <c r="L40" s="45">
        <v>181406756</v>
      </c>
      <c r="M40" s="45">
        <v>215174369</v>
      </c>
      <c r="N40" s="45">
        <v>215174369</v>
      </c>
      <c r="O40" s="45">
        <v>205330835</v>
      </c>
      <c r="P40" s="45">
        <v>162663114</v>
      </c>
      <c r="Q40" s="45">
        <v>265003487</v>
      </c>
      <c r="R40" s="45">
        <v>205330835</v>
      </c>
      <c r="S40" s="45">
        <v>246403486</v>
      </c>
      <c r="T40" s="45">
        <v>209239068</v>
      </c>
      <c r="U40" s="45">
        <v>165782215</v>
      </c>
      <c r="V40" s="45">
        <v>165782215</v>
      </c>
      <c r="W40" s="45">
        <v>165782215</v>
      </c>
      <c r="X40" s="45">
        <v>1857997</v>
      </c>
      <c r="Y40" s="45">
        <v>163924218</v>
      </c>
      <c r="Z40" s="46">
        <v>8822.63</v>
      </c>
      <c r="AA40" s="47">
        <v>1857997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605000746</v>
      </c>
      <c r="D6" s="17"/>
      <c r="E6" s="18">
        <v>665330180</v>
      </c>
      <c r="F6" s="19">
        <v>698282768</v>
      </c>
      <c r="G6" s="19">
        <v>56987082</v>
      </c>
      <c r="H6" s="19">
        <v>45571485</v>
      </c>
      <c r="I6" s="19">
        <v>60362700</v>
      </c>
      <c r="J6" s="19">
        <v>162921267</v>
      </c>
      <c r="K6" s="19">
        <v>51233583</v>
      </c>
      <c r="L6" s="19">
        <v>45309739</v>
      </c>
      <c r="M6" s="19">
        <v>52954461</v>
      </c>
      <c r="N6" s="19">
        <v>149497783</v>
      </c>
      <c r="O6" s="19">
        <v>44035130</v>
      </c>
      <c r="P6" s="19">
        <v>45194239</v>
      </c>
      <c r="Q6" s="19">
        <v>48951964</v>
      </c>
      <c r="R6" s="19">
        <v>138181333</v>
      </c>
      <c r="S6" s="19">
        <v>63247750</v>
      </c>
      <c r="T6" s="19">
        <v>40858388</v>
      </c>
      <c r="U6" s="19">
        <v>48908033</v>
      </c>
      <c r="V6" s="19">
        <v>153014171</v>
      </c>
      <c r="W6" s="19">
        <v>603614554</v>
      </c>
      <c r="X6" s="19">
        <v>698282768</v>
      </c>
      <c r="Y6" s="19">
        <v>-94668214</v>
      </c>
      <c r="Z6" s="20">
        <v>-13.56</v>
      </c>
      <c r="AA6" s="21">
        <v>698282768</v>
      </c>
    </row>
    <row r="7" spans="1:27" ht="13.5">
      <c r="A7" s="22" t="s">
        <v>34</v>
      </c>
      <c r="B7" s="16"/>
      <c r="C7" s="17">
        <v>1981448483</v>
      </c>
      <c r="D7" s="17"/>
      <c r="E7" s="18">
        <v>2122418399</v>
      </c>
      <c r="F7" s="19">
        <v>2149927211</v>
      </c>
      <c r="G7" s="19">
        <v>215973877</v>
      </c>
      <c r="H7" s="19">
        <v>189585746</v>
      </c>
      <c r="I7" s="19">
        <v>220932857</v>
      </c>
      <c r="J7" s="19">
        <v>626492480</v>
      </c>
      <c r="K7" s="19">
        <v>184021914</v>
      </c>
      <c r="L7" s="19">
        <v>185519178</v>
      </c>
      <c r="M7" s="19">
        <v>213138122</v>
      </c>
      <c r="N7" s="19">
        <v>582679214</v>
      </c>
      <c r="O7" s="19">
        <v>171194599</v>
      </c>
      <c r="P7" s="19">
        <v>178657018</v>
      </c>
      <c r="Q7" s="19">
        <v>186462766</v>
      </c>
      <c r="R7" s="19">
        <v>536314383</v>
      </c>
      <c r="S7" s="19">
        <v>176417639</v>
      </c>
      <c r="T7" s="19">
        <v>165408233</v>
      </c>
      <c r="U7" s="19">
        <v>180863522</v>
      </c>
      <c r="V7" s="19">
        <v>522689394</v>
      </c>
      <c r="W7" s="19">
        <v>2268175471</v>
      </c>
      <c r="X7" s="19">
        <v>2149927211</v>
      </c>
      <c r="Y7" s="19">
        <v>118248260</v>
      </c>
      <c r="Z7" s="20">
        <v>5.5</v>
      </c>
      <c r="AA7" s="21">
        <v>2149927211</v>
      </c>
    </row>
    <row r="8" spans="1:27" ht="13.5">
      <c r="A8" s="22" t="s">
        <v>35</v>
      </c>
      <c r="B8" s="16"/>
      <c r="C8" s="17">
        <v>240585285</v>
      </c>
      <c r="D8" s="17"/>
      <c r="E8" s="18">
        <v>227818579</v>
      </c>
      <c r="F8" s="19">
        <v>269082445</v>
      </c>
      <c r="G8" s="19">
        <v>15702307</v>
      </c>
      <c r="H8" s="19">
        <v>27088654</v>
      </c>
      <c r="I8" s="19">
        <v>45850735</v>
      </c>
      <c r="J8" s="19">
        <v>88641696</v>
      </c>
      <c r="K8" s="19">
        <v>42981710</v>
      </c>
      <c r="L8" s="19">
        <v>21734363</v>
      </c>
      <c r="M8" s="19">
        <v>15868340</v>
      </c>
      <c r="N8" s="19">
        <v>80584413</v>
      </c>
      <c r="O8" s="19">
        <v>15796034</v>
      </c>
      <c r="P8" s="19">
        <v>24126852</v>
      </c>
      <c r="Q8" s="19">
        <v>29789974</v>
      </c>
      <c r="R8" s="19">
        <v>69712860</v>
      </c>
      <c r="S8" s="19">
        <v>20890972</v>
      </c>
      <c r="T8" s="19">
        <v>17268513</v>
      </c>
      <c r="U8" s="19">
        <v>24278070</v>
      </c>
      <c r="V8" s="19">
        <v>62437555</v>
      </c>
      <c r="W8" s="19">
        <v>301376524</v>
      </c>
      <c r="X8" s="19">
        <v>269082445</v>
      </c>
      <c r="Y8" s="19">
        <v>32294079</v>
      </c>
      <c r="Z8" s="20">
        <v>12</v>
      </c>
      <c r="AA8" s="21">
        <v>269082445</v>
      </c>
    </row>
    <row r="9" spans="1:27" ht="13.5">
      <c r="A9" s="22" t="s">
        <v>36</v>
      </c>
      <c r="B9" s="16"/>
      <c r="C9" s="17">
        <v>448121964</v>
      </c>
      <c r="D9" s="17"/>
      <c r="E9" s="18">
        <v>415372000</v>
      </c>
      <c r="F9" s="19">
        <v>330731000</v>
      </c>
      <c r="G9" s="19">
        <v>177751020</v>
      </c>
      <c r="H9" s="19">
        <v>24225000</v>
      </c>
      <c r="I9" s="19"/>
      <c r="J9" s="19">
        <v>201976020</v>
      </c>
      <c r="K9" s="19">
        <v>25000000</v>
      </c>
      <c r="L9" s="19">
        <v>54637710</v>
      </c>
      <c r="M9" s="19"/>
      <c r="N9" s="19">
        <v>79637710</v>
      </c>
      <c r="O9" s="19">
        <v>1845576</v>
      </c>
      <c r="P9" s="19">
        <v>875000</v>
      </c>
      <c r="Q9" s="19">
        <v>101168000</v>
      </c>
      <c r="R9" s="19">
        <v>103888576</v>
      </c>
      <c r="S9" s="19"/>
      <c r="T9" s="19">
        <v>3358112</v>
      </c>
      <c r="U9" s="19"/>
      <c r="V9" s="19">
        <v>3358112</v>
      </c>
      <c r="W9" s="19">
        <v>388860418</v>
      </c>
      <c r="X9" s="19">
        <v>330731000</v>
      </c>
      <c r="Y9" s="19">
        <v>58129418</v>
      </c>
      <c r="Z9" s="20">
        <v>17.58</v>
      </c>
      <c r="AA9" s="21">
        <v>330731000</v>
      </c>
    </row>
    <row r="10" spans="1:27" ht="13.5">
      <c r="A10" s="22" t="s">
        <v>37</v>
      </c>
      <c r="B10" s="16"/>
      <c r="C10" s="17">
        <v>246182649</v>
      </c>
      <c r="D10" s="17"/>
      <c r="E10" s="18">
        <v>293824000</v>
      </c>
      <c r="F10" s="19">
        <v>314474000</v>
      </c>
      <c r="G10" s="19">
        <v>70179000</v>
      </c>
      <c r="H10" s="19">
        <v>3553756</v>
      </c>
      <c r="I10" s="19">
        <v>25471454</v>
      </c>
      <c r="J10" s="19">
        <v>99204210</v>
      </c>
      <c r="K10" s="19">
        <v>8443322</v>
      </c>
      <c r="L10" s="19">
        <v>19716901</v>
      </c>
      <c r="M10" s="19">
        <v>56174039</v>
      </c>
      <c r="N10" s="19">
        <v>84334262</v>
      </c>
      <c r="O10" s="19"/>
      <c r="P10" s="19">
        <v>20042186</v>
      </c>
      <c r="Q10" s="19">
        <v>92758965</v>
      </c>
      <c r="R10" s="19">
        <v>112801151</v>
      </c>
      <c r="S10" s="19">
        <v>111365</v>
      </c>
      <c r="T10" s="19">
        <v>4735328</v>
      </c>
      <c r="U10" s="19">
        <v>797073</v>
      </c>
      <c r="V10" s="19">
        <v>5643766</v>
      </c>
      <c r="W10" s="19">
        <v>301983389</v>
      </c>
      <c r="X10" s="19">
        <v>314474000</v>
      </c>
      <c r="Y10" s="19">
        <v>-12490611</v>
      </c>
      <c r="Z10" s="20">
        <v>-3.97</v>
      </c>
      <c r="AA10" s="21">
        <v>314474000</v>
      </c>
    </row>
    <row r="11" spans="1:27" ht="13.5">
      <c r="A11" s="22" t="s">
        <v>38</v>
      </c>
      <c r="B11" s="16"/>
      <c r="C11" s="17">
        <v>96358040</v>
      </c>
      <c r="D11" s="17"/>
      <c r="E11" s="18">
        <v>32247000</v>
      </c>
      <c r="F11" s="19">
        <v>1325280</v>
      </c>
      <c r="G11" s="19">
        <v>3291173</v>
      </c>
      <c r="H11" s="19">
        <v>3513641</v>
      </c>
      <c r="I11" s="19">
        <v>6327380</v>
      </c>
      <c r="J11" s="19">
        <v>13132194</v>
      </c>
      <c r="K11" s="19">
        <v>3524114</v>
      </c>
      <c r="L11" s="19">
        <v>8112608</v>
      </c>
      <c r="M11" s="19">
        <v>6662425</v>
      </c>
      <c r="N11" s="19">
        <v>18299147</v>
      </c>
      <c r="O11" s="19">
        <v>3781039</v>
      </c>
      <c r="P11" s="19">
        <v>3631175</v>
      </c>
      <c r="Q11" s="19">
        <v>5946022</v>
      </c>
      <c r="R11" s="19">
        <v>13358236</v>
      </c>
      <c r="S11" s="19">
        <v>3572115</v>
      </c>
      <c r="T11" s="19">
        <v>7022877</v>
      </c>
      <c r="U11" s="19">
        <v>5423354</v>
      </c>
      <c r="V11" s="19">
        <v>16018346</v>
      </c>
      <c r="W11" s="19">
        <v>60807923</v>
      </c>
      <c r="X11" s="19">
        <v>1325280</v>
      </c>
      <c r="Y11" s="19">
        <v>59482643</v>
      </c>
      <c r="Z11" s="20">
        <v>4488.31</v>
      </c>
      <c r="AA11" s="21">
        <v>1325280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-3029709781</v>
      </c>
      <c r="D14" s="17"/>
      <c r="E14" s="18">
        <v>-3113993004</v>
      </c>
      <c r="F14" s="19">
        <v>-2994205321</v>
      </c>
      <c r="G14" s="19">
        <v>-336881578</v>
      </c>
      <c r="H14" s="19">
        <v>-323401899</v>
      </c>
      <c r="I14" s="19">
        <v>-326708089</v>
      </c>
      <c r="J14" s="19">
        <v>-986991566</v>
      </c>
      <c r="K14" s="19">
        <v>-276660403</v>
      </c>
      <c r="L14" s="19">
        <v>-252981571</v>
      </c>
      <c r="M14" s="19">
        <v>-318178947</v>
      </c>
      <c r="N14" s="19">
        <v>-847820921</v>
      </c>
      <c r="O14" s="19">
        <v>-193017974</v>
      </c>
      <c r="P14" s="19">
        <v>-247900780</v>
      </c>
      <c r="Q14" s="19">
        <v>-303089079</v>
      </c>
      <c r="R14" s="19">
        <v>-744007833</v>
      </c>
      <c r="S14" s="19">
        <v>-280166441</v>
      </c>
      <c r="T14" s="19">
        <v>-254373010</v>
      </c>
      <c r="U14" s="19">
        <v>-209246592</v>
      </c>
      <c r="V14" s="19">
        <v>-743786043</v>
      </c>
      <c r="W14" s="19">
        <v>-3322606363</v>
      </c>
      <c r="X14" s="19">
        <v>-2994205321</v>
      </c>
      <c r="Y14" s="19">
        <v>-328401042</v>
      </c>
      <c r="Z14" s="20">
        <v>10.97</v>
      </c>
      <c r="AA14" s="21">
        <v>-2994205321</v>
      </c>
    </row>
    <row r="15" spans="1:27" ht="13.5">
      <c r="A15" s="22" t="s">
        <v>42</v>
      </c>
      <c r="B15" s="16"/>
      <c r="C15" s="17">
        <v>-67174144</v>
      </c>
      <c r="D15" s="17"/>
      <c r="E15" s="18">
        <v>-60738178</v>
      </c>
      <c r="F15" s="19">
        <v>-60738178</v>
      </c>
      <c r="G15" s="19"/>
      <c r="H15" s="19"/>
      <c r="I15" s="19">
        <v>-14843545</v>
      </c>
      <c r="J15" s="19">
        <v>-14843545</v>
      </c>
      <c r="K15" s="19">
        <v>-250574</v>
      </c>
      <c r="L15" s="19">
        <v>-399264</v>
      </c>
      <c r="M15" s="19">
        <v>-15607745</v>
      </c>
      <c r="N15" s="19">
        <v>-16257583</v>
      </c>
      <c r="O15" s="19">
        <v>-504799</v>
      </c>
      <c r="P15" s="19">
        <v>-202200</v>
      </c>
      <c r="Q15" s="19">
        <v>-15246414</v>
      </c>
      <c r="R15" s="19">
        <v>-15953413</v>
      </c>
      <c r="S15" s="19">
        <v>-178349</v>
      </c>
      <c r="T15" s="19">
        <v>-159116</v>
      </c>
      <c r="U15" s="19">
        <v>-17105788</v>
      </c>
      <c r="V15" s="19">
        <v>-17443253</v>
      </c>
      <c r="W15" s="19">
        <v>-64497794</v>
      </c>
      <c r="X15" s="19">
        <v>-60738178</v>
      </c>
      <c r="Y15" s="19">
        <v>-3759616</v>
      </c>
      <c r="Z15" s="20">
        <v>6.19</v>
      </c>
      <c r="AA15" s="21">
        <v>-60738178</v>
      </c>
    </row>
    <row r="16" spans="1:27" ht="13.5">
      <c r="A16" s="22" t="s">
        <v>43</v>
      </c>
      <c r="B16" s="16"/>
      <c r="C16" s="17">
        <v>-4428810</v>
      </c>
      <c r="D16" s="17"/>
      <c r="E16" s="18">
        <v>-5408000</v>
      </c>
      <c r="F16" s="19">
        <v>-5407870</v>
      </c>
      <c r="G16" s="19">
        <v>-1153320</v>
      </c>
      <c r="H16" s="19">
        <v>-19844</v>
      </c>
      <c r="I16" s="19">
        <v>-19844</v>
      </c>
      <c r="J16" s="19">
        <v>-1193008</v>
      </c>
      <c r="K16" s="19">
        <v>-1153320</v>
      </c>
      <c r="L16" s="19">
        <v>-19844</v>
      </c>
      <c r="M16" s="19">
        <v>-19844</v>
      </c>
      <c r="N16" s="19">
        <v>-1193008</v>
      </c>
      <c r="O16" s="19">
        <v>-1153320</v>
      </c>
      <c r="P16" s="19">
        <v>-19844</v>
      </c>
      <c r="Q16" s="19">
        <v>-1153320</v>
      </c>
      <c r="R16" s="19">
        <v>-2326484</v>
      </c>
      <c r="S16" s="19">
        <v>-19844</v>
      </c>
      <c r="T16" s="19">
        <v>-19844</v>
      </c>
      <c r="U16" s="19">
        <v>-6819844</v>
      </c>
      <c r="V16" s="19">
        <v>-6859532</v>
      </c>
      <c r="W16" s="19">
        <v>-11572032</v>
      </c>
      <c r="X16" s="19">
        <v>-5407870</v>
      </c>
      <c r="Y16" s="19">
        <v>-6164162</v>
      </c>
      <c r="Z16" s="20">
        <v>113.99</v>
      </c>
      <c r="AA16" s="21">
        <v>-5407870</v>
      </c>
    </row>
    <row r="17" spans="1:27" ht="13.5">
      <c r="A17" s="23" t="s">
        <v>44</v>
      </c>
      <c r="B17" s="24"/>
      <c r="C17" s="25">
        <f aca="true" t="shared" si="0" ref="C17:Y17">SUM(C6:C16)</f>
        <v>516384432</v>
      </c>
      <c r="D17" s="25">
        <f>SUM(D6:D16)</f>
        <v>0</v>
      </c>
      <c r="E17" s="26">
        <f t="shared" si="0"/>
        <v>576870976</v>
      </c>
      <c r="F17" s="27">
        <f t="shared" si="0"/>
        <v>703471335</v>
      </c>
      <c r="G17" s="27">
        <f t="shared" si="0"/>
        <v>201849561</v>
      </c>
      <c r="H17" s="27">
        <f t="shared" si="0"/>
        <v>-29883461</v>
      </c>
      <c r="I17" s="27">
        <f t="shared" si="0"/>
        <v>17373648</v>
      </c>
      <c r="J17" s="27">
        <f t="shared" si="0"/>
        <v>189339748</v>
      </c>
      <c r="K17" s="27">
        <f t="shared" si="0"/>
        <v>37140346</v>
      </c>
      <c r="L17" s="27">
        <f t="shared" si="0"/>
        <v>81629820</v>
      </c>
      <c r="M17" s="27">
        <f t="shared" si="0"/>
        <v>10990851</v>
      </c>
      <c r="N17" s="27">
        <f t="shared" si="0"/>
        <v>129761017</v>
      </c>
      <c r="O17" s="27">
        <f t="shared" si="0"/>
        <v>41976285</v>
      </c>
      <c r="P17" s="27">
        <f t="shared" si="0"/>
        <v>24403646</v>
      </c>
      <c r="Q17" s="27">
        <f t="shared" si="0"/>
        <v>145588878</v>
      </c>
      <c r="R17" s="27">
        <f t="shared" si="0"/>
        <v>211968809</v>
      </c>
      <c r="S17" s="27">
        <f t="shared" si="0"/>
        <v>-16124793</v>
      </c>
      <c r="T17" s="27">
        <f t="shared" si="0"/>
        <v>-15900519</v>
      </c>
      <c r="U17" s="27">
        <f t="shared" si="0"/>
        <v>27097828</v>
      </c>
      <c r="V17" s="27">
        <f t="shared" si="0"/>
        <v>-4927484</v>
      </c>
      <c r="W17" s="27">
        <f t="shared" si="0"/>
        <v>526142090</v>
      </c>
      <c r="X17" s="27">
        <f t="shared" si="0"/>
        <v>703471335</v>
      </c>
      <c r="Y17" s="27">
        <f t="shared" si="0"/>
        <v>-177329245</v>
      </c>
      <c r="Z17" s="28">
        <f>+IF(X17&lt;&gt;0,+(Y17/X17)*100,0)</f>
        <v>-25.20774282863992</v>
      </c>
      <c r="AA17" s="29">
        <f>SUM(AA6:AA16)</f>
        <v>703471335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9191019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-816273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-1000813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-372510602</v>
      </c>
      <c r="D26" s="17"/>
      <c r="E26" s="18">
        <v>-364442000</v>
      </c>
      <c r="F26" s="19">
        <v>-636543404</v>
      </c>
      <c r="G26" s="19">
        <v>-1459186</v>
      </c>
      <c r="H26" s="19">
        <v>-15963553</v>
      </c>
      <c r="I26" s="19">
        <v>-29555663</v>
      </c>
      <c r="J26" s="19">
        <v>-46978402</v>
      </c>
      <c r="K26" s="19">
        <v>-55142923</v>
      </c>
      <c r="L26" s="19">
        <v>-28042112</v>
      </c>
      <c r="M26" s="19">
        <v>-36203712</v>
      </c>
      <c r="N26" s="19">
        <v>-119388747</v>
      </c>
      <c r="O26" s="19">
        <v>-59425495</v>
      </c>
      <c r="P26" s="19">
        <v>-62126924</v>
      </c>
      <c r="Q26" s="19">
        <v>-51888114</v>
      </c>
      <c r="R26" s="19">
        <v>-173440533</v>
      </c>
      <c r="S26" s="19">
        <v>-42740591</v>
      </c>
      <c r="T26" s="19">
        <v>-40445325</v>
      </c>
      <c r="U26" s="19">
        <v>-119695306</v>
      </c>
      <c r="V26" s="19">
        <v>-202881222</v>
      </c>
      <c r="W26" s="19">
        <v>-542688904</v>
      </c>
      <c r="X26" s="19">
        <v>-636543404</v>
      </c>
      <c r="Y26" s="19">
        <v>93854500</v>
      </c>
      <c r="Z26" s="20">
        <v>-14.74</v>
      </c>
      <c r="AA26" s="21">
        <v>-636543404</v>
      </c>
    </row>
    <row r="27" spans="1:27" ht="13.5">
      <c r="A27" s="23" t="s">
        <v>51</v>
      </c>
      <c r="B27" s="24"/>
      <c r="C27" s="25">
        <f aca="true" t="shared" si="1" ref="C27:Y27">SUM(C21:C26)</f>
        <v>-365136669</v>
      </c>
      <c r="D27" s="25">
        <f>SUM(D21:D26)</f>
        <v>0</v>
      </c>
      <c r="E27" s="26">
        <f t="shared" si="1"/>
        <v>-364442000</v>
      </c>
      <c r="F27" s="27">
        <f t="shared" si="1"/>
        <v>-636543404</v>
      </c>
      <c r="G27" s="27">
        <f t="shared" si="1"/>
        <v>-1459186</v>
      </c>
      <c r="H27" s="27">
        <f t="shared" si="1"/>
        <v>-15963553</v>
      </c>
      <c r="I27" s="27">
        <f t="shared" si="1"/>
        <v>-29555663</v>
      </c>
      <c r="J27" s="27">
        <f t="shared" si="1"/>
        <v>-46978402</v>
      </c>
      <c r="K27" s="27">
        <f t="shared" si="1"/>
        <v>-55142923</v>
      </c>
      <c r="L27" s="27">
        <f t="shared" si="1"/>
        <v>-28042112</v>
      </c>
      <c r="M27" s="27">
        <f t="shared" si="1"/>
        <v>-36203712</v>
      </c>
      <c r="N27" s="27">
        <f t="shared" si="1"/>
        <v>-119388747</v>
      </c>
      <c r="O27" s="27">
        <f t="shared" si="1"/>
        <v>-59425495</v>
      </c>
      <c r="P27" s="27">
        <f t="shared" si="1"/>
        <v>-62126924</v>
      </c>
      <c r="Q27" s="27">
        <f t="shared" si="1"/>
        <v>-51888114</v>
      </c>
      <c r="R27" s="27">
        <f t="shared" si="1"/>
        <v>-173440533</v>
      </c>
      <c r="S27" s="27">
        <f t="shared" si="1"/>
        <v>-42740591</v>
      </c>
      <c r="T27" s="27">
        <f t="shared" si="1"/>
        <v>-40445325</v>
      </c>
      <c r="U27" s="27">
        <f t="shared" si="1"/>
        <v>-119695306</v>
      </c>
      <c r="V27" s="27">
        <f t="shared" si="1"/>
        <v>-202881222</v>
      </c>
      <c r="W27" s="27">
        <f t="shared" si="1"/>
        <v>-542688904</v>
      </c>
      <c r="X27" s="27">
        <f t="shared" si="1"/>
        <v>-636543404</v>
      </c>
      <c r="Y27" s="27">
        <f t="shared" si="1"/>
        <v>93854500</v>
      </c>
      <c r="Z27" s="28">
        <f>+IF(X27&lt;&gt;0,+(Y27/X27)*100,0)</f>
        <v>-14.744399110920645</v>
      </c>
      <c r="AA27" s="29">
        <f>SUM(AA21:AA26)</f>
        <v>-636543404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</v>
      </c>
      <c r="F32" s="19">
        <v>100000000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>
        <v>100000000</v>
      </c>
      <c r="Q32" s="19"/>
      <c r="R32" s="19">
        <v>100000000</v>
      </c>
      <c r="S32" s="19"/>
      <c r="T32" s="19"/>
      <c r="U32" s="19"/>
      <c r="V32" s="19"/>
      <c r="W32" s="19">
        <v>100000000</v>
      </c>
      <c r="X32" s="19">
        <v>100000000</v>
      </c>
      <c r="Y32" s="19"/>
      <c r="Z32" s="20"/>
      <c r="AA32" s="21">
        <v>100000000</v>
      </c>
    </row>
    <row r="33" spans="1:27" ht="13.5">
      <c r="A33" s="22" t="s">
        <v>55</v>
      </c>
      <c r="B33" s="16"/>
      <c r="C33" s="17">
        <v>5519841</v>
      </c>
      <c r="D33" s="17"/>
      <c r="E33" s="18"/>
      <c r="F33" s="19"/>
      <c r="G33" s="19">
        <v>1193892</v>
      </c>
      <c r="H33" s="36">
        <v>-41382</v>
      </c>
      <c r="I33" s="36">
        <v>370150</v>
      </c>
      <c r="J33" s="36">
        <v>1522660</v>
      </c>
      <c r="K33" s="19">
        <v>303544</v>
      </c>
      <c r="L33" s="19">
        <v>-220553</v>
      </c>
      <c r="M33" s="19">
        <v>218882</v>
      </c>
      <c r="N33" s="19">
        <v>301873</v>
      </c>
      <c r="O33" s="36">
        <v>244382</v>
      </c>
      <c r="P33" s="36">
        <v>326140</v>
      </c>
      <c r="Q33" s="36">
        <v>-779957</v>
      </c>
      <c r="R33" s="19">
        <v>-209435</v>
      </c>
      <c r="S33" s="19">
        <v>239601</v>
      </c>
      <c r="T33" s="19">
        <v>425565</v>
      </c>
      <c r="U33" s="19">
        <v>244135</v>
      </c>
      <c r="V33" s="36">
        <v>909301</v>
      </c>
      <c r="W33" s="36">
        <v>2524399</v>
      </c>
      <c r="X33" s="36"/>
      <c r="Y33" s="19">
        <v>2524399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-47562633</v>
      </c>
      <c r="D35" s="17"/>
      <c r="E35" s="18">
        <v>-42691000</v>
      </c>
      <c r="F35" s="19">
        <v>-42691000</v>
      </c>
      <c r="G35" s="19">
        <v>-37488</v>
      </c>
      <c r="H35" s="19">
        <v>-37577</v>
      </c>
      <c r="I35" s="19">
        <v>-10743667</v>
      </c>
      <c r="J35" s="19">
        <v>-10818732</v>
      </c>
      <c r="K35" s="19">
        <v>-37577</v>
      </c>
      <c r="L35" s="19">
        <v>-37577</v>
      </c>
      <c r="M35" s="19">
        <v>-12474217</v>
      </c>
      <c r="N35" s="19">
        <v>-12549371</v>
      </c>
      <c r="O35" s="19">
        <v>-23499</v>
      </c>
      <c r="P35" s="19">
        <v>-23499</v>
      </c>
      <c r="Q35" s="19">
        <v>-12419143</v>
      </c>
      <c r="R35" s="19">
        <v>-12466141</v>
      </c>
      <c r="S35" s="19">
        <v>-23499</v>
      </c>
      <c r="T35" s="19">
        <v>-23499</v>
      </c>
      <c r="U35" s="19">
        <v>-10670836</v>
      </c>
      <c r="V35" s="19">
        <v>-10717834</v>
      </c>
      <c r="W35" s="19">
        <v>-46552078</v>
      </c>
      <c r="X35" s="19">
        <v>-42691000</v>
      </c>
      <c r="Y35" s="19">
        <v>-3861078</v>
      </c>
      <c r="Z35" s="20">
        <v>9.04</v>
      </c>
      <c r="AA35" s="21">
        <v>-42691000</v>
      </c>
    </row>
    <row r="36" spans="1:27" ht="13.5">
      <c r="A36" s="23" t="s">
        <v>57</v>
      </c>
      <c r="B36" s="24"/>
      <c r="C36" s="25">
        <f aca="true" t="shared" si="2" ref="C36:Y36">SUM(C31:C35)</f>
        <v>-42042792</v>
      </c>
      <c r="D36" s="25">
        <f>SUM(D31:D35)</f>
        <v>0</v>
      </c>
      <c r="E36" s="26">
        <f t="shared" si="2"/>
        <v>57309000</v>
      </c>
      <c r="F36" s="27">
        <f t="shared" si="2"/>
        <v>57309000</v>
      </c>
      <c r="G36" s="27">
        <f t="shared" si="2"/>
        <v>1156404</v>
      </c>
      <c r="H36" s="27">
        <f t="shared" si="2"/>
        <v>-78959</v>
      </c>
      <c r="I36" s="27">
        <f t="shared" si="2"/>
        <v>-10373517</v>
      </c>
      <c r="J36" s="27">
        <f t="shared" si="2"/>
        <v>-9296072</v>
      </c>
      <c r="K36" s="27">
        <f t="shared" si="2"/>
        <v>265967</v>
      </c>
      <c r="L36" s="27">
        <f t="shared" si="2"/>
        <v>-258130</v>
      </c>
      <c r="M36" s="27">
        <f t="shared" si="2"/>
        <v>-12255335</v>
      </c>
      <c r="N36" s="27">
        <f t="shared" si="2"/>
        <v>-12247498</v>
      </c>
      <c r="O36" s="27">
        <f t="shared" si="2"/>
        <v>220883</v>
      </c>
      <c r="P36" s="27">
        <f t="shared" si="2"/>
        <v>100302641</v>
      </c>
      <c r="Q36" s="27">
        <f t="shared" si="2"/>
        <v>-13199100</v>
      </c>
      <c r="R36" s="27">
        <f t="shared" si="2"/>
        <v>87324424</v>
      </c>
      <c r="S36" s="27">
        <f t="shared" si="2"/>
        <v>216102</v>
      </c>
      <c r="T36" s="27">
        <f t="shared" si="2"/>
        <v>402066</v>
      </c>
      <c r="U36" s="27">
        <f t="shared" si="2"/>
        <v>-10426701</v>
      </c>
      <c r="V36" s="27">
        <f t="shared" si="2"/>
        <v>-9808533</v>
      </c>
      <c r="W36" s="27">
        <f t="shared" si="2"/>
        <v>55972321</v>
      </c>
      <c r="X36" s="27">
        <f t="shared" si="2"/>
        <v>57309000</v>
      </c>
      <c r="Y36" s="27">
        <f t="shared" si="2"/>
        <v>-1336679</v>
      </c>
      <c r="Z36" s="28">
        <f>+IF(X36&lt;&gt;0,+(Y36/X36)*100,0)</f>
        <v>-2.3324067772950148</v>
      </c>
      <c r="AA36" s="29">
        <f>SUM(AA31:AA35)</f>
        <v>57309000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109204971</v>
      </c>
      <c r="D38" s="31">
        <f>+D17+D27+D36</f>
        <v>0</v>
      </c>
      <c r="E38" s="32">
        <f t="shared" si="3"/>
        <v>269737976</v>
      </c>
      <c r="F38" s="33">
        <f t="shared" si="3"/>
        <v>124236931</v>
      </c>
      <c r="G38" s="33">
        <f t="shared" si="3"/>
        <v>201546779</v>
      </c>
      <c r="H38" s="33">
        <f t="shared" si="3"/>
        <v>-45925973</v>
      </c>
      <c r="I38" s="33">
        <f t="shared" si="3"/>
        <v>-22555532</v>
      </c>
      <c r="J38" s="33">
        <f t="shared" si="3"/>
        <v>133065274</v>
      </c>
      <c r="K38" s="33">
        <f t="shared" si="3"/>
        <v>-17736610</v>
      </c>
      <c r="L38" s="33">
        <f t="shared" si="3"/>
        <v>53329578</v>
      </c>
      <c r="M38" s="33">
        <f t="shared" si="3"/>
        <v>-37468196</v>
      </c>
      <c r="N38" s="33">
        <f t="shared" si="3"/>
        <v>-1875228</v>
      </c>
      <c r="O38" s="33">
        <f t="shared" si="3"/>
        <v>-17228327</v>
      </c>
      <c r="P38" s="33">
        <f t="shared" si="3"/>
        <v>62579363</v>
      </c>
      <c r="Q38" s="33">
        <f t="shared" si="3"/>
        <v>80501664</v>
      </c>
      <c r="R38" s="33">
        <f t="shared" si="3"/>
        <v>125852700</v>
      </c>
      <c r="S38" s="33">
        <f t="shared" si="3"/>
        <v>-58649282</v>
      </c>
      <c r="T38" s="33">
        <f t="shared" si="3"/>
        <v>-55943778</v>
      </c>
      <c r="U38" s="33">
        <f t="shared" si="3"/>
        <v>-103024179</v>
      </c>
      <c r="V38" s="33">
        <f t="shared" si="3"/>
        <v>-217617239</v>
      </c>
      <c r="W38" s="33">
        <f t="shared" si="3"/>
        <v>39425507</v>
      </c>
      <c r="X38" s="33">
        <f t="shared" si="3"/>
        <v>124236931</v>
      </c>
      <c r="Y38" s="33">
        <f t="shared" si="3"/>
        <v>-84811424</v>
      </c>
      <c r="Z38" s="34">
        <f>+IF(X38&lt;&gt;0,+(Y38/X38)*100,0)</f>
        <v>-68.26587176400872</v>
      </c>
      <c r="AA38" s="35">
        <f>+AA17+AA27+AA36</f>
        <v>124236931</v>
      </c>
    </row>
    <row r="39" spans="1:27" ht="13.5">
      <c r="A39" s="22" t="s">
        <v>59</v>
      </c>
      <c r="B39" s="16"/>
      <c r="C39" s="31">
        <v>718068292</v>
      </c>
      <c r="D39" s="31"/>
      <c r="E39" s="32">
        <v>898552000</v>
      </c>
      <c r="F39" s="33">
        <v>898552000</v>
      </c>
      <c r="G39" s="33">
        <v>827273263</v>
      </c>
      <c r="H39" s="33">
        <v>1028820042</v>
      </c>
      <c r="I39" s="33">
        <v>982894069</v>
      </c>
      <c r="J39" s="33">
        <v>827273263</v>
      </c>
      <c r="K39" s="33">
        <v>960338537</v>
      </c>
      <c r="L39" s="33">
        <v>942601927</v>
      </c>
      <c r="M39" s="33">
        <v>995931505</v>
      </c>
      <c r="N39" s="33">
        <v>960338537</v>
      </c>
      <c r="O39" s="33">
        <v>958463309</v>
      </c>
      <c r="P39" s="33">
        <v>941234982</v>
      </c>
      <c r="Q39" s="33">
        <v>1003814345</v>
      </c>
      <c r="R39" s="33">
        <v>958463309</v>
      </c>
      <c r="S39" s="33">
        <v>1084316009</v>
      </c>
      <c r="T39" s="33">
        <v>1025666727</v>
      </c>
      <c r="U39" s="33">
        <v>969722949</v>
      </c>
      <c r="V39" s="33">
        <v>1084316009</v>
      </c>
      <c r="W39" s="33">
        <v>827273263</v>
      </c>
      <c r="X39" s="33">
        <v>898552000</v>
      </c>
      <c r="Y39" s="33">
        <v>-71278737</v>
      </c>
      <c r="Z39" s="34">
        <v>-7.93</v>
      </c>
      <c r="AA39" s="35">
        <v>898552000</v>
      </c>
    </row>
    <row r="40" spans="1:27" ht="13.5">
      <c r="A40" s="41" t="s">
        <v>60</v>
      </c>
      <c r="B40" s="42"/>
      <c r="C40" s="43">
        <v>827273263</v>
      </c>
      <c r="D40" s="43"/>
      <c r="E40" s="44">
        <v>1168289976</v>
      </c>
      <c r="F40" s="45">
        <v>1022788931</v>
      </c>
      <c r="G40" s="45">
        <v>1028820042</v>
      </c>
      <c r="H40" s="45">
        <v>982894069</v>
      </c>
      <c r="I40" s="45">
        <v>960338537</v>
      </c>
      <c r="J40" s="45">
        <v>960338537</v>
      </c>
      <c r="K40" s="45">
        <v>942601927</v>
      </c>
      <c r="L40" s="45">
        <v>995931505</v>
      </c>
      <c r="M40" s="45">
        <v>958463309</v>
      </c>
      <c r="N40" s="45">
        <v>958463309</v>
      </c>
      <c r="O40" s="45">
        <v>941234982</v>
      </c>
      <c r="P40" s="45">
        <v>1003814345</v>
      </c>
      <c r="Q40" s="45">
        <v>1084316009</v>
      </c>
      <c r="R40" s="45">
        <v>941234982</v>
      </c>
      <c r="S40" s="45">
        <v>1025666727</v>
      </c>
      <c r="T40" s="45">
        <v>969722949</v>
      </c>
      <c r="U40" s="45">
        <v>866698770</v>
      </c>
      <c r="V40" s="45">
        <v>866698770</v>
      </c>
      <c r="W40" s="45">
        <v>866698770</v>
      </c>
      <c r="X40" s="45">
        <v>1022788931</v>
      </c>
      <c r="Y40" s="45">
        <v>-156090161</v>
      </c>
      <c r="Z40" s="46">
        <v>-15.26</v>
      </c>
      <c r="AA40" s="47">
        <v>1022788931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151596962</v>
      </c>
      <c r="D6" s="17"/>
      <c r="E6" s="18">
        <v>185714082</v>
      </c>
      <c r="F6" s="19">
        <v>170207907</v>
      </c>
      <c r="G6" s="19">
        <v>11440000</v>
      </c>
      <c r="H6" s="19">
        <v>11658000</v>
      </c>
      <c r="I6" s="19">
        <v>13147000</v>
      </c>
      <c r="J6" s="19">
        <v>36245000</v>
      </c>
      <c r="K6" s="19">
        <v>12925000</v>
      </c>
      <c r="L6" s="19">
        <v>10974000</v>
      </c>
      <c r="M6" s="19">
        <v>14592000</v>
      </c>
      <c r="N6" s="19">
        <v>38491000</v>
      </c>
      <c r="O6" s="19">
        <v>8359043</v>
      </c>
      <c r="P6" s="19">
        <v>10506335</v>
      </c>
      <c r="Q6" s="19">
        <v>11669916</v>
      </c>
      <c r="R6" s="19">
        <v>30535294</v>
      </c>
      <c r="S6" s="19">
        <v>10711905</v>
      </c>
      <c r="T6" s="19">
        <v>10272501</v>
      </c>
      <c r="U6" s="19">
        <v>11988241</v>
      </c>
      <c r="V6" s="19">
        <v>32972647</v>
      </c>
      <c r="W6" s="19">
        <v>138243941</v>
      </c>
      <c r="X6" s="19">
        <v>170207907</v>
      </c>
      <c r="Y6" s="19">
        <v>-31963966</v>
      </c>
      <c r="Z6" s="20">
        <v>-18.78</v>
      </c>
      <c r="AA6" s="21">
        <v>170207907</v>
      </c>
    </row>
    <row r="7" spans="1:27" ht="13.5">
      <c r="A7" s="22" t="s">
        <v>34</v>
      </c>
      <c r="B7" s="16"/>
      <c r="C7" s="17">
        <v>657457100</v>
      </c>
      <c r="D7" s="17"/>
      <c r="E7" s="18">
        <v>693838530</v>
      </c>
      <c r="F7" s="19">
        <v>701012429</v>
      </c>
      <c r="G7" s="19">
        <v>33434000</v>
      </c>
      <c r="H7" s="19">
        <v>39602000</v>
      </c>
      <c r="I7" s="19">
        <v>43948000</v>
      </c>
      <c r="J7" s="19">
        <v>116984000</v>
      </c>
      <c r="K7" s="19">
        <v>36619000</v>
      </c>
      <c r="L7" s="19">
        <v>30611000</v>
      </c>
      <c r="M7" s="19">
        <v>41429000</v>
      </c>
      <c r="N7" s="19">
        <v>108659000</v>
      </c>
      <c r="O7" s="19">
        <v>26728170</v>
      </c>
      <c r="P7" s="19">
        <v>29119520</v>
      </c>
      <c r="Q7" s="19">
        <v>38432382</v>
      </c>
      <c r="R7" s="19">
        <v>94280072</v>
      </c>
      <c r="S7" s="19">
        <v>85616263</v>
      </c>
      <c r="T7" s="19">
        <v>37503331</v>
      </c>
      <c r="U7" s="19">
        <v>38397307</v>
      </c>
      <c r="V7" s="19">
        <v>161516901</v>
      </c>
      <c r="W7" s="19">
        <v>481439973</v>
      </c>
      <c r="X7" s="19">
        <v>701012429</v>
      </c>
      <c r="Y7" s="19">
        <v>-219572456</v>
      </c>
      <c r="Z7" s="20">
        <v>-31.32</v>
      </c>
      <c r="AA7" s="21">
        <v>701012429</v>
      </c>
    </row>
    <row r="8" spans="1:27" ht="13.5">
      <c r="A8" s="22" t="s">
        <v>35</v>
      </c>
      <c r="B8" s="16"/>
      <c r="C8" s="17"/>
      <c r="D8" s="17"/>
      <c r="E8" s="18">
        <v>18429455</v>
      </c>
      <c r="F8" s="19">
        <v>26314756</v>
      </c>
      <c r="G8" s="19">
        <v>1979000</v>
      </c>
      <c r="H8" s="19">
        <v>4260000</v>
      </c>
      <c r="I8" s="19">
        <v>2946000</v>
      </c>
      <c r="J8" s="19">
        <v>9185000</v>
      </c>
      <c r="K8" s="19">
        <v>3178000</v>
      </c>
      <c r="L8" s="19">
        <v>2956000</v>
      </c>
      <c r="M8" s="19">
        <v>39665000</v>
      </c>
      <c r="N8" s="19">
        <v>45799000</v>
      </c>
      <c r="O8" s="19">
        <v>26124668</v>
      </c>
      <c r="P8" s="19">
        <v>5838516</v>
      </c>
      <c r="Q8" s="19">
        <v>79581865</v>
      </c>
      <c r="R8" s="19">
        <v>111545049</v>
      </c>
      <c r="S8" s="19">
        <v>4356680</v>
      </c>
      <c r="T8" s="19">
        <v>3953894</v>
      </c>
      <c r="U8" s="19">
        <v>5326271</v>
      </c>
      <c r="V8" s="19">
        <v>13636845</v>
      </c>
      <c r="W8" s="19">
        <v>180165894</v>
      </c>
      <c r="X8" s="19">
        <v>26314756</v>
      </c>
      <c r="Y8" s="19">
        <v>153851138</v>
      </c>
      <c r="Z8" s="20">
        <v>584.66</v>
      </c>
      <c r="AA8" s="21">
        <v>26314756</v>
      </c>
    </row>
    <row r="9" spans="1:27" ht="13.5">
      <c r="A9" s="22" t="s">
        <v>36</v>
      </c>
      <c r="B9" s="16"/>
      <c r="C9" s="17">
        <v>434932499</v>
      </c>
      <c r="D9" s="17"/>
      <c r="E9" s="18">
        <v>298618066</v>
      </c>
      <c r="F9" s="19">
        <v>302434000</v>
      </c>
      <c r="G9" s="19">
        <v>19000</v>
      </c>
      <c r="H9" s="19">
        <v>112752000</v>
      </c>
      <c r="I9" s="19">
        <v>1500000</v>
      </c>
      <c r="J9" s="19">
        <v>114271000</v>
      </c>
      <c r="K9" s="19"/>
      <c r="L9" s="19">
        <v>104188000</v>
      </c>
      <c r="M9" s="19">
        <v>2048000</v>
      </c>
      <c r="N9" s="19">
        <v>106236000</v>
      </c>
      <c r="O9" s="19"/>
      <c r="P9" s="19"/>
      <c r="Q9" s="19">
        <v>87525000</v>
      </c>
      <c r="R9" s="19">
        <v>87525000</v>
      </c>
      <c r="S9" s="19"/>
      <c r="T9" s="19"/>
      <c r="U9" s="19"/>
      <c r="V9" s="19"/>
      <c r="W9" s="19">
        <v>308032000</v>
      </c>
      <c r="X9" s="19">
        <v>302434000</v>
      </c>
      <c r="Y9" s="19">
        <v>5598000</v>
      </c>
      <c r="Z9" s="20">
        <v>1.85</v>
      </c>
      <c r="AA9" s="21">
        <v>302434000</v>
      </c>
    </row>
    <row r="10" spans="1:27" ht="13.5">
      <c r="A10" s="22" t="s">
        <v>37</v>
      </c>
      <c r="B10" s="16"/>
      <c r="C10" s="17">
        <v>-991129741</v>
      </c>
      <c r="D10" s="17"/>
      <c r="E10" s="18">
        <v>147909993</v>
      </c>
      <c r="F10" s="19">
        <v>153658365</v>
      </c>
      <c r="G10" s="19">
        <v>33388329</v>
      </c>
      <c r="H10" s="19"/>
      <c r="I10" s="19">
        <v>5771000</v>
      </c>
      <c r="J10" s="19">
        <v>39159329</v>
      </c>
      <c r="K10" s="19"/>
      <c r="L10" s="19">
        <v>7188365</v>
      </c>
      <c r="M10" s="19">
        <v>9652306</v>
      </c>
      <c r="N10" s="19">
        <v>16840671</v>
      </c>
      <c r="O10" s="19"/>
      <c r="P10" s="19"/>
      <c r="Q10" s="19">
        <v>79210000</v>
      </c>
      <c r="R10" s="19">
        <v>79210000</v>
      </c>
      <c r="S10" s="19"/>
      <c r="T10" s="19"/>
      <c r="U10" s="19"/>
      <c r="V10" s="19"/>
      <c r="W10" s="19">
        <v>135210000</v>
      </c>
      <c r="X10" s="19">
        <v>153658365</v>
      </c>
      <c r="Y10" s="19">
        <v>-18448365</v>
      </c>
      <c r="Z10" s="20">
        <v>-12.01</v>
      </c>
      <c r="AA10" s="21">
        <v>153658365</v>
      </c>
    </row>
    <row r="11" spans="1:27" ht="13.5">
      <c r="A11" s="22" t="s">
        <v>38</v>
      </c>
      <c r="B11" s="16"/>
      <c r="C11" s="17">
        <v>17184549</v>
      </c>
      <c r="D11" s="17"/>
      <c r="E11" s="18">
        <v>16872064</v>
      </c>
      <c r="F11" s="19">
        <v>16872316</v>
      </c>
      <c r="G11" s="19">
        <v>2864000</v>
      </c>
      <c r="H11" s="19">
        <v>1264000</v>
      </c>
      <c r="I11" s="19">
        <v>1252000</v>
      </c>
      <c r="J11" s="19">
        <v>5380000</v>
      </c>
      <c r="K11" s="19">
        <v>2232000</v>
      </c>
      <c r="L11" s="19">
        <v>1219000</v>
      </c>
      <c r="M11" s="19">
        <v>933000</v>
      </c>
      <c r="N11" s="19">
        <v>4384000</v>
      </c>
      <c r="O11" s="19">
        <v>951494</v>
      </c>
      <c r="P11" s="19">
        <v>769376</v>
      </c>
      <c r="Q11" s="19">
        <v>921896</v>
      </c>
      <c r="R11" s="19">
        <v>2642766</v>
      </c>
      <c r="S11" s="19">
        <v>1380883</v>
      </c>
      <c r="T11" s="19">
        <v>1362025</v>
      </c>
      <c r="U11" s="19">
        <v>753151</v>
      </c>
      <c r="V11" s="19">
        <v>3496059</v>
      </c>
      <c r="W11" s="19">
        <v>15902825</v>
      </c>
      <c r="X11" s="19">
        <v>16872316</v>
      </c>
      <c r="Y11" s="19">
        <v>-969491</v>
      </c>
      <c r="Z11" s="20">
        <v>-5.75</v>
      </c>
      <c r="AA11" s="21">
        <v>16872316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-1131164419</v>
      </c>
      <c r="D14" s="17"/>
      <c r="E14" s="18">
        <v>-1131766998</v>
      </c>
      <c r="F14" s="19">
        <v>-1157979112</v>
      </c>
      <c r="G14" s="19">
        <v>-81691599</v>
      </c>
      <c r="H14" s="19">
        <v>-119513973</v>
      </c>
      <c r="I14" s="19">
        <v>-137060547</v>
      </c>
      <c r="J14" s="19">
        <v>-338266119</v>
      </c>
      <c r="K14" s="19">
        <v>-138398651</v>
      </c>
      <c r="L14" s="19">
        <v>-104991372</v>
      </c>
      <c r="M14" s="19">
        <v>-126270694</v>
      </c>
      <c r="N14" s="19">
        <v>-369660717</v>
      </c>
      <c r="O14" s="19">
        <v>-98647340</v>
      </c>
      <c r="P14" s="19">
        <v>-135430885</v>
      </c>
      <c r="Q14" s="19">
        <v>-139233225</v>
      </c>
      <c r="R14" s="19">
        <v>-373311450</v>
      </c>
      <c r="S14" s="19">
        <v>-142360106</v>
      </c>
      <c r="T14" s="19">
        <v>-138986168</v>
      </c>
      <c r="U14" s="19">
        <v>-183944097</v>
      </c>
      <c r="V14" s="19">
        <v>-465290371</v>
      </c>
      <c r="W14" s="19">
        <v>-1546528657</v>
      </c>
      <c r="X14" s="19">
        <v>-1157979112</v>
      </c>
      <c r="Y14" s="19">
        <v>-388549545</v>
      </c>
      <c r="Z14" s="20">
        <v>33.55</v>
      </c>
      <c r="AA14" s="21">
        <v>-1157979112</v>
      </c>
    </row>
    <row r="15" spans="1:27" ht="13.5">
      <c r="A15" s="22" t="s">
        <v>42</v>
      </c>
      <c r="B15" s="16"/>
      <c r="C15" s="17">
        <v>-11325408</v>
      </c>
      <c r="D15" s="17"/>
      <c r="E15" s="18">
        <v>-22158389</v>
      </c>
      <c r="F15" s="19">
        <v>-22157820</v>
      </c>
      <c r="G15" s="19">
        <v>-1936638</v>
      </c>
      <c r="H15" s="19">
        <v>-1936038</v>
      </c>
      <c r="I15" s="19">
        <v>-3117117</v>
      </c>
      <c r="J15" s="19">
        <v>-6989793</v>
      </c>
      <c r="K15" s="19">
        <v>-964980</v>
      </c>
      <c r="L15" s="19">
        <v>-1858880</v>
      </c>
      <c r="M15" s="19">
        <v>-1965805</v>
      </c>
      <c r="N15" s="19">
        <v>-4789665</v>
      </c>
      <c r="O15" s="19">
        <v>-1985529</v>
      </c>
      <c r="P15" s="19">
        <v>-1980445</v>
      </c>
      <c r="Q15" s="19">
        <v>-1897053</v>
      </c>
      <c r="R15" s="19">
        <v>-5863027</v>
      </c>
      <c r="S15" s="19">
        <v>-1819992</v>
      </c>
      <c r="T15" s="19">
        <v>-1613681</v>
      </c>
      <c r="U15" s="19">
        <v>-1819992</v>
      </c>
      <c r="V15" s="19">
        <v>-5253665</v>
      </c>
      <c r="W15" s="19">
        <v>-22896150</v>
      </c>
      <c r="X15" s="19">
        <v>-22157820</v>
      </c>
      <c r="Y15" s="19">
        <v>-738330</v>
      </c>
      <c r="Z15" s="20">
        <v>3.33</v>
      </c>
      <c r="AA15" s="21">
        <v>-22157820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-872448458</v>
      </c>
      <c r="D17" s="25">
        <f>SUM(D6:D16)</f>
        <v>0</v>
      </c>
      <c r="E17" s="26">
        <f t="shared" si="0"/>
        <v>207456803</v>
      </c>
      <c r="F17" s="27">
        <f t="shared" si="0"/>
        <v>190362841</v>
      </c>
      <c r="G17" s="27">
        <f t="shared" si="0"/>
        <v>-503908</v>
      </c>
      <c r="H17" s="27">
        <f t="shared" si="0"/>
        <v>48085989</v>
      </c>
      <c r="I17" s="27">
        <f t="shared" si="0"/>
        <v>-71613664</v>
      </c>
      <c r="J17" s="27">
        <f t="shared" si="0"/>
        <v>-24031583</v>
      </c>
      <c r="K17" s="27">
        <f t="shared" si="0"/>
        <v>-84409631</v>
      </c>
      <c r="L17" s="27">
        <f t="shared" si="0"/>
        <v>50286113</v>
      </c>
      <c r="M17" s="27">
        <f t="shared" si="0"/>
        <v>-19917193</v>
      </c>
      <c r="N17" s="27">
        <f t="shared" si="0"/>
        <v>-54040711</v>
      </c>
      <c r="O17" s="27">
        <f t="shared" si="0"/>
        <v>-38469494</v>
      </c>
      <c r="P17" s="27">
        <f t="shared" si="0"/>
        <v>-91177583</v>
      </c>
      <c r="Q17" s="27">
        <f t="shared" si="0"/>
        <v>156210781</v>
      </c>
      <c r="R17" s="27">
        <f t="shared" si="0"/>
        <v>26563704</v>
      </c>
      <c r="S17" s="27">
        <f t="shared" si="0"/>
        <v>-42114367</v>
      </c>
      <c r="T17" s="27">
        <f t="shared" si="0"/>
        <v>-87508098</v>
      </c>
      <c r="U17" s="27">
        <f t="shared" si="0"/>
        <v>-129299119</v>
      </c>
      <c r="V17" s="27">
        <f t="shared" si="0"/>
        <v>-258921584</v>
      </c>
      <c r="W17" s="27">
        <f t="shared" si="0"/>
        <v>-310430174</v>
      </c>
      <c r="X17" s="27">
        <f t="shared" si="0"/>
        <v>190362841</v>
      </c>
      <c r="Y17" s="27">
        <f t="shared" si="0"/>
        <v>-500793015</v>
      </c>
      <c r="Z17" s="28">
        <f>+IF(X17&lt;&gt;0,+(Y17/X17)*100,0)</f>
        <v>-263.0728835361309</v>
      </c>
      <c r="AA17" s="29">
        <f>SUM(AA6:AA16)</f>
        <v>190362841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12640221</v>
      </c>
      <c r="D21" s="17"/>
      <c r="E21" s="18"/>
      <c r="F21" s="19">
        <v>12</v>
      </c>
      <c r="G21" s="36"/>
      <c r="H21" s="36"/>
      <c r="I21" s="36"/>
      <c r="J21" s="19"/>
      <c r="K21" s="36"/>
      <c r="L21" s="36">
        <v>2666820</v>
      </c>
      <c r="M21" s="19"/>
      <c r="N21" s="36">
        <v>2666820</v>
      </c>
      <c r="O21" s="36"/>
      <c r="P21" s="36"/>
      <c r="Q21" s="19"/>
      <c r="R21" s="36"/>
      <c r="S21" s="36"/>
      <c r="T21" s="19"/>
      <c r="U21" s="36"/>
      <c r="V21" s="36"/>
      <c r="W21" s="36">
        <v>2666820</v>
      </c>
      <c r="X21" s="19">
        <v>12</v>
      </c>
      <c r="Y21" s="36">
        <v>2666808</v>
      </c>
      <c r="Z21" s="37">
        <v>22223400</v>
      </c>
      <c r="AA21" s="38">
        <v>12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664186194</v>
      </c>
      <c r="D23" s="40"/>
      <c r="E23" s="18"/>
      <c r="F23" s="19"/>
      <c r="G23" s="36">
        <v>-10095047</v>
      </c>
      <c r="H23" s="36"/>
      <c r="I23" s="36"/>
      <c r="J23" s="19">
        <v>-10095047</v>
      </c>
      <c r="K23" s="36"/>
      <c r="L23" s="36">
        <v>17600000</v>
      </c>
      <c r="M23" s="19">
        <v>40125000</v>
      </c>
      <c r="N23" s="36">
        <v>57725000</v>
      </c>
      <c r="O23" s="36"/>
      <c r="P23" s="36"/>
      <c r="Q23" s="19"/>
      <c r="R23" s="36"/>
      <c r="S23" s="36"/>
      <c r="T23" s="19"/>
      <c r="U23" s="36"/>
      <c r="V23" s="36"/>
      <c r="W23" s="36">
        <v>47629953</v>
      </c>
      <c r="X23" s="19"/>
      <c r="Y23" s="36">
        <v>47629953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568170</v>
      </c>
      <c r="H24" s="19">
        <v>9461727</v>
      </c>
      <c r="I24" s="19">
        <v>14232921</v>
      </c>
      <c r="J24" s="19">
        <v>24262818</v>
      </c>
      <c r="K24" s="19"/>
      <c r="L24" s="19">
        <v>44123095</v>
      </c>
      <c r="M24" s="19">
        <v>48311000</v>
      </c>
      <c r="N24" s="19">
        <v>92434095</v>
      </c>
      <c r="O24" s="19"/>
      <c r="P24" s="19"/>
      <c r="Q24" s="19"/>
      <c r="R24" s="19"/>
      <c r="S24" s="19"/>
      <c r="T24" s="19"/>
      <c r="U24" s="19"/>
      <c r="V24" s="19"/>
      <c r="W24" s="19">
        <v>116696913</v>
      </c>
      <c r="X24" s="19"/>
      <c r="Y24" s="19">
        <v>116696913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-444228950</v>
      </c>
      <c r="F26" s="19">
        <v>-428343664</v>
      </c>
      <c r="G26" s="19">
        <v>-10095049</v>
      </c>
      <c r="H26" s="19">
        <v>-11626871</v>
      </c>
      <c r="I26" s="19">
        <v>-37103076</v>
      </c>
      <c r="J26" s="19">
        <v>-58824996</v>
      </c>
      <c r="K26" s="19">
        <v>-30232721</v>
      </c>
      <c r="L26" s="19">
        <v>-39875636</v>
      </c>
      <c r="M26" s="19">
        <v>-30281745</v>
      </c>
      <c r="N26" s="19">
        <v>-100390102</v>
      </c>
      <c r="O26" s="19">
        <v>-3215512</v>
      </c>
      <c r="P26" s="19">
        <v>-27260030</v>
      </c>
      <c r="Q26" s="19">
        <v>-36954678</v>
      </c>
      <c r="R26" s="19">
        <v>-67430220</v>
      </c>
      <c r="S26" s="19">
        <v>-31265742</v>
      </c>
      <c r="T26" s="19">
        <v>-22449374</v>
      </c>
      <c r="U26" s="19">
        <v>-56662612</v>
      </c>
      <c r="V26" s="19">
        <v>-110377728</v>
      </c>
      <c r="W26" s="19">
        <v>-337023046</v>
      </c>
      <c r="X26" s="19">
        <v>-428343664</v>
      </c>
      <c r="Y26" s="19">
        <v>91320618</v>
      </c>
      <c r="Z26" s="20">
        <v>-21.32</v>
      </c>
      <c r="AA26" s="21">
        <v>-428343664</v>
      </c>
    </row>
    <row r="27" spans="1:27" ht="13.5">
      <c r="A27" s="23" t="s">
        <v>51</v>
      </c>
      <c r="B27" s="24"/>
      <c r="C27" s="25">
        <f aca="true" t="shared" si="1" ref="C27:Y27">SUM(C21:C26)</f>
        <v>676826415</v>
      </c>
      <c r="D27" s="25">
        <f>SUM(D21:D26)</f>
        <v>0</v>
      </c>
      <c r="E27" s="26">
        <f t="shared" si="1"/>
        <v>-444228950</v>
      </c>
      <c r="F27" s="27">
        <f t="shared" si="1"/>
        <v>-428343652</v>
      </c>
      <c r="G27" s="27">
        <f t="shared" si="1"/>
        <v>-19621926</v>
      </c>
      <c r="H27" s="27">
        <f t="shared" si="1"/>
        <v>-2165144</v>
      </c>
      <c r="I27" s="27">
        <f t="shared" si="1"/>
        <v>-22870155</v>
      </c>
      <c r="J27" s="27">
        <f t="shared" si="1"/>
        <v>-44657225</v>
      </c>
      <c r="K27" s="27">
        <f t="shared" si="1"/>
        <v>-30232721</v>
      </c>
      <c r="L27" s="27">
        <f t="shared" si="1"/>
        <v>24514279</v>
      </c>
      <c r="M27" s="27">
        <f t="shared" si="1"/>
        <v>58154255</v>
      </c>
      <c r="N27" s="27">
        <f t="shared" si="1"/>
        <v>52435813</v>
      </c>
      <c r="O27" s="27">
        <f t="shared" si="1"/>
        <v>-3215512</v>
      </c>
      <c r="P27" s="27">
        <f t="shared" si="1"/>
        <v>-27260030</v>
      </c>
      <c r="Q27" s="27">
        <f t="shared" si="1"/>
        <v>-36954678</v>
      </c>
      <c r="R27" s="27">
        <f t="shared" si="1"/>
        <v>-67430220</v>
      </c>
      <c r="S27" s="27">
        <f t="shared" si="1"/>
        <v>-31265742</v>
      </c>
      <c r="T27" s="27">
        <f t="shared" si="1"/>
        <v>-22449374</v>
      </c>
      <c r="U27" s="27">
        <f t="shared" si="1"/>
        <v>-56662612</v>
      </c>
      <c r="V27" s="27">
        <f t="shared" si="1"/>
        <v>-110377728</v>
      </c>
      <c r="W27" s="27">
        <f t="shared" si="1"/>
        <v>-170029360</v>
      </c>
      <c r="X27" s="27">
        <f t="shared" si="1"/>
        <v>-428343652</v>
      </c>
      <c r="Y27" s="27">
        <f t="shared" si="1"/>
        <v>258314292</v>
      </c>
      <c r="Z27" s="28">
        <f>+IF(X27&lt;&gt;0,+(Y27/X27)*100,0)</f>
        <v>-60.30538582605165</v>
      </c>
      <c r="AA27" s="29">
        <f>SUM(AA21:AA26)</f>
        <v>-428343652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284839962</v>
      </c>
      <c r="F32" s="19">
        <v>284840000</v>
      </c>
      <c r="G32" s="19">
        <v>-3830105</v>
      </c>
      <c r="H32" s="19">
        <v>4014000</v>
      </c>
      <c r="I32" s="19">
        <v>-2741030</v>
      </c>
      <c r="J32" s="19">
        <v>-2557135</v>
      </c>
      <c r="K32" s="19"/>
      <c r="L32" s="19">
        <v>-370431</v>
      </c>
      <c r="M32" s="19"/>
      <c r="N32" s="19">
        <v>-370431</v>
      </c>
      <c r="O32" s="19"/>
      <c r="P32" s="19"/>
      <c r="Q32" s="19"/>
      <c r="R32" s="19"/>
      <c r="S32" s="19"/>
      <c r="T32" s="19"/>
      <c r="U32" s="19"/>
      <c r="V32" s="19"/>
      <c r="W32" s="19">
        <v>-2927566</v>
      </c>
      <c r="X32" s="19">
        <v>284840000</v>
      </c>
      <c r="Y32" s="19">
        <v>-287767566</v>
      </c>
      <c r="Z32" s="20">
        <v>-101.03</v>
      </c>
      <c r="AA32" s="21">
        <v>284840000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171665718</v>
      </c>
      <c r="D35" s="17"/>
      <c r="E35" s="18">
        <v>-22158004</v>
      </c>
      <c r="F35" s="19">
        <v>-22164168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-22164168</v>
      </c>
      <c r="Y35" s="19">
        <v>22164168</v>
      </c>
      <c r="Z35" s="20">
        <v>-100</v>
      </c>
      <c r="AA35" s="21">
        <v>-22164168</v>
      </c>
    </row>
    <row r="36" spans="1:27" ht="13.5">
      <c r="A36" s="23" t="s">
        <v>57</v>
      </c>
      <c r="B36" s="24"/>
      <c r="C36" s="25">
        <f aca="true" t="shared" si="2" ref="C36:Y36">SUM(C31:C35)</f>
        <v>171665718</v>
      </c>
      <c r="D36" s="25">
        <f>SUM(D31:D35)</f>
        <v>0</v>
      </c>
      <c r="E36" s="26">
        <f t="shared" si="2"/>
        <v>262681958</v>
      </c>
      <c r="F36" s="27">
        <f t="shared" si="2"/>
        <v>262675832</v>
      </c>
      <c r="G36" s="27">
        <f t="shared" si="2"/>
        <v>-3830105</v>
      </c>
      <c r="H36" s="27">
        <f t="shared" si="2"/>
        <v>4014000</v>
      </c>
      <c r="I36" s="27">
        <f t="shared" si="2"/>
        <v>-2741030</v>
      </c>
      <c r="J36" s="27">
        <f t="shared" si="2"/>
        <v>-2557135</v>
      </c>
      <c r="K36" s="27">
        <f t="shared" si="2"/>
        <v>0</v>
      </c>
      <c r="L36" s="27">
        <f t="shared" si="2"/>
        <v>-370431</v>
      </c>
      <c r="M36" s="27">
        <f t="shared" si="2"/>
        <v>0</v>
      </c>
      <c r="N36" s="27">
        <f t="shared" si="2"/>
        <v>-370431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-2927566</v>
      </c>
      <c r="X36" s="27">
        <f t="shared" si="2"/>
        <v>262675832</v>
      </c>
      <c r="Y36" s="27">
        <f t="shared" si="2"/>
        <v>-265603398</v>
      </c>
      <c r="Z36" s="28">
        <f>+IF(X36&lt;&gt;0,+(Y36/X36)*100,0)</f>
        <v>-101.1145166944784</v>
      </c>
      <c r="AA36" s="29">
        <f>SUM(AA31:AA35)</f>
        <v>262675832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-23956325</v>
      </c>
      <c r="D38" s="31">
        <f>+D17+D27+D36</f>
        <v>0</v>
      </c>
      <c r="E38" s="32">
        <f t="shared" si="3"/>
        <v>25909811</v>
      </c>
      <c r="F38" s="33">
        <f t="shared" si="3"/>
        <v>24695021</v>
      </c>
      <c r="G38" s="33">
        <f t="shared" si="3"/>
        <v>-23955939</v>
      </c>
      <c r="H38" s="33">
        <f t="shared" si="3"/>
        <v>49934845</v>
      </c>
      <c r="I38" s="33">
        <f t="shared" si="3"/>
        <v>-97224849</v>
      </c>
      <c r="J38" s="33">
        <f t="shared" si="3"/>
        <v>-71245943</v>
      </c>
      <c r="K38" s="33">
        <f t="shared" si="3"/>
        <v>-114642352</v>
      </c>
      <c r="L38" s="33">
        <f t="shared" si="3"/>
        <v>74429961</v>
      </c>
      <c r="M38" s="33">
        <f t="shared" si="3"/>
        <v>38237062</v>
      </c>
      <c r="N38" s="33">
        <f t="shared" si="3"/>
        <v>-1975329</v>
      </c>
      <c r="O38" s="33">
        <f t="shared" si="3"/>
        <v>-41685006</v>
      </c>
      <c r="P38" s="33">
        <f t="shared" si="3"/>
        <v>-118437613</v>
      </c>
      <c r="Q38" s="33">
        <f t="shared" si="3"/>
        <v>119256103</v>
      </c>
      <c r="R38" s="33">
        <f t="shared" si="3"/>
        <v>-40866516</v>
      </c>
      <c r="S38" s="33">
        <f t="shared" si="3"/>
        <v>-73380109</v>
      </c>
      <c r="T38" s="33">
        <f t="shared" si="3"/>
        <v>-109957472</v>
      </c>
      <c r="U38" s="33">
        <f t="shared" si="3"/>
        <v>-185961731</v>
      </c>
      <c r="V38" s="33">
        <f t="shared" si="3"/>
        <v>-369299312</v>
      </c>
      <c r="W38" s="33">
        <f t="shared" si="3"/>
        <v>-483387100</v>
      </c>
      <c r="X38" s="33">
        <f t="shared" si="3"/>
        <v>24695021</v>
      </c>
      <c r="Y38" s="33">
        <f t="shared" si="3"/>
        <v>-508082121</v>
      </c>
      <c r="Z38" s="34">
        <f>+IF(X38&lt;&gt;0,+(Y38/X38)*100,0)</f>
        <v>-2057.4273696709956</v>
      </c>
      <c r="AA38" s="35">
        <f>+AA17+AA27+AA36</f>
        <v>24695021</v>
      </c>
    </row>
    <row r="39" spans="1:27" ht="13.5">
      <c r="A39" s="22" t="s">
        <v>59</v>
      </c>
      <c r="B39" s="16"/>
      <c r="C39" s="31">
        <v>351863529</v>
      </c>
      <c r="D39" s="31"/>
      <c r="E39" s="32">
        <v>207184189</v>
      </c>
      <c r="F39" s="33">
        <v>207180000</v>
      </c>
      <c r="G39" s="33">
        <v>327907203</v>
      </c>
      <c r="H39" s="33">
        <v>303951264</v>
      </c>
      <c r="I39" s="33">
        <v>353886109</v>
      </c>
      <c r="J39" s="33">
        <v>327907203</v>
      </c>
      <c r="K39" s="33">
        <v>256661260</v>
      </c>
      <c r="L39" s="33">
        <v>142018908</v>
      </c>
      <c r="M39" s="33">
        <v>216448869</v>
      </c>
      <c r="N39" s="33">
        <v>256661260</v>
      </c>
      <c r="O39" s="33">
        <v>254685931</v>
      </c>
      <c r="P39" s="33">
        <v>213000925</v>
      </c>
      <c r="Q39" s="33">
        <v>94563312</v>
      </c>
      <c r="R39" s="33">
        <v>254685931</v>
      </c>
      <c r="S39" s="33">
        <v>213819415</v>
      </c>
      <c r="T39" s="33">
        <v>140439306</v>
      </c>
      <c r="U39" s="33">
        <v>30481834</v>
      </c>
      <c r="V39" s="33">
        <v>213819415</v>
      </c>
      <c r="W39" s="33">
        <v>327907203</v>
      </c>
      <c r="X39" s="33">
        <v>207180000</v>
      </c>
      <c r="Y39" s="33">
        <v>120727203</v>
      </c>
      <c r="Z39" s="34">
        <v>58.27</v>
      </c>
      <c r="AA39" s="35">
        <v>207180000</v>
      </c>
    </row>
    <row r="40" spans="1:27" ht="13.5">
      <c r="A40" s="41" t="s">
        <v>60</v>
      </c>
      <c r="B40" s="42"/>
      <c r="C40" s="43">
        <v>327907204</v>
      </c>
      <c r="D40" s="43"/>
      <c r="E40" s="44">
        <v>233094000</v>
      </c>
      <c r="F40" s="45">
        <v>231875021</v>
      </c>
      <c r="G40" s="45">
        <v>303951264</v>
      </c>
      <c r="H40" s="45">
        <v>353886109</v>
      </c>
      <c r="I40" s="45">
        <v>256661260</v>
      </c>
      <c r="J40" s="45">
        <v>256661260</v>
      </c>
      <c r="K40" s="45">
        <v>142018908</v>
      </c>
      <c r="L40" s="45">
        <v>216448869</v>
      </c>
      <c r="M40" s="45">
        <v>254685931</v>
      </c>
      <c r="N40" s="45">
        <v>254685931</v>
      </c>
      <c r="O40" s="45">
        <v>213000925</v>
      </c>
      <c r="P40" s="45">
        <v>94563312</v>
      </c>
      <c r="Q40" s="45">
        <v>213819415</v>
      </c>
      <c r="R40" s="45">
        <v>213000925</v>
      </c>
      <c r="S40" s="45">
        <v>140439306</v>
      </c>
      <c r="T40" s="45">
        <v>30481834</v>
      </c>
      <c r="U40" s="45">
        <v>-155479897</v>
      </c>
      <c r="V40" s="45">
        <v>-155479897</v>
      </c>
      <c r="W40" s="45">
        <v>-155479897</v>
      </c>
      <c r="X40" s="45">
        <v>231875021</v>
      </c>
      <c r="Y40" s="45">
        <v>-387354918</v>
      </c>
      <c r="Z40" s="46">
        <v>-167.05</v>
      </c>
      <c r="AA40" s="47">
        <v>231875021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279678867</v>
      </c>
      <c r="D6" s="17"/>
      <c r="E6" s="18">
        <v>313500000</v>
      </c>
      <c r="F6" s="19">
        <v>325953000</v>
      </c>
      <c r="G6" s="19">
        <v>25541000</v>
      </c>
      <c r="H6" s="19">
        <v>24258000</v>
      </c>
      <c r="I6" s="19">
        <v>26331000</v>
      </c>
      <c r="J6" s="19">
        <v>76130000</v>
      </c>
      <c r="K6" s="19">
        <v>28480000</v>
      </c>
      <c r="L6" s="19">
        <v>25438000</v>
      </c>
      <c r="M6" s="19">
        <v>24810000</v>
      </c>
      <c r="N6" s="19">
        <v>78728000</v>
      </c>
      <c r="O6" s="19">
        <v>25440000</v>
      </c>
      <c r="P6" s="19">
        <v>25446000</v>
      </c>
      <c r="Q6" s="19">
        <v>26875000</v>
      </c>
      <c r="R6" s="19">
        <v>77761000</v>
      </c>
      <c r="S6" s="19">
        <v>25725000</v>
      </c>
      <c r="T6" s="19">
        <v>25083000</v>
      </c>
      <c r="U6" s="19">
        <v>25754000</v>
      </c>
      <c r="V6" s="19">
        <v>76562000</v>
      </c>
      <c r="W6" s="19">
        <v>309181000</v>
      </c>
      <c r="X6" s="19">
        <v>325953000</v>
      </c>
      <c r="Y6" s="19">
        <v>-16772000</v>
      </c>
      <c r="Z6" s="20">
        <v>-5.15</v>
      </c>
      <c r="AA6" s="21">
        <v>325953000</v>
      </c>
    </row>
    <row r="7" spans="1:27" ht="13.5">
      <c r="A7" s="22" t="s">
        <v>34</v>
      </c>
      <c r="B7" s="16"/>
      <c r="C7" s="17">
        <v>1617726163</v>
      </c>
      <c r="D7" s="17"/>
      <c r="E7" s="18">
        <v>1684011000</v>
      </c>
      <c r="F7" s="19">
        <v>1598405000</v>
      </c>
      <c r="G7" s="19">
        <v>139619000</v>
      </c>
      <c r="H7" s="19">
        <v>169332000</v>
      </c>
      <c r="I7" s="19">
        <v>135834000</v>
      </c>
      <c r="J7" s="19">
        <v>444785000</v>
      </c>
      <c r="K7" s="19">
        <v>149425000</v>
      </c>
      <c r="L7" s="19">
        <v>145887000</v>
      </c>
      <c r="M7" s="19">
        <v>144422000</v>
      </c>
      <c r="N7" s="19">
        <v>439734000</v>
      </c>
      <c r="O7" s="19">
        <v>139232000</v>
      </c>
      <c r="P7" s="19">
        <v>150180000</v>
      </c>
      <c r="Q7" s="19">
        <v>142963000</v>
      </c>
      <c r="R7" s="19">
        <v>432375000</v>
      </c>
      <c r="S7" s="19">
        <v>147066000</v>
      </c>
      <c r="T7" s="19">
        <v>131724000</v>
      </c>
      <c r="U7" s="19">
        <v>133697000</v>
      </c>
      <c r="V7" s="19">
        <v>412487000</v>
      </c>
      <c r="W7" s="19">
        <v>1729381000</v>
      </c>
      <c r="X7" s="19">
        <v>1598405000</v>
      </c>
      <c r="Y7" s="19">
        <v>130976000</v>
      </c>
      <c r="Z7" s="20">
        <v>8.19</v>
      </c>
      <c r="AA7" s="21">
        <v>1598405000</v>
      </c>
    </row>
    <row r="8" spans="1:27" ht="13.5">
      <c r="A8" s="22" t="s">
        <v>35</v>
      </c>
      <c r="B8" s="16"/>
      <c r="C8" s="17">
        <v>97842378</v>
      </c>
      <c r="D8" s="17"/>
      <c r="E8" s="18">
        <v>39285000</v>
      </c>
      <c r="F8" s="19">
        <v>48395000</v>
      </c>
      <c r="G8" s="19">
        <v>10332000</v>
      </c>
      <c r="H8" s="19">
        <v>5198000</v>
      </c>
      <c r="I8" s="19">
        <v>4992000</v>
      </c>
      <c r="J8" s="19">
        <v>20522000</v>
      </c>
      <c r="K8" s="19">
        <v>5634000</v>
      </c>
      <c r="L8" s="19">
        <v>4564000</v>
      </c>
      <c r="M8" s="19">
        <v>5004000</v>
      </c>
      <c r="N8" s="19">
        <v>15202000</v>
      </c>
      <c r="O8" s="19">
        <v>5194000</v>
      </c>
      <c r="P8" s="19">
        <v>5747000</v>
      </c>
      <c r="Q8" s="19">
        <v>11606000</v>
      </c>
      <c r="R8" s="19">
        <v>22547000</v>
      </c>
      <c r="S8" s="19">
        <v>14580000</v>
      </c>
      <c r="T8" s="19">
        <v>13209000</v>
      </c>
      <c r="U8" s="19">
        <v>13212000</v>
      </c>
      <c r="V8" s="19">
        <v>41001000</v>
      </c>
      <c r="W8" s="19">
        <v>99272000</v>
      </c>
      <c r="X8" s="19">
        <v>48395000</v>
      </c>
      <c r="Y8" s="19">
        <v>50877000</v>
      </c>
      <c r="Z8" s="20">
        <v>105.13</v>
      </c>
      <c r="AA8" s="21">
        <v>48395000</v>
      </c>
    </row>
    <row r="9" spans="1:27" ht="13.5">
      <c r="A9" s="22" t="s">
        <v>36</v>
      </c>
      <c r="B9" s="16"/>
      <c r="C9" s="17">
        <v>236770279</v>
      </c>
      <c r="D9" s="17"/>
      <c r="E9" s="18">
        <v>260509000</v>
      </c>
      <c r="F9" s="19">
        <v>246226000</v>
      </c>
      <c r="G9" s="19">
        <v>87775000</v>
      </c>
      <c r="H9" s="19">
        <v>5188000</v>
      </c>
      <c r="I9" s="19">
        <v>6836000</v>
      </c>
      <c r="J9" s="19">
        <v>99799000</v>
      </c>
      <c r="K9" s="19"/>
      <c r="L9" s="19">
        <v>69805000</v>
      </c>
      <c r="M9" s="19"/>
      <c r="N9" s="19">
        <v>69805000</v>
      </c>
      <c r="O9" s="19">
        <v>4377000</v>
      </c>
      <c r="P9" s="19">
        <v>1569000</v>
      </c>
      <c r="Q9" s="19">
        <v>55492000</v>
      </c>
      <c r="R9" s="19">
        <v>61438000</v>
      </c>
      <c r="S9" s="19">
        <v>1273000</v>
      </c>
      <c r="T9" s="19"/>
      <c r="U9" s="19"/>
      <c r="V9" s="19">
        <v>1273000</v>
      </c>
      <c r="W9" s="19">
        <v>232315000</v>
      </c>
      <c r="X9" s="19">
        <v>246226000</v>
      </c>
      <c r="Y9" s="19">
        <v>-13911000</v>
      </c>
      <c r="Z9" s="20">
        <v>-5.65</v>
      </c>
      <c r="AA9" s="21">
        <v>246226000</v>
      </c>
    </row>
    <row r="10" spans="1:27" ht="13.5">
      <c r="A10" s="22" t="s">
        <v>37</v>
      </c>
      <c r="B10" s="16"/>
      <c r="C10" s="17">
        <v>109208236</v>
      </c>
      <c r="D10" s="17"/>
      <c r="E10" s="18">
        <v>119456000</v>
      </c>
      <c r="F10" s="19">
        <v>225469000</v>
      </c>
      <c r="G10" s="19">
        <v>36152000</v>
      </c>
      <c r="H10" s="19">
        <v>12937000</v>
      </c>
      <c r="I10" s="19"/>
      <c r="J10" s="19">
        <v>49089000</v>
      </c>
      <c r="K10" s="19"/>
      <c r="L10" s="19">
        <v>45676000</v>
      </c>
      <c r="M10" s="19"/>
      <c r="N10" s="19">
        <v>45676000</v>
      </c>
      <c r="O10" s="19"/>
      <c r="P10" s="19">
        <v>1437000</v>
      </c>
      <c r="Q10" s="19">
        <v>164890000</v>
      </c>
      <c r="R10" s="19">
        <v>166327000</v>
      </c>
      <c r="S10" s="19"/>
      <c r="T10" s="19"/>
      <c r="U10" s="19"/>
      <c r="V10" s="19"/>
      <c r="W10" s="19">
        <v>261092000</v>
      </c>
      <c r="X10" s="19">
        <v>225469000</v>
      </c>
      <c r="Y10" s="19">
        <v>35623000</v>
      </c>
      <c r="Z10" s="20">
        <v>15.8</v>
      </c>
      <c r="AA10" s="21">
        <v>225469000</v>
      </c>
    </row>
    <row r="11" spans="1:27" ht="13.5">
      <c r="A11" s="22" t="s">
        <v>38</v>
      </c>
      <c r="B11" s="16"/>
      <c r="C11" s="17">
        <v>21112525</v>
      </c>
      <c r="D11" s="17"/>
      <c r="E11" s="18">
        <v>12147000</v>
      </c>
      <c r="F11" s="19">
        <v>18244000</v>
      </c>
      <c r="G11" s="19">
        <v>571000</v>
      </c>
      <c r="H11" s="19">
        <v>1015000</v>
      </c>
      <c r="I11" s="19">
        <v>1532000</v>
      </c>
      <c r="J11" s="19">
        <v>3118000</v>
      </c>
      <c r="K11" s="19">
        <v>1214000</v>
      </c>
      <c r="L11" s="19">
        <v>3732000</v>
      </c>
      <c r="M11" s="19">
        <v>1535000</v>
      </c>
      <c r="N11" s="19">
        <v>6481000</v>
      </c>
      <c r="O11" s="19">
        <v>1749000</v>
      </c>
      <c r="P11" s="19">
        <v>1032000</v>
      </c>
      <c r="Q11" s="19">
        <v>3505000</v>
      </c>
      <c r="R11" s="19">
        <v>6286000</v>
      </c>
      <c r="S11" s="19">
        <v>975000</v>
      </c>
      <c r="T11" s="19">
        <v>1241000</v>
      </c>
      <c r="U11" s="19">
        <v>5341000</v>
      </c>
      <c r="V11" s="19">
        <v>7557000</v>
      </c>
      <c r="W11" s="19">
        <v>23442000</v>
      </c>
      <c r="X11" s="19">
        <v>18244000</v>
      </c>
      <c r="Y11" s="19">
        <v>5198000</v>
      </c>
      <c r="Z11" s="20">
        <v>28.49</v>
      </c>
      <c r="AA11" s="21">
        <v>18244000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-1883468267</v>
      </c>
      <c r="D14" s="17"/>
      <c r="E14" s="18">
        <v>-2023834000</v>
      </c>
      <c r="F14" s="19">
        <v>-1994956000</v>
      </c>
      <c r="G14" s="19">
        <v>-128204000</v>
      </c>
      <c r="H14" s="19">
        <v>-220746000</v>
      </c>
      <c r="I14" s="19">
        <v>-178312000</v>
      </c>
      <c r="J14" s="19">
        <v>-527262000</v>
      </c>
      <c r="K14" s="19">
        <v>-172641000</v>
      </c>
      <c r="L14" s="19">
        <v>-188685000</v>
      </c>
      <c r="M14" s="19">
        <v>-170350000</v>
      </c>
      <c r="N14" s="19">
        <v>-531676000</v>
      </c>
      <c r="O14" s="19">
        <v>-168235000</v>
      </c>
      <c r="P14" s="19">
        <v>-176494000</v>
      </c>
      <c r="Q14" s="19">
        <v>-159693000</v>
      </c>
      <c r="R14" s="19">
        <v>-504422000</v>
      </c>
      <c r="S14" s="19">
        <v>-188435000</v>
      </c>
      <c r="T14" s="19">
        <v>-155077000</v>
      </c>
      <c r="U14" s="19">
        <v>-212950000</v>
      </c>
      <c r="V14" s="19">
        <v>-556462000</v>
      </c>
      <c r="W14" s="19">
        <v>-2119822000</v>
      </c>
      <c r="X14" s="19">
        <v>-1994956000</v>
      </c>
      <c r="Y14" s="19">
        <v>-124866000</v>
      </c>
      <c r="Z14" s="20">
        <v>6.26</v>
      </c>
      <c r="AA14" s="21">
        <v>-1994956000</v>
      </c>
    </row>
    <row r="15" spans="1:27" ht="13.5">
      <c r="A15" s="22" t="s">
        <v>42</v>
      </c>
      <c r="B15" s="16"/>
      <c r="C15" s="17">
        <v>-71144663</v>
      </c>
      <c r="D15" s="17"/>
      <c r="E15" s="18">
        <v>-77614000</v>
      </c>
      <c r="F15" s="19">
        <v>-77614000</v>
      </c>
      <c r="G15" s="19"/>
      <c r="H15" s="19"/>
      <c r="I15" s="19">
        <v>-1841000</v>
      </c>
      <c r="J15" s="19">
        <v>-1841000</v>
      </c>
      <c r="K15" s="19"/>
      <c r="L15" s="19"/>
      <c r="M15" s="19">
        <v>-35452000</v>
      </c>
      <c r="N15" s="19">
        <v>-35452000</v>
      </c>
      <c r="O15" s="19"/>
      <c r="P15" s="19"/>
      <c r="Q15" s="19">
        <v>-1321000</v>
      </c>
      <c r="R15" s="19">
        <v>-1321000</v>
      </c>
      <c r="S15" s="19"/>
      <c r="T15" s="19"/>
      <c r="U15" s="19">
        <v>-32543000</v>
      </c>
      <c r="V15" s="19">
        <v>-32543000</v>
      </c>
      <c r="W15" s="19">
        <v>-71157000</v>
      </c>
      <c r="X15" s="19">
        <v>-77614000</v>
      </c>
      <c r="Y15" s="19">
        <v>6457000</v>
      </c>
      <c r="Z15" s="20">
        <v>-8.32</v>
      </c>
      <c r="AA15" s="21">
        <v>-77614000</v>
      </c>
    </row>
    <row r="16" spans="1:27" ht="13.5">
      <c r="A16" s="22" t="s">
        <v>43</v>
      </c>
      <c r="B16" s="16"/>
      <c r="C16" s="17">
        <v>-3021511</v>
      </c>
      <c r="D16" s="17"/>
      <c r="E16" s="18">
        <v>-2999000</v>
      </c>
      <c r="F16" s="19">
        <v>-4339000</v>
      </c>
      <c r="G16" s="19">
        <v>-189000</v>
      </c>
      <c r="H16" s="19">
        <v>-192000</v>
      </c>
      <c r="I16" s="19">
        <v>-133000</v>
      </c>
      <c r="J16" s="19">
        <v>-514000</v>
      </c>
      <c r="K16" s="19">
        <v>-167000</v>
      </c>
      <c r="L16" s="19">
        <v>-123000</v>
      </c>
      <c r="M16" s="19">
        <v>-1309000</v>
      </c>
      <c r="N16" s="19">
        <v>-1599000</v>
      </c>
      <c r="O16" s="19">
        <v>-112000</v>
      </c>
      <c r="P16" s="19">
        <v>-148000</v>
      </c>
      <c r="Q16" s="19">
        <v>-149000</v>
      </c>
      <c r="R16" s="19">
        <v>-409000</v>
      </c>
      <c r="S16" s="19">
        <v>-157000</v>
      </c>
      <c r="T16" s="19">
        <v>-124000</v>
      </c>
      <c r="U16" s="19">
        <v>-233000</v>
      </c>
      <c r="V16" s="19">
        <v>-514000</v>
      </c>
      <c r="W16" s="19">
        <v>-3036000</v>
      </c>
      <c r="X16" s="19">
        <v>-4339000</v>
      </c>
      <c r="Y16" s="19">
        <v>1303000</v>
      </c>
      <c r="Z16" s="20">
        <v>-30.03</v>
      </c>
      <c r="AA16" s="21">
        <v>-4339000</v>
      </c>
    </row>
    <row r="17" spans="1:27" ht="13.5">
      <c r="A17" s="23" t="s">
        <v>44</v>
      </c>
      <c r="B17" s="24"/>
      <c r="C17" s="25">
        <f aca="true" t="shared" si="0" ref="C17:Y17">SUM(C6:C16)</f>
        <v>404704007</v>
      </c>
      <c r="D17" s="25">
        <f>SUM(D6:D16)</f>
        <v>0</v>
      </c>
      <c r="E17" s="26">
        <f t="shared" si="0"/>
        <v>324461000</v>
      </c>
      <c r="F17" s="27">
        <f t="shared" si="0"/>
        <v>385783000</v>
      </c>
      <c r="G17" s="27">
        <f t="shared" si="0"/>
        <v>171597000</v>
      </c>
      <c r="H17" s="27">
        <f t="shared" si="0"/>
        <v>-3010000</v>
      </c>
      <c r="I17" s="27">
        <f t="shared" si="0"/>
        <v>-4761000</v>
      </c>
      <c r="J17" s="27">
        <f t="shared" si="0"/>
        <v>163826000</v>
      </c>
      <c r="K17" s="27">
        <f t="shared" si="0"/>
        <v>11945000</v>
      </c>
      <c r="L17" s="27">
        <f t="shared" si="0"/>
        <v>106294000</v>
      </c>
      <c r="M17" s="27">
        <f t="shared" si="0"/>
        <v>-31340000</v>
      </c>
      <c r="N17" s="27">
        <f t="shared" si="0"/>
        <v>86899000</v>
      </c>
      <c r="O17" s="27">
        <f t="shared" si="0"/>
        <v>7645000</v>
      </c>
      <c r="P17" s="27">
        <f t="shared" si="0"/>
        <v>8769000</v>
      </c>
      <c r="Q17" s="27">
        <f t="shared" si="0"/>
        <v>244168000</v>
      </c>
      <c r="R17" s="27">
        <f t="shared" si="0"/>
        <v>260582000</v>
      </c>
      <c r="S17" s="27">
        <f t="shared" si="0"/>
        <v>1027000</v>
      </c>
      <c r="T17" s="27">
        <f t="shared" si="0"/>
        <v>16056000</v>
      </c>
      <c r="U17" s="27">
        <f t="shared" si="0"/>
        <v>-67722000</v>
      </c>
      <c r="V17" s="27">
        <f t="shared" si="0"/>
        <v>-50639000</v>
      </c>
      <c r="W17" s="27">
        <f t="shared" si="0"/>
        <v>460668000</v>
      </c>
      <c r="X17" s="27">
        <f t="shared" si="0"/>
        <v>385783000</v>
      </c>
      <c r="Y17" s="27">
        <f t="shared" si="0"/>
        <v>74885000</v>
      </c>
      <c r="Z17" s="28">
        <f>+IF(X17&lt;&gt;0,+(Y17/X17)*100,0)</f>
        <v>19.411171565361872</v>
      </c>
      <c r="AA17" s="29">
        <f>SUM(AA6:AA16)</f>
        <v>385783000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7529910</v>
      </c>
      <c r="D21" s="17"/>
      <c r="E21" s="18">
        <v>10000000</v>
      </c>
      <c r="F21" s="19">
        <v>40000000</v>
      </c>
      <c r="G21" s="36"/>
      <c r="H21" s="36">
        <v>1386000</v>
      </c>
      <c r="I21" s="36"/>
      <c r="J21" s="19">
        <v>1386000</v>
      </c>
      <c r="K21" s="36">
        <v>19088000</v>
      </c>
      <c r="L21" s="36"/>
      <c r="M21" s="19">
        <v>19000000</v>
      </c>
      <c r="N21" s="36">
        <v>38088000</v>
      </c>
      <c r="O21" s="36">
        <v>2121000</v>
      </c>
      <c r="P21" s="36">
        <v>2145000</v>
      </c>
      <c r="Q21" s="19"/>
      <c r="R21" s="36">
        <v>4266000</v>
      </c>
      <c r="S21" s="36"/>
      <c r="T21" s="19">
        <v>5610000</v>
      </c>
      <c r="U21" s="36"/>
      <c r="V21" s="36">
        <v>5610000</v>
      </c>
      <c r="W21" s="36">
        <v>49350000</v>
      </c>
      <c r="X21" s="19">
        <v>40000000</v>
      </c>
      <c r="Y21" s="36">
        <v>9350000</v>
      </c>
      <c r="Z21" s="37">
        <v>23.38</v>
      </c>
      <c r="AA21" s="38">
        <v>40000000</v>
      </c>
    </row>
    <row r="22" spans="1:27" ht="13.5">
      <c r="A22" s="22" t="s">
        <v>47</v>
      </c>
      <c r="B22" s="16"/>
      <c r="C22" s="17">
        <v>267335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226000</v>
      </c>
      <c r="F23" s="19">
        <v>226000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226000</v>
      </c>
      <c r="Y23" s="36">
        <v>-226000</v>
      </c>
      <c r="Z23" s="37">
        <v>-100</v>
      </c>
      <c r="AA23" s="38">
        <v>226000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-250889276</v>
      </c>
      <c r="D26" s="17"/>
      <c r="E26" s="18">
        <v>-251917000</v>
      </c>
      <c r="F26" s="19">
        <v>-398646000</v>
      </c>
      <c r="G26" s="19">
        <v>-10618000</v>
      </c>
      <c r="H26" s="19">
        <v>-23693000</v>
      </c>
      <c r="I26" s="19">
        <v>-22963000</v>
      </c>
      <c r="J26" s="19">
        <v>-57274000</v>
      </c>
      <c r="K26" s="19">
        <v>-25188000</v>
      </c>
      <c r="L26" s="19">
        <v>-33641000</v>
      </c>
      <c r="M26" s="19">
        <v>-58436000</v>
      </c>
      <c r="N26" s="19">
        <v>-117265000</v>
      </c>
      <c r="O26" s="19">
        <v>-12176000</v>
      </c>
      <c r="P26" s="19">
        <v>-19472000</v>
      </c>
      <c r="Q26" s="19">
        <v>-31084000</v>
      </c>
      <c r="R26" s="19">
        <v>-62732000</v>
      </c>
      <c r="S26" s="19">
        <v>-43492000</v>
      </c>
      <c r="T26" s="19">
        <v>-45715000</v>
      </c>
      <c r="U26" s="19">
        <v>-59080000</v>
      </c>
      <c r="V26" s="19">
        <v>-148287000</v>
      </c>
      <c r="W26" s="19">
        <v>-385558000</v>
      </c>
      <c r="X26" s="19">
        <v>-398646000</v>
      </c>
      <c r="Y26" s="19">
        <v>13088000</v>
      </c>
      <c r="Z26" s="20">
        <v>-3.28</v>
      </c>
      <c r="AA26" s="21">
        <v>-398646000</v>
      </c>
    </row>
    <row r="27" spans="1:27" ht="13.5">
      <c r="A27" s="23" t="s">
        <v>51</v>
      </c>
      <c r="B27" s="24"/>
      <c r="C27" s="25">
        <f aca="true" t="shared" si="1" ref="C27:Y27">SUM(C21:C26)</f>
        <v>-243092031</v>
      </c>
      <c r="D27" s="25">
        <f>SUM(D21:D26)</f>
        <v>0</v>
      </c>
      <c r="E27" s="26">
        <f t="shared" si="1"/>
        <v>-241691000</v>
      </c>
      <c r="F27" s="27">
        <f t="shared" si="1"/>
        <v>-358420000</v>
      </c>
      <c r="G27" s="27">
        <f t="shared" si="1"/>
        <v>-10618000</v>
      </c>
      <c r="H27" s="27">
        <f t="shared" si="1"/>
        <v>-22307000</v>
      </c>
      <c r="I27" s="27">
        <f t="shared" si="1"/>
        <v>-22963000</v>
      </c>
      <c r="J27" s="27">
        <f t="shared" si="1"/>
        <v>-55888000</v>
      </c>
      <c r="K27" s="27">
        <f t="shared" si="1"/>
        <v>-6100000</v>
      </c>
      <c r="L27" s="27">
        <f t="shared" si="1"/>
        <v>-33641000</v>
      </c>
      <c r="M27" s="27">
        <f t="shared" si="1"/>
        <v>-39436000</v>
      </c>
      <c r="N27" s="27">
        <f t="shared" si="1"/>
        <v>-79177000</v>
      </c>
      <c r="O27" s="27">
        <f t="shared" si="1"/>
        <v>-10055000</v>
      </c>
      <c r="P27" s="27">
        <f t="shared" si="1"/>
        <v>-17327000</v>
      </c>
      <c r="Q27" s="27">
        <f t="shared" si="1"/>
        <v>-31084000</v>
      </c>
      <c r="R27" s="27">
        <f t="shared" si="1"/>
        <v>-58466000</v>
      </c>
      <c r="S27" s="27">
        <f t="shared" si="1"/>
        <v>-43492000</v>
      </c>
      <c r="T27" s="27">
        <f t="shared" si="1"/>
        <v>-40105000</v>
      </c>
      <c r="U27" s="27">
        <f t="shared" si="1"/>
        <v>-59080000</v>
      </c>
      <c r="V27" s="27">
        <f t="shared" si="1"/>
        <v>-142677000</v>
      </c>
      <c r="W27" s="27">
        <f t="shared" si="1"/>
        <v>-336208000</v>
      </c>
      <c r="X27" s="27">
        <f t="shared" si="1"/>
        <v>-358420000</v>
      </c>
      <c r="Y27" s="27">
        <f t="shared" si="1"/>
        <v>22212000</v>
      </c>
      <c r="Z27" s="28">
        <f>+IF(X27&lt;&gt;0,+(Y27/X27)*100,0)</f>
        <v>-6.1971988170303</v>
      </c>
      <c r="AA27" s="29">
        <f>SUM(AA21:AA26)</f>
        <v>-358420000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85500000</v>
      </c>
      <c r="F32" s="19">
        <v>85500000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85500000</v>
      </c>
      <c r="Y32" s="19">
        <v>-85500000</v>
      </c>
      <c r="Z32" s="20">
        <v>-100</v>
      </c>
      <c r="AA32" s="21">
        <v>85500000</v>
      </c>
    </row>
    <row r="33" spans="1:27" ht="13.5">
      <c r="A33" s="22" t="s">
        <v>55</v>
      </c>
      <c r="B33" s="16"/>
      <c r="C33" s="17">
        <v>5129196</v>
      </c>
      <c r="D33" s="17"/>
      <c r="E33" s="18">
        <v>2548000</v>
      </c>
      <c r="F33" s="19">
        <v>4132000</v>
      </c>
      <c r="G33" s="19">
        <v>432000</v>
      </c>
      <c r="H33" s="36">
        <v>253000</v>
      </c>
      <c r="I33" s="36">
        <v>702000</v>
      </c>
      <c r="J33" s="36">
        <v>1387000</v>
      </c>
      <c r="K33" s="19">
        <v>1130000</v>
      </c>
      <c r="L33" s="19">
        <v>212000</v>
      </c>
      <c r="M33" s="19">
        <v>263000</v>
      </c>
      <c r="N33" s="19">
        <v>1605000</v>
      </c>
      <c r="O33" s="36">
        <v>427000</v>
      </c>
      <c r="P33" s="36">
        <v>470000</v>
      </c>
      <c r="Q33" s="36">
        <v>477000</v>
      </c>
      <c r="R33" s="19">
        <v>1374000</v>
      </c>
      <c r="S33" s="19">
        <v>589000</v>
      </c>
      <c r="T33" s="19">
        <v>438000</v>
      </c>
      <c r="U33" s="19">
        <v>312000</v>
      </c>
      <c r="V33" s="36">
        <v>1339000</v>
      </c>
      <c r="W33" s="36">
        <v>5705000</v>
      </c>
      <c r="X33" s="36">
        <v>4132000</v>
      </c>
      <c r="Y33" s="19">
        <v>1573000</v>
      </c>
      <c r="Z33" s="20">
        <v>38.07</v>
      </c>
      <c r="AA33" s="21">
        <v>4132000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-105007318</v>
      </c>
      <c r="D35" s="17"/>
      <c r="E35" s="18">
        <v>-122938000</v>
      </c>
      <c r="F35" s="19">
        <v>-122938000</v>
      </c>
      <c r="G35" s="19"/>
      <c r="H35" s="19"/>
      <c r="I35" s="19">
        <v>-8190000</v>
      </c>
      <c r="J35" s="19">
        <v>-8190000</v>
      </c>
      <c r="K35" s="19"/>
      <c r="L35" s="19"/>
      <c r="M35" s="19">
        <v>-52787000</v>
      </c>
      <c r="N35" s="19">
        <v>-52787000</v>
      </c>
      <c r="O35" s="19"/>
      <c r="P35" s="19"/>
      <c r="Q35" s="19">
        <v>-8728000</v>
      </c>
      <c r="R35" s="19">
        <v>-8728000</v>
      </c>
      <c r="S35" s="19"/>
      <c r="T35" s="19"/>
      <c r="U35" s="19">
        <v>-54867000</v>
      </c>
      <c r="V35" s="19">
        <v>-54867000</v>
      </c>
      <c r="W35" s="19">
        <v>-124572000</v>
      </c>
      <c r="X35" s="19">
        <v>-122938000</v>
      </c>
      <c r="Y35" s="19">
        <v>-1634000</v>
      </c>
      <c r="Z35" s="20">
        <v>1.33</v>
      </c>
      <c r="AA35" s="21">
        <v>-122938000</v>
      </c>
    </row>
    <row r="36" spans="1:27" ht="13.5">
      <c r="A36" s="23" t="s">
        <v>57</v>
      </c>
      <c r="B36" s="24"/>
      <c r="C36" s="25">
        <f aca="true" t="shared" si="2" ref="C36:Y36">SUM(C31:C35)</f>
        <v>121878</v>
      </c>
      <c r="D36" s="25">
        <f>SUM(D31:D35)</f>
        <v>0</v>
      </c>
      <c r="E36" s="26">
        <f t="shared" si="2"/>
        <v>-34890000</v>
      </c>
      <c r="F36" s="27">
        <f t="shared" si="2"/>
        <v>-33306000</v>
      </c>
      <c r="G36" s="27">
        <f t="shared" si="2"/>
        <v>432000</v>
      </c>
      <c r="H36" s="27">
        <f t="shared" si="2"/>
        <v>253000</v>
      </c>
      <c r="I36" s="27">
        <f t="shared" si="2"/>
        <v>-7488000</v>
      </c>
      <c r="J36" s="27">
        <f t="shared" si="2"/>
        <v>-6803000</v>
      </c>
      <c r="K36" s="27">
        <f t="shared" si="2"/>
        <v>1130000</v>
      </c>
      <c r="L36" s="27">
        <f t="shared" si="2"/>
        <v>212000</v>
      </c>
      <c r="M36" s="27">
        <f t="shared" si="2"/>
        <v>-52524000</v>
      </c>
      <c r="N36" s="27">
        <f t="shared" si="2"/>
        <v>-51182000</v>
      </c>
      <c r="O36" s="27">
        <f t="shared" si="2"/>
        <v>427000</v>
      </c>
      <c r="P36" s="27">
        <f t="shared" si="2"/>
        <v>470000</v>
      </c>
      <c r="Q36" s="27">
        <f t="shared" si="2"/>
        <v>-8251000</v>
      </c>
      <c r="R36" s="27">
        <f t="shared" si="2"/>
        <v>-7354000</v>
      </c>
      <c r="S36" s="27">
        <f t="shared" si="2"/>
        <v>589000</v>
      </c>
      <c r="T36" s="27">
        <f t="shared" si="2"/>
        <v>438000</v>
      </c>
      <c r="U36" s="27">
        <f t="shared" si="2"/>
        <v>-54555000</v>
      </c>
      <c r="V36" s="27">
        <f t="shared" si="2"/>
        <v>-53528000</v>
      </c>
      <c r="W36" s="27">
        <f t="shared" si="2"/>
        <v>-118867000</v>
      </c>
      <c r="X36" s="27">
        <f t="shared" si="2"/>
        <v>-33306000</v>
      </c>
      <c r="Y36" s="27">
        <f t="shared" si="2"/>
        <v>-85561000</v>
      </c>
      <c r="Z36" s="28">
        <f>+IF(X36&lt;&gt;0,+(Y36/X36)*100,0)</f>
        <v>256.89365279529216</v>
      </c>
      <c r="AA36" s="29">
        <f>SUM(AA31:AA35)</f>
        <v>-33306000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161733854</v>
      </c>
      <c r="D38" s="31">
        <f>+D17+D27+D36</f>
        <v>0</v>
      </c>
      <c r="E38" s="32">
        <f t="shared" si="3"/>
        <v>47880000</v>
      </c>
      <c r="F38" s="33">
        <f t="shared" si="3"/>
        <v>-5943000</v>
      </c>
      <c r="G38" s="33">
        <f t="shared" si="3"/>
        <v>161411000</v>
      </c>
      <c r="H38" s="33">
        <f t="shared" si="3"/>
        <v>-25064000</v>
      </c>
      <c r="I38" s="33">
        <f t="shared" si="3"/>
        <v>-35212000</v>
      </c>
      <c r="J38" s="33">
        <f t="shared" si="3"/>
        <v>101135000</v>
      </c>
      <c r="K38" s="33">
        <f t="shared" si="3"/>
        <v>6975000</v>
      </c>
      <c r="L38" s="33">
        <f t="shared" si="3"/>
        <v>72865000</v>
      </c>
      <c r="M38" s="33">
        <f t="shared" si="3"/>
        <v>-123300000</v>
      </c>
      <c r="N38" s="33">
        <f t="shared" si="3"/>
        <v>-43460000</v>
      </c>
      <c r="O38" s="33">
        <f t="shared" si="3"/>
        <v>-1983000</v>
      </c>
      <c r="P38" s="33">
        <f t="shared" si="3"/>
        <v>-8088000</v>
      </c>
      <c r="Q38" s="33">
        <f t="shared" si="3"/>
        <v>204833000</v>
      </c>
      <c r="R38" s="33">
        <f t="shared" si="3"/>
        <v>194762000</v>
      </c>
      <c r="S38" s="33">
        <f t="shared" si="3"/>
        <v>-41876000</v>
      </c>
      <c r="T38" s="33">
        <f t="shared" si="3"/>
        <v>-23611000</v>
      </c>
      <c r="U38" s="33">
        <f t="shared" si="3"/>
        <v>-181357000</v>
      </c>
      <c r="V38" s="33">
        <f t="shared" si="3"/>
        <v>-246844000</v>
      </c>
      <c r="W38" s="33">
        <f t="shared" si="3"/>
        <v>5593000</v>
      </c>
      <c r="X38" s="33">
        <f t="shared" si="3"/>
        <v>-5943000</v>
      </c>
      <c r="Y38" s="33">
        <f t="shared" si="3"/>
        <v>11536000</v>
      </c>
      <c r="Z38" s="34">
        <f>+IF(X38&lt;&gt;0,+(Y38/X38)*100,0)</f>
        <v>-194.11071849234395</v>
      </c>
      <c r="AA38" s="35">
        <f>+AA17+AA27+AA36</f>
        <v>-5943000</v>
      </c>
    </row>
    <row r="39" spans="1:27" ht="13.5">
      <c r="A39" s="22" t="s">
        <v>59</v>
      </c>
      <c r="B39" s="16"/>
      <c r="C39" s="31">
        <v>242775493</v>
      </c>
      <c r="D39" s="31"/>
      <c r="E39" s="32">
        <v>376170000</v>
      </c>
      <c r="F39" s="33">
        <v>404509000</v>
      </c>
      <c r="G39" s="33">
        <v>399897000</v>
      </c>
      <c r="H39" s="33">
        <v>561308000</v>
      </c>
      <c r="I39" s="33">
        <v>536244000</v>
      </c>
      <c r="J39" s="33">
        <v>399897000</v>
      </c>
      <c r="K39" s="33">
        <v>501032000</v>
      </c>
      <c r="L39" s="33">
        <v>508007000</v>
      </c>
      <c r="M39" s="33">
        <v>580872000</v>
      </c>
      <c r="N39" s="33">
        <v>501032000</v>
      </c>
      <c r="O39" s="33">
        <v>457572000</v>
      </c>
      <c r="P39" s="33">
        <v>455589000</v>
      </c>
      <c r="Q39" s="33">
        <v>447501000</v>
      </c>
      <c r="R39" s="33">
        <v>457572000</v>
      </c>
      <c r="S39" s="33">
        <v>652334000</v>
      </c>
      <c r="T39" s="33">
        <v>610458000</v>
      </c>
      <c r="U39" s="33">
        <v>586847000</v>
      </c>
      <c r="V39" s="33">
        <v>652334000</v>
      </c>
      <c r="W39" s="33">
        <v>399897000</v>
      </c>
      <c r="X39" s="33">
        <v>404509000</v>
      </c>
      <c r="Y39" s="33">
        <v>-4612000</v>
      </c>
      <c r="Z39" s="34">
        <v>-1.14</v>
      </c>
      <c r="AA39" s="35">
        <v>404509000</v>
      </c>
    </row>
    <row r="40" spans="1:27" ht="13.5">
      <c r="A40" s="41" t="s">
        <v>60</v>
      </c>
      <c r="B40" s="42"/>
      <c r="C40" s="43">
        <v>404509347</v>
      </c>
      <c r="D40" s="43"/>
      <c r="E40" s="44">
        <v>424050000</v>
      </c>
      <c r="F40" s="45">
        <v>398566000</v>
      </c>
      <c r="G40" s="45">
        <v>561308000</v>
      </c>
      <c r="H40" s="45">
        <v>536244000</v>
      </c>
      <c r="I40" s="45">
        <v>501032000</v>
      </c>
      <c r="J40" s="45">
        <v>501032000</v>
      </c>
      <c r="K40" s="45">
        <v>508007000</v>
      </c>
      <c r="L40" s="45">
        <v>580872000</v>
      </c>
      <c r="M40" s="45">
        <v>457572000</v>
      </c>
      <c r="N40" s="45">
        <v>457572000</v>
      </c>
      <c r="O40" s="45">
        <v>455589000</v>
      </c>
      <c r="P40" s="45">
        <v>447501000</v>
      </c>
      <c r="Q40" s="45">
        <v>652334000</v>
      </c>
      <c r="R40" s="45">
        <v>455589000</v>
      </c>
      <c r="S40" s="45">
        <v>610458000</v>
      </c>
      <c r="T40" s="45">
        <v>586847000</v>
      </c>
      <c r="U40" s="45">
        <v>405490000</v>
      </c>
      <c r="V40" s="45">
        <v>405490000</v>
      </c>
      <c r="W40" s="45">
        <v>405490000</v>
      </c>
      <c r="X40" s="45">
        <v>398566000</v>
      </c>
      <c r="Y40" s="45">
        <v>6924000</v>
      </c>
      <c r="Z40" s="46">
        <v>1.74</v>
      </c>
      <c r="AA40" s="47">
        <v>398566000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226701101</v>
      </c>
      <c r="D6" s="17"/>
      <c r="E6" s="18">
        <v>262959274</v>
      </c>
      <c r="F6" s="19">
        <v>251142688</v>
      </c>
      <c r="G6" s="19">
        <v>21657573</v>
      </c>
      <c r="H6" s="19">
        <v>18524985</v>
      </c>
      <c r="I6" s="19">
        <v>22746823</v>
      </c>
      <c r="J6" s="19">
        <v>62929381</v>
      </c>
      <c r="K6" s="19">
        <v>22000813</v>
      </c>
      <c r="L6" s="19">
        <v>20760106</v>
      </c>
      <c r="M6" s="19">
        <v>21206770</v>
      </c>
      <c r="N6" s="19">
        <v>63967689</v>
      </c>
      <c r="O6" s="19">
        <v>19441806</v>
      </c>
      <c r="P6" s="19">
        <v>24095246</v>
      </c>
      <c r="Q6" s="19">
        <v>27107385</v>
      </c>
      <c r="R6" s="19">
        <v>70644437</v>
      </c>
      <c r="S6" s="19">
        <v>19046460</v>
      </c>
      <c r="T6" s="19">
        <v>28636472</v>
      </c>
      <c r="U6" s="19">
        <v>19948406</v>
      </c>
      <c r="V6" s="19">
        <v>67631338</v>
      </c>
      <c r="W6" s="19">
        <v>265172845</v>
      </c>
      <c r="X6" s="19">
        <v>251142688</v>
      </c>
      <c r="Y6" s="19">
        <v>14030157</v>
      </c>
      <c r="Z6" s="20">
        <v>5.59</v>
      </c>
      <c r="AA6" s="21">
        <v>251142688</v>
      </c>
    </row>
    <row r="7" spans="1:27" ht="13.5">
      <c r="A7" s="22" t="s">
        <v>34</v>
      </c>
      <c r="B7" s="16"/>
      <c r="C7" s="17">
        <v>839890614</v>
      </c>
      <c r="D7" s="17"/>
      <c r="E7" s="18">
        <v>896257306</v>
      </c>
      <c r="F7" s="19">
        <v>868295578</v>
      </c>
      <c r="G7" s="19">
        <v>83190417</v>
      </c>
      <c r="H7" s="19">
        <v>76318110</v>
      </c>
      <c r="I7" s="19">
        <v>80123216</v>
      </c>
      <c r="J7" s="19">
        <v>239631743</v>
      </c>
      <c r="K7" s="19">
        <v>83777857</v>
      </c>
      <c r="L7" s="19">
        <v>77680606</v>
      </c>
      <c r="M7" s="19">
        <v>91275406</v>
      </c>
      <c r="N7" s="19">
        <v>252733869</v>
      </c>
      <c r="O7" s="19">
        <v>87128617</v>
      </c>
      <c r="P7" s="19">
        <v>69945598</v>
      </c>
      <c r="Q7" s="19">
        <v>76793613</v>
      </c>
      <c r="R7" s="19">
        <v>233867828</v>
      </c>
      <c r="S7" s="19">
        <v>73151194</v>
      </c>
      <c r="T7" s="19">
        <v>66017806</v>
      </c>
      <c r="U7" s="19">
        <v>82207608</v>
      </c>
      <c r="V7" s="19">
        <v>221376608</v>
      </c>
      <c r="W7" s="19">
        <v>947610048</v>
      </c>
      <c r="X7" s="19">
        <v>868295578</v>
      </c>
      <c r="Y7" s="19">
        <v>79314470</v>
      </c>
      <c r="Z7" s="20">
        <v>9.13</v>
      </c>
      <c r="AA7" s="21">
        <v>868295578</v>
      </c>
    </row>
    <row r="8" spans="1:27" ht="13.5">
      <c r="A8" s="22" t="s">
        <v>35</v>
      </c>
      <c r="B8" s="16"/>
      <c r="C8" s="17">
        <v>295116058</v>
      </c>
      <c r="D8" s="17"/>
      <c r="E8" s="18">
        <v>149830951</v>
      </c>
      <c r="F8" s="19">
        <v>299799739</v>
      </c>
      <c r="G8" s="19">
        <v>26765758</v>
      </c>
      <c r="H8" s="19">
        <v>45790726</v>
      </c>
      <c r="I8" s="19">
        <v>138460950</v>
      </c>
      <c r="J8" s="19">
        <v>211017434</v>
      </c>
      <c r="K8" s="19">
        <v>34876591</v>
      </c>
      <c r="L8" s="19">
        <v>25762319</v>
      </c>
      <c r="M8" s="19">
        <v>138139490</v>
      </c>
      <c r="N8" s="19">
        <v>198778400</v>
      </c>
      <c r="O8" s="19">
        <v>45771351</v>
      </c>
      <c r="P8" s="19">
        <v>28555558</v>
      </c>
      <c r="Q8" s="19">
        <v>60821547</v>
      </c>
      <c r="R8" s="19">
        <v>135148456</v>
      </c>
      <c r="S8" s="19">
        <v>169425660</v>
      </c>
      <c r="T8" s="19">
        <v>32327658</v>
      </c>
      <c r="U8" s="19">
        <v>649348693</v>
      </c>
      <c r="V8" s="19">
        <v>851102011</v>
      </c>
      <c r="W8" s="19">
        <v>1396046301</v>
      </c>
      <c r="X8" s="19">
        <v>299799739</v>
      </c>
      <c r="Y8" s="19">
        <v>1096246562</v>
      </c>
      <c r="Z8" s="20">
        <v>365.66</v>
      </c>
      <c r="AA8" s="21">
        <v>299799739</v>
      </c>
    </row>
    <row r="9" spans="1:27" ht="13.5">
      <c r="A9" s="22" t="s">
        <v>36</v>
      </c>
      <c r="B9" s="16"/>
      <c r="C9" s="17">
        <v>516199287</v>
      </c>
      <c r="D9" s="17"/>
      <c r="E9" s="18">
        <v>562642000</v>
      </c>
      <c r="F9" s="19">
        <v>558631000</v>
      </c>
      <c r="G9" s="19">
        <v>182220000</v>
      </c>
      <c r="H9" s="19">
        <v>2514000</v>
      </c>
      <c r="I9" s="19"/>
      <c r="J9" s="19">
        <v>184734000</v>
      </c>
      <c r="K9" s="19"/>
      <c r="L9" s="19"/>
      <c r="M9" s="19">
        <v>151933000</v>
      </c>
      <c r="N9" s="19">
        <v>151933000</v>
      </c>
      <c r="O9" s="19">
        <v>1000000</v>
      </c>
      <c r="P9" s="19">
        <v>2376000</v>
      </c>
      <c r="Q9" s="19">
        <v>143446000</v>
      </c>
      <c r="R9" s="19">
        <v>146822000</v>
      </c>
      <c r="S9" s="19"/>
      <c r="T9" s="19"/>
      <c r="U9" s="19"/>
      <c r="V9" s="19"/>
      <c r="W9" s="19">
        <v>483489000</v>
      </c>
      <c r="X9" s="19">
        <v>558631000</v>
      </c>
      <c r="Y9" s="19">
        <v>-75142000</v>
      </c>
      <c r="Z9" s="20">
        <v>-13.45</v>
      </c>
      <c r="AA9" s="21">
        <v>558631000</v>
      </c>
    </row>
    <row r="10" spans="1:27" ht="13.5">
      <c r="A10" s="22" t="s">
        <v>37</v>
      </c>
      <c r="B10" s="16"/>
      <c r="C10" s="17">
        <v>350188424</v>
      </c>
      <c r="D10" s="17"/>
      <c r="E10" s="18">
        <v>430646000</v>
      </c>
      <c r="F10" s="19">
        <v>689317000</v>
      </c>
      <c r="G10" s="19">
        <v>172418298</v>
      </c>
      <c r="H10" s="19"/>
      <c r="I10" s="19"/>
      <c r="J10" s="19">
        <v>172418298</v>
      </c>
      <c r="K10" s="19"/>
      <c r="L10" s="19"/>
      <c r="M10" s="19">
        <v>149659000</v>
      </c>
      <c r="N10" s="19">
        <v>149659000</v>
      </c>
      <c r="O10" s="19">
        <v>6674444</v>
      </c>
      <c r="P10" s="19">
        <v>11000000</v>
      </c>
      <c r="Q10" s="19">
        <v>212514000</v>
      </c>
      <c r="R10" s="19">
        <v>230188444</v>
      </c>
      <c r="S10" s="19"/>
      <c r="T10" s="19"/>
      <c r="U10" s="19"/>
      <c r="V10" s="19"/>
      <c r="W10" s="19">
        <v>552265742</v>
      </c>
      <c r="X10" s="19">
        <v>689317000</v>
      </c>
      <c r="Y10" s="19">
        <v>-137051258</v>
      </c>
      <c r="Z10" s="20">
        <v>-19.88</v>
      </c>
      <c r="AA10" s="21">
        <v>689317000</v>
      </c>
    </row>
    <row r="11" spans="1:27" ht="13.5">
      <c r="A11" s="22" t="s">
        <v>38</v>
      </c>
      <c r="B11" s="16"/>
      <c r="C11" s="17">
        <v>30546748</v>
      </c>
      <c r="D11" s="17"/>
      <c r="E11" s="18">
        <v>23000000</v>
      </c>
      <c r="F11" s="19">
        <v>53000004</v>
      </c>
      <c r="G11" s="19">
        <v>-185115</v>
      </c>
      <c r="H11" s="19">
        <v>-116523</v>
      </c>
      <c r="I11" s="19">
        <v>966117</v>
      </c>
      <c r="J11" s="19">
        <v>664479</v>
      </c>
      <c r="K11" s="19">
        <v>-76646</v>
      </c>
      <c r="L11" s="19">
        <v>-156083</v>
      </c>
      <c r="M11" s="19">
        <v>1536137</v>
      </c>
      <c r="N11" s="19">
        <v>1303408</v>
      </c>
      <c r="O11" s="19">
        <v>-208480</v>
      </c>
      <c r="P11" s="19">
        <v>-220231</v>
      </c>
      <c r="Q11" s="19">
        <v>5159745</v>
      </c>
      <c r="R11" s="19">
        <v>4731034</v>
      </c>
      <c r="S11" s="19">
        <v>6263211</v>
      </c>
      <c r="T11" s="19">
        <v>4456167</v>
      </c>
      <c r="U11" s="19">
        <v>8148606</v>
      </c>
      <c r="V11" s="19">
        <v>18867984</v>
      </c>
      <c r="W11" s="19">
        <v>25566905</v>
      </c>
      <c r="X11" s="19">
        <v>53000004</v>
      </c>
      <c r="Y11" s="19">
        <v>-27433099</v>
      </c>
      <c r="Z11" s="20">
        <v>-51.76</v>
      </c>
      <c r="AA11" s="21">
        <v>53000004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-1559811795</v>
      </c>
      <c r="D14" s="17"/>
      <c r="E14" s="18">
        <v>-1823370739</v>
      </c>
      <c r="F14" s="19">
        <v>-1964818387</v>
      </c>
      <c r="G14" s="19">
        <v>-182819672</v>
      </c>
      <c r="H14" s="19">
        <v>-178910563</v>
      </c>
      <c r="I14" s="19">
        <v>-350645412</v>
      </c>
      <c r="J14" s="19">
        <v>-712375647</v>
      </c>
      <c r="K14" s="19">
        <v>-172507504</v>
      </c>
      <c r="L14" s="19">
        <v>-157706397</v>
      </c>
      <c r="M14" s="19">
        <v>-186173440</v>
      </c>
      <c r="N14" s="19">
        <v>-516387341</v>
      </c>
      <c r="O14" s="19">
        <v>-295608885</v>
      </c>
      <c r="P14" s="19">
        <v>-146344171</v>
      </c>
      <c r="Q14" s="19">
        <v>-337664161</v>
      </c>
      <c r="R14" s="19">
        <v>-779617217</v>
      </c>
      <c r="S14" s="19">
        <v>-349010894</v>
      </c>
      <c r="T14" s="19">
        <v>-160762146</v>
      </c>
      <c r="U14" s="19">
        <v>-515409471</v>
      </c>
      <c r="V14" s="19">
        <v>-1025182511</v>
      </c>
      <c r="W14" s="19">
        <v>-3033562716</v>
      </c>
      <c r="X14" s="19">
        <v>-1964818387</v>
      </c>
      <c r="Y14" s="19">
        <v>-1068744329</v>
      </c>
      <c r="Z14" s="20">
        <v>54.39</v>
      </c>
      <c r="AA14" s="21">
        <v>-1964818387</v>
      </c>
    </row>
    <row r="15" spans="1:27" ht="13.5">
      <c r="A15" s="22" t="s">
        <v>42</v>
      </c>
      <c r="B15" s="16"/>
      <c r="C15" s="17">
        <v>-37153984</v>
      </c>
      <c r="D15" s="17"/>
      <c r="E15" s="18">
        <v>-23747000</v>
      </c>
      <c r="F15" s="19">
        <v>-23746875</v>
      </c>
      <c r="G15" s="19"/>
      <c r="H15" s="19"/>
      <c r="I15" s="19"/>
      <c r="J15" s="19"/>
      <c r="K15" s="19"/>
      <c r="L15" s="19"/>
      <c r="M15" s="19">
        <v>-12989486</v>
      </c>
      <c r="N15" s="19">
        <v>-12989486</v>
      </c>
      <c r="O15" s="19"/>
      <c r="P15" s="19"/>
      <c r="Q15" s="19"/>
      <c r="R15" s="19"/>
      <c r="S15" s="19"/>
      <c r="T15" s="19"/>
      <c r="U15" s="19">
        <v>-12275050</v>
      </c>
      <c r="V15" s="19">
        <v>-12275050</v>
      </c>
      <c r="W15" s="19">
        <v>-25264536</v>
      </c>
      <c r="X15" s="19">
        <v>-23746875</v>
      </c>
      <c r="Y15" s="19">
        <v>-1517661</v>
      </c>
      <c r="Z15" s="20">
        <v>6.39</v>
      </c>
      <c r="AA15" s="21">
        <v>-23746875</v>
      </c>
    </row>
    <row r="16" spans="1:27" ht="13.5">
      <c r="A16" s="22" t="s">
        <v>43</v>
      </c>
      <c r="B16" s="16"/>
      <c r="C16" s="17">
        <v>-6760000</v>
      </c>
      <c r="D16" s="17"/>
      <c r="E16" s="18">
        <v>-5240000</v>
      </c>
      <c r="F16" s="19">
        <v>-6740000</v>
      </c>
      <c r="G16" s="19">
        <v>-2520000</v>
      </c>
      <c r="H16" s="19"/>
      <c r="I16" s="19">
        <v>-40000</v>
      </c>
      <c r="J16" s="19">
        <v>-2560000</v>
      </c>
      <c r="K16" s="19">
        <v>-20000</v>
      </c>
      <c r="L16" s="19">
        <v>-2520000</v>
      </c>
      <c r="M16" s="19">
        <v>-20000</v>
      </c>
      <c r="N16" s="19">
        <v>-2560000</v>
      </c>
      <c r="O16" s="19">
        <v>-20000</v>
      </c>
      <c r="P16" s="19">
        <v>-20000</v>
      </c>
      <c r="Q16" s="19">
        <v>-1520000</v>
      </c>
      <c r="R16" s="19">
        <v>-1560000</v>
      </c>
      <c r="S16" s="19">
        <v>-20000</v>
      </c>
      <c r="T16" s="19">
        <v>-20000</v>
      </c>
      <c r="U16" s="19">
        <v>-20000</v>
      </c>
      <c r="V16" s="19">
        <v>-60000</v>
      </c>
      <c r="W16" s="19">
        <v>-6740000</v>
      </c>
      <c r="X16" s="19">
        <v>-6740000</v>
      </c>
      <c r="Y16" s="19"/>
      <c r="Z16" s="20"/>
      <c r="AA16" s="21">
        <v>-6740000</v>
      </c>
    </row>
    <row r="17" spans="1:27" ht="13.5">
      <c r="A17" s="23" t="s">
        <v>44</v>
      </c>
      <c r="B17" s="24"/>
      <c r="C17" s="25">
        <f aca="true" t="shared" si="0" ref="C17:Y17">SUM(C6:C16)</f>
        <v>654916453</v>
      </c>
      <c r="D17" s="25">
        <f>SUM(D6:D16)</f>
        <v>0</v>
      </c>
      <c r="E17" s="26">
        <f t="shared" si="0"/>
        <v>472977792</v>
      </c>
      <c r="F17" s="27">
        <f t="shared" si="0"/>
        <v>724880747</v>
      </c>
      <c r="G17" s="27">
        <f t="shared" si="0"/>
        <v>300727259</v>
      </c>
      <c r="H17" s="27">
        <f t="shared" si="0"/>
        <v>-35879265</v>
      </c>
      <c r="I17" s="27">
        <f t="shared" si="0"/>
        <v>-108388306</v>
      </c>
      <c r="J17" s="27">
        <f t="shared" si="0"/>
        <v>156459688</v>
      </c>
      <c r="K17" s="27">
        <f t="shared" si="0"/>
        <v>-31948889</v>
      </c>
      <c r="L17" s="27">
        <f t="shared" si="0"/>
        <v>-36179449</v>
      </c>
      <c r="M17" s="27">
        <f t="shared" si="0"/>
        <v>354566877</v>
      </c>
      <c r="N17" s="27">
        <f t="shared" si="0"/>
        <v>286438539</v>
      </c>
      <c r="O17" s="27">
        <f t="shared" si="0"/>
        <v>-135821147</v>
      </c>
      <c r="P17" s="27">
        <f t="shared" si="0"/>
        <v>-10612000</v>
      </c>
      <c r="Q17" s="27">
        <f t="shared" si="0"/>
        <v>186658129</v>
      </c>
      <c r="R17" s="27">
        <f t="shared" si="0"/>
        <v>40224982</v>
      </c>
      <c r="S17" s="27">
        <f t="shared" si="0"/>
        <v>-81144369</v>
      </c>
      <c r="T17" s="27">
        <f t="shared" si="0"/>
        <v>-29344043</v>
      </c>
      <c r="U17" s="27">
        <f t="shared" si="0"/>
        <v>231948792</v>
      </c>
      <c r="V17" s="27">
        <f t="shared" si="0"/>
        <v>121460380</v>
      </c>
      <c r="W17" s="27">
        <f t="shared" si="0"/>
        <v>604583589</v>
      </c>
      <c r="X17" s="27">
        <f t="shared" si="0"/>
        <v>724880747</v>
      </c>
      <c r="Y17" s="27">
        <f t="shared" si="0"/>
        <v>-120297158</v>
      </c>
      <c r="Z17" s="28">
        <f>+IF(X17&lt;&gt;0,+(Y17/X17)*100,0)</f>
        <v>-16.595441180892614</v>
      </c>
      <c r="AA17" s="29">
        <f>SUM(AA6:AA16)</f>
        <v>724880747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52000000</v>
      </c>
      <c r="F21" s="19">
        <v>22000000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22000000</v>
      </c>
      <c r="Y21" s="36">
        <v>-22000000</v>
      </c>
      <c r="Z21" s="37">
        <v>-100</v>
      </c>
      <c r="AA21" s="38">
        <v>22000000</v>
      </c>
    </row>
    <row r="22" spans="1:27" ht="13.5">
      <c r="A22" s="22" t="s">
        <v>47</v>
      </c>
      <c r="B22" s="16"/>
      <c r="C22" s="17">
        <v>474012</v>
      </c>
      <c r="D22" s="17"/>
      <c r="E22" s="39"/>
      <c r="F22" s="36">
        <v>1</v>
      </c>
      <c r="G22" s="19">
        <v>20152</v>
      </c>
      <c r="H22" s="19">
        <v>10667</v>
      </c>
      <c r="I22" s="19">
        <v>7097</v>
      </c>
      <c r="J22" s="19">
        <v>37916</v>
      </c>
      <c r="K22" s="19">
        <v>45579</v>
      </c>
      <c r="L22" s="19">
        <v>6919</v>
      </c>
      <c r="M22" s="36">
        <v>27253</v>
      </c>
      <c r="N22" s="19">
        <v>79751</v>
      </c>
      <c r="O22" s="19">
        <v>4036</v>
      </c>
      <c r="P22" s="19">
        <v>1417</v>
      </c>
      <c r="Q22" s="19">
        <v>163001</v>
      </c>
      <c r="R22" s="19">
        <v>168454</v>
      </c>
      <c r="S22" s="19">
        <v>1375</v>
      </c>
      <c r="T22" s="36">
        <v>470</v>
      </c>
      <c r="U22" s="19">
        <v>558</v>
      </c>
      <c r="V22" s="19">
        <v>2403</v>
      </c>
      <c r="W22" s="19">
        <v>288524</v>
      </c>
      <c r="X22" s="19">
        <v>1</v>
      </c>
      <c r="Y22" s="19">
        <v>288523</v>
      </c>
      <c r="Z22" s="20">
        <v>28852300</v>
      </c>
      <c r="AA22" s="21">
        <v>1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110000000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-469802291</v>
      </c>
      <c r="D26" s="17"/>
      <c r="E26" s="18">
        <v>-389061749</v>
      </c>
      <c r="F26" s="19">
        <v>-787676999</v>
      </c>
      <c r="G26" s="19">
        <v>-5606264</v>
      </c>
      <c r="H26" s="19">
        <v>-29066043</v>
      </c>
      <c r="I26" s="19">
        <v>-25484673</v>
      </c>
      <c r="J26" s="19">
        <v>-60156980</v>
      </c>
      <c r="K26" s="19">
        <v>-49443118</v>
      </c>
      <c r="L26" s="19">
        <v>-37170683</v>
      </c>
      <c r="M26" s="19">
        <v>-40441248</v>
      </c>
      <c r="N26" s="19">
        <v>-127055049</v>
      </c>
      <c r="O26" s="19">
        <v>-17477784</v>
      </c>
      <c r="P26" s="19">
        <v>-20263595</v>
      </c>
      <c r="Q26" s="19">
        <v>-60397155</v>
      </c>
      <c r="R26" s="19">
        <v>-98138534</v>
      </c>
      <c r="S26" s="19">
        <v>-45017850</v>
      </c>
      <c r="T26" s="19">
        <v>-74046407</v>
      </c>
      <c r="U26" s="19">
        <v>-202586890</v>
      </c>
      <c r="V26" s="19">
        <v>-321651147</v>
      </c>
      <c r="W26" s="19">
        <v>-607001710</v>
      </c>
      <c r="X26" s="19">
        <v>-787676999</v>
      </c>
      <c r="Y26" s="19">
        <v>180675289</v>
      </c>
      <c r="Z26" s="20">
        <v>-22.94</v>
      </c>
      <c r="AA26" s="21">
        <v>-787676999</v>
      </c>
    </row>
    <row r="27" spans="1:27" ht="13.5">
      <c r="A27" s="23" t="s">
        <v>51</v>
      </c>
      <c r="B27" s="24"/>
      <c r="C27" s="25">
        <f aca="true" t="shared" si="1" ref="C27:Y27">SUM(C21:C26)</f>
        <v>-359328279</v>
      </c>
      <c r="D27" s="25">
        <f>SUM(D21:D26)</f>
        <v>0</v>
      </c>
      <c r="E27" s="26">
        <f t="shared" si="1"/>
        <v>-337061749</v>
      </c>
      <c r="F27" s="27">
        <f t="shared" si="1"/>
        <v>-765676998</v>
      </c>
      <c r="G27" s="27">
        <f t="shared" si="1"/>
        <v>-5586112</v>
      </c>
      <c r="H27" s="27">
        <f t="shared" si="1"/>
        <v>-29055376</v>
      </c>
      <c r="I27" s="27">
        <f t="shared" si="1"/>
        <v>-25477576</v>
      </c>
      <c r="J27" s="27">
        <f t="shared" si="1"/>
        <v>-60119064</v>
      </c>
      <c r="K27" s="27">
        <f t="shared" si="1"/>
        <v>-49397539</v>
      </c>
      <c r="L27" s="27">
        <f t="shared" si="1"/>
        <v>-37163764</v>
      </c>
      <c r="M27" s="27">
        <f t="shared" si="1"/>
        <v>-40413995</v>
      </c>
      <c r="N27" s="27">
        <f t="shared" si="1"/>
        <v>-126975298</v>
      </c>
      <c r="O27" s="27">
        <f t="shared" si="1"/>
        <v>-17473748</v>
      </c>
      <c r="P27" s="27">
        <f t="shared" si="1"/>
        <v>-20262178</v>
      </c>
      <c r="Q27" s="27">
        <f t="shared" si="1"/>
        <v>-60234154</v>
      </c>
      <c r="R27" s="27">
        <f t="shared" si="1"/>
        <v>-97970080</v>
      </c>
      <c r="S27" s="27">
        <f t="shared" si="1"/>
        <v>-45016475</v>
      </c>
      <c r="T27" s="27">
        <f t="shared" si="1"/>
        <v>-74045937</v>
      </c>
      <c r="U27" s="27">
        <f t="shared" si="1"/>
        <v>-202586332</v>
      </c>
      <c r="V27" s="27">
        <f t="shared" si="1"/>
        <v>-321648744</v>
      </c>
      <c r="W27" s="27">
        <f t="shared" si="1"/>
        <v>-606713186</v>
      </c>
      <c r="X27" s="27">
        <f t="shared" si="1"/>
        <v>-765676998</v>
      </c>
      <c r="Y27" s="27">
        <f t="shared" si="1"/>
        <v>158963812</v>
      </c>
      <c r="Z27" s="28">
        <f>+IF(X27&lt;&gt;0,+(Y27/X27)*100,0)</f>
        <v>-20.761210329580777</v>
      </c>
      <c r="AA27" s="29">
        <f>SUM(AA21:AA26)</f>
        <v>-765676998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1862159</v>
      </c>
      <c r="D33" s="17"/>
      <c r="E33" s="18">
        <v>5000000</v>
      </c>
      <c r="F33" s="19">
        <v>5000000</v>
      </c>
      <c r="G33" s="19">
        <v>412067</v>
      </c>
      <c r="H33" s="36">
        <v>316495</v>
      </c>
      <c r="I33" s="36">
        <v>343488</v>
      </c>
      <c r="J33" s="36">
        <v>1072050</v>
      </c>
      <c r="K33" s="19">
        <v>339203</v>
      </c>
      <c r="L33" s="19">
        <v>330559</v>
      </c>
      <c r="M33" s="19">
        <v>276470</v>
      </c>
      <c r="N33" s="19">
        <v>946232</v>
      </c>
      <c r="O33" s="36">
        <v>227352</v>
      </c>
      <c r="P33" s="36">
        <v>277890</v>
      </c>
      <c r="Q33" s="36">
        <v>467416</v>
      </c>
      <c r="R33" s="19">
        <v>972658</v>
      </c>
      <c r="S33" s="19">
        <v>269346</v>
      </c>
      <c r="T33" s="19">
        <v>270220</v>
      </c>
      <c r="U33" s="19">
        <v>313006</v>
      </c>
      <c r="V33" s="36">
        <v>852572</v>
      </c>
      <c r="W33" s="36">
        <v>3843512</v>
      </c>
      <c r="X33" s="36">
        <v>5000000</v>
      </c>
      <c r="Y33" s="19">
        <v>-1156488</v>
      </c>
      <c r="Z33" s="20">
        <v>-23.13</v>
      </c>
      <c r="AA33" s="21">
        <v>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-36953590</v>
      </c>
      <c r="D35" s="17"/>
      <c r="E35" s="18">
        <v>-36805952</v>
      </c>
      <c r="F35" s="19">
        <v>-36805952</v>
      </c>
      <c r="G35" s="19"/>
      <c r="H35" s="19"/>
      <c r="I35" s="19"/>
      <c r="J35" s="19"/>
      <c r="K35" s="19"/>
      <c r="L35" s="19"/>
      <c r="M35" s="19">
        <v>-18470499</v>
      </c>
      <c r="N35" s="19">
        <v>-18470499</v>
      </c>
      <c r="O35" s="19"/>
      <c r="P35" s="19"/>
      <c r="Q35" s="19"/>
      <c r="R35" s="19"/>
      <c r="S35" s="19"/>
      <c r="T35" s="19"/>
      <c r="U35" s="19"/>
      <c r="V35" s="19"/>
      <c r="W35" s="19">
        <v>-18470499</v>
      </c>
      <c r="X35" s="19">
        <v>-36805952</v>
      </c>
      <c r="Y35" s="19">
        <v>18335453</v>
      </c>
      <c r="Z35" s="20">
        <v>-49.82</v>
      </c>
      <c r="AA35" s="21">
        <v>-36805952</v>
      </c>
    </row>
    <row r="36" spans="1:27" ht="13.5">
      <c r="A36" s="23" t="s">
        <v>57</v>
      </c>
      <c r="B36" s="24"/>
      <c r="C36" s="25">
        <f aca="true" t="shared" si="2" ref="C36:Y36">SUM(C31:C35)</f>
        <v>-35091431</v>
      </c>
      <c r="D36" s="25">
        <f>SUM(D31:D35)</f>
        <v>0</v>
      </c>
      <c r="E36" s="26">
        <f t="shared" si="2"/>
        <v>-31805952</v>
      </c>
      <c r="F36" s="27">
        <f t="shared" si="2"/>
        <v>-31805952</v>
      </c>
      <c r="G36" s="27">
        <f t="shared" si="2"/>
        <v>412067</v>
      </c>
      <c r="H36" s="27">
        <f t="shared" si="2"/>
        <v>316495</v>
      </c>
      <c r="I36" s="27">
        <f t="shared" si="2"/>
        <v>343488</v>
      </c>
      <c r="J36" s="27">
        <f t="shared" si="2"/>
        <v>1072050</v>
      </c>
      <c r="K36" s="27">
        <f t="shared" si="2"/>
        <v>339203</v>
      </c>
      <c r="L36" s="27">
        <f t="shared" si="2"/>
        <v>330559</v>
      </c>
      <c r="M36" s="27">
        <f t="shared" si="2"/>
        <v>-18194029</v>
      </c>
      <c r="N36" s="27">
        <f t="shared" si="2"/>
        <v>-17524267</v>
      </c>
      <c r="O36" s="27">
        <f t="shared" si="2"/>
        <v>227352</v>
      </c>
      <c r="P36" s="27">
        <f t="shared" si="2"/>
        <v>277890</v>
      </c>
      <c r="Q36" s="27">
        <f t="shared" si="2"/>
        <v>467416</v>
      </c>
      <c r="R36" s="27">
        <f t="shared" si="2"/>
        <v>972658</v>
      </c>
      <c r="S36" s="27">
        <f t="shared" si="2"/>
        <v>269346</v>
      </c>
      <c r="T36" s="27">
        <f t="shared" si="2"/>
        <v>270220</v>
      </c>
      <c r="U36" s="27">
        <f t="shared" si="2"/>
        <v>313006</v>
      </c>
      <c r="V36" s="27">
        <f t="shared" si="2"/>
        <v>852572</v>
      </c>
      <c r="W36" s="27">
        <f t="shared" si="2"/>
        <v>-14626987</v>
      </c>
      <c r="X36" s="27">
        <f t="shared" si="2"/>
        <v>-31805952</v>
      </c>
      <c r="Y36" s="27">
        <f t="shared" si="2"/>
        <v>17178965</v>
      </c>
      <c r="Z36" s="28">
        <f>+IF(X36&lt;&gt;0,+(Y36/X36)*100,0)</f>
        <v>-54.011793138592424</v>
      </c>
      <c r="AA36" s="29">
        <f>SUM(AA31:AA35)</f>
        <v>-31805952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260496743</v>
      </c>
      <c r="D38" s="31">
        <f>+D17+D27+D36</f>
        <v>0</v>
      </c>
      <c r="E38" s="32">
        <f t="shared" si="3"/>
        <v>104110091</v>
      </c>
      <c r="F38" s="33">
        <f t="shared" si="3"/>
        <v>-72602203</v>
      </c>
      <c r="G38" s="33">
        <f t="shared" si="3"/>
        <v>295553214</v>
      </c>
      <c r="H38" s="33">
        <f t="shared" si="3"/>
        <v>-64618146</v>
      </c>
      <c r="I38" s="33">
        <f t="shared" si="3"/>
        <v>-133522394</v>
      </c>
      <c r="J38" s="33">
        <f t="shared" si="3"/>
        <v>97412674</v>
      </c>
      <c r="K38" s="33">
        <f t="shared" si="3"/>
        <v>-81007225</v>
      </c>
      <c r="L38" s="33">
        <f t="shared" si="3"/>
        <v>-73012654</v>
      </c>
      <c r="M38" s="33">
        <f t="shared" si="3"/>
        <v>295958853</v>
      </c>
      <c r="N38" s="33">
        <f t="shared" si="3"/>
        <v>141938974</v>
      </c>
      <c r="O38" s="33">
        <f t="shared" si="3"/>
        <v>-153067543</v>
      </c>
      <c r="P38" s="33">
        <f t="shared" si="3"/>
        <v>-30596288</v>
      </c>
      <c r="Q38" s="33">
        <f t="shared" si="3"/>
        <v>126891391</v>
      </c>
      <c r="R38" s="33">
        <f t="shared" si="3"/>
        <v>-56772440</v>
      </c>
      <c r="S38" s="33">
        <f t="shared" si="3"/>
        <v>-125891498</v>
      </c>
      <c r="T38" s="33">
        <f t="shared" si="3"/>
        <v>-103119760</v>
      </c>
      <c r="U38" s="33">
        <f t="shared" si="3"/>
        <v>29675466</v>
      </c>
      <c r="V38" s="33">
        <f t="shared" si="3"/>
        <v>-199335792</v>
      </c>
      <c r="W38" s="33">
        <f t="shared" si="3"/>
        <v>-16756584</v>
      </c>
      <c r="X38" s="33">
        <f t="shared" si="3"/>
        <v>-72602203</v>
      </c>
      <c r="Y38" s="33">
        <f t="shared" si="3"/>
        <v>55845619</v>
      </c>
      <c r="Z38" s="34">
        <f>+IF(X38&lt;&gt;0,+(Y38/X38)*100,0)</f>
        <v>-76.92000613259627</v>
      </c>
      <c r="AA38" s="35">
        <f>+AA17+AA27+AA36</f>
        <v>-72602203</v>
      </c>
    </row>
    <row r="39" spans="1:27" ht="13.5">
      <c r="A39" s="22" t="s">
        <v>59</v>
      </c>
      <c r="B39" s="16"/>
      <c r="C39" s="31">
        <v>52061276</v>
      </c>
      <c r="D39" s="31"/>
      <c r="E39" s="32">
        <v>50000000</v>
      </c>
      <c r="F39" s="33">
        <v>309592613</v>
      </c>
      <c r="G39" s="33">
        <v>309592613</v>
      </c>
      <c r="H39" s="33">
        <v>605145827</v>
      </c>
      <c r="I39" s="33">
        <v>540527681</v>
      </c>
      <c r="J39" s="33">
        <v>309592613</v>
      </c>
      <c r="K39" s="33">
        <v>407005287</v>
      </c>
      <c r="L39" s="33">
        <v>325998062</v>
      </c>
      <c r="M39" s="33">
        <v>252985408</v>
      </c>
      <c r="N39" s="33">
        <v>407005287</v>
      </c>
      <c r="O39" s="33">
        <v>548944261</v>
      </c>
      <c r="P39" s="33">
        <v>395876718</v>
      </c>
      <c r="Q39" s="33">
        <v>365280430</v>
      </c>
      <c r="R39" s="33">
        <v>548944261</v>
      </c>
      <c r="S39" s="33">
        <v>492171821</v>
      </c>
      <c r="T39" s="33">
        <v>366280323</v>
      </c>
      <c r="U39" s="33">
        <v>263160563</v>
      </c>
      <c r="V39" s="33">
        <v>492171821</v>
      </c>
      <c r="W39" s="33">
        <v>309592613</v>
      </c>
      <c r="X39" s="33">
        <v>309592613</v>
      </c>
      <c r="Y39" s="33"/>
      <c r="Z39" s="34"/>
      <c r="AA39" s="35">
        <v>309592613</v>
      </c>
    </row>
    <row r="40" spans="1:27" ht="13.5">
      <c r="A40" s="41" t="s">
        <v>60</v>
      </c>
      <c r="B40" s="42"/>
      <c r="C40" s="43">
        <v>312558018</v>
      </c>
      <c r="D40" s="43"/>
      <c r="E40" s="44">
        <v>154110090</v>
      </c>
      <c r="F40" s="45">
        <v>236990409</v>
      </c>
      <c r="G40" s="45">
        <v>605145827</v>
      </c>
      <c r="H40" s="45">
        <v>540527681</v>
      </c>
      <c r="I40" s="45">
        <v>407005287</v>
      </c>
      <c r="J40" s="45">
        <v>407005287</v>
      </c>
      <c r="K40" s="45">
        <v>325998062</v>
      </c>
      <c r="L40" s="45">
        <v>252985408</v>
      </c>
      <c r="M40" s="45">
        <v>548944261</v>
      </c>
      <c r="N40" s="45">
        <v>548944261</v>
      </c>
      <c r="O40" s="45">
        <v>395876718</v>
      </c>
      <c r="P40" s="45">
        <v>365280430</v>
      </c>
      <c r="Q40" s="45">
        <v>492171821</v>
      </c>
      <c r="R40" s="45">
        <v>395876718</v>
      </c>
      <c r="S40" s="45">
        <v>366280323</v>
      </c>
      <c r="T40" s="45">
        <v>263160563</v>
      </c>
      <c r="U40" s="45">
        <v>292836029</v>
      </c>
      <c r="V40" s="45">
        <v>292836029</v>
      </c>
      <c r="W40" s="45">
        <v>292836029</v>
      </c>
      <c r="X40" s="45">
        <v>236990409</v>
      </c>
      <c r="Y40" s="45">
        <v>55845620</v>
      </c>
      <c r="Z40" s="46">
        <v>23.56</v>
      </c>
      <c r="AA40" s="47">
        <v>236990409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224757296</v>
      </c>
      <c r="F6" s="19">
        <v>224757296</v>
      </c>
      <c r="G6" s="19">
        <v>298838276</v>
      </c>
      <c r="H6" s="19">
        <v>44580638</v>
      </c>
      <c r="I6" s="19">
        <v>27190436</v>
      </c>
      <c r="J6" s="19">
        <v>370609350</v>
      </c>
      <c r="K6" s="19">
        <v>28548146</v>
      </c>
      <c r="L6" s="19">
        <v>27516264</v>
      </c>
      <c r="M6" s="19">
        <v>27586740</v>
      </c>
      <c r="N6" s="19">
        <v>83651150</v>
      </c>
      <c r="O6" s="19">
        <v>28194206</v>
      </c>
      <c r="P6" s="19">
        <v>28684948</v>
      </c>
      <c r="Q6" s="19">
        <v>27337274</v>
      </c>
      <c r="R6" s="19">
        <v>84216428</v>
      </c>
      <c r="S6" s="19">
        <v>29480049</v>
      </c>
      <c r="T6" s="19">
        <v>27734240</v>
      </c>
      <c r="U6" s="19">
        <v>34433200</v>
      </c>
      <c r="V6" s="19">
        <v>91647489</v>
      </c>
      <c r="W6" s="19">
        <v>630124417</v>
      </c>
      <c r="X6" s="19">
        <v>224757296</v>
      </c>
      <c r="Y6" s="19">
        <v>405367121</v>
      </c>
      <c r="Z6" s="20">
        <v>180.36</v>
      </c>
      <c r="AA6" s="21">
        <v>224757296</v>
      </c>
    </row>
    <row r="7" spans="1:27" ht="13.5">
      <c r="A7" s="22" t="s">
        <v>34</v>
      </c>
      <c r="B7" s="16"/>
      <c r="C7" s="17"/>
      <c r="D7" s="17"/>
      <c r="E7" s="18">
        <v>1122455952</v>
      </c>
      <c r="F7" s="19">
        <v>1122455952</v>
      </c>
      <c r="G7" s="19">
        <v>1301644356</v>
      </c>
      <c r="H7" s="19">
        <v>120035141</v>
      </c>
      <c r="I7" s="19">
        <v>105572965</v>
      </c>
      <c r="J7" s="19">
        <v>1527252462</v>
      </c>
      <c r="K7" s="19">
        <v>99927179</v>
      </c>
      <c r="L7" s="19">
        <v>103858445</v>
      </c>
      <c r="M7" s="19">
        <v>92884648</v>
      </c>
      <c r="N7" s="19">
        <v>296670272</v>
      </c>
      <c r="O7" s="19">
        <v>97512541</v>
      </c>
      <c r="P7" s="19">
        <v>99132120</v>
      </c>
      <c r="Q7" s="19">
        <v>97806635</v>
      </c>
      <c r="R7" s="19">
        <v>294451296</v>
      </c>
      <c r="S7" s="19">
        <v>99254799</v>
      </c>
      <c r="T7" s="19">
        <v>108157744</v>
      </c>
      <c r="U7" s="19">
        <v>139085515</v>
      </c>
      <c r="V7" s="19">
        <v>346498058</v>
      </c>
      <c r="W7" s="19">
        <v>2464872088</v>
      </c>
      <c r="X7" s="19">
        <v>1122455952</v>
      </c>
      <c r="Y7" s="19">
        <v>1342416136</v>
      </c>
      <c r="Z7" s="20">
        <v>119.6</v>
      </c>
      <c r="AA7" s="21">
        <v>1122455952</v>
      </c>
    </row>
    <row r="8" spans="1:27" ht="13.5">
      <c r="A8" s="22" t="s">
        <v>35</v>
      </c>
      <c r="B8" s="16"/>
      <c r="C8" s="17"/>
      <c r="D8" s="17"/>
      <c r="E8" s="18">
        <v>63064172</v>
      </c>
      <c r="F8" s="19">
        <v>63064172</v>
      </c>
      <c r="G8" s="19">
        <v>82841088</v>
      </c>
      <c r="H8" s="19">
        <v>4091500</v>
      </c>
      <c r="I8" s="19">
        <v>2508084</v>
      </c>
      <c r="J8" s="19">
        <v>89440672</v>
      </c>
      <c r="K8" s="19">
        <v>3172592</v>
      </c>
      <c r="L8" s="19">
        <v>5425845</v>
      </c>
      <c r="M8" s="19">
        <v>1705559</v>
      </c>
      <c r="N8" s="19">
        <v>10303996</v>
      </c>
      <c r="O8" s="19">
        <v>3592300</v>
      </c>
      <c r="P8" s="19">
        <v>11550663</v>
      </c>
      <c r="Q8" s="19">
        <v>3465217</v>
      </c>
      <c r="R8" s="19">
        <v>18608180</v>
      </c>
      <c r="S8" s="19">
        <v>4364313</v>
      </c>
      <c r="T8" s="19">
        <v>13732079</v>
      </c>
      <c r="U8" s="19">
        <v>-2827204</v>
      </c>
      <c r="V8" s="19">
        <v>15269188</v>
      </c>
      <c r="W8" s="19">
        <v>133622036</v>
      </c>
      <c r="X8" s="19">
        <v>63064172</v>
      </c>
      <c r="Y8" s="19">
        <v>70557864</v>
      </c>
      <c r="Z8" s="20">
        <v>111.88</v>
      </c>
      <c r="AA8" s="21">
        <v>63064172</v>
      </c>
    </row>
    <row r="9" spans="1:27" ht="13.5">
      <c r="A9" s="22" t="s">
        <v>36</v>
      </c>
      <c r="B9" s="16"/>
      <c r="C9" s="17"/>
      <c r="D9" s="17"/>
      <c r="E9" s="18">
        <v>219579000</v>
      </c>
      <c r="F9" s="19">
        <v>219579000</v>
      </c>
      <c r="G9" s="19">
        <v>347778000</v>
      </c>
      <c r="H9" s="19">
        <v>1600000</v>
      </c>
      <c r="I9" s="19">
        <v>72735000</v>
      </c>
      <c r="J9" s="19">
        <v>422113000</v>
      </c>
      <c r="K9" s="19">
        <v>326434</v>
      </c>
      <c r="L9" s="19">
        <v>1502402</v>
      </c>
      <c r="M9" s="19">
        <v>50919060</v>
      </c>
      <c r="N9" s="19">
        <v>52747896</v>
      </c>
      <c r="O9" s="19">
        <v>1357939</v>
      </c>
      <c r="P9" s="19"/>
      <c r="Q9" s="19">
        <v>744060</v>
      </c>
      <c r="R9" s="19">
        <v>2101999</v>
      </c>
      <c r="S9" s="19">
        <v>413773</v>
      </c>
      <c r="T9" s="19">
        <v>1400</v>
      </c>
      <c r="U9" s="19">
        <v>67677789</v>
      </c>
      <c r="V9" s="19">
        <v>68092962</v>
      </c>
      <c r="W9" s="19">
        <v>545055857</v>
      </c>
      <c r="X9" s="19">
        <v>219579000</v>
      </c>
      <c r="Y9" s="19">
        <v>325476857</v>
      </c>
      <c r="Z9" s="20">
        <v>148.23</v>
      </c>
      <c r="AA9" s="21">
        <v>219579000</v>
      </c>
    </row>
    <row r="10" spans="1:27" ht="13.5">
      <c r="A10" s="22" t="s">
        <v>37</v>
      </c>
      <c r="B10" s="16"/>
      <c r="C10" s="17"/>
      <c r="D10" s="17"/>
      <c r="E10" s="18">
        <v>159916000</v>
      </c>
      <c r="F10" s="19">
        <v>159916000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159916000</v>
      </c>
      <c r="Y10" s="19">
        <v>-159916000</v>
      </c>
      <c r="Z10" s="20">
        <v>-100</v>
      </c>
      <c r="AA10" s="21">
        <v>159916000</v>
      </c>
    </row>
    <row r="11" spans="1:27" ht="13.5">
      <c r="A11" s="22" t="s">
        <v>38</v>
      </c>
      <c r="B11" s="16"/>
      <c r="C11" s="17"/>
      <c r="D11" s="17"/>
      <c r="E11" s="18">
        <v>50356980</v>
      </c>
      <c r="F11" s="19">
        <v>50356980</v>
      </c>
      <c r="G11" s="19">
        <v>50356984</v>
      </c>
      <c r="H11" s="19">
        <v>5403946</v>
      </c>
      <c r="I11" s="19">
        <v>5898014</v>
      </c>
      <c r="J11" s="19">
        <v>61658944</v>
      </c>
      <c r="K11" s="19">
        <v>5993864</v>
      </c>
      <c r="L11" s="19">
        <v>6017936</v>
      </c>
      <c r="M11" s="19">
        <v>6130052</v>
      </c>
      <c r="N11" s="19">
        <v>18141852</v>
      </c>
      <c r="O11" s="19">
        <v>6515264</v>
      </c>
      <c r="P11" s="19">
        <v>6624085</v>
      </c>
      <c r="Q11" s="19">
        <v>4226246</v>
      </c>
      <c r="R11" s="19">
        <v>17365595</v>
      </c>
      <c r="S11" s="19">
        <v>7266245</v>
      </c>
      <c r="T11" s="19">
        <v>7482602</v>
      </c>
      <c r="U11" s="19">
        <v>14861998</v>
      </c>
      <c r="V11" s="19">
        <v>29610845</v>
      </c>
      <c r="W11" s="19">
        <v>126777236</v>
      </c>
      <c r="X11" s="19">
        <v>50356980</v>
      </c>
      <c r="Y11" s="19">
        <v>76420256</v>
      </c>
      <c r="Z11" s="20">
        <v>151.76</v>
      </c>
      <c r="AA11" s="21">
        <v>50356980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-1416868812</v>
      </c>
      <c r="F14" s="19">
        <v>-1416868812</v>
      </c>
      <c r="G14" s="19">
        <v>-2047141832</v>
      </c>
      <c r="H14" s="19">
        <v>-170591251</v>
      </c>
      <c r="I14" s="19">
        <v>-219635199</v>
      </c>
      <c r="J14" s="19">
        <v>-2437368282</v>
      </c>
      <c r="K14" s="19">
        <v>-135526339</v>
      </c>
      <c r="L14" s="19">
        <v>-136613048</v>
      </c>
      <c r="M14" s="19">
        <v>-183392167</v>
      </c>
      <c r="N14" s="19">
        <v>-455531554</v>
      </c>
      <c r="O14" s="19">
        <v>-116913946</v>
      </c>
      <c r="P14" s="19">
        <v>-126446138</v>
      </c>
      <c r="Q14" s="19">
        <v>-155401537</v>
      </c>
      <c r="R14" s="19">
        <v>-398761621</v>
      </c>
      <c r="S14" s="19">
        <v>-135295939</v>
      </c>
      <c r="T14" s="19">
        <v>-166172974</v>
      </c>
      <c r="U14" s="19">
        <v>-247714321</v>
      </c>
      <c r="V14" s="19">
        <v>-549183234</v>
      </c>
      <c r="W14" s="19">
        <v>-3840844691</v>
      </c>
      <c r="X14" s="19">
        <v>-1416868812</v>
      </c>
      <c r="Y14" s="19">
        <v>-2423975879</v>
      </c>
      <c r="Z14" s="20">
        <v>171.08</v>
      </c>
      <c r="AA14" s="21">
        <v>-1416868812</v>
      </c>
    </row>
    <row r="15" spans="1:27" ht="13.5">
      <c r="A15" s="22" t="s">
        <v>42</v>
      </c>
      <c r="B15" s="16"/>
      <c r="C15" s="17"/>
      <c r="D15" s="17"/>
      <c r="E15" s="18">
        <v>-16130160</v>
      </c>
      <c r="F15" s="19">
        <v>-16130160</v>
      </c>
      <c r="G15" s="19"/>
      <c r="H15" s="19"/>
      <c r="I15" s="19">
        <v>-282598</v>
      </c>
      <c r="J15" s="19">
        <v>-282598</v>
      </c>
      <c r="K15" s="19"/>
      <c r="L15" s="19"/>
      <c r="M15" s="19">
        <v>-7919429</v>
      </c>
      <c r="N15" s="19">
        <v>-7919429</v>
      </c>
      <c r="O15" s="19">
        <v>-210276</v>
      </c>
      <c r="P15" s="19"/>
      <c r="Q15" s="19">
        <v>-253034</v>
      </c>
      <c r="R15" s="19">
        <v>-463310</v>
      </c>
      <c r="S15" s="19"/>
      <c r="T15" s="19"/>
      <c r="U15" s="19">
        <v>-7467230</v>
      </c>
      <c r="V15" s="19">
        <v>-7467230</v>
      </c>
      <c r="W15" s="19">
        <v>-16132567</v>
      </c>
      <c r="X15" s="19">
        <v>-16130160</v>
      </c>
      <c r="Y15" s="19">
        <v>-2407</v>
      </c>
      <c r="Z15" s="20">
        <v>0.01</v>
      </c>
      <c r="AA15" s="21">
        <v>-16130160</v>
      </c>
    </row>
    <row r="16" spans="1:27" ht="13.5">
      <c r="A16" s="22" t="s">
        <v>43</v>
      </c>
      <c r="B16" s="16"/>
      <c r="C16" s="17"/>
      <c r="D16" s="17"/>
      <c r="E16" s="18">
        <v>-34547556</v>
      </c>
      <c r="F16" s="19">
        <v>-34547556</v>
      </c>
      <c r="G16" s="19">
        <v>-1643095</v>
      </c>
      <c r="H16" s="19">
        <v>-1900906</v>
      </c>
      <c r="I16" s="19">
        <v>-1856697</v>
      </c>
      <c r="J16" s="19">
        <v>-5400698</v>
      </c>
      <c r="K16" s="19">
        <v>-1840637</v>
      </c>
      <c r="L16" s="19">
        <v>-1643086</v>
      </c>
      <c r="M16" s="19">
        <v>-2338113</v>
      </c>
      <c r="N16" s="19">
        <v>-5821836</v>
      </c>
      <c r="O16" s="19">
        <v>-1639467</v>
      </c>
      <c r="P16" s="19">
        <v>-1682340</v>
      </c>
      <c r="Q16" s="19">
        <v>-2176744</v>
      </c>
      <c r="R16" s="19">
        <v>-5498551</v>
      </c>
      <c r="S16" s="19">
        <v>-1813916</v>
      </c>
      <c r="T16" s="19">
        <v>-1648729</v>
      </c>
      <c r="U16" s="19">
        <v>-3375610</v>
      </c>
      <c r="V16" s="19">
        <v>-6838255</v>
      </c>
      <c r="W16" s="19">
        <v>-23559340</v>
      </c>
      <c r="X16" s="19">
        <v>-34547556</v>
      </c>
      <c r="Y16" s="19">
        <v>10988216</v>
      </c>
      <c r="Z16" s="20">
        <v>-31.81</v>
      </c>
      <c r="AA16" s="21">
        <v>-34547556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372582872</v>
      </c>
      <c r="F17" s="27">
        <f t="shared" si="0"/>
        <v>372582872</v>
      </c>
      <c r="G17" s="27">
        <f t="shared" si="0"/>
        <v>32673777</v>
      </c>
      <c r="H17" s="27">
        <f t="shared" si="0"/>
        <v>3219068</v>
      </c>
      <c r="I17" s="27">
        <f t="shared" si="0"/>
        <v>-7869995</v>
      </c>
      <c r="J17" s="27">
        <f t="shared" si="0"/>
        <v>28022850</v>
      </c>
      <c r="K17" s="27">
        <f t="shared" si="0"/>
        <v>601239</v>
      </c>
      <c r="L17" s="27">
        <f t="shared" si="0"/>
        <v>6064758</v>
      </c>
      <c r="M17" s="27">
        <f t="shared" si="0"/>
        <v>-14423650</v>
      </c>
      <c r="N17" s="27">
        <f t="shared" si="0"/>
        <v>-7757653</v>
      </c>
      <c r="O17" s="27">
        <f t="shared" si="0"/>
        <v>18408561</v>
      </c>
      <c r="P17" s="27">
        <f t="shared" si="0"/>
        <v>17863338</v>
      </c>
      <c r="Q17" s="27">
        <f t="shared" si="0"/>
        <v>-24251883</v>
      </c>
      <c r="R17" s="27">
        <f t="shared" si="0"/>
        <v>12020016</v>
      </c>
      <c r="S17" s="27">
        <f t="shared" si="0"/>
        <v>3669324</v>
      </c>
      <c r="T17" s="27">
        <f t="shared" si="0"/>
        <v>-10713638</v>
      </c>
      <c r="U17" s="27">
        <f t="shared" si="0"/>
        <v>-5325863</v>
      </c>
      <c r="V17" s="27">
        <f t="shared" si="0"/>
        <v>-12370177</v>
      </c>
      <c r="W17" s="27">
        <f t="shared" si="0"/>
        <v>19915036</v>
      </c>
      <c r="X17" s="27">
        <f t="shared" si="0"/>
        <v>372582872</v>
      </c>
      <c r="Y17" s="27">
        <f t="shared" si="0"/>
        <v>-352667836</v>
      </c>
      <c r="Z17" s="28">
        <f>+IF(X17&lt;&gt;0,+(Y17/X17)*100,0)</f>
        <v>-94.6548707692607</v>
      </c>
      <c r="AA17" s="29">
        <f>SUM(AA6:AA16)</f>
        <v>372582872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-159916000</v>
      </c>
      <c r="F26" s="19">
        <v>-159916000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-159916000</v>
      </c>
      <c r="Y26" s="19">
        <v>159916000</v>
      </c>
      <c r="Z26" s="20">
        <v>-100</v>
      </c>
      <c r="AA26" s="21">
        <v>-159916000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-159916000</v>
      </c>
      <c r="F27" s="27">
        <f t="shared" si="1"/>
        <v>-159916000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-159916000</v>
      </c>
      <c r="Y27" s="27">
        <f t="shared" si="1"/>
        <v>159916000</v>
      </c>
      <c r="Z27" s="28">
        <f>+IF(X27&lt;&gt;0,+(Y27/X27)*100,0)</f>
        <v>-100</v>
      </c>
      <c r="AA27" s="29">
        <f>SUM(AA21:AA26)</f>
        <v>-159916000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5000000</v>
      </c>
      <c r="F33" s="19">
        <v>5000000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5000000</v>
      </c>
      <c r="Y33" s="19">
        <v>-5000000</v>
      </c>
      <c r="Z33" s="20">
        <v>-100</v>
      </c>
      <c r="AA33" s="21">
        <v>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-21797868</v>
      </c>
      <c r="F35" s="19">
        <v>-21797868</v>
      </c>
      <c r="G35" s="19"/>
      <c r="H35" s="19"/>
      <c r="I35" s="19">
        <v>-282598</v>
      </c>
      <c r="J35" s="19">
        <v>-282598</v>
      </c>
      <c r="K35" s="19"/>
      <c r="L35" s="19"/>
      <c r="M35" s="19"/>
      <c r="N35" s="19"/>
      <c r="O35" s="19">
        <v>-210276</v>
      </c>
      <c r="P35" s="19"/>
      <c r="Q35" s="19"/>
      <c r="R35" s="19">
        <v>-210276</v>
      </c>
      <c r="S35" s="19"/>
      <c r="T35" s="19"/>
      <c r="U35" s="19"/>
      <c r="V35" s="19"/>
      <c r="W35" s="19">
        <v>-492874</v>
      </c>
      <c r="X35" s="19">
        <v>-21797868</v>
      </c>
      <c r="Y35" s="19">
        <v>21304994</v>
      </c>
      <c r="Z35" s="20">
        <v>-97.74</v>
      </c>
      <c r="AA35" s="21">
        <v>-21797868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-16797868</v>
      </c>
      <c r="F36" s="27">
        <f t="shared" si="2"/>
        <v>-16797868</v>
      </c>
      <c r="G36" s="27">
        <f t="shared" si="2"/>
        <v>0</v>
      </c>
      <c r="H36" s="27">
        <f t="shared" si="2"/>
        <v>0</v>
      </c>
      <c r="I36" s="27">
        <f t="shared" si="2"/>
        <v>-282598</v>
      </c>
      <c r="J36" s="27">
        <f t="shared" si="2"/>
        <v>-282598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-210276</v>
      </c>
      <c r="P36" s="27">
        <f t="shared" si="2"/>
        <v>0</v>
      </c>
      <c r="Q36" s="27">
        <f t="shared" si="2"/>
        <v>0</v>
      </c>
      <c r="R36" s="27">
        <f t="shared" si="2"/>
        <v>-210276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-492874</v>
      </c>
      <c r="X36" s="27">
        <f t="shared" si="2"/>
        <v>-16797868</v>
      </c>
      <c r="Y36" s="27">
        <f t="shared" si="2"/>
        <v>16304994</v>
      </c>
      <c r="Z36" s="28">
        <f>+IF(X36&lt;&gt;0,+(Y36/X36)*100,0)</f>
        <v>-97.06585383335552</v>
      </c>
      <c r="AA36" s="29">
        <f>SUM(AA31:AA35)</f>
        <v>-16797868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195869004</v>
      </c>
      <c r="F38" s="33">
        <f t="shared" si="3"/>
        <v>195869004</v>
      </c>
      <c r="G38" s="33">
        <f t="shared" si="3"/>
        <v>32673777</v>
      </c>
      <c r="H38" s="33">
        <f t="shared" si="3"/>
        <v>3219068</v>
      </c>
      <c r="I38" s="33">
        <f t="shared" si="3"/>
        <v>-8152593</v>
      </c>
      <c r="J38" s="33">
        <f t="shared" si="3"/>
        <v>27740252</v>
      </c>
      <c r="K38" s="33">
        <f t="shared" si="3"/>
        <v>601239</v>
      </c>
      <c r="L38" s="33">
        <f t="shared" si="3"/>
        <v>6064758</v>
      </c>
      <c r="M38" s="33">
        <f t="shared" si="3"/>
        <v>-14423650</v>
      </c>
      <c r="N38" s="33">
        <f t="shared" si="3"/>
        <v>-7757653</v>
      </c>
      <c r="O38" s="33">
        <f t="shared" si="3"/>
        <v>18198285</v>
      </c>
      <c r="P38" s="33">
        <f t="shared" si="3"/>
        <v>17863338</v>
      </c>
      <c r="Q38" s="33">
        <f t="shared" si="3"/>
        <v>-24251883</v>
      </c>
      <c r="R38" s="33">
        <f t="shared" si="3"/>
        <v>11809740</v>
      </c>
      <c r="S38" s="33">
        <f t="shared" si="3"/>
        <v>3669324</v>
      </c>
      <c r="T38" s="33">
        <f t="shared" si="3"/>
        <v>-10713638</v>
      </c>
      <c r="U38" s="33">
        <f t="shared" si="3"/>
        <v>-5325863</v>
      </c>
      <c r="V38" s="33">
        <f t="shared" si="3"/>
        <v>-12370177</v>
      </c>
      <c r="W38" s="33">
        <f t="shared" si="3"/>
        <v>19422162</v>
      </c>
      <c r="X38" s="33">
        <f t="shared" si="3"/>
        <v>195869004</v>
      </c>
      <c r="Y38" s="33">
        <f t="shared" si="3"/>
        <v>-176446842</v>
      </c>
      <c r="Z38" s="34">
        <f>+IF(X38&lt;&gt;0,+(Y38/X38)*100,0)</f>
        <v>-90.08410641634754</v>
      </c>
      <c r="AA38" s="35">
        <f>+AA17+AA27+AA36</f>
        <v>195869004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-34710238</v>
      </c>
      <c r="H39" s="33">
        <v>-2036461</v>
      </c>
      <c r="I39" s="33">
        <v>1182607</v>
      </c>
      <c r="J39" s="33">
        <v>-34710238</v>
      </c>
      <c r="K39" s="33">
        <v>-6969986</v>
      </c>
      <c r="L39" s="33">
        <v>-6368747</v>
      </c>
      <c r="M39" s="33">
        <v>-303989</v>
      </c>
      <c r="N39" s="33">
        <v>-6969986</v>
      </c>
      <c r="O39" s="33">
        <v>-14727639</v>
      </c>
      <c r="P39" s="33">
        <v>3470646</v>
      </c>
      <c r="Q39" s="33">
        <v>21333984</v>
      </c>
      <c r="R39" s="33">
        <v>-14727639</v>
      </c>
      <c r="S39" s="33">
        <v>-2917899</v>
      </c>
      <c r="T39" s="33">
        <v>751425</v>
      </c>
      <c r="U39" s="33">
        <v>-9962213</v>
      </c>
      <c r="V39" s="33">
        <v>-2917899</v>
      </c>
      <c r="W39" s="33">
        <v>-34710238</v>
      </c>
      <c r="X39" s="33"/>
      <c r="Y39" s="33">
        <v>-34710238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195869004</v>
      </c>
      <c r="F40" s="45">
        <v>195869004</v>
      </c>
      <c r="G40" s="45">
        <v>-2036461</v>
      </c>
      <c r="H40" s="45">
        <v>1182607</v>
      </c>
      <c r="I40" s="45">
        <v>-6969986</v>
      </c>
      <c r="J40" s="45">
        <v>-6969986</v>
      </c>
      <c r="K40" s="45">
        <v>-6368747</v>
      </c>
      <c r="L40" s="45">
        <v>-303989</v>
      </c>
      <c r="M40" s="45">
        <v>-14727639</v>
      </c>
      <c r="N40" s="45">
        <v>-14727639</v>
      </c>
      <c r="O40" s="45">
        <v>3470646</v>
      </c>
      <c r="P40" s="45">
        <v>21333984</v>
      </c>
      <c r="Q40" s="45">
        <v>-2917899</v>
      </c>
      <c r="R40" s="45">
        <v>3470646</v>
      </c>
      <c r="S40" s="45">
        <v>751425</v>
      </c>
      <c r="T40" s="45">
        <v>-9962213</v>
      </c>
      <c r="U40" s="45">
        <v>-15288076</v>
      </c>
      <c r="V40" s="45">
        <v>-15288076</v>
      </c>
      <c r="W40" s="45">
        <v>-15288076</v>
      </c>
      <c r="X40" s="45">
        <v>195869004</v>
      </c>
      <c r="Y40" s="45">
        <v>-211157080</v>
      </c>
      <c r="Z40" s="46">
        <v>-107.81</v>
      </c>
      <c r="AA40" s="47">
        <v>195869004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169762641</v>
      </c>
      <c r="D6" s="17"/>
      <c r="E6" s="18">
        <v>202223160</v>
      </c>
      <c r="F6" s="19">
        <v>202223160</v>
      </c>
      <c r="G6" s="19">
        <v>14782255</v>
      </c>
      <c r="H6" s="19">
        <v>9901906</v>
      </c>
      <c r="I6" s="19">
        <v>18544789</v>
      </c>
      <c r="J6" s="19">
        <v>43228950</v>
      </c>
      <c r="K6" s="19">
        <v>23690650</v>
      </c>
      <c r="L6" s="19">
        <v>14334008</v>
      </c>
      <c r="M6" s="19">
        <v>15763146</v>
      </c>
      <c r="N6" s="19">
        <v>53787804</v>
      </c>
      <c r="O6" s="19">
        <v>13522930</v>
      </c>
      <c r="P6" s="19">
        <v>14157682</v>
      </c>
      <c r="Q6" s="19">
        <v>15287744</v>
      </c>
      <c r="R6" s="19">
        <v>42968356</v>
      </c>
      <c r="S6" s="19">
        <v>15395525</v>
      </c>
      <c r="T6" s="19">
        <v>14415288</v>
      </c>
      <c r="U6" s="19">
        <v>13957114</v>
      </c>
      <c r="V6" s="19">
        <v>43767927</v>
      </c>
      <c r="W6" s="19">
        <v>183753037</v>
      </c>
      <c r="X6" s="19">
        <v>202223160</v>
      </c>
      <c r="Y6" s="19">
        <v>-18470123</v>
      </c>
      <c r="Z6" s="20">
        <v>-9.13</v>
      </c>
      <c r="AA6" s="21">
        <v>202223160</v>
      </c>
    </row>
    <row r="7" spans="1:27" ht="13.5">
      <c r="A7" s="22" t="s">
        <v>34</v>
      </c>
      <c r="B7" s="16"/>
      <c r="C7" s="17">
        <v>782880348</v>
      </c>
      <c r="D7" s="17"/>
      <c r="E7" s="18">
        <v>831511032</v>
      </c>
      <c r="F7" s="19">
        <v>831511032</v>
      </c>
      <c r="G7" s="19">
        <v>62259192</v>
      </c>
      <c r="H7" s="19">
        <v>30699827</v>
      </c>
      <c r="I7" s="19">
        <v>75897184</v>
      </c>
      <c r="J7" s="19">
        <v>168856203</v>
      </c>
      <c r="K7" s="19">
        <v>63014126</v>
      </c>
      <c r="L7" s="19">
        <v>73966158</v>
      </c>
      <c r="M7" s="19">
        <v>69900623</v>
      </c>
      <c r="N7" s="19">
        <v>206880907</v>
      </c>
      <c r="O7" s="19">
        <v>52961462</v>
      </c>
      <c r="P7" s="19">
        <v>53898305</v>
      </c>
      <c r="Q7" s="19">
        <v>69521824</v>
      </c>
      <c r="R7" s="19">
        <v>176381591</v>
      </c>
      <c r="S7" s="19">
        <v>54886205</v>
      </c>
      <c r="T7" s="19">
        <v>56055395</v>
      </c>
      <c r="U7" s="19">
        <v>51149503</v>
      </c>
      <c r="V7" s="19">
        <v>162091103</v>
      </c>
      <c r="W7" s="19">
        <v>714209804</v>
      </c>
      <c r="X7" s="19">
        <v>831511032</v>
      </c>
      <c r="Y7" s="19">
        <v>-117301228</v>
      </c>
      <c r="Z7" s="20">
        <v>-14.11</v>
      </c>
      <c r="AA7" s="21">
        <v>831511032</v>
      </c>
    </row>
    <row r="8" spans="1:27" ht="13.5">
      <c r="A8" s="22" t="s">
        <v>35</v>
      </c>
      <c r="B8" s="16"/>
      <c r="C8" s="17">
        <v>130958319</v>
      </c>
      <c r="D8" s="17"/>
      <c r="E8" s="18">
        <v>58700160</v>
      </c>
      <c r="F8" s="19">
        <v>58700160</v>
      </c>
      <c r="G8" s="19">
        <v>15832632</v>
      </c>
      <c r="H8" s="19">
        <v>78839602</v>
      </c>
      <c r="I8" s="19">
        <v>8715691</v>
      </c>
      <c r="J8" s="19">
        <v>103387925</v>
      </c>
      <c r="K8" s="19">
        <v>48588634</v>
      </c>
      <c r="L8" s="19">
        <v>10841605</v>
      </c>
      <c r="M8" s="19">
        <v>5304462</v>
      </c>
      <c r="N8" s="19">
        <v>64734701</v>
      </c>
      <c r="O8" s="19">
        <v>16890960</v>
      </c>
      <c r="P8" s="19">
        <v>34738367</v>
      </c>
      <c r="Q8" s="19">
        <v>3661119</v>
      </c>
      <c r="R8" s="19">
        <v>55290446</v>
      </c>
      <c r="S8" s="19">
        <v>38381644</v>
      </c>
      <c r="T8" s="19">
        <v>41685092</v>
      </c>
      <c r="U8" s="19">
        <v>26061066</v>
      </c>
      <c r="V8" s="19">
        <v>106127802</v>
      </c>
      <c r="W8" s="19">
        <v>329540874</v>
      </c>
      <c r="X8" s="19">
        <v>58700160</v>
      </c>
      <c r="Y8" s="19">
        <v>270840714</v>
      </c>
      <c r="Z8" s="20">
        <v>461.4</v>
      </c>
      <c r="AA8" s="21">
        <v>58700160</v>
      </c>
    </row>
    <row r="9" spans="1:27" ht="13.5">
      <c r="A9" s="22" t="s">
        <v>36</v>
      </c>
      <c r="B9" s="16"/>
      <c r="C9" s="17">
        <v>223626929</v>
      </c>
      <c r="D9" s="17"/>
      <c r="E9" s="18">
        <v>224187996</v>
      </c>
      <c r="F9" s="19">
        <v>224187996</v>
      </c>
      <c r="G9" s="19">
        <v>78225549</v>
      </c>
      <c r="H9" s="19">
        <v>2480397</v>
      </c>
      <c r="I9" s="19">
        <v>-718383</v>
      </c>
      <c r="J9" s="19">
        <v>79987563</v>
      </c>
      <c r="K9" s="19"/>
      <c r="L9" s="19">
        <v>622000</v>
      </c>
      <c r="M9" s="19">
        <v>63728000</v>
      </c>
      <c r="N9" s="19">
        <v>64350000</v>
      </c>
      <c r="O9" s="19">
        <v>15700390</v>
      </c>
      <c r="P9" s="19">
        <v>621315</v>
      </c>
      <c r="Q9" s="19">
        <v>9397886</v>
      </c>
      <c r="R9" s="19">
        <v>25719591</v>
      </c>
      <c r="S9" s="19"/>
      <c r="T9" s="19"/>
      <c r="U9" s="19">
        <v>52429008</v>
      </c>
      <c r="V9" s="19">
        <v>52429008</v>
      </c>
      <c r="W9" s="19">
        <v>222486162</v>
      </c>
      <c r="X9" s="19">
        <v>224187996</v>
      </c>
      <c r="Y9" s="19">
        <v>-1701834</v>
      </c>
      <c r="Z9" s="20">
        <v>-0.76</v>
      </c>
      <c r="AA9" s="21">
        <v>224187996</v>
      </c>
    </row>
    <row r="10" spans="1:27" ht="13.5">
      <c r="A10" s="22" t="s">
        <v>37</v>
      </c>
      <c r="B10" s="16"/>
      <c r="C10" s="17">
        <v>111803335</v>
      </c>
      <c r="D10" s="17"/>
      <c r="E10" s="18">
        <v>71781000</v>
      </c>
      <c r="F10" s="19">
        <v>71781000</v>
      </c>
      <c r="G10" s="19">
        <v>42486528</v>
      </c>
      <c r="H10" s="19">
        <v>10718632</v>
      </c>
      <c r="I10" s="19">
        <v>7705248</v>
      </c>
      <c r="J10" s="19">
        <v>60910408</v>
      </c>
      <c r="K10" s="19">
        <v>11430371</v>
      </c>
      <c r="L10" s="19">
        <v>26283821</v>
      </c>
      <c r="M10" s="19">
        <v>1860</v>
      </c>
      <c r="N10" s="19">
        <v>37716052</v>
      </c>
      <c r="O10" s="19"/>
      <c r="P10" s="19"/>
      <c r="Q10" s="19">
        <v>28083397</v>
      </c>
      <c r="R10" s="19">
        <v>28083397</v>
      </c>
      <c r="S10" s="19"/>
      <c r="T10" s="19"/>
      <c r="U10" s="19"/>
      <c r="V10" s="19"/>
      <c r="W10" s="19">
        <v>126709857</v>
      </c>
      <c r="X10" s="19">
        <v>71781000</v>
      </c>
      <c r="Y10" s="19">
        <v>54928857</v>
      </c>
      <c r="Z10" s="20">
        <v>76.52</v>
      </c>
      <c r="AA10" s="21">
        <v>71781000</v>
      </c>
    </row>
    <row r="11" spans="1:27" ht="13.5">
      <c r="A11" s="22" t="s">
        <v>38</v>
      </c>
      <c r="B11" s="16"/>
      <c r="C11" s="17">
        <v>35796394</v>
      </c>
      <c r="D11" s="17"/>
      <c r="E11" s="18">
        <v>1581492</v>
      </c>
      <c r="F11" s="19">
        <v>1581492</v>
      </c>
      <c r="G11" s="19">
        <v>44052</v>
      </c>
      <c r="H11" s="19">
        <v>259613</v>
      </c>
      <c r="I11" s="19">
        <v>342505</v>
      </c>
      <c r="J11" s="19">
        <v>646170</v>
      </c>
      <c r="K11" s="19">
        <v>147698</v>
      </c>
      <c r="L11" s="19">
        <v>126045</v>
      </c>
      <c r="M11" s="19">
        <v>291177</v>
      </c>
      <c r="N11" s="19">
        <v>564920</v>
      </c>
      <c r="O11" s="19">
        <v>40928</v>
      </c>
      <c r="P11" s="19">
        <v>250594</v>
      </c>
      <c r="Q11" s="19">
        <v>237222</v>
      </c>
      <c r="R11" s="19">
        <v>528744</v>
      </c>
      <c r="S11" s="19">
        <v>274135</v>
      </c>
      <c r="T11" s="19">
        <v>12031</v>
      </c>
      <c r="U11" s="19">
        <v>219052</v>
      </c>
      <c r="V11" s="19">
        <v>505218</v>
      </c>
      <c r="W11" s="19">
        <v>2245052</v>
      </c>
      <c r="X11" s="19">
        <v>1581492</v>
      </c>
      <c r="Y11" s="19">
        <v>663560</v>
      </c>
      <c r="Z11" s="20">
        <v>41.96</v>
      </c>
      <c r="AA11" s="21">
        <v>1581492</v>
      </c>
    </row>
    <row r="12" spans="1:27" ht="13.5">
      <c r="A12" s="22" t="s">
        <v>39</v>
      </c>
      <c r="B12" s="16"/>
      <c r="C12" s="17">
        <v>37848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30120</v>
      </c>
      <c r="V12" s="19">
        <v>30120</v>
      </c>
      <c r="W12" s="19">
        <v>30120</v>
      </c>
      <c r="X12" s="19"/>
      <c r="Y12" s="19">
        <v>30120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-1326735666</v>
      </c>
      <c r="D14" s="17"/>
      <c r="E14" s="18">
        <v>-1208909472</v>
      </c>
      <c r="F14" s="19">
        <v>-1208909472</v>
      </c>
      <c r="G14" s="19">
        <v>-231563643</v>
      </c>
      <c r="H14" s="19">
        <v>-105113443</v>
      </c>
      <c r="I14" s="19">
        <v>-101152880</v>
      </c>
      <c r="J14" s="19">
        <v>-437829966</v>
      </c>
      <c r="K14" s="19">
        <v>-118831833</v>
      </c>
      <c r="L14" s="19">
        <v>-64733226</v>
      </c>
      <c r="M14" s="19">
        <v>-150040516</v>
      </c>
      <c r="N14" s="19">
        <v>-333605575</v>
      </c>
      <c r="O14" s="19">
        <v>-109246926</v>
      </c>
      <c r="P14" s="19">
        <v>-114276632</v>
      </c>
      <c r="Q14" s="19">
        <v>-119683257</v>
      </c>
      <c r="R14" s="19">
        <v>-343206815</v>
      </c>
      <c r="S14" s="19">
        <v>-105153184</v>
      </c>
      <c r="T14" s="19">
        <v>-78023545</v>
      </c>
      <c r="U14" s="19">
        <v>-122432243</v>
      </c>
      <c r="V14" s="19">
        <v>-305608972</v>
      </c>
      <c r="W14" s="19">
        <v>-1420251328</v>
      </c>
      <c r="X14" s="19">
        <v>-1208909472</v>
      </c>
      <c r="Y14" s="19">
        <v>-211341856</v>
      </c>
      <c r="Z14" s="20">
        <v>17.48</v>
      </c>
      <c r="AA14" s="21">
        <v>-1208909472</v>
      </c>
    </row>
    <row r="15" spans="1:27" ht="13.5">
      <c r="A15" s="22" t="s">
        <v>42</v>
      </c>
      <c r="B15" s="16"/>
      <c r="C15" s="17">
        <v>-67921</v>
      </c>
      <c r="D15" s="17"/>
      <c r="E15" s="18">
        <v>-6510108</v>
      </c>
      <c r="F15" s="19">
        <v>-6510108</v>
      </c>
      <c r="G15" s="19">
        <v>-391757</v>
      </c>
      <c r="H15" s="19">
        <v>-1679123</v>
      </c>
      <c r="I15" s="19">
        <v>-1842211</v>
      </c>
      <c r="J15" s="19">
        <v>-3913091</v>
      </c>
      <c r="K15" s="19">
        <v>-1481492</v>
      </c>
      <c r="L15" s="19">
        <v>-768931</v>
      </c>
      <c r="M15" s="19">
        <v>-998399</v>
      </c>
      <c r="N15" s="19">
        <v>-3248822</v>
      </c>
      <c r="O15" s="19">
        <v>-5291561</v>
      </c>
      <c r="P15" s="19">
        <v>-984265</v>
      </c>
      <c r="Q15" s="19">
        <v>-4340971</v>
      </c>
      <c r="R15" s="19">
        <v>-10616797</v>
      </c>
      <c r="S15" s="19">
        <v>-186357</v>
      </c>
      <c r="T15" s="19">
        <v>-5717088</v>
      </c>
      <c r="U15" s="19">
        <v>-6231986</v>
      </c>
      <c r="V15" s="19">
        <v>-12135431</v>
      </c>
      <c r="W15" s="19">
        <v>-29914141</v>
      </c>
      <c r="X15" s="19">
        <v>-6510108</v>
      </c>
      <c r="Y15" s="19">
        <v>-23404033</v>
      </c>
      <c r="Z15" s="20">
        <v>359.5</v>
      </c>
      <c r="AA15" s="21">
        <v>-6510108</v>
      </c>
    </row>
    <row r="16" spans="1:27" ht="13.5">
      <c r="A16" s="22" t="s">
        <v>43</v>
      </c>
      <c r="B16" s="16"/>
      <c r="C16" s="17">
        <v>-53447498</v>
      </c>
      <c r="D16" s="17"/>
      <c r="E16" s="18">
        <v>-58375224</v>
      </c>
      <c r="F16" s="19">
        <v>-58375224</v>
      </c>
      <c r="G16" s="19">
        <v>-17973361</v>
      </c>
      <c r="H16" s="19">
        <v>-4862252</v>
      </c>
      <c r="I16" s="19">
        <v>-3570998</v>
      </c>
      <c r="J16" s="19">
        <v>-26406611</v>
      </c>
      <c r="K16" s="19">
        <v>-3504007</v>
      </c>
      <c r="L16" s="19">
        <v>-3427516</v>
      </c>
      <c r="M16" s="19">
        <v>-10464</v>
      </c>
      <c r="N16" s="19">
        <v>-6941987</v>
      </c>
      <c r="O16" s="19">
        <v>-3724416</v>
      </c>
      <c r="P16" s="19">
        <v>-3476497</v>
      </c>
      <c r="Q16" s="19">
        <v>-3341613</v>
      </c>
      <c r="R16" s="19">
        <v>-10542526</v>
      </c>
      <c r="S16" s="19">
        <v>-236199</v>
      </c>
      <c r="T16" s="19">
        <v>-847</v>
      </c>
      <c r="U16" s="19">
        <v>-1430867</v>
      </c>
      <c r="V16" s="19">
        <v>-1667913</v>
      </c>
      <c r="W16" s="19">
        <v>-45559037</v>
      </c>
      <c r="X16" s="19">
        <v>-58375224</v>
      </c>
      <c r="Y16" s="19">
        <v>12816187</v>
      </c>
      <c r="Z16" s="20">
        <v>-21.95</v>
      </c>
      <c r="AA16" s="21">
        <v>-58375224</v>
      </c>
    </row>
    <row r="17" spans="1:27" ht="13.5">
      <c r="A17" s="23" t="s">
        <v>44</v>
      </c>
      <c r="B17" s="24"/>
      <c r="C17" s="25">
        <f aca="true" t="shared" si="0" ref="C17:Y17">SUM(C6:C16)</f>
        <v>74614729</v>
      </c>
      <c r="D17" s="25">
        <f>SUM(D6:D16)</f>
        <v>0</v>
      </c>
      <c r="E17" s="26">
        <f t="shared" si="0"/>
        <v>116190036</v>
      </c>
      <c r="F17" s="27">
        <f t="shared" si="0"/>
        <v>116190036</v>
      </c>
      <c r="G17" s="27">
        <f t="shared" si="0"/>
        <v>-36298553</v>
      </c>
      <c r="H17" s="27">
        <f t="shared" si="0"/>
        <v>21245159</v>
      </c>
      <c r="I17" s="27">
        <f t="shared" si="0"/>
        <v>3920945</v>
      </c>
      <c r="J17" s="27">
        <f t="shared" si="0"/>
        <v>-11132449</v>
      </c>
      <c r="K17" s="27">
        <f t="shared" si="0"/>
        <v>23054147</v>
      </c>
      <c r="L17" s="27">
        <f t="shared" si="0"/>
        <v>57243964</v>
      </c>
      <c r="M17" s="27">
        <f t="shared" si="0"/>
        <v>3939889</v>
      </c>
      <c r="N17" s="27">
        <f t="shared" si="0"/>
        <v>84238000</v>
      </c>
      <c r="O17" s="27">
        <f t="shared" si="0"/>
        <v>-19146233</v>
      </c>
      <c r="P17" s="27">
        <f t="shared" si="0"/>
        <v>-15071131</v>
      </c>
      <c r="Q17" s="27">
        <f t="shared" si="0"/>
        <v>-1176649</v>
      </c>
      <c r="R17" s="27">
        <f t="shared" si="0"/>
        <v>-35394013</v>
      </c>
      <c r="S17" s="27">
        <f t="shared" si="0"/>
        <v>3361769</v>
      </c>
      <c r="T17" s="27">
        <f t="shared" si="0"/>
        <v>28426326</v>
      </c>
      <c r="U17" s="27">
        <f t="shared" si="0"/>
        <v>13750767</v>
      </c>
      <c r="V17" s="27">
        <f t="shared" si="0"/>
        <v>45538862</v>
      </c>
      <c r="W17" s="27">
        <f t="shared" si="0"/>
        <v>83250400</v>
      </c>
      <c r="X17" s="27">
        <f t="shared" si="0"/>
        <v>116190036</v>
      </c>
      <c r="Y17" s="27">
        <f t="shared" si="0"/>
        <v>-32939636</v>
      </c>
      <c r="Z17" s="28">
        <f>+IF(X17&lt;&gt;0,+(Y17/X17)*100,0)</f>
        <v>-28.349794125203644</v>
      </c>
      <c r="AA17" s="29">
        <f>SUM(AA6:AA16)</f>
        <v>116190036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25239015</v>
      </c>
      <c r="D21" s="17"/>
      <c r="E21" s="18">
        <v>88414476</v>
      </c>
      <c r="F21" s="19">
        <v>88414476</v>
      </c>
      <c r="G21" s="36">
        <v>40504</v>
      </c>
      <c r="H21" s="36">
        <v>2444713</v>
      </c>
      <c r="I21" s="36">
        <v>3204456</v>
      </c>
      <c r="J21" s="19">
        <v>5689673</v>
      </c>
      <c r="K21" s="36">
        <v>2601942</v>
      </c>
      <c r="L21" s="36">
        <v>10378669</v>
      </c>
      <c r="M21" s="19">
        <v>17895216</v>
      </c>
      <c r="N21" s="36">
        <v>30875827</v>
      </c>
      <c r="O21" s="36">
        <v>1601151</v>
      </c>
      <c r="P21" s="36">
        <v>832025</v>
      </c>
      <c r="Q21" s="19">
        <v>2208694</v>
      </c>
      <c r="R21" s="36">
        <v>4641870</v>
      </c>
      <c r="S21" s="36">
        <v>1131719</v>
      </c>
      <c r="T21" s="19">
        <v>2046163</v>
      </c>
      <c r="U21" s="36">
        <v>4447525</v>
      </c>
      <c r="V21" s="36">
        <v>7625407</v>
      </c>
      <c r="W21" s="36">
        <v>48832777</v>
      </c>
      <c r="X21" s="19">
        <v>88414476</v>
      </c>
      <c r="Y21" s="36">
        <v>-39581699</v>
      </c>
      <c r="Z21" s="37">
        <v>-44.77</v>
      </c>
      <c r="AA21" s="38">
        <v>88414476</v>
      </c>
    </row>
    <row r="22" spans="1:27" ht="13.5">
      <c r="A22" s="22" t="s">
        <v>47</v>
      </c>
      <c r="B22" s="16"/>
      <c r="C22" s="17"/>
      <c r="D22" s="17"/>
      <c r="E22" s="39">
        <v>5282460</v>
      </c>
      <c r="F22" s="36">
        <v>5282460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5282460</v>
      </c>
      <c r="Y22" s="19">
        <v>-5282460</v>
      </c>
      <c r="Z22" s="20">
        <v>-100</v>
      </c>
      <c r="AA22" s="21">
        <v>5282460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>
        <v>5253962</v>
      </c>
      <c r="H23" s="36">
        <v>-1834506</v>
      </c>
      <c r="I23" s="36">
        <v>-1096427</v>
      </c>
      <c r="J23" s="19">
        <v>2323029</v>
      </c>
      <c r="K23" s="36">
        <v>201900</v>
      </c>
      <c r="L23" s="36">
        <v>72446</v>
      </c>
      <c r="M23" s="19">
        <v>149928</v>
      </c>
      <c r="N23" s="36">
        <v>424274</v>
      </c>
      <c r="O23" s="36">
        <v>134011</v>
      </c>
      <c r="P23" s="36">
        <v>862269</v>
      </c>
      <c r="Q23" s="19">
        <v>70924</v>
      </c>
      <c r="R23" s="36">
        <v>1067204</v>
      </c>
      <c r="S23" s="36">
        <v>1567066</v>
      </c>
      <c r="T23" s="19">
        <v>84687</v>
      </c>
      <c r="U23" s="36">
        <v>878029</v>
      </c>
      <c r="V23" s="36">
        <v>2529782</v>
      </c>
      <c r="W23" s="36">
        <v>6344289</v>
      </c>
      <c r="X23" s="19"/>
      <c r="Y23" s="36">
        <v>6344289</v>
      </c>
      <c r="Z23" s="37"/>
      <c r="AA23" s="38"/>
    </row>
    <row r="24" spans="1:27" ht="13.5">
      <c r="A24" s="22" t="s">
        <v>49</v>
      </c>
      <c r="B24" s="16"/>
      <c r="C24" s="17">
        <v>89098</v>
      </c>
      <c r="D24" s="17"/>
      <c r="E24" s="18">
        <v>-818208</v>
      </c>
      <c r="F24" s="19">
        <v>-818208</v>
      </c>
      <c r="G24" s="19"/>
      <c r="H24" s="19"/>
      <c r="I24" s="19"/>
      <c r="J24" s="19"/>
      <c r="K24" s="19"/>
      <c r="L24" s="19">
        <v>-54039</v>
      </c>
      <c r="M24" s="19">
        <v>-101953</v>
      </c>
      <c r="N24" s="19">
        <v>-155992</v>
      </c>
      <c r="O24" s="19"/>
      <c r="P24" s="19"/>
      <c r="Q24" s="19"/>
      <c r="R24" s="19"/>
      <c r="S24" s="19"/>
      <c r="T24" s="19"/>
      <c r="U24" s="19">
        <v>7808962</v>
      </c>
      <c r="V24" s="19">
        <v>7808962</v>
      </c>
      <c r="W24" s="19">
        <v>7652970</v>
      </c>
      <c r="X24" s="19">
        <v>-818208</v>
      </c>
      <c r="Y24" s="19">
        <v>8471178</v>
      </c>
      <c r="Z24" s="20">
        <v>-1035.33</v>
      </c>
      <c r="AA24" s="21">
        <v>-818208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-116606018</v>
      </c>
      <c r="D26" s="17"/>
      <c r="E26" s="18">
        <v>-136692996</v>
      </c>
      <c r="F26" s="19">
        <v>-136692996</v>
      </c>
      <c r="G26" s="19">
        <v>-9128755</v>
      </c>
      <c r="H26" s="19">
        <v>-12979579</v>
      </c>
      <c r="I26" s="19">
        <v>-17443732</v>
      </c>
      <c r="J26" s="19">
        <v>-39552066</v>
      </c>
      <c r="K26" s="19">
        <v>-23124989</v>
      </c>
      <c r="L26" s="19">
        <v>-16008807</v>
      </c>
      <c r="M26" s="19">
        <v>-8607050</v>
      </c>
      <c r="N26" s="19">
        <v>-47740846</v>
      </c>
      <c r="O26" s="19">
        <v>-1897247</v>
      </c>
      <c r="P26" s="19">
        <v>-2253919</v>
      </c>
      <c r="Q26" s="19">
        <v>-7495466</v>
      </c>
      <c r="R26" s="19">
        <v>-11646632</v>
      </c>
      <c r="S26" s="19">
        <v>-6634663</v>
      </c>
      <c r="T26" s="19">
        <v>-9467354</v>
      </c>
      <c r="U26" s="19">
        <v>-11343592</v>
      </c>
      <c r="V26" s="19">
        <v>-27445609</v>
      </c>
      <c r="W26" s="19">
        <v>-126385153</v>
      </c>
      <c r="X26" s="19">
        <v>-136692996</v>
      </c>
      <c r="Y26" s="19">
        <v>10307843</v>
      </c>
      <c r="Z26" s="20">
        <v>-7.54</v>
      </c>
      <c r="AA26" s="21">
        <v>-136692996</v>
      </c>
    </row>
    <row r="27" spans="1:27" ht="13.5">
      <c r="A27" s="23" t="s">
        <v>51</v>
      </c>
      <c r="B27" s="24"/>
      <c r="C27" s="25">
        <f aca="true" t="shared" si="1" ref="C27:Y27">SUM(C21:C26)</f>
        <v>-91277905</v>
      </c>
      <c r="D27" s="25">
        <f>SUM(D21:D26)</f>
        <v>0</v>
      </c>
      <c r="E27" s="26">
        <f t="shared" si="1"/>
        <v>-43814268</v>
      </c>
      <c r="F27" s="27">
        <f t="shared" si="1"/>
        <v>-43814268</v>
      </c>
      <c r="G27" s="27">
        <f t="shared" si="1"/>
        <v>-3834289</v>
      </c>
      <c r="H27" s="27">
        <f t="shared" si="1"/>
        <v>-12369372</v>
      </c>
      <c r="I27" s="27">
        <f t="shared" si="1"/>
        <v>-15335703</v>
      </c>
      <c r="J27" s="27">
        <f t="shared" si="1"/>
        <v>-31539364</v>
      </c>
      <c r="K27" s="27">
        <f t="shared" si="1"/>
        <v>-20321147</v>
      </c>
      <c r="L27" s="27">
        <f t="shared" si="1"/>
        <v>-5611731</v>
      </c>
      <c r="M27" s="27">
        <f t="shared" si="1"/>
        <v>9336141</v>
      </c>
      <c r="N27" s="27">
        <f t="shared" si="1"/>
        <v>-16596737</v>
      </c>
      <c r="O27" s="27">
        <f t="shared" si="1"/>
        <v>-162085</v>
      </c>
      <c r="P27" s="27">
        <f t="shared" si="1"/>
        <v>-559625</v>
      </c>
      <c r="Q27" s="27">
        <f t="shared" si="1"/>
        <v>-5215848</v>
      </c>
      <c r="R27" s="27">
        <f t="shared" si="1"/>
        <v>-5937558</v>
      </c>
      <c r="S27" s="27">
        <f t="shared" si="1"/>
        <v>-3935878</v>
      </c>
      <c r="T27" s="27">
        <f t="shared" si="1"/>
        <v>-7336504</v>
      </c>
      <c r="U27" s="27">
        <f t="shared" si="1"/>
        <v>1790924</v>
      </c>
      <c r="V27" s="27">
        <f t="shared" si="1"/>
        <v>-9481458</v>
      </c>
      <c r="W27" s="27">
        <f t="shared" si="1"/>
        <v>-63555117</v>
      </c>
      <c r="X27" s="27">
        <f t="shared" si="1"/>
        <v>-43814268</v>
      </c>
      <c r="Y27" s="27">
        <f t="shared" si="1"/>
        <v>-19740849</v>
      </c>
      <c r="Z27" s="28">
        <f>+IF(X27&lt;&gt;0,+(Y27/X27)*100,0)</f>
        <v>45.05575444053978</v>
      </c>
      <c r="AA27" s="29">
        <f>SUM(AA21:AA26)</f>
        <v>-43814268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3329453</v>
      </c>
      <c r="D33" s="17"/>
      <c r="E33" s="18">
        <v>1009128</v>
      </c>
      <c r="F33" s="19">
        <v>1009128</v>
      </c>
      <c r="G33" s="19">
        <v>576377</v>
      </c>
      <c r="H33" s="36">
        <v>-133485</v>
      </c>
      <c r="I33" s="36">
        <v>142970</v>
      </c>
      <c r="J33" s="36">
        <v>585862</v>
      </c>
      <c r="K33" s="19">
        <v>-100736</v>
      </c>
      <c r="L33" s="19">
        <v>-11445</v>
      </c>
      <c r="M33" s="19">
        <v>155531</v>
      </c>
      <c r="N33" s="19">
        <v>43350</v>
      </c>
      <c r="O33" s="36">
        <v>49682</v>
      </c>
      <c r="P33" s="36">
        <v>40956</v>
      </c>
      <c r="Q33" s="36">
        <v>-122042</v>
      </c>
      <c r="R33" s="19">
        <v>-31404</v>
      </c>
      <c r="S33" s="19">
        <v>-129665</v>
      </c>
      <c r="T33" s="19">
        <v>162031</v>
      </c>
      <c r="U33" s="19">
        <v>189485</v>
      </c>
      <c r="V33" s="36">
        <v>221851</v>
      </c>
      <c r="W33" s="36">
        <v>819659</v>
      </c>
      <c r="X33" s="36">
        <v>1009128</v>
      </c>
      <c r="Y33" s="19">
        <v>-189469</v>
      </c>
      <c r="Z33" s="20">
        <v>-18.78</v>
      </c>
      <c r="AA33" s="21">
        <v>1009128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-5918979</v>
      </c>
      <c r="D35" s="17"/>
      <c r="E35" s="18">
        <v>-3011616</v>
      </c>
      <c r="F35" s="19">
        <v>-3011616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-3011616</v>
      </c>
      <c r="Y35" s="19">
        <v>3011616</v>
      </c>
      <c r="Z35" s="20">
        <v>-100</v>
      </c>
      <c r="AA35" s="21">
        <v>-3011616</v>
      </c>
    </row>
    <row r="36" spans="1:27" ht="13.5">
      <c r="A36" s="23" t="s">
        <v>57</v>
      </c>
      <c r="B36" s="24"/>
      <c r="C36" s="25">
        <f aca="true" t="shared" si="2" ref="C36:Y36">SUM(C31:C35)</f>
        <v>-2589526</v>
      </c>
      <c r="D36" s="25">
        <f>SUM(D31:D35)</f>
        <v>0</v>
      </c>
      <c r="E36" s="26">
        <f t="shared" si="2"/>
        <v>-2002488</v>
      </c>
      <c r="F36" s="27">
        <f t="shared" si="2"/>
        <v>-2002488</v>
      </c>
      <c r="G36" s="27">
        <f t="shared" si="2"/>
        <v>576377</v>
      </c>
      <c r="H36" s="27">
        <f t="shared" si="2"/>
        <v>-133485</v>
      </c>
      <c r="I36" s="27">
        <f t="shared" si="2"/>
        <v>142970</v>
      </c>
      <c r="J36" s="27">
        <f t="shared" si="2"/>
        <v>585862</v>
      </c>
      <c r="K36" s="27">
        <f t="shared" si="2"/>
        <v>-100736</v>
      </c>
      <c r="L36" s="27">
        <f t="shared" si="2"/>
        <v>-11445</v>
      </c>
      <c r="M36" s="27">
        <f t="shared" si="2"/>
        <v>155531</v>
      </c>
      <c r="N36" s="27">
        <f t="shared" si="2"/>
        <v>43350</v>
      </c>
      <c r="O36" s="27">
        <f t="shared" si="2"/>
        <v>49682</v>
      </c>
      <c r="P36" s="27">
        <f t="shared" si="2"/>
        <v>40956</v>
      </c>
      <c r="Q36" s="27">
        <f t="shared" si="2"/>
        <v>-122042</v>
      </c>
      <c r="R36" s="27">
        <f t="shared" si="2"/>
        <v>-31404</v>
      </c>
      <c r="S36" s="27">
        <f t="shared" si="2"/>
        <v>-129665</v>
      </c>
      <c r="T36" s="27">
        <f t="shared" si="2"/>
        <v>162031</v>
      </c>
      <c r="U36" s="27">
        <f t="shared" si="2"/>
        <v>189485</v>
      </c>
      <c r="V36" s="27">
        <f t="shared" si="2"/>
        <v>221851</v>
      </c>
      <c r="W36" s="27">
        <f t="shared" si="2"/>
        <v>819659</v>
      </c>
      <c r="X36" s="27">
        <f t="shared" si="2"/>
        <v>-2002488</v>
      </c>
      <c r="Y36" s="27">
        <f t="shared" si="2"/>
        <v>2822147</v>
      </c>
      <c r="Z36" s="28">
        <f>+IF(X36&lt;&gt;0,+(Y36/X36)*100,0)</f>
        <v>-140.93203055399084</v>
      </c>
      <c r="AA36" s="29">
        <f>SUM(AA31:AA35)</f>
        <v>-2002488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-19252702</v>
      </c>
      <c r="D38" s="31">
        <f>+D17+D27+D36</f>
        <v>0</v>
      </c>
      <c r="E38" s="32">
        <f t="shared" si="3"/>
        <v>70373280</v>
      </c>
      <c r="F38" s="33">
        <f t="shared" si="3"/>
        <v>70373280</v>
      </c>
      <c r="G38" s="33">
        <f t="shared" si="3"/>
        <v>-39556465</v>
      </c>
      <c r="H38" s="33">
        <f t="shared" si="3"/>
        <v>8742302</v>
      </c>
      <c r="I38" s="33">
        <f t="shared" si="3"/>
        <v>-11271788</v>
      </c>
      <c r="J38" s="33">
        <f t="shared" si="3"/>
        <v>-42085951</v>
      </c>
      <c r="K38" s="33">
        <f t="shared" si="3"/>
        <v>2632264</v>
      </c>
      <c r="L38" s="33">
        <f t="shared" si="3"/>
        <v>51620788</v>
      </c>
      <c r="M38" s="33">
        <f t="shared" si="3"/>
        <v>13431561</v>
      </c>
      <c r="N38" s="33">
        <f t="shared" si="3"/>
        <v>67684613</v>
      </c>
      <c r="O38" s="33">
        <f t="shared" si="3"/>
        <v>-19258636</v>
      </c>
      <c r="P38" s="33">
        <f t="shared" si="3"/>
        <v>-15589800</v>
      </c>
      <c r="Q38" s="33">
        <f t="shared" si="3"/>
        <v>-6514539</v>
      </c>
      <c r="R38" s="33">
        <f t="shared" si="3"/>
        <v>-41362975</v>
      </c>
      <c r="S38" s="33">
        <f t="shared" si="3"/>
        <v>-703774</v>
      </c>
      <c r="T38" s="33">
        <f t="shared" si="3"/>
        <v>21251853</v>
      </c>
      <c r="U38" s="33">
        <f t="shared" si="3"/>
        <v>15731176</v>
      </c>
      <c r="V38" s="33">
        <f t="shared" si="3"/>
        <v>36279255</v>
      </c>
      <c r="W38" s="33">
        <f t="shared" si="3"/>
        <v>20514942</v>
      </c>
      <c r="X38" s="33">
        <f t="shared" si="3"/>
        <v>70373280</v>
      </c>
      <c r="Y38" s="33">
        <f t="shared" si="3"/>
        <v>-49858338</v>
      </c>
      <c r="Z38" s="34">
        <f>+IF(X38&lt;&gt;0,+(Y38/X38)*100,0)</f>
        <v>-70.84839302644413</v>
      </c>
      <c r="AA38" s="35">
        <f>+AA17+AA27+AA36</f>
        <v>70373280</v>
      </c>
    </row>
    <row r="39" spans="1:27" ht="13.5">
      <c r="A39" s="22" t="s">
        <v>59</v>
      </c>
      <c r="B39" s="16"/>
      <c r="C39" s="31">
        <v>35485101</v>
      </c>
      <c r="D39" s="31"/>
      <c r="E39" s="32">
        <v>-191407248</v>
      </c>
      <c r="F39" s="33">
        <v>-191407248</v>
      </c>
      <c r="G39" s="33">
        <v>16232399</v>
      </c>
      <c r="H39" s="33">
        <v>-23324066</v>
      </c>
      <c r="I39" s="33">
        <v>-14581764</v>
      </c>
      <c r="J39" s="33">
        <v>16232399</v>
      </c>
      <c r="K39" s="33">
        <v>-25853552</v>
      </c>
      <c r="L39" s="33">
        <v>-23221288</v>
      </c>
      <c r="M39" s="33">
        <v>28399500</v>
      </c>
      <c r="N39" s="33">
        <v>-25853552</v>
      </c>
      <c r="O39" s="33">
        <v>41831061</v>
      </c>
      <c r="P39" s="33">
        <v>22572425</v>
      </c>
      <c r="Q39" s="33">
        <v>6982625</v>
      </c>
      <c r="R39" s="33">
        <v>41831061</v>
      </c>
      <c r="S39" s="33">
        <v>468086</v>
      </c>
      <c r="T39" s="33">
        <v>-235688</v>
      </c>
      <c r="U39" s="33">
        <v>21016165</v>
      </c>
      <c r="V39" s="33">
        <v>468086</v>
      </c>
      <c r="W39" s="33">
        <v>16232399</v>
      </c>
      <c r="X39" s="33">
        <v>-191407248</v>
      </c>
      <c r="Y39" s="33">
        <v>207639647</v>
      </c>
      <c r="Z39" s="34">
        <v>-108.48</v>
      </c>
      <c r="AA39" s="35">
        <v>-191407248</v>
      </c>
    </row>
    <row r="40" spans="1:27" ht="13.5">
      <c r="A40" s="41" t="s">
        <v>60</v>
      </c>
      <c r="B40" s="42"/>
      <c r="C40" s="43">
        <v>16232399</v>
      </c>
      <c r="D40" s="43"/>
      <c r="E40" s="44">
        <v>-121033968</v>
      </c>
      <c r="F40" s="45">
        <v>-121033968</v>
      </c>
      <c r="G40" s="45">
        <v>-23324066</v>
      </c>
      <c r="H40" s="45">
        <v>-14581764</v>
      </c>
      <c r="I40" s="45">
        <v>-25853552</v>
      </c>
      <c r="J40" s="45">
        <v>-25853552</v>
      </c>
      <c r="K40" s="45">
        <v>-23221288</v>
      </c>
      <c r="L40" s="45">
        <v>28399500</v>
      </c>
      <c r="M40" s="45">
        <v>41831061</v>
      </c>
      <c r="N40" s="45">
        <v>41831061</v>
      </c>
      <c r="O40" s="45">
        <v>22572425</v>
      </c>
      <c r="P40" s="45">
        <v>6982625</v>
      </c>
      <c r="Q40" s="45">
        <v>468086</v>
      </c>
      <c r="R40" s="45">
        <v>22572425</v>
      </c>
      <c r="S40" s="45">
        <v>-235688</v>
      </c>
      <c r="T40" s="45">
        <v>21016165</v>
      </c>
      <c r="U40" s="45">
        <v>36747341</v>
      </c>
      <c r="V40" s="45">
        <v>36747341</v>
      </c>
      <c r="W40" s="45">
        <v>36747341</v>
      </c>
      <c r="X40" s="45">
        <v>-121033968</v>
      </c>
      <c r="Y40" s="45">
        <v>157781309</v>
      </c>
      <c r="Z40" s="46">
        <v>-130.36</v>
      </c>
      <c r="AA40" s="47">
        <v>-121033968</v>
      </c>
    </row>
    <row r="41" spans="1:27" ht="13.5">
      <c r="A41" s="48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2015-08-05T07:48:06Z</dcterms:created>
  <dcterms:modified xsi:type="dcterms:W3CDTF">2015-08-05T07:48:41Z</dcterms:modified>
  <cp:category/>
  <cp:version/>
  <cp:contentType/>
  <cp:contentStatus/>
</cp:coreProperties>
</file>