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FS164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'DC16'!$A$1:$AA$74</definedName>
    <definedName name="_xlnm.Print_Area" localSheetId="12">'DC18'!$A$1:$AA$74</definedName>
    <definedName name="_xlnm.Print_Area" localSheetId="19">'DC19'!$A$1:$AA$74</definedName>
    <definedName name="_xlnm.Print_Area" localSheetId="24">'DC20'!$A$1:$AA$74</definedName>
    <definedName name="_xlnm.Print_Area" localSheetId="2">'FS161'!$A$1:$AA$74</definedName>
    <definedName name="_xlnm.Print_Area" localSheetId="3">'FS162'!$A$1:$AA$74</definedName>
    <definedName name="_xlnm.Print_Area" localSheetId="4">'FS163'!$A$1:$AA$74</definedName>
    <definedName name="_xlnm.Print_Area" localSheetId="5">'FS164'!$A$1:$AA$74</definedName>
    <definedName name="_xlnm.Print_Area" localSheetId="7">'FS181'!$A$1:$AA$74</definedName>
    <definedName name="_xlnm.Print_Area" localSheetId="8">'FS182'!$A$1:$AA$74</definedName>
    <definedName name="_xlnm.Print_Area" localSheetId="9">'FS183'!$A$1:$AA$74</definedName>
    <definedName name="_xlnm.Print_Area" localSheetId="10">'FS184'!$A$1:$AA$74</definedName>
    <definedName name="_xlnm.Print_Area" localSheetId="11">'FS185'!$A$1:$AA$74</definedName>
    <definedName name="_xlnm.Print_Area" localSheetId="13">'FS191'!$A$1:$AA$74</definedName>
    <definedName name="_xlnm.Print_Area" localSheetId="14">'FS192'!$A$1:$AA$74</definedName>
    <definedName name="_xlnm.Print_Area" localSheetId="15">'FS193'!$A$1:$AA$74</definedName>
    <definedName name="_xlnm.Print_Area" localSheetId="16">'FS194'!$A$1:$AA$74</definedName>
    <definedName name="_xlnm.Print_Area" localSheetId="17">'FS195'!$A$1:$AA$74</definedName>
    <definedName name="_xlnm.Print_Area" localSheetId="18">'FS196'!$A$1:$AA$74</definedName>
    <definedName name="_xlnm.Print_Area" localSheetId="20">'FS201'!$A$1:$AA$74</definedName>
    <definedName name="_xlnm.Print_Area" localSheetId="21">'FS203'!$A$1:$AA$74</definedName>
    <definedName name="_xlnm.Print_Area" localSheetId="22">'FS204'!$A$1:$AA$74</definedName>
    <definedName name="_xlnm.Print_Area" localSheetId="23">'FS205'!$A$1:$AA$74</definedName>
    <definedName name="_xlnm.Print_Area" localSheetId="1">'MAN'!$A$1:$AA$74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<sst xmlns="http://schemas.openxmlformats.org/spreadsheetml/2006/main" count="2575" uniqueCount="88">
  <si>
    <t>Free State: Mangaung(MAN)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</si>
  <si>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</si>
  <si>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</si>
  <si>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</si>
  <si>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</si>
  <si>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</si>
  <si>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</si>
  <si>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</si>
  <si>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</si>
  <si>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</si>
  <si>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</si>
  <si>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</si>
  <si>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</si>
  <si>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</si>
  <si>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</si>
  <si>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</si>
  <si>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</si>
  <si>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</si>
  <si>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</si>
  <si>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</si>
  <si>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</si>
  <si>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</si>
  <si>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</si>
  <si>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</si>
  <si>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</si>
  <si>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</si>
  <si>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</si>
  <si>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</si>
  <si>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</si>
  <si>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</si>
  <si>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</si>
  <si>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</si>
  <si>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</si>
  <si>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</si>
  <si>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</si>
  <si>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</si>
  <si>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</si>
  <si>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</si>
  <si>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</si>
  <si>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</si>
  <si>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</si>
  <si>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</si>
  <si>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</si>
  <si>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</si>
  <si>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</si>
  <si>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</si>
  <si>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</si>
  <si>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</si>
  <si>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</si>
  <si>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</si>
  <si>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</si>
  <si>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</si>
  <si>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</si>
  <si>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</si>
  <si>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</si>
  <si>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</si>
  <si>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</si>
  <si>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</si>
  <si>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Free State: Letsemeng(FS161) - Table C9 Quarterly Budget Statement - Capital Expenditure by Asset Clas ( All ) for 4th Quarter ended 30 June 2015 (Figures Finalised as at 2015/07/31)</t>
  </si>
  <si>
    <t>Free State: Kopanong(FS162) - Table C9 Quarterly Budget Statement - Capital Expenditure by Asset Clas ( All ) for 4th Quarter ended 30 June 2015 (Figures Finalised as at 2015/07/31)</t>
  </si>
  <si>
    <t>Free State: Mohokare(FS163) - Table C9 Quarterly Budget Statement - Capital Expenditure by Asset Clas ( All ) for 4th Quarter ended 30 June 2015 (Figures Finalised as at 2015/07/31)</t>
  </si>
  <si>
    <t>Free State: Naledi (Fs)(FS164) - Table C9 Quarterly Budget Statement - Capital Expenditure by Asset Clas ( All ) for 4th Quarter ended 30 June 2015 (Figures Finalised as at 2015/07/31)</t>
  </si>
  <si>
    <t>Free State: Xhariep(DC16) - Table C9 Quarterly Budget Statement - Capital Expenditure by Asset Clas ( All ) for 4th Quarter ended 30 June 2015 (Figures Finalised as at 2015/07/31)</t>
  </si>
  <si>
    <t>Free State: Masilonyana(FS181) - Table C9 Quarterly Budget Statement - Capital Expenditure by Asset Clas ( All ) for 4th Quarter ended 30 June 2015 (Figures Finalised as at 2015/07/31)</t>
  </si>
  <si>
    <t>Free State: Tokologo(FS182) - Table C9 Quarterly Budget Statement - Capital Expenditure by Asset Clas ( All ) for 4th Quarter ended 30 June 2015 (Figures Finalised as at 2015/07/31)</t>
  </si>
  <si>
    <t>Free State: Tswelopele(FS183) - Table C9 Quarterly Budget Statement - Capital Expenditure by Asset Clas ( All ) for 4th Quarter ended 30 June 2015 (Figures Finalised as at 2015/07/31)</t>
  </si>
  <si>
    <t>Free State: Matjhabeng(FS184) - Table C9 Quarterly Budget Statement - Capital Expenditure by Asset Clas ( All ) for 4th Quarter ended 30 June 2015 (Figures Finalised as at 2015/07/31)</t>
  </si>
  <si>
    <t>Free State: Nala(FS185) - Table C9 Quarterly Budget Statement - Capital Expenditure by Asset Clas ( All ) for 4th Quarter ended 30 June 2015 (Figures Finalised as at 2015/07/31)</t>
  </si>
  <si>
    <t>Free State: Lejweleputswa(DC18) - Table C9 Quarterly Budget Statement - Capital Expenditure by Asset Clas ( All ) for 4th Quarter ended 30 June 2015 (Figures Finalised as at 2015/07/31)</t>
  </si>
  <si>
    <t>Free State: Setsoto(FS191) - Table C9 Quarterly Budget Statement - Capital Expenditure by Asset Clas ( All ) for 4th Quarter ended 30 June 2015 (Figures Finalised as at 2015/07/31)</t>
  </si>
  <si>
    <t>Free State: Dihlabeng(FS192) - Table C9 Quarterly Budget Statement - Capital Expenditure by Asset Clas ( All ) for 4th Quarter ended 30 June 2015 (Figures Finalised as at 2015/07/31)</t>
  </si>
  <si>
    <t>Free State: Nketoana(FS193) - Table C9 Quarterly Budget Statement - Capital Expenditure by Asset Clas ( All ) for 4th Quarter ended 30 June 2015 (Figures Finalised as at 2015/07/31)</t>
  </si>
  <si>
    <t>Free State: Maluti-a-Phofung(FS194) - Table C9 Quarterly Budget Statement - Capital Expenditure by Asset Clas ( All ) for 4th Quarter ended 30 June 2015 (Figures Finalised as at 2015/07/31)</t>
  </si>
  <si>
    <t>Free State: Phumelela(FS195) - Table C9 Quarterly Budget Statement - Capital Expenditure by Asset Clas ( All ) for 4th Quarter ended 30 June 2015 (Figures Finalised as at 2015/07/31)</t>
  </si>
  <si>
    <t>Free State: Mantsopa(FS196) - Table C9 Quarterly Budget Statement - Capital Expenditure by Asset Clas ( All ) for 4th Quarter ended 30 June 2015 (Figures Finalised as at 2015/07/31)</t>
  </si>
  <si>
    <t>Free State: Thabo Mofutsanyana(DC19) - Table C9 Quarterly Budget Statement - Capital Expenditure by Asset Clas ( All ) for 4th Quarter ended 30 June 2015 (Figures Finalised as at 2015/07/31)</t>
  </si>
  <si>
    <t>Free State: Moqhaka(FS201) - Table C9 Quarterly Budget Statement - Capital Expenditure by Asset Clas ( All ) for 4th Quarter ended 30 June 2015 (Figures Finalised as at 2015/07/31)</t>
  </si>
  <si>
    <t>Free State: Ngwathe(FS203) - Table C9 Quarterly Budget Statement - Capital Expenditure by Asset Clas ( All ) for 4th Quarter ended 30 June 2015 (Figures Finalised as at 2015/07/31)</t>
  </si>
  <si>
    <t>Free State: Metsimaholo(FS204) - Table C9 Quarterly Budget Statement - Capital Expenditure by Asset Clas ( All ) for 4th Quarter ended 30 June 2015 (Figures Finalised as at 2015/07/31)</t>
  </si>
  <si>
    <t>Free State: Mafube(FS205) - Table C9 Quarterly Budget Statement - Capital Expenditure by Asset Clas ( All ) for 4th Quarter ended 30 June 2015 (Figures Finalised as at 2015/07/31)</t>
  </si>
  <si>
    <t>Free State: Fezile Dabi(DC20)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</si>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</sst>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2279266978</v>
      </c>
      <c r="D5" s="42">
        <f t="shared" si="0"/>
        <v>0</v>
      </c>
      <c r="E5" s="43">
        <f t="shared" si="0"/>
        <v>2337130323</v>
      </c>
      <c r="F5" s="43">
        <f t="shared" si="0"/>
        <v>2411057964</v>
      </c>
      <c r="G5" s="43">
        <f t="shared" si="0"/>
        <v>71261775</v>
      </c>
      <c r="H5" s="43">
        <f t="shared" si="0"/>
        <v>85673455</v>
      </c>
      <c r="I5" s="43">
        <f t="shared" si="0"/>
        <v>59671332</v>
      </c>
      <c r="J5" s="43">
        <f t="shared" si="0"/>
        <v>216606562</v>
      </c>
      <c r="K5" s="43">
        <f t="shared" si="0"/>
        <v>111720610</v>
      </c>
      <c r="L5" s="43">
        <f t="shared" si="0"/>
        <v>123266618</v>
      </c>
      <c r="M5" s="43">
        <f t="shared" si="0"/>
        <v>176202060</v>
      </c>
      <c r="N5" s="43">
        <f t="shared" si="0"/>
        <v>411189288</v>
      </c>
      <c r="O5" s="43">
        <f t="shared" si="0"/>
        <v>89527456</v>
      </c>
      <c r="P5" s="43">
        <f t="shared" si="0"/>
        <v>127816001</v>
      </c>
      <c r="Q5" s="43">
        <f t="shared" si="0"/>
        <v>186277941</v>
      </c>
      <c r="R5" s="43">
        <f t="shared" si="0"/>
        <v>403621398</v>
      </c>
      <c r="S5" s="43">
        <f t="shared" si="0"/>
        <v>143996593</v>
      </c>
      <c r="T5" s="43">
        <f t="shared" si="0"/>
        <v>140889371</v>
      </c>
      <c r="U5" s="43">
        <f t="shared" si="0"/>
        <v>346478362</v>
      </c>
      <c r="V5" s="43">
        <f t="shared" si="0"/>
        <v>631364326</v>
      </c>
      <c r="W5" s="43">
        <f t="shared" si="0"/>
        <v>1662781574</v>
      </c>
      <c r="X5" s="43">
        <f t="shared" si="0"/>
        <v>2411057964</v>
      </c>
      <c r="Y5" s="43">
        <f t="shared" si="0"/>
        <v>-748276390</v>
      </c>
      <c r="Z5" s="44">
        <f>+IF(X5&lt;&gt;0,+(Y5/X5)*100,0)</f>
        <v>-31.03518875002874</v>
      </c>
      <c r="AA5" s="45">
        <f>SUM(AA11:AA18)</f>
        <v>2411057964</v>
      </c>
    </row>
    <row r="6" spans="1:27" ht="13.5">
      <c r="A6" s="46" t="s">
        <v>32</v>
      </c>
      <c r="B6" s="47"/>
      <c r="C6" s="9">
        <v>386572025</v>
      </c>
      <c r="D6" s="10"/>
      <c r="E6" s="11">
        <v>342225945</v>
      </c>
      <c r="F6" s="11">
        <v>324503922</v>
      </c>
      <c r="G6" s="11">
        <v>15644238</v>
      </c>
      <c r="H6" s="11">
        <v>11867376</v>
      </c>
      <c r="I6" s="11">
        <v>12275732</v>
      </c>
      <c r="J6" s="11">
        <v>39787346</v>
      </c>
      <c r="K6" s="11">
        <v>10665300</v>
      </c>
      <c r="L6" s="11">
        <v>23138636</v>
      </c>
      <c r="M6" s="11">
        <v>19475545</v>
      </c>
      <c r="N6" s="11">
        <v>53279481</v>
      </c>
      <c r="O6" s="11">
        <v>9389917</v>
      </c>
      <c r="P6" s="11">
        <v>15980398</v>
      </c>
      <c r="Q6" s="11">
        <v>22497770</v>
      </c>
      <c r="R6" s="11">
        <v>47868085</v>
      </c>
      <c r="S6" s="11">
        <v>23558263</v>
      </c>
      <c r="T6" s="11">
        <v>22408654</v>
      </c>
      <c r="U6" s="11">
        <v>40332782</v>
      </c>
      <c r="V6" s="11">
        <v>86299699</v>
      </c>
      <c r="W6" s="11">
        <v>227234611</v>
      </c>
      <c r="X6" s="11">
        <v>324503922</v>
      </c>
      <c r="Y6" s="11">
        <v>-97269311</v>
      </c>
      <c r="Z6" s="2">
        <v>-29.97</v>
      </c>
      <c r="AA6" s="15">
        <v>324503922</v>
      </c>
    </row>
    <row r="7" spans="1:27" ht="13.5">
      <c r="A7" s="46" t="s">
        <v>33</v>
      </c>
      <c r="B7" s="47"/>
      <c r="C7" s="9">
        <v>215196185</v>
      </c>
      <c r="D7" s="10"/>
      <c r="E7" s="11">
        <v>236177912</v>
      </c>
      <c r="F7" s="11">
        <v>323820031</v>
      </c>
      <c r="G7" s="11">
        <v>1474491</v>
      </c>
      <c r="H7" s="11">
        <v>6066607</v>
      </c>
      <c r="I7" s="11">
        <v>13816675</v>
      </c>
      <c r="J7" s="11">
        <v>21357773</v>
      </c>
      <c r="K7" s="11">
        <v>7386818</v>
      </c>
      <c r="L7" s="11">
        <v>16388018</v>
      </c>
      <c r="M7" s="11">
        <v>33483074</v>
      </c>
      <c r="N7" s="11">
        <v>57257910</v>
      </c>
      <c r="O7" s="11">
        <v>11511595</v>
      </c>
      <c r="P7" s="11">
        <v>13535738</v>
      </c>
      <c r="Q7" s="11">
        <v>19420131</v>
      </c>
      <c r="R7" s="11">
        <v>44467464</v>
      </c>
      <c r="S7" s="11">
        <v>27076375</v>
      </c>
      <c r="T7" s="11">
        <v>32045615</v>
      </c>
      <c r="U7" s="11">
        <v>63984253</v>
      </c>
      <c r="V7" s="11">
        <v>123106243</v>
      </c>
      <c r="W7" s="11">
        <v>246189390</v>
      </c>
      <c r="X7" s="11">
        <v>323820031</v>
      </c>
      <c r="Y7" s="11">
        <v>-77630641</v>
      </c>
      <c r="Z7" s="2">
        <v>-23.97</v>
      </c>
      <c r="AA7" s="15">
        <v>323820031</v>
      </c>
    </row>
    <row r="8" spans="1:27" ht="13.5">
      <c r="A8" s="46" t="s">
        <v>34</v>
      </c>
      <c r="B8" s="47"/>
      <c r="C8" s="9">
        <v>451114025</v>
      </c>
      <c r="D8" s="10"/>
      <c r="E8" s="11">
        <v>451638751</v>
      </c>
      <c r="F8" s="11">
        <v>502282223</v>
      </c>
      <c r="G8" s="11">
        <v>10728816</v>
      </c>
      <c r="H8" s="11">
        <v>9949123</v>
      </c>
      <c r="I8" s="11">
        <v>6632893</v>
      </c>
      <c r="J8" s="11">
        <v>27310832</v>
      </c>
      <c r="K8" s="11">
        <v>19088893</v>
      </c>
      <c r="L8" s="11">
        <v>25605721</v>
      </c>
      <c r="M8" s="11">
        <v>36212103</v>
      </c>
      <c r="N8" s="11">
        <v>80906717</v>
      </c>
      <c r="O8" s="11">
        <v>23794212</v>
      </c>
      <c r="P8" s="11">
        <v>34167151</v>
      </c>
      <c r="Q8" s="11">
        <v>41820807</v>
      </c>
      <c r="R8" s="11">
        <v>99782170</v>
      </c>
      <c r="S8" s="11">
        <v>23822040</v>
      </c>
      <c r="T8" s="11">
        <v>19889959</v>
      </c>
      <c r="U8" s="11">
        <v>65206226</v>
      </c>
      <c r="V8" s="11">
        <v>108918225</v>
      </c>
      <c r="W8" s="11">
        <v>316917944</v>
      </c>
      <c r="X8" s="11">
        <v>502282223</v>
      </c>
      <c r="Y8" s="11">
        <v>-185364279</v>
      </c>
      <c r="Z8" s="2">
        <v>-36.9</v>
      </c>
      <c r="AA8" s="15">
        <v>502282223</v>
      </c>
    </row>
    <row r="9" spans="1:27" ht="13.5">
      <c r="A9" s="46" t="s">
        <v>35</v>
      </c>
      <c r="B9" s="47"/>
      <c r="C9" s="9">
        <v>558998307</v>
      </c>
      <c r="D9" s="10"/>
      <c r="E9" s="11">
        <v>382764346</v>
      </c>
      <c r="F9" s="11">
        <v>489631735</v>
      </c>
      <c r="G9" s="11">
        <v>19392600</v>
      </c>
      <c r="H9" s="11">
        <v>20225220</v>
      </c>
      <c r="I9" s="11">
        <v>13282406</v>
      </c>
      <c r="J9" s="11">
        <v>52900226</v>
      </c>
      <c r="K9" s="11">
        <v>27015186</v>
      </c>
      <c r="L9" s="11">
        <v>32043769</v>
      </c>
      <c r="M9" s="11">
        <v>29915243</v>
      </c>
      <c r="N9" s="11">
        <v>88974198</v>
      </c>
      <c r="O9" s="11">
        <v>10111530</v>
      </c>
      <c r="P9" s="11">
        <v>29613087</v>
      </c>
      <c r="Q9" s="11">
        <v>47110125</v>
      </c>
      <c r="R9" s="11">
        <v>86834742</v>
      </c>
      <c r="S9" s="11">
        <v>28282179</v>
      </c>
      <c r="T9" s="11">
        <v>26177267</v>
      </c>
      <c r="U9" s="11">
        <v>72862840</v>
      </c>
      <c r="V9" s="11">
        <v>127322286</v>
      </c>
      <c r="W9" s="11">
        <v>356031452</v>
      </c>
      <c r="X9" s="11">
        <v>489631735</v>
      </c>
      <c r="Y9" s="11">
        <v>-133600283</v>
      </c>
      <c r="Z9" s="2">
        <v>-27.29</v>
      </c>
      <c r="AA9" s="15">
        <v>489631735</v>
      </c>
    </row>
    <row r="10" spans="1:27" ht="13.5">
      <c r="A10" s="46" t="s">
        <v>36</v>
      </c>
      <c r="B10" s="47"/>
      <c r="C10" s="9">
        <v>158836096</v>
      </c>
      <c r="D10" s="10"/>
      <c r="E10" s="11">
        <v>125524958</v>
      </c>
      <c r="F10" s="11">
        <v>81436572</v>
      </c>
      <c r="G10" s="11">
        <v>3711494</v>
      </c>
      <c r="H10" s="11">
        <v>10048775</v>
      </c>
      <c r="I10" s="11">
        <v>2705602</v>
      </c>
      <c r="J10" s="11">
        <v>16465871</v>
      </c>
      <c r="K10" s="11">
        <v>7697248</v>
      </c>
      <c r="L10" s="11">
        <v>6174857</v>
      </c>
      <c r="M10" s="11">
        <v>25866669</v>
      </c>
      <c r="N10" s="11">
        <v>39738774</v>
      </c>
      <c r="O10" s="11">
        <v>3419425</v>
      </c>
      <c r="P10" s="11">
        <v>5511866</v>
      </c>
      <c r="Q10" s="11">
        <v>2802547</v>
      </c>
      <c r="R10" s="11">
        <v>11733838</v>
      </c>
      <c r="S10" s="11">
        <v>3401146</v>
      </c>
      <c r="T10" s="11">
        <v>1731874</v>
      </c>
      <c r="U10" s="11">
        <v>4336548</v>
      </c>
      <c r="V10" s="11">
        <v>9469568</v>
      </c>
      <c r="W10" s="11">
        <v>77408051</v>
      </c>
      <c r="X10" s="11">
        <v>81436572</v>
      </c>
      <c r="Y10" s="11">
        <v>-4028521</v>
      </c>
      <c r="Z10" s="2">
        <v>-4.95</v>
      </c>
      <c r="AA10" s="15">
        <v>81436572</v>
      </c>
    </row>
    <row r="11" spans="1:27" ht="13.5">
      <c r="A11" s="48" t="s">
        <v>37</v>
      </c>
      <c r="B11" s="47"/>
      <c r="C11" s="49">
        <f aca="true" t="shared" si="1" ref="C11:Y11">SUM(C6:C10)</f>
        <v>1770716638</v>
      </c>
      <c r="D11" s="50">
        <f t="shared" si="1"/>
        <v>0</v>
      </c>
      <c r="E11" s="51">
        <f t="shared" si="1"/>
        <v>1538331912</v>
      </c>
      <c r="F11" s="51">
        <f t="shared" si="1"/>
        <v>1721674483</v>
      </c>
      <c r="G11" s="51">
        <f t="shared" si="1"/>
        <v>50951639</v>
      </c>
      <c r="H11" s="51">
        <f t="shared" si="1"/>
        <v>58157101</v>
      </c>
      <c r="I11" s="51">
        <f t="shared" si="1"/>
        <v>48713308</v>
      </c>
      <c r="J11" s="51">
        <f t="shared" si="1"/>
        <v>157822048</v>
      </c>
      <c r="K11" s="51">
        <f t="shared" si="1"/>
        <v>71853445</v>
      </c>
      <c r="L11" s="51">
        <f t="shared" si="1"/>
        <v>103351001</v>
      </c>
      <c r="M11" s="51">
        <f t="shared" si="1"/>
        <v>144952634</v>
      </c>
      <c r="N11" s="51">
        <f t="shared" si="1"/>
        <v>320157080</v>
      </c>
      <c r="O11" s="51">
        <f t="shared" si="1"/>
        <v>58226679</v>
      </c>
      <c r="P11" s="51">
        <f t="shared" si="1"/>
        <v>98808240</v>
      </c>
      <c r="Q11" s="51">
        <f t="shared" si="1"/>
        <v>133651380</v>
      </c>
      <c r="R11" s="51">
        <f t="shared" si="1"/>
        <v>290686299</v>
      </c>
      <c r="S11" s="51">
        <f t="shared" si="1"/>
        <v>106140003</v>
      </c>
      <c r="T11" s="51">
        <f t="shared" si="1"/>
        <v>102253369</v>
      </c>
      <c r="U11" s="51">
        <f t="shared" si="1"/>
        <v>246722649</v>
      </c>
      <c r="V11" s="51">
        <f t="shared" si="1"/>
        <v>455116021</v>
      </c>
      <c r="W11" s="51">
        <f t="shared" si="1"/>
        <v>1223781448</v>
      </c>
      <c r="X11" s="51">
        <f t="shared" si="1"/>
        <v>1721674483</v>
      </c>
      <c r="Y11" s="51">
        <f t="shared" si="1"/>
        <v>-497893035</v>
      </c>
      <c r="Z11" s="52">
        <f>+IF(X11&lt;&gt;0,+(Y11/X11)*100,0)</f>
        <v>-28.91911565840405</v>
      </c>
      <c r="AA11" s="53">
        <f>SUM(AA6:AA10)</f>
        <v>1721674483</v>
      </c>
    </row>
    <row r="12" spans="1:27" ht="13.5">
      <c r="A12" s="54" t="s">
        <v>38</v>
      </c>
      <c r="B12" s="35"/>
      <c r="C12" s="9">
        <v>180946658</v>
      </c>
      <c r="D12" s="10"/>
      <c r="E12" s="11">
        <v>318738280</v>
      </c>
      <c r="F12" s="11">
        <v>318655681</v>
      </c>
      <c r="G12" s="11">
        <v>7256344</v>
      </c>
      <c r="H12" s="11">
        <v>13019615</v>
      </c>
      <c r="I12" s="11">
        <v>6904869</v>
      </c>
      <c r="J12" s="11">
        <v>27180828</v>
      </c>
      <c r="K12" s="11">
        <v>12599993</v>
      </c>
      <c r="L12" s="11">
        <v>8638950</v>
      </c>
      <c r="M12" s="11">
        <v>11932405</v>
      </c>
      <c r="N12" s="11">
        <v>33171348</v>
      </c>
      <c r="O12" s="11">
        <v>14278363</v>
      </c>
      <c r="P12" s="11">
        <v>13783077</v>
      </c>
      <c r="Q12" s="11">
        <v>21496901</v>
      </c>
      <c r="R12" s="11">
        <v>49558341</v>
      </c>
      <c r="S12" s="11">
        <v>23033628</v>
      </c>
      <c r="T12" s="11">
        <v>16647704</v>
      </c>
      <c r="U12" s="11">
        <v>22048778</v>
      </c>
      <c r="V12" s="11">
        <v>61730110</v>
      </c>
      <c r="W12" s="11">
        <v>171640627</v>
      </c>
      <c r="X12" s="11">
        <v>318655681</v>
      </c>
      <c r="Y12" s="11">
        <v>-147015054</v>
      </c>
      <c r="Z12" s="2">
        <v>-46.14</v>
      </c>
      <c r="AA12" s="15">
        <v>318655681</v>
      </c>
    </row>
    <row r="13" spans="1:27" ht="13.5">
      <c r="A13" s="54" t="s">
        <v>39</v>
      </c>
      <c r="B13" s="35"/>
      <c r="C13" s="12">
        <v>2328649</v>
      </c>
      <c r="D13" s="13"/>
      <c r="E13" s="14"/>
      <c r="F13" s="14">
        <v>221703</v>
      </c>
      <c r="G13" s="14"/>
      <c r="H13" s="14"/>
      <c r="I13" s="14"/>
      <c r="J13" s="14"/>
      <c r="K13" s="14"/>
      <c r="L13" s="14"/>
      <c r="M13" s="14">
        <v>88378</v>
      </c>
      <c r="N13" s="14">
        <v>88378</v>
      </c>
      <c r="O13" s="14"/>
      <c r="P13" s="14"/>
      <c r="Q13" s="14"/>
      <c r="R13" s="14"/>
      <c r="S13" s="14"/>
      <c r="T13" s="14"/>
      <c r="U13" s="14"/>
      <c r="V13" s="14"/>
      <c r="W13" s="14">
        <v>88378</v>
      </c>
      <c r="X13" s="14">
        <v>221703</v>
      </c>
      <c r="Y13" s="14">
        <v>-133325</v>
      </c>
      <c r="Z13" s="2">
        <v>-60.14</v>
      </c>
      <c r="AA13" s="22">
        <v>221703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322882232</v>
      </c>
      <c r="D15" s="10"/>
      <c r="E15" s="11">
        <v>471398452</v>
      </c>
      <c r="F15" s="11">
        <v>367136097</v>
      </c>
      <c r="G15" s="11">
        <v>13053792</v>
      </c>
      <c r="H15" s="11">
        <v>14496739</v>
      </c>
      <c r="I15" s="11">
        <v>4053155</v>
      </c>
      <c r="J15" s="11">
        <v>31603686</v>
      </c>
      <c r="K15" s="11">
        <v>27267172</v>
      </c>
      <c r="L15" s="11">
        <v>11276667</v>
      </c>
      <c r="M15" s="11">
        <v>19200143</v>
      </c>
      <c r="N15" s="11">
        <v>57743982</v>
      </c>
      <c r="O15" s="11">
        <v>16594152</v>
      </c>
      <c r="P15" s="11">
        <v>15022517</v>
      </c>
      <c r="Q15" s="11">
        <v>31129660</v>
      </c>
      <c r="R15" s="11">
        <v>62746329</v>
      </c>
      <c r="S15" s="11">
        <v>14822962</v>
      </c>
      <c r="T15" s="11">
        <v>21988298</v>
      </c>
      <c r="U15" s="11">
        <v>76948487</v>
      </c>
      <c r="V15" s="11">
        <v>113759747</v>
      </c>
      <c r="W15" s="11">
        <v>265853744</v>
      </c>
      <c r="X15" s="11">
        <v>367136097</v>
      </c>
      <c r="Y15" s="11">
        <v>-101282353</v>
      </c>
      <c r="Z15" s="2">
        <v>-27.59</v>
      </c>
      <c r="AA15" s="15">
        <v>367136097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2392801</v>
      </c>
      <c r="D18" s="17"/>
      <c r="E18" s="18">
        <v>8661679</v>
      </c>
      <c r="F18" s="18">
        <v>3370000</v>
      </c>
      <c r="G18" s="18"/>
      <c r="H18" s="18"/>
      <c r="I18" s="18"/>
      <c r="J18" s="18"/>
      <c r="K18" s="18"/>
      <c r="L18" s="18"/>
      <c r="M18" s="18">
        <v>28500</v>
      </c>
      <c r="N18" s="18">
        <v>28500</v>
      </c>
      <c r="O18" s="18">
        <v>428262</v>
      </c>
      <c r="P18" s="18">
        <v>202167</v>
      </c>
      <c r="Q18" s="18"/>
      <c r="R18" s="18">
        <v>630429</v>
      </c>
      <c r="S18" s="18"/>
      <c r="T18" s="18"/>
      <c r="U18" s="18">
        <v>758448</v>
      </c>
      <c r="V18" s="18">
        <v>758448</v>
      </c>
      <c r="W18" s="18">
        <v>1417377</v>
      </c>
      <c r="X18" s="18">
        <v>3370000</v>
      </c>
      <c r="Y18" s="18">
        <v>-1952623</v>
      </c>
      <c r="Z18" s="3">
        <v>-57.94</v>
      </c>
      <c r="AA18" s="23">
        <v>3370000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370712802</v>
      </c>
      <c r="D20" s="59">
        <f t="shared" si="2"/>
        <v>0</v>
      </c>
      <c r="E20" s="60">
        <f t="shared" si="2"/>
        <v>461187327</v>
      </c>
      <c r="F20" s="60">
        <f t="shared" si="2"/>
        <v>550680626</v>
      </c>
      <c r="G20" s="60">
        <f t="shared" si="2"/>
        <v>15689231</v>
      </c>
      <c r="H20" s="60">
        <f t="shared" si="2"/>
        <v>20938280</v>
      </c>
      <c r="I20" s="60">
        <f t="shared" si="2"/>
        <v>22008453</v>
      </c>
      <c r="J20" s="60">
        <f t="shared" si="2"/>
        <v>58635964</v>
      </c>
      <c r="K20" s="60">
        <f t="shared" si="2"/>
        <v>35935921</v>
      </c>
      <c r="L20" s="60">
        <f t="shared" si="2"/>
        <v>28062048</v>
      </c>
      <c r="M20" s="60">
        <f t="shared" si="2"/>
        <v>60658945</v>
      </c>
      <c r="N20" s="60">
        <f t="shared" si="2"/>
        <v>124656914</v>
      </c>
      <c r="O20" s="60">
        <f t="shared" si="2"/>
        <v>17785465</v>
      </c>
      <c r="P20" s="60">
        <f t="shared" si="2"/>
        <v>45508605</v>
      </c>
      <c r="Q20" s="60">
        <f t="shared" si="2"/>
        <v>38731923</v>
      </c>
      <c r="R20" s="60">
        <f t="shared" si="2"/>
        <v>102025993</v>
      </c>
      <c r="S20" s="60">
        <f t="shared" si="2"/>
        <v>81710530</v>
      </c>
      <c r="T20" s="60">
        <f t="shared" si="2"/>
        <v>50203261</v>
      </c>
      <c r="U20" s="60">
        <f t="shared" si="2"/>
        <v>114219129</v>
      </c>
      <c r="V20" s="60">
        <f t="shared" si="2"/>
        <v>246132920</v>
      </c>
      <c r="W20" s="60">
        <f t="shared" si="2"/>
        <v>531451791</v>
      </c>
      <c r="X20" s="60">
        <f t="shared" si="2"/>
        <v>550680626</v>
      </c>
      <c r="Y20" s="60">
        <f t="shared" si="2"/>
        <v>-19228835</v>
      </c>
      <c r="Z20" s="61">
        <f>+IF(X20&lt;&gt;0,+(Y20/X20)*100,0)</f>
        <v>-3.491830671377206</v>
      </c>
      <c r="AA20" s="62">
        <f>SUM(AA26:AA33)</f>
        <v>550680626</v>
      </c>
    </row>
    <row r="21" spans="1:27" ht="13.5">
      <c r="A21" s="46" t="s">
        <v>32</v>
      </c>
      <c r="B21" s="47"/>
      <c r="C21" s="9">
        <v>105742068</v>
      </c>
      <c r="D21" s="10"/>
      <c r="E21" s="11">
        <v>66994768</v>
      </c>
      <c r="F21" s="11">
        <v>86722596</v>
      </c>
      <c r="G21" s="11">
        <v>1205169</v>
      </c>
      <c r="H21" s="11">
        <v>6246667</v>
      </c>
      <c r="I21" s="11">
        <v>7860686</v>
      </c>
      <c r="J21" s="11">
        <v>15312522</v>
      </c>
      <c r="K21" s="11">
        <v>2116819</v>
      </c>
      <c r="L21" s="11">
        <v>4205909</v>
      </c>
      <c r="M21" s="11">
        <v>12620317</v>
      </c>
      <c r="N21" s="11">
        <v>18943045</v>
      </c>
      <c r="O21" s="11">
        <v>592287</v>
      </c>
      <c r="P21" s="11">
        <v>4328032</v>
      </c>
      <c r="Q21" s="11">
        <v>6569395</v>
      </c>
      <c r="R21" s="11">
        <v>11489714</v>
      </c>
      <c r="S21" s="11">
        <v>6015823</v>
      </c>
      <c r="T21" s="11">
        <v>13017558</v>
      </c>
      <c r="U21" s="11">
        <v>38589773</v>
      </c>
      <c r="V21" s="11">
        <v>57623154</v>
      </c>
      <c r="W21" s="11">
        <v>103368435</v>
      </c>
      <c r="X21" s="11">
        <v>86722596</v>
      </c>
      <c r="Y21" s="11">
        <v>16645839</v>
      </c>
      <c r="Z21" s="2">
        <v>19.19</v>
      </c>
      <c r="AA21" s="15">
        <v>86722596</v>
      </c>
    </row>
    <row r="22" spans="1:27" ht="13.5">
      <c r="A22" s="46" t="s">
        <v>33</v>
      </c>
      <c r="B22" s="47"/>
      <c r="C22" s="9">
        <v>26332093</v>
      </c>
      <c r="D22" s="10"/>
      <c r="E22" s="11">
        <v>116409724</v>
      </c>
      <c r="F22" s="11">
        <v>69148837</v>
      </c>
      <c r="G22" s="11">
        <v>1906084</v>
      </c>
      <c r="H22" s="11">
        <v>952877</v>
      </c>
      <c r="I22" s="11">
        <v>617991</v>
      </c>
      <c r="J22" s="11">
        <v>3476952</v>
      </c>
      <c r="K22" s="11">
        <v>9268966</v>
      </c>
      <c r="L22" s="11">
        <v>2471210</v>
      </c>
      <c r="M22" s="11">
        <v>2886944</v>
      </c>
      <c r="N22" s="11">
        <v>14627120</v>
      </c>
      <c r="O22" s="11">
        <v>3346473</v>
      </c>
      <c r="P22" s="11">
        <v>23893369</v>
      </c>
      <c r="Q22" s="11">
        <v>3349996</v>
      </c>
      <c r="R22" s="11">
        <v>30589838</v>
      </c>
      <c r="S22" s="11">
        <v>1632250</v>
      </c>
      <c r="T22" s="11">
        <v>2348058</v>
      </c>
      <c r="U22" s="11">
        <v>26530239</v>
      </c>
      <c r="V22" s="11">
        <v>30510547</v>
      </c>
      <c r="W22" s="11">
        <v>79204457</v>
      </c>
      <c r="X22" s="11">
        <v>69148837</v>
      </c>
      <c r="Y22" s="11">
        <v>10055620</v>
      </c>
      <c r="Z22" s="2">
        <v>14.54</v>
      </c>
      <c r="AA22" s="15">
        <v>69148837</v>
      </c>
    </row>
    <row r="23" spans="1:27" ht="13.5">
      <c r="A23" s="46" t="s">
        <v>34</v>
      </c>
      <c r="B23" s="47"/>
      <c r="C23" s="9">
        <v>110531643</v>
      </c>
      <c r="D23" s="10"/>
      <c r="E23" s="11">
        <v>150974354</v>
      </c>
      <c r="F23" s="11">
        <v>193277765</v>
      </c>
      <c r="G23" s="11">
        <v>1160917</v>
      </c>
      <c r="H23" s="11">
        <v>7814436</v>
      </c>
      <c r="I23" s="11">
        <v>9122582</v>
      </c>
      <c r="J23" s="11">
        <v>18097935</v>
      </c>
      <c r="K23" s="11">
        <v>11916756</v>
      </c>
      <c r="L23" s="11">
        <v>11776109</v>
      </c>
      <c r="M23" s="11">
        <v>13020728</v>
      </c>
      <c r="N23" s="11">
        <v>36713593</v>
      </c>
      <c r="O23" s="11">
        <v>9006142</v>
      </c>
      <c r="P23" s="11">
        <v>9693342</v>
      </c>
      <c r="Q23" s="11">
        <v>14991923</v>
      </c>
      <c r="R23" s="11">
        <v>33691407</v>
      </c>
      <c r="S23" s="11">
        <v>44249384</v>
      </c>
      <c r="T23" s="11">
        <v>12476423</v>
      </c>
      <c r="U23" s="11">
        <v>24930322</v>
      </c>
      <c r="V23" s="11">
        <v>81656129</v>
      </c>
      <c r="W23" s="11">
        <v>170159064</v>
      </c>
      <c r="X23" s="11">
        <v>193277765</v>
      </c>
      <c r="Y23" s="11">
        <v>-23118701</v>
      </c>
      <c r="Z23" s="2">
        <v>-11.96</v>
      </c>
      <c r="AA23" s="15">
        <v>193277765</v>
      </c>
    </row>
    <row r="24" spans="1:27" ht="13.5">
      <c r="A24" s="46" t="s">
        <v>35</v>
      </c>
      <c r="B24" s="47"/>
      <c r="C24" s="9">
        <v>10939464</v>
      </c>
      <c r="D24" s="10"/>
      <c r="E24" s="11">
        <v>67295000</v>
      </c>
      <c r="F24" s="11">
        <v>109122984</v>
      </c>
      <c r="G24" s="11">
        <v>7701678</v>
      </c>
      <c r="H24" s="11">
        <v>2274314</v>
      </c>
      <c r="I24" s="11">
        <v>2490621</v>
      </c>
      <c r="J24" s="11">
        <v>12466613</v>
      </c>
      <c r="K24" s="11">
        <v>4119826</v>
      </c>
      <c r="L24" s="11">
        <v>4878139</v>
      </c>
      <c r="M24" s="11">
        <v>21073692</v>
      </c>
      <c r="N24" s="11">
        <v>30071657</v>
      </c>
      <c r="O24" s="11">
        <v>3287873</v>
      </c>
      <c r="P24" s="11">
        <v>5890012</v>
      </c>
      <c r="Q24" s="11">
        <v>9444474</v>
      </c>
      <c r="R24" s="11">
        <v>18622359</v>
      </c>
      <c r="S24" s="11">
        <v>23196948</v>
      </c>
      <c r="T24" s="11">
        <v>12696922</v>
      </c>
      <c r="U24" s="11">
        <v>16450487</v>
      </c>
      <c r="V24" s="11">
        <v>52344357</v>
      </c>
      <c r="W24" s="11">
        <v>113504986</v>
      </c>
      <c r="X24" s="11">
        <v>109122984</v>
      </c>
      <c r="Y24" s="11">
        <v>4382002</v>
      </c>
      <c r="Z24" s="2">
        <v>4.02</v>
      </c>
      <c r="AA24" s="15">
        <v>109122984</v>
      </c>
    </row>
    <row r="25" spans="1:27" ht="13.5">
      <c r="A25" s="46" t="s">
        <v>36</v>
      </c>
      <c r="B25" s="47"/>
      <c r="C25" s="9">
        <v>23705881</v>
      </c>
      <c r="D25" s="10"/>
      <c r="E25" s="11">
        <v>20450000</v>
      </c>
      <c r="F25" s="11">
        <v>21287626</v>
      </c>
      <c r="G25" s="11">
        <v>750000</v>
      </c>
      <c r="H25" s="11">
        <v>1016436</v>
      </c>
      <c r="I25" s="11">
        <v>1773752</v>
      </c>
      <c r="J25" s="11">
        <v>3540188</v>
      </c>
      <c r="K25" s="11">
        <v>1806373</v>
      </c>
      <c r="L25" s="11">
        <v>936862</v>
      </c>
      <c r="M25" s="11">
        <v>1622448</v>
      </c>
      <c r="N25" s="11">
        <v>4365683</v>
      </c>
      <c r="O25" s="11">
        <v>13300</v>
      </c>
      <c r="P25" s="11">
        <v>446434</v>
      </c>
      <c r="Q25" s="11">
        <v>2543894</v>
      </c>
      <c r="R25" s="11">
        <v>3003628</v>
      </c>
      <c r="S25" s="11">
        <v>1065965</v>
      </c>
      <c r="T25" s="11">
        <v>1901884</v>
      </c>
      <c r="U25" s="11">
        <v>2108043</v>
      </c>
      <c r="V25" s="11">
        <v>5075892</v>
      </c>
      <c r="W25" s="11">
        <v>15985391</v>
      </c>
      <c r="X25" s="11">
        <v>21287626</v>
      </c>
      <c r="Y25" s="11">
        <v>-5302235</v>
      </c>
      <c r="Z25" s="2">
        <v>-24.91</v>
      </c>
      <c r="AA25" s="15">
        <v>21287626</v>
      </c>
    </row>
    <row r="26" spans="1:27" ht="13.5">
      <c r="A26" s="48" t="s">
        <v>37</v>
      </c>
      <c r="B26" s="63"/>
      <c r="C26" s="49">
        <f aca="true" t="shared" si="3" ref="C26:Y26">SUM(C21:C25)</f>
        <v>277251149</v>
      </c>
      <c r="D26" s="50">
        <f t="shared" si="3"/>
        <v>0</v>
      </c>
      <c r="E26" s="51">
        <f t="shared" si="3"/>
        <v>422123846</v>
      </c>
      <c r="F26" s="51">
        <f t="shared" si="3"/>
        <v>479559808</v>
      </c>
      <c r="G26" s="51">
        <f t="shared" si="3"/>
        <v>12723848</v>
      </c>
      <c r="H26" s="51">
        <f t="shared" si="3"/>
        <v>18304730</v>
      </c>
      <c r="I26" s="51">
        <f t="shared" si="3"/>
        <v>21865632</v>
      </c>
      <c r="J26" s="51">
        <f t="shared" si="3"/>
        <v>52894210</v>
      </c>
      <c r="K26" s="51">
        <f t="shared" si="3"/>
        <v>29228740</v>
      </c>
      <c r="L26" s="51">
        <f t="shared" si="3"/>
        <v>24268229</v>
      </c>
      <c r="M26" s="51">
        <f t="shared" si="3"/>
        <v>51224129</v>
      </c>
      <c r="N26" s="51">
        <f t="shared" si="3"/>
        <v>104721098</v>
      </c>
      <c r="O26" s="51">
        <f t="shared" si="3"/>
        <v>16246075</v>
      </c>
      <c r="P26" s="51">
        <f t="shared" si="3"/>
        <v>44251189</v>
      </c>
      <c r="Q26" s="51">
        <f t="shared" si="3"/>
        <v>36899682</v>
      </c>
      <c r="R26" s="51">
        <f t="shared" si="3"/>
        <v>97396946</v>
      </c>
      <c r="S26" s="51">
        <f t="shared" si="3"/>
        <v>76160370</v>
      </c>
      <c r="T26" s="51">
        <f t="shared" si="3"/>
        <v>42440845</v>
      </c>
      <c r="U26" s="51">
        <f t="shared" si="3"/>
        <v>108608864</v>
      </c>
      <c r="V26" s="51">
        <f t="shared" si="3"/>
        <v>227210079</v>
      </c>
      <c r="W26" s="51">
        <f t="shared" si="3"/>
        <v>482222333</v>
      </c>
      <c r="X26" s="51">
        <f t="shared" si="3"/>
        <v>479559808</v>
      </c>
      <c r="Y26" s="51">
        <f t="shared" si="3"/>
        <v>2662525</v>
      </c>
      <c r="Z26" s="52">
        <f>+IF(X26&lt;&gt;0,+(Y26/X26)*100,0)</f>
        <v>0.5552018654574155</v>
      </c>
      <c r="AA26" s="53">
        <f>SUM(AA21:AA25)</f>
        <v>479559808</v>
      </c>
    </row>
    <row r="27" spans="1:27" ht="13.5">
      <c r="A27" s="54" t="s">
        <v>38</v>
      </c>
      <c r="B27" s="64"/>
      <c r="C27" s="9">
        <v>9292607</v>
      </c>
      <c r="D27" s="10"/>
      <c r="E27" s="11">
        <v>15641481</v>
      </c>
      <c r="F27" s="11">
        <v>19240615</v>
      </c>
      <c r="G27" s="11">
        <v>2780296</v>
      </c>
      <c r="H27" s="11"/>
      <c r="I27" s="11"/>
      <c r="J27" s="11">
        <v>2780296</v>
      </c>
      <c r="K27" s="11"/>
      <c r="L27" s="11">
        <v>948972</v>
      </c>
      <c r="M27" s="11">
        <v>826974</v>
      </c>
      <c r="N27" s="11">
        <v>1775946</v>
      </c>
      <c r="O27" s="11"/>
      <c r="P27" s="11">
        <v>1124433</v>
      </c>
      <c r="Q27" s="11"/>
      <c r="R27" s="11">
        <v>1124433</v>
      </c>
      <c r="S27" s="11"/>
      <c r="T27" s="11"/>
      <c r="U27" s="11">
        <v>1064955</v>
      </c>
      <c r="V27" s="11">
        <v>1064955</v>
      </c>
      <c r="W27" s="11">
        <v>6745630</v>
      </c>
      <c r="X27" s="11">
        <v>19240615</v>
      </c>
      <c r="Y27" s="11">
        <v>-12494985</v>
      </c>
      <c r="Z27" s="2">
        <v>-64.94</v>
      </c>
      <c r="AA27" s="15">
        <v>19240615</v>
      </c>
    </row>
    <row r="28" spans="1:27" ht="13.5">
      <c r="A28" s="54" t="s">
        <v>39</v>
      </c>
      <c r="B28" s="64"/>
      <c r="C28" s="12"/>
      <c r="D28" s="13"/>
      <c r="E28" s="14">
        <v>320000</v>
      </c>
      <c r="F28" s="14">
        <v>320000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320000</v>
      </c>
      <c r="Y28" s="14">
        <v>-320000</v>
      </c>
      <c r="Z28" s="2">
        <v>-100</v>
      </c>
      <c r="AA28" s="22">
        <v>320000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84169046</v>
      </c>
      <c r="D30" s="10"/>
      <c r="E30" s="11">
        <v>23102000</v>
      </c>
      <c r="F30" s="11">
        <v>51560203</v>
      </c>
      <c r="G30" s="11">
        <v>185087</v>
      </c>
      <c r="H30" s="11">
        <v>2633550</v>
      </c>
      <c r="I30" s="11">
        <v>142821</v>
      </c>
      <c r="J30" s="11">
        <v>2961458</v>
      </c>
      <c r="K30" s="11">
        <v>6707181</v>
      </c>
      <c r="L30" s="11">
        <v>2844847</v>
      </c>
      <c r="M30" s="11">
        <v>8607842</v>
      </c>
      <c r="N30" s="11">
        <v>18159870</v>
      </c>
      <c r="O30" s="11">
        <v>1539390</v>
      </c>
      <c r="P30" s="11">
        <v>132983</v>
      </c>
      <c r="Q30" s="11">
        <v>1832241</v>
      </c>
      <c r="R30" s="11">
        <v>3504614</v>
      </c>
      <c r="S30" s="11">
        <v>5550160</v>
      </c>
      <c r="T30" s="11">
        <v>7762416</v>
      </c>
      <c r="U30" s="11">
        <v>4545310</v>
      </c>
      <c r="V30" s="11">
        <v>17857886</v>
      </c>
      <c r="W30" s="11">
        <v>42483828</v>
      </c>
      <c r="X30" s="11">
        <v>51560203</v>
      </c>
      <c r="Y30" s="11">
        <v>-9076375</v>
      </c>
      <c r="Z30" s="2">
        <v>-17.6</v>
      </c>
      <c r="AA30" s="15">
        <v>51560203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492314093</v>
      </c>
      <c r="D36" s="10">
        <f t="shared" si="4"/>
        <v>0</v>
      </c>
      <c r="E36" s="11">
        <f t="shared" si="4"/>
        <v>409220713</v>
      </c>
      <c r="F36" s="11">
        <f t="shared" si="4"/>
        <v>411226518</v>
      </c>
      <c r="G36" s="11">
        <f t="shared" si="4"/>
        <v>16849407</v>
      </c>
      <c r="H36" s="11">
        <f t="shared" si="4"/>
        <v>18114043</v>
      </c>
      <c r="I36" s="11">
        <f t="shared" si="4"/>
        <v>20136418</v>
      </c>
      <c r="J36" s="11">
        <f t="shared" si="4"/>
        <v>55099868</v>
      </c>
      <c r="K36" s="11">
        <f t="shared" si="4"/>
        <v>12782119</v>
      </c>
      <c r="L36" s="11">
        <f t="shared" si="4"/>
        <v>27344545</v>
      </c>
      <c r="M36" s="11">
        <f t="shared" si="4"/>
        <v>32095862</v>
      </c>
      <c r="N36" s="11">
        <f t="shared" si="4"/>
        <v>72222526</v>
      </c>
      <c r="O36" s="11">
        <f t="shared" si="4"/>
        <v>9982204</v>
      </c>
      <c r="P36" s="11">
        <f t="shared" si="4"/>
        <v>20308430</v>
      </c>
      <c r="Q36" s="11">
        <f t="shared" si="4"/>
        <v>29067165</v>
      </c>
      <c r="R36" s="11">
        <f t="shared" si="4"/>
        <v>59357799</v>
      </c>
      <c r="S36" s="11">
        <f t="shared" si="4"/>
        <v>29574086</v>
      </c>
      <c r="T36" s="11">
        <f t="shared" si="4"/>
        <v>35426212</v>
      </c>
      <c r="U36" s="11">
        <f t="shared" si="4"/>
        <v>78922555</v>
      </c>
      <c r="V36" s="11">
        <f t="shared" si="4"/>
        <v>143922853</v>
      </c>
      <c r="W36" s="11">
        <f t="shared" si="4"/>
        <v>330603046</v>
      </c>
      <c r="X36" s="11">
        <f t="shared" si="4"/>
        <v>411226518</v>
      </c>
      <c r="Y36" s="11">
        <f t="shared" si="4"/>
        <v>-80623472</v>
      </c>
      <c r="Z36" s="2">
        <f aca="true" t="shared" si="5" ref="Z36:Z49">+IF(X36&lt;&gt;0,+(Y36/X36)*100,0)</f>
        <v>-19.60561113425083</v>
      </c>
      <c r="AA36" s="15">
        <f>AA6+AA21</f>
        <v>411226518</v>
      </c>
    </row>
    <row r="37" spans="1:27" ht="13.5">
      <c r="A37" s="46" t="s">
        <v>33</v>
      </c>
      <c r="B37" s="47"/>
      <c r="C37" s="9">
        <f t="shared" si="4"/>
        <v>241528278</v>
      </c>
      <c r="D37" s="10">
        <f t="shared" si="4"/>
        <v>0</v>
      </c>
      <c r="E37" s="11">
        <f t="shared" si="4"/>
        <v>352587636</v>
      </c>
      <c r="F37" s="11">
        <f t="shared" si="4"/>
        <v>392968868</v>
      </c>
      <c r="G37" s="11">
        <f t="shared" si="4"/>
        <v>3380575</v>
      </c>
      <c r="H37" s="11">
        <f t="shared" si="4"/>
        <v>7019484</v>
      </c>
      <c r="I37" s="11">
        <f t="shared" si="4"/>
        <v>14434666</v>
      </c>
      <c r="J37" s="11">
        <f t="shared" si="4"/>
        <v>24834725</v>
      </c>
      <c r="K37" s="11">
        <f t="shared" si="4"/>
        <v>16655784</v>
      </c>
      <c r="L37" s="11">
        <f t="shared" si="4"/>
        <v>18859228</v>
      </c>
      <c r="M37" s="11">
        <f t="shared" si="4"/>
        <v>36370018</v>
      </c>
      <c r="N37" s="11">
        <f t="shared" si="4"/>
        <v>71885030</v>
      </c>
      <c r="O37" s="11">
        <f t="shared" si="4"/>
        <v>14858068</v>
      </c>
      <c r="P37" s="11">
        <f t="shared" si="4"/>
        <v>37429107</v>
      </c>
      <c r="Q37" s="11">
        <f t="shared" si="4"/>
        <v>22770127</v>
      </c>
      <c r="R37" s="11">
        <f t="shared" si="4"/>
        <v>75057302</v>
      </c>
      <c r="S37" s="11">
        <f t="shared" si="4"/>
        <v>28708625</v>
      </c>
      <c r="T37" s="11">
        <f t="shared" si="4"/>
        <v>34393673</v>
      </c>
      <c r="U37" s="11">
        <f t="shared" si="4"/>
        <v>90514492</v>
      </c>
      <c r="V37" s="11">
        <f t="shared" si="4"/>
        <v>153616790</v>
      </c>
      <c r="W37" s="11">
        <f t="shared" si="4"/>
        <v>325393847</v>
      </c>
      <c r="X37" s="11">
        <f t="shared" si="4"/>
        <v>392968868</v>
      </c>
      <c r="Y37" s="11">
        <f t="shared" si="4"/>
        <v>-67575021</v>
      </c>
      <c r="Z37" s="2">
        <f t="shared" si="5"/>
        <v>-17.19602403720185</v>
      </c>
      <c r="AA37" s="15">
        <f>AA7+AA22</f>
        <v>392968868</v>
      </c>
    </row>
    <row r="38" spans="1:27" ht="13.5">
      <c r="A38" s="46" t="s">
        <v>34</v>
      </c>
      <c r="B38" s="47"/>
      <c r="C38" s="9">
        <f t="shared" si="4"/>
        <v>561645668</v>
      </c>
      <c r="D38" s="10">
        <f t="shared" si="4"/>
        <v>0</v>
      </c>
      <c r="E38" s="11">
        <f t="shared" si="4"/>
        <v>602613105</v>
      </c>
      <c r="F38" s="11">
        <f t="shared" si="4"/>
        <v>695559988</v>
      </c>
      <c r="G38" s="11">
        <f t="shared" si="4"/>
        <v>11889733</v>
      </c>
      <c r="H38" s="11">
        <f t="shared" si="4"/>
        <v>17763559</v>
      </c>
      <c r="I38" s="11">
        <f t="shared" si="4"/>
        <v>15755475</v>
      </c>
      <c r="J38" s="11">
        <f t="shared" si="4"/>
        <v>45408767</v>
      </c>
      <c r="K38" s="11">
        <f t="shared" si="4"/>
        <v>31005649</v>
      </c>
      <c r="L38" s="11">
        <f t="shared" si="4"/>
        <v>37381830</v>
      </c>
      <c r="M38" s="11">
        <f t="shared" si="4"/>
        <v>49232831</v>
      </c>
      <c r="N38" s="11">
        <f t="shared" si="4"/>
        <v>117620310</v>
      </c>
      <c r="O38" s="11">
        <f t="shared" si="4"/>
        <v>32800354</v>
      </c>
      <c r="P38" s="11">
        <f t="shared" si="4"/>
        <v>43860493</v>
      </c>
      <c r="Q38" s="11">
        <f t="shared" si="4"/>
        <v>56812730</v>
      </c>
      <c r="R38" s="11">
        <f t="shared" si="4"/>
        <v>133473577</v>
      </c>
      <c r="S38" s="11">
        <f t="shared" si="4"/>
        <v>68071424</v>
      </c>
      <c r="T38" s="11">
        <f t="shared" si="4"/>
        <v>32366382</v>
      </c>
      <c r="U38" s="11">
        <f t="shared" si="4"/>
        <v>90136548</v>
      </c>
      <c r="V38" s="11">
        <f t="shared" si="4"/>
        <v>190574354</v>
      </c>
      <c r="W38" s="11">
        <f t="shared" si="4"/>
        <v>487077008</v>
      </c>
      <c r="X38" s="11">
        <f t="shared" si="4"/>
        <v>695559988</v>
      </c>
      <c r="Y38" s="11">
        <f t="shared" si="4"/>
        <v>-208482980</v>
      </c>
      <c r="Z38" s="2">
        <f t="shared" si="5"/>
        <v>-29.973400367589864</v>
      </c>
      <c r="AA38" s="15">
        <f>AA8+AA23</f>
        <v>695559988</v>
      </c>
    </row>
    <row r="39" spans="1:27" ht="13.5">
      <c r="A39" s="46" t="s">
        <v>35</v>
      </c>
      <c r="B39" s="47"/>
      <c r="C39" s="9">
        <f t="shared" si="4"/>
        <v>569937771</v>
      </c>
      <c r="D39" s="10">
        <f t="shared" si="4"/>
        <v>0</v>
      </c>
      <c r="E39" s="11">
        <f t="shared" si="4"/>
        <v>450059346</v>
      </c>
      <c r="F39" s="11">
        <f t="shared" si="4"/>
        <v>598754719</v>
      </c>
      <c r="G39" s="11">
        <f t="shared" si="4"/>
        <v>27094278</v>
      </c>
      <c r="H39" s="11">
        <f t="shared" si="4"/>
        <v>22499534</v>
      </c>
      <c r="I39" s="11">
        <f t="shared" si="4"/>
        <v>15773027</v>
      </c>
      <c r="J39" s="11">
        <f t="shared" si="4"/>
        <v>65366839</v>
      </c>
      <c r="K39" s="11">
        <f t="shared" si="4"/>
        <v>31135012</v>
      </c>
      <c r="L39" s="11">
        <f t="shared" si="4"/>
        <v>36921908</v>
      </c>
      <c r="M39" s="11">
        <f t="shared" si="4"/>
        <v>50988935</v>
      </c>
      <c r="N39" s="11">
        <f t="shared" si="4"/>
        <v>119045855</v>
      </c>
      <c r="O39" s="11">
        <f t="shared" si="4"/>
        <v>13399403</v>
      </c>
      <c r="P39" s="11">
        <f t="shared" si="4"/>
        <v>35503099</v>
      </c>
      <c r="Q39" s="11">
        <f t="shared" si="4"/>
        <v>56554599</v>
      </c>
      <c r="R39" s="11">
        <f t="shared" si="4"/>
        <v>105457101</v>
      </c>
      <c r="S39" s="11">
        <f t="shared" si="4"/>
        <v>51479127</v>
      </c>
      <c r="T39" s="11">
        <f t="shared" si="4"/>
        <v>38874189</v>
      </c>
      <c r="U39" s="11">
        <f t="shared" si="4"/>
        <v>89313327</v>
      </c>
      <c r="V39" s="11">
        <f t="shared" si="4"/>
        <v>179666643</v>
      </c>
      <c r="W39" s="11">
        <f t="shared" si="4"/>
        <v>469536438</v>
      </c>
      <c r="X39" s="11">
        <f t="shared" si="4"/>
        <v>598754719</v>
      </c>
      <c r="Y39" s="11">
        <f t="shared" si="4"/>
        <v>-129218281</v>
      </c>
      <c r="Z39" s="2">
        <f t="shared" si="5"/>
        <v>-21.581171204097018</v>
      </c>
      <c r="AA39" s="15">
        <f>AA9+AA24</f>
        <v>598754719</v>
      </c>
    </row>
    <row r="40" spans="1:27" ht="13.5">
      <c r="A40" s="46" t="s">
        <v>36</v>
      </c>
      <c r="B40" s="47"/>
      <c r="C40" s="9">
        <f t="shared" si="4"/>
        <v>182541977</v>
      </c>
      <c r="D40" s="10">
        <f t="shared" si="4"/>
        <v>0</v>
      </c>
      <c r="E40" s="11">
        <f t="shared" si="4"/>
        <v>145974958</v>
      </c>
      <c r="F40" s="11">
        <f t="shared" si="4"/>
        <v>102724198</v>
      </c>
      <c r="G40" s="11">
        <f t="shared" si="4"/>
        <v>4461494</v>
      </c>
      <c r="H40" s="11">
        <f t="shared" si="4"/>
        <v>11065211</v>
      </c>
      <c r="I40" s="11">
        <f t="shared" si="4"/>
        <v>4479354</v>
      </c>
      <c r="J40" s="11">
        <f t="shared" si="4"/>
        <v>20006059</v>
      </c>
      <c r="K40" s="11">
        <f t="shared" si="4"/>
        <v>9503621</v>
      </c>
      <c r="L40" s="11">
        <f t="shared" si="4"/>
        <v>7111719</v>
      </c>
      <c r="M40" s="11">
        <f t="shared" si="4"/>
        <v>27489117</v>
      </c>
      <c r="N40" s="11">
        <f t="shared" si="4"/>
        <v>44104457</v>
      </c>
      <c r="O40" s="11">
        <f t="shared" si="4"/>
        <v>3432725</v>
      </c>
      <c r="P40" s="11">
        <f t="shared" si="4"/>
        <v>5958300</v>
      </c>
      <c r="Q40" s="11">
        <f t="shared" si="4"/>
        <v>5346441</v>
      </c>
      <c r="R40" s="11">
        <f t="shared" si="4"/>
        <v>14737466</v>
      </c>
      <c r="S40" s="11">
        <f t="shared" si="4"/>
        <v>4467111</v>
      </c>
      <c r="T40" s="11">
        <f t="shared" si="4"/>
        <v>3633758</v>
      </c>
      <c r="U40" s="11">
        <f t="shared" si="4"/>
        <v>6444591</v>
      </c>
      <c r="V40" s="11">
        <f t="shared" si="4"/>
        <v>14545460</v>
      </c>
      <c r="W40" s="11">
        <f t="shared" si="4"/>
        <v>93393442</v>
      </c>
      <c r="X40" s="11">
        <f t="shared" si="4"/>
        <v>102724198</v>
      </c>
      <c r="Y40" s="11">
        <f t="shared" si="4"/>
        <v>-9330756</v>
      </c>
      <c r="Z40" s="2">
        <f t="shared" si="5"/>
        <v>-9.083308686430435</v>
      </c>
      <c r="AA40" s="15">
        <f>AA10+AA25</f>
        <v>102724198</v>
      </c>
    </row>
    <row r="41" spans="1:27" ht="13.5">
      <c r="A41" s="48" t="s">
        <v>37</v>
      </c>
      <c r="B41" s="47"/>
      <c r="C41" s="49">
        <f aca="true" t="shared" si="6" ref="C41:Y41">SUM(C36:C40)</f>
        <v>2047967787</v>
      </c>
      <c r="D41" s="50">
        <f t="shared" si="6"/>
        <v>0</v>
      </c>
      <c r="E41" s="51">
        <f t="shared" si="6"/>
        <v>1960455758</v>
      </c>
      <c r="F41" s="51">
        <f t="shared" si="6"/>
        <v>2201234291</v>
      </c>
      <c r="G41" s="51">
        <f t="shared" si="6"/>
        <v>63675487</v>
      </c>
      <c r="H41" s="51">
        <f t="shared" si="6"/>
        <v>76461831</v>
      </c>
      <c r="I41" s="51">
        <f t="shared" si="6"/>
        <v>70578940</v>
      </c>
      <c r="J41" s="51">
        <f t="shared" si="6"/>
        <v>210716258</v>
      </c>
      <c r="K41" s="51">
        <f t="shared" si="6"/>
        <v>101082185</v>
      </c>
      <c r="L41" s="51">
        <f t="shared" si="6"/>
        <v>127619230</v>
      </c>
      <c r="M41" s="51">
        <f t="shared" si="6"/>
        <v>196176763</v>
      </c>
      <c r="N41" s="51">
        <f t="shared" si="6"/>
        <v>424878178</v>
      </c>
      <c r="O41" s="51">
        <f t="shared" si="6"/>
        <v>74472754</v>
      </c>
      <c r="P41" s="51">
        <f t="shared" si="6"/>
        <v>143059429</v>
      </c>
      <c r="Q41" s="51">
        <f t="shared" si="6"/>
        <v>170551062</v>
      </c>
      <c r="R41" s="51">
        <f t="shared" si="6"/>
        <v>388083245</v>
      </c>
      <c r="S41" s="51">
        <f t="shared" si="6"/>
        <v>182300373</v>
      </c>
      <c r="T41" s="51">
        <f t="shared" si="6"/>
        <v>144694214</v>
      </c>
      <c r="U41" s="51">
        <f t="shared" si="6"/>
        <v>355331513</v>
      </c>
      <c r="V41" s="51">
        <f t="shared" si="6"/>
        <v>682326100</v>
      </c>
      <c r="W41" s="51">
        <f t="shared" si="6"/>
        <v>1706003781</v>
      </c>
      <c r="X41" s="51">
        <f t="shared" si="6"/>
        <v>2201234291</v>
      </c>
      <c r="Y41" s="51">
        <f t="shared" si="6"/>
        <v>-495230510</v>
      </c>
      <c r="Z41" s="52">
        <f t="shared" si="5"/>
        <v>-22.497855499744258</v>
      </c>
      <c r="AA41" s="53">
        <f>SUM(AA36:AA40)</f>
        <v>2201234291</v>
      </c>
    </row>
    <row r="42" spans="1:27" ht="13.5">
      <c r="A42" s="54" t="s">
        <v>38</v>
      </c>
      <c r="B42" s="35"/>
      <c r="C42" s="65">
        <f aca="true" t="shared" si="7" ref="C42:Y48">C12+C27</f>
        <v>190239265</v>
      </c>
      <c r="D42" s="66">
        <f t="shared" si="7"/>
        <v>0</v>
      </c>
      <c r="E42" s="67">
        <f t="shared" si="7"/>
        <v>334379761</v>
      </c>
      <c r="F42" s="67">
        <f t="shared" si="7"/>
        <v>337896296</v>
      </c>
      <c r="G42" s="67">
        <f t="shared" si="7"/>
        <v>10036640</v>
      </c>
      <c r="H42" s="67">
        <f t="shared" si="7"/>
        <v>13019615</v>
      </c>
      <c r="I42" s="67">
        <f t="shared" si="7"/>
        <v>6904869</v>
      </c>
      <c r="J42" s="67">
        <f t="shared" si="7"/>
        <v>29961124</v>
      </c>
      <c r="K42" s="67">
        <f t="shared" si="7"/>
        <v>12599993</v>
      </c>
      <c r="L42" s="67">
        <f t="shared" si="7"/>
        <v>9587922</v>
      </c>
      <c r="M42" s="67">
        <f t="shared" si="7"/>
        <v>12759379</v>
      </c>
      <c r="N42" s="67">
        <f t="shared" si="7"/>
        <v>34947294</v>
      </c>
      <c r="O42" s="67">
        <f t="shared" si="7"/>
        <v>14278363</v>
      </c>
      <c r="P42" s="67">
        <f t="shared" si="7"/>
        <v>14907510</v>
      </c>
      <c r="Q42" s="67">
        <f t="shared" si="7"/>
        <v>21496901</v>
      </c>
      <c r="R42" s="67">
        <f t="shared" si="7"/>
        <v>50682774</v>
      </c>
      <c r="S42" s="67">
        <f t="shared" si="7"/>
        <v>23033628</v>
      </c>
      <c r="T42" s="67">
        <f t="shared" si="7"/>
        <v>16647704</v>
      </c>
      <c r="U42" s="67">
        <f t="shared" si="7"/>
        <v>23113733</v>
      </c>
      <c r="V42" s="67">
        <f t="shared" si="7"/>
        <v>62795065</v>
      </c>
      <c r="W42" s="67">
        <f t="shared" si="7"/>
        <v>178386257</v>
      </c>
      <c r="X42" s="67">
        <f t="shared" si="7"/>
        <v>337896296</v>
      </c>
      <c r="Y42" s="67">
        <f t="shared" si="7"/>
        <v>-159510039</v>
      </c>
      <c r="Z42" s="69">
        <f t="shared" si="5"/>
        <v>-47.20680306007261</v>
      </c>
      <c r="AA42" s="68">
        <f aca="true" t="shared" si="8" ref="AA42:AA48">AA12+AA27</f>
        <v>337896296</v>
      </c>
    </row>
    <row r="43" spans="1:27" ht="13.5">
      <c r="A43" s="54" t="s">
        <v>39</v>
      </c>
      <c r="B43" s="35"/>
      <c r="C43" s="70">
        <f t="shared" si="7"/>
        <v>2328649</v>
      </c>
      <c r="D43" s="71">
        <f t="shared" si="7"/>
        <v>0</v>
      </c>
      <c r="E43" s="72">
        <f t="shared" si="7"/>
        <v>320000</v>
      </c>
      <c r="F43" s="72">
        <f t="shared" si="7"/>
        <v>541703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88378</v>
      </c>
      <c r="N43" s="72">
        <f t="shared" si="7"/>
        <v>88378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88378</v>
      </c>
      <c r="X43" s="72">
        <f t="shared" si="7"/>
        <v>541703</v>
      </c>
      <c r="Y43" s="72">
        <f t="shared" si="7"/>
        <v>-453325</v>
      </c>
      <c r="Z43" s="73">
        <f t="shared" si="5"/>
        <v>-83.68515588800504</v>
      </c>
      <c r="AA43" s="74">
        <f t="shared" si="8"/>
        <v>541703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407051278</v>
      </c>
      <c r="D45" s="66">
        <f t="shared" si="7"/>
        <v>0</v>
      </c>
      <c r="E45" s="67">
        <f t="shared" si="7"/>
        <v>494500452</v>
      </c>
      <c r="F45" s="67">
        <f t="shared" si="7"/>
        <v>418696300</v>
      </c>
      <c r="G45" s="67">
        <f t="shared" si="7"/>
        <v>13238879</v>
      </c>
      <c r="H45" s="67">
        <f t="shared" si="7"/>
        <v>17130289</v>
      </c>
      <c r="I45" s="67">
        <f t="shared" si="7"/>
        <v>4195976</v>
      </c>
      <c r="J45" s="67">
        <f t="shared" si="7"/>
        <v>34565144</v>
      </c>
      <c r="K45" s="67">
        <f t="shared" si="7"/>
        <v>33974353</v>
      </c>
      <c r="L45" s="67">
        <f t="shared" si="7"/>
        <v>14121514</v>
      </c>
      <c r="M45" s="67">
        <f t="shared" si="7"/>
        <v>27807985</v>
      </c>
      <c r="N45" s="67">
        <f t="shared" si="7"/>
        <v>75903852</v>
      </c>
      <c r="O45" s="67">
        <f t="shared" si="7"/>
        <v>18133542</v>
      </c>
      <c r="P45" s="67">
        <f t="shared" si="7"/>
        <v>15155500</v>
      </c>
      <c r="Q45" s="67">
        <f t="shared" si="7"/>
        <v>32961901</v>
      </c>
      <c r="R45" s="67">
        <f t="shared" si="7"/>
        <v>66250943</v>
      </c>
      <c r="S45" s="67">
        <f t="shared" si="7"/>
        <v>20373122</v>
      </c>
      <c r="T45" s="67">
        <f t="shared" si="7"/>
        <v>29750714</v>
      </c>
      <c r="U45" s="67">
        <f t="shared" si="7"/>
        <v>81493797</v>
      </c>
      <c r="V45" s="67">
        <f t="shared" si="7"/>
        <v>131617633</v>
      </c>
      <c r="W45" s="67">
        <f t="shared" si="7"/>
        <v>308337572</v>
      </c>
      <c r="X45" s="67">
        <f t="shared" si="7"/>
        <v>418696300</v>
      </c>
      <c r="Y45" s="67">
        <f t="shared" si="7"/>
        <v>-110358728</v>
      </c>
      <c r="Z45" s="69">
        <f t="shared" si="5"/>
        <v>-26.357703184862153</v>
      </c>
      <c r="AA45" s="68">
        <f t="shared" si="8"/>
        <v>418696300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2392801</v>
      </c>
      <c r="D48" s="66">
        <f t="shared" si="7"/>
        <v>0</v>
      </c>
      <c r="E48" s="67">
        <f t="shared" si="7"/>
        <v>8661679</v>
      </c>
      <c r="F48" s="67">
        <f t="shared" si="7"/>
        <v>3370000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28500</v>
      </c>
      <c r="N48" s="67">
        <f t="shared" si="7"/>
        <v>28500</v>
      </c>
      <c r="O48" s="67">
        <f t="shared" si="7"/>
        <v>428262</v>
      </c>
      <c r="P48" s="67">
        <f t="shared" si="7"/>
        <v>202167</v>
      </c>
      <c r="Q48" s="67">
        <f t="shared" si="7"/>
        <v>0</v>
      </c>
      <c r="R48" s="67">
        <f t="shared" si="7"/>
        <v>630429</v>
      </c>
      <c r="S48" s="67">
        <f t="shared" si="7"/>
        <v>0</v>
      </c>
      <c r="T48" s="67">
        <f t="shared" si="7"/>
        <v>0</v>
      </c>
      <c r="U48" s="67">
        <f t="shared" si="7"/>
        <v>758448</v>
      </c>
      <c r="V48" s="67">
        <f t="shared" si="7"/>
        <v>758448</v>
      </c>
      <c r="W48" s="67">
        <f t="shared" si="7"/>
        <v>1417377</v>
      </c>
      <c r="X48" s="67">
        <f t="shared" si="7"/>
        <v>3370000</v>
      </c>
      <c r="Y48" s="67">
        <f t="shared" si="7"/>
        <v>-1952623</v>
      </c>
      <c r="Z48" s="69">
        <f t="shared" si="5"/>
        <v>-57.94133531157269</v>
      </c>
      <c r="AA48" s="68">
        <f t="shared" si="8"/>
        <v>3370000</v>
      </c>
    </row>
    <row r="49" spans="1:27" ht="13.5">
      <c r="A49" s="75" t="s">
        <v>49</v>
      </c>
      <c r="B49" s="76"/>
      <c r="C49" s="77">
        <f aca="true" t="shared" si="9" ref="C49:Y49">SUM(C41:C48)</f>
        <v>2649979780</v>
      </c>
      <c r="D49" s="78">
        <f t="shared" si="9"/>
        <v>0</v>
      </c>
      <c r="E49" s="79">
        <f t="shared" si="9"/>
        <v>2798317650</v>
      </c>
      <c r="F49" s="79">
        <f t="shared" si="9"/>
        <v>2961738590</v>
      </c>
      <c r="G49" s="79">
        <f t="shared" si="9"/>
        <v>86951006</v>
      </c>
      <c r="H49" s="79">
        <f t="shared" si="9"/>
        <v>106611735</v>
      </c>
      <c r="I49" s="79">
        <f t="shared" si="9"/>
        <v>81679785</v>
      </c>
      <c r="J49" s="79">
        <f t="shared" si="9"/>
        <v>275242526</v>
      </c>
      <c r="K49" s="79">
        <f t="shared" si="9"/>
        <v>147656531</v>
      </c>
      <c r="L49" s="79">
        <f t="shared" si="9"/>
        <v>151328666</v>
      </c>
      <c r="M49" s="79">
        <f t="shared" si="9"/>
        <v>236861005</v>
      </c>
      <c r="N49" s="79">
        <f t="shared" si="9"/>
        <v>535846202</v>
      </c>
      <c r="O49" s="79">
        <f t="shared" si="9"/>
        <v>107312921</v>
      </c>
      <c r="P49" s="79">
        <f t="shared" si="9"/>
        <v>173324606</v>
      </c>
      <c r="Q49" s="79">
        <f t="shared" si="9"/>
        <v>225009864</v>
      </c>
      <c r="R49" s="79">
        <f t="shared" si="9"/>
        <v>505647391</v>
      </c>
      <c r="S49" s="79">
        <f t="shared" si="9"/>
        <v>225707123</v>
      </c>
      <c r="T49" s="79">
        <f t="shared" si="9"/>
        <v>191092632</v>
      </c>
      <c r="U49" s="79">
        <f t="shared" si="9"/>
        <v>460697491</v>
      </c>
      <c r="V49" s="79">
        <f t="shared" si="9"/>
        <v>877497246</v>
      </c>
      <c r="W49" s="79">
        <f t="shared" si="9"/>
        <v>2194233365</v>
      </c>
      <c r="X49" s="79">
        <f t="shared" si="9"/>
        <v>2961738590</v>
      </c>
      <c r="Y49" s="79">
        <f t="shared" si="9"/>
        <v>-767505225</v>
      </c>
      <c r="Z49" s="80">
        <f t="shared" si="5"/>
        <v>-25.91400968307605</v>
      </c>
      <c r="AA49" s="81">
        <f>SUM(AA41:AA48)</f>
        <v>2961738590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368693198</v>
      </c>
      <c r="D51" s="66">
        <f t="shared" si="10"/>
        <v>0</v>
      </c>
      <c r="E51" s="67">
        <f t="shared" si="10"/>
        <v>564082557</v>
      </c>
      <c r="F51" s="67">
        <f t="shared" si="10"/>
        <v>523196688</v>
      </c>
      <c r="G51" s="67">
        <f t="shared" si="10"/>
        <v>16286641</v>
      </c>
      <c r="H51" s="67">
        <f t="shared" si="10"/>
        <v>17701111</v>
      </c>
      <c r="I51" s="67">
        <f t="shared" si="10"/>
        <v>26875762</v>
      </c>
      <c r="J51" s="67">
        <f t="shared" si="10"/>
        <v>60863514</v>
      </c>
      <c r="K51" s="67">
        <f t="shared" si="10"/>
        <v>27940195</v>
      </c>
      <c r="L51" s="67">
        <f t="shared" si="10"/>
        <v>34421153</v>
      </c>
      <c r="M51" s="67">
        <f t="shared" si="10"/>
        <v>73035603</v>
      </c>
      <c r="N51" s="67">
        <f t="shared" si="10"/>
        <v>135396951</v>
      </c>
      <c r="O51" s="67">
        <f t="shared" si="10"/>
        <v>20927338</v>
      </c>
      <c r="P51" s="67">
        <f t="shared" si="10"/>
        <v>19635038</v>
      </c>
      <c r="Q51" s="67">
        <f t="shared" si="10"/>
        <v>42422818</v>
      </c>
      <c r="R51" s="67">
        <f t="shared" si="10"/>
        <v>82985194</v>
      </c>
      <c r="S51" s="67">
        <f t="shared" si="10"/>
        <v>33829772</v>
      </c>
      <c r="T51" s="67">
        <f t="shared" si="10"/>
        <v>43229425</v>
      </c>
      <c r="U51" s="67">
        <f t="shared" si="10"/>
        <v>84773455</v>
      </c>
      <c r="V51" s="67">
        <f t="shared" si="10"/>
        <v>161832652</v>
      </c>
      <c r="W51" s="67">
        <f t="shared" si="10"/>
        <v>441078311</v>
      </c>
      <c r="X51" s="67">
        <f t="shared" si="10"/>
        <v>523196688</v>
      </c>
      <c r="Y51" s="67">
        <f t="shared" si="10"/>
        <v>-82118377</v>
      </c>
      <c r="Z51" s="69">
        <f>+IF(X51&lt;&gt;0,+(Y51/X51)*100,0)</f>
        <v>-15.695507804896502</v>
      </c>
      <c r="AA51" s="68">
        <f>SUM(AA57:AA61)</f>
        <v>523196688</v>
      </c>
    </row>
    <row r="52" spans="1:27" ht="13.5">
      <c r="A52" s="84" t="s">
        <v>32</v>
      </c>
      <c r="B52" s="47"/>
      <c r="C52" s="9">
        <v>113050312</v>
      </c>
      <c r="D52" s="10"/>
      <c r="E52" s="11">
        <v>121192613</v>
      </c>
      <c r="F52" s="11">
        <v>108792247</v>
      </c>
      <c r="G52" s="11">
        <v>5622050</v>
      </c>
      <c r="H52" s="11">
        <v>7452608</v>
      </c>
      <c r="I52" s="11">
        <v>2980267</v>
      </c>
      <c r="J52" s="11">
        <v>16054925</v>
      </c>
      <c r="K52" s="11">
        <v>3532335</v>
      </c>
      <c r="L52" s="11">
        <v>6663244</v>
      </c>
      <c r="M52" s="11">
        <v>15985578</v>
      </c>
      <c r="N52" s="11">
        <v>26181157</v>
      </c>
      <c r="O52" s="11">
        <v>3947487</v>
      </c>
      <c r="P52" s="11">
        <v>11849969</v>
      </c>
      <c r="Q52" s="11">
        <v>6004478</v>
      </c>
      <c r="R52" s="11">
        <v>21801934</v>
      </c>
      <c r="S52" s="11">
        <v>5356876</v>
      </c>
      <c r="T52" s="11">
        <v>10547777</v>
      </c>
      <c r="U52" s="11">
        <v>26407215</v>
      </c>
      <c r="V52" s="11">
        <v>42311868</v>
      </c>
      <c r="W52" s="11">
        <v>106349884</v>
      </c>
      <c r="X52" s="11">
        <v>108792247</v>
      </c>
      <c r="Y52" s="11">
        <v>-2442363</v>
      </c>
      <c r="Z52" s="2">
        <v>-2.24</v>
      </c>
      <c r="AA52" s="15">
        <v>108792247</v>
      </c>
    </row>
    <row r="53" spans="1:27" ht="13.5">
      <c r="A53" s="84" t="s">
        <v>33</v>
      </c>
      <c r="B53" s="47"/>
      <c r="C53" s="9">
        <v>88315495</v>
      </c>
      <c r="D53" s="10"/>
      <c r="E53" s="11">
        <v>171892854</v>
      </c>
      <c r="F53" s="11">
        <v>165236354</v>
      </c>
      <c r="G53" s="11">
        <v>6307986</v>
      </c>
      <c r="H53" s="11">
        <v>6754604</v>
      </c>
      <c r="I53" s="11">
        <v>6939164</v>
      </c>
      <c r="J53" s="11">
        <v>20001754</v>
      </c>
      <c r="K53" s="11">
        <v>7604301</v>
      </c>
      <c r="L53" s="11">
        <v>15786822</v>
      </c>
      <c r="M53" s="11">
        <v>37624279</v>
      </c>
      <c r="N53" s="11">
        <v>61015402</v>
      </c>
      <c r="O53" s="11">
        <v>4555082</v>
      </c>
      <c r="P53" s="11">
        <v>-9157500</v>
      </c>
      <c r="Q53" s="11">
        <v>11239295</v>
      </c>
      <c r="R53" s="11">
        <v>6636877</v>
      </c>
      <c r="S53" s="11">
        <v>14486379</v>
      </c>
      <c r="T53" s="11">
        <v>10110107</v>
      </c>
      <c r="U53" s="11">
        <v>20621617</v>
      </c>
      <c r="V53" s="11">
        <v>45218103</v>
      </c>
      <c r="W53" s="11">
        <v>132872136</v>
      </c>
      <c r="X53" s="11">
        <v>165236354</v>
      </c>
      <c r="Y53" s="11">
        <v>-32364218</v>
      </c>
      <c r="Z53" s="2">
        <v>-19.59</v>
      </c>
      <c r="AA53" s="15">
        <v>165236354</v>
      </c>
    </row>
    <row r="54" spans="1:27" ht="13.5">
      <c r="A54" s="84" t="s">
        <v>34</v>
      </c>
      <c r="B54" s="47"/>
      <c r="C54" s="9">
        <v>58398030</v>
      </c>
      <c r="D54" s="10"/>
      <c r="E54" s="11">
        <v>53319595</v>
      </c>
      <c r="F54" s="11">
        <v>58960696</v>
      </c>
      <c r="G54" s="11">
        <v>426641</v>
      </c>
      <c r="H54" s="11">
        <v>467115</v>
      </c>
      <c r="I54" s="11">
        <v>6800159</v>
      </c>
      <c r="J54" s="11">
        <v>7693915</v>
      </c>
      <c r="K54" s="11">
        <v>8916701</v>
      </c>
      <c r="L54" s="11">
        <v>1352663</v>
      </c>
      <c r="M54" s="11">
        <v>2434095</v>
      </c>
      <c r="N54" s="11">
        <v>12703459</v>
      </c>
      <c r="O54" s="11">
        <v>5215646</v>
      </c>
      <c r="P54" s="11">
        <v>3572367</v>
      </c>
      <c r="Q54" s="11">
        <v>7135867</v>
      </c>
      <c r="R54" s="11">
        <v>15923880</v>
      </c>
      <c r="S54" s="11">
        <v>4202582</v>
      </c>
      <c r="T54" s="11">
        <v>8602989</v>
      </c>
      <c r="U54" s="11">
        <v>7288208</v>
      </c>
      <c r="V54" s="11">
        <v>20093779</v>
      </c>
      <c r="W54" s="11">
        <v>56415033</v>
      </c>
      <c r="X54" s="11">
        <v>58960696</v>
      </c>
      <c r="Y54" s="11">
        <v>-2545663</v>
      </c>
      <c r="Z54" s="2">
        <v>-4.32</v>
      </c>
      <c r="AA54" s="15">
        <v>58960696</v>
      </c>
    </row>
    <row r="55" spans="1:27" ht="13.5">
      <c r="A55" s="84" t="s">
        <v>35</v>
      </c>
      <c r="B55" s="47"/>
      <c r="C55" s="9">
        <v>15477265</v>
      </c>
      <c r="D55" s="10"/>
      <c r="E55" s="11">
        <v>18029864</v>
      </c>
      <c r="F55" s="11">
        <v>23929864</v>
      </c>
      <c r="G55" s="11"/>
      <c r="H55" s="11">
        <v>75256</v>
      </c>
      <c r="I55" s="11">
        <v>753201</v>
      </c>
      <c r="J55" s="11">
        <v>828457</v>
      </c>
      <c r="K55" s="11">
        <v>1968709</v>
      </c>
      <c r="L55" s="11">
        <v>1557931</v>
      </c>
      <c r="M55" s="11">
        <v>3569275</v>
      </c>
      <c r="N55" s="11">
        <v>7095915</v>
      </c>
      <c r="O55" s="11">
        <v>891337</v>
      </c>
      <c r="P55" s="11">
        <v>3009264</v>
      </c>
      <c r="Q55" s="11">
        <v>3177797</v>
      </c>
      <c r="R55" s="11">
        <v>7078398</v>
      </c>
      <c r="S55" s="11">
        <v>1854356</v>
      </c>
      <c r="T55" s="11">
        <v>1211969</v>
      </c>
      <c r="U55" s="11">
        <v>6278689</v>
      </c>
      <c r="V55" s="11">
        <v>9345014</v>
      </c>
      <c r="W55" s="11">
        <v>24347784</v>
      </c>
      <c r="X55" s="11">
        <v>23929864</v>
      </c>
      <c r="Y55" s="11">
        <v>417920</v>
      </c>
      <c r="Z55" s="2">
        <v>1.75</v>
      </c>
      <c r="AA55" s="15">
        <v>23929864</v>
      </c>
    </row>
    <row r="56" spans="1:27" ht="13.5">
      <c r="A56" s="84" t="s">
        <v>36</v>
      </c>
      <c r="B56" s="47"/>
      <c r="C56" s="9">
        <v>2361008</v>
      </c>
      <c r="D56" s="10"/>
      <c r="E56" s="11">
        <v>11875531</v>
      </c>
      <c r="F56" s="11">
        <v>7795531</v>
      </c>
      <c r="G56" s="11">
        <v>3139887</v>
      </c>
      <c r="H56" s="11">
        <v>34196</v>
      </c>
      <c r="I56" s="11">
        <v>2552076</v>
      </c>
      <c r="J56" s="11">
        <v>5726159</v>
      </c>
      <c r="K56" s="11">
        <v>990057</v>
      </c>
      <c r="L56" s="11">
        <v>1440126</v>
      </c>
      <c r="M56" s="11">
        <v>7478682</v>
      </c>
      <c r="N56" s="11">
        <v>9908865</v>
      </c>
      <c r="O56" s="11">
        <v>1620613</v>
      </c>
      <c r="P56" s="11">
        <v>1579112</v>
      </c>
      <c r="Q56" s="11">
        <v>1239668</v>
      </c>
      <c r="R56" s="11">
        <v>4439393</v>
      </c>
      <c r="S56" s="11">
        <v>1838819</v>
      </c>
      <c r="T56" s="11">
        <v>1494826</v>
      </c>
      <c r="U56" s="11">
        <v>4154563</v>
      </c>
      <c r="V56" s="11">
        <v>7488208</v>
      </c>
      <c r="W56" s="11">
        <v>27562625</v>
      </c>
      <c r="X56" s="11">
        <v>7795531</v>
      </c>
      <c r="Y56" s="11">
        <v>19767094</v>
      </c>
      <c r="Z56" s="2">
        <v>253.57</v>
      </c>
      <c r="AA56" s="15">
        <v>7795531</v>
      </c>
    </row>
    <row r="57" spans="1:27" ht="13.5">
      <c r="A57" s="85" t="s">
        <v>37</v>
      </c>
      <c r="B57" s="47"/>
      <c r="C57" s="49">
        <f aca="true" t="shared" si="11" ref="C57:Y57">SUM(C52:C56)</f>
        <v>277602110</v>
      </c>
      <c r="D57" s="50">
        <f t="shared" si="11"/>
        <v>0</v>
      </c>
      <c r="E57" s="51">
        <f t="shared" si="11"/>
        <v>376310457</v>
      </c>
      <c r="F57" s="51">
        <f t="shared" si="11"/>
        <v>364714692</v>
      </c>
      <c r="G57" s="51">
        <f t="shared" si="11"/>
        <v>15496564</v>
      </c>
      <c r="H57" s="51">
        <f t="shared" si="11"/>
        <v>14783779</v>
      </c>
      <c r="I57" s="51">
        <f t="shared" si="11"/>
        <v>20024867</v>
      </c>
      <c r="J57" s="51">
        <f t="shared" si="11"/>
        <v>50305210</v>
      </c>
      <c r="K57" s="51">
        <f t="shared" si="11"/>
        <v>23012103</v>
      </c>
      <c r="L57" s="51">
        <f t="shared" si="11"/>
        <v>26800786</v>
      </c>
      <c r="M57" s="51">
        <f t="shared" si="11"/>
        <v>67091909</v>
      </c>
      <c r="N57" s="51">
        <f t="shared" si="11"/>
        <v>116904798</v>
      </c>
      <c r="O57" s="51">
        <f t="shared" si="11"/>
        <v>16230165</v>
      </c>
      <c r="P57" s="51">
        <f t="shared" si="11"/>
        <v>10853212</v>
      </c>
      <c r="Q57" s="51">
        <f t="shared" si="11"/>
        <v>28797105</v>
      </c>
      <c r="R57" s="51">
        <f t="shared" si="11"/>
        <v>55880482</v>
      </c>
      <c r="S57" s="51">
        <f t="shared" si="11"/>
        <v>27739012</v>
      </c>
      <c r="T57" s="51">
        <f t="shared" si="11"/>
        <v>31967668</v>
      </c>
      <c r="U57" s="51">
        <f t="shared" si="11"/>
        <v>64750292</v>
      </c>
      <c r="V57" s="51">
        <f t="shared" si="11"/>
        <v>124456972</v>
      </c>
      <c r="W57" s="51">
        <f t="shared" si="11"/>
        <v>347547462</v>
      </c>
      <c r="X57" s="51">
        <f t="shared" si="11"/>
        <v>364714692</v>
      </c>
      <c r="Y57" s="51">
        <f t="shared" si="11"/>
        <v>-17167230</v>
      </c>
      <c r="Z57" s="52">
        <f>+IF(X57&lt;&gt;0,+(Y57/X57)*100,0)</f>
        <v>-4.707030009089955</v>
      </c>
      <c r="AA57" s="53">
        <f>SUM(AA52:AA56)</f>
        <v>364714692</v>
      </c>
    </row>
    <row r="58" spans="1:27" ht="13.5">
      <c r="A58" s="86" t="s">
        <v>38</v>
      </c>
      <c r="B58" s="35"/>
      <c r="C58" s="9">
        <v>7256502</v>
      </c>
      <c r="D58" s="10"/>
      <c r="E58" s="11">
        <v>12619018</v>
      </c>
      <c r="F58" s="11">
        <v>13146645</v>
      </c>
      <c r="G58" s="11">
        <v>5759</v>
      </c>
      <c r="H58" s="11">
        <v>17451</v>
      </c>
      <c r="I58" s="11">
        <v>988582</v>
      </c>
      <c r="J58" s="11">
        <v>1011792</v>
      </c>
      <c r="K58" s="11">
        <v>60079</v>
      </c>
      <c r="L58" s="11">
        <v>422948</v>
      </c>
      <c r="M58" s="11">
        <v>163684</v>
      </c>
      <c r="N58" s="11">
        <v>646711</v>
      </c>
      <c r="O58" s="11">
        <v>124412</v>
      </c>
      <c r="P58" s="11">
        <v>367227</v>
      </c>
      <c r="Q58" s="11">
        <v>2003293</v>
      </c>
      <c r="R58" s="11">
        <v>2494932</v>
      </c>
      <c r="S58" s="11">
        <v>211043</v>
      </c>
      <c r="T58" s="11">
        <v>364438</v>
      </c>
      <c r="U58" s="11">
        <v>5276742</v>
      </c>
      <c r="V58" s="11">
        <v>5852223</v>
      </c>
      <c r="W58" s="11">
        <v>10005658</v>
      </c>
      <c r="X58" s="11">
        <v>13146645</v>
      </c>
      <c r="Y58" s="11">
        <v>-3140987</v>
      </c>
      <c r="Z58" s="2">
        <v>-23.89</v>
      </c>
      <c r="AA58" s="15">
        <v>13146645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83834586</v>
      </c>
      <c r="D61" s="10"/>
      <c r="E61" s="11">
        <v>175153082</v>
      </c>
      <c r="F61" s="11">
        <v>145335351</v>
      </c>
      <c r="G61" s="11">
        <v>784318</v>
      </c>
      <c r="H61" s="11">
        <v>2899881</v>
      </c>
      <c r="I61" s="11">
        <v>5862313</v>
      </c>
      <c r="J61" s="11">
        <v>9546512</v>
      </c>
      <c r="K61" s="11">
        <v>4868013</v>
      </c>
      <c r="L61" s="11">
        <v>7197419</v>
      </c>
      <c r="M61" s="11">
        <v>5780010</v>
      </c>
      <c r="N61" s="11">
        <v>17845442</v>
      </c>
      <c r="O61" s="11">
        <v>4572761</v>
      </c>
      <c r="P61" s="11">
        <v>8414599</v>
      </c>
      <c r="Q61" s="11">
        <v>11622420</v>
      </c>
      <c r="R61" s="11">
        <v>24609780</v>
      </c>
      <c r="S61" s="11">
        <v>5879717</v>
      </c>
      <c r="T61" s="11">
        <v>10897319</v>
      </c>
      <c r="U61" s="11">
        <v>14746421</v>
      </c>
      <c r="V61" s="11">
        <v>31523457</v>
      </c>
      <c r="W61" s="11">
        <v>83525191</v>
      </c>
      <c r="X61" s="11">
        <v>145335351</v>
      </c>
      <c r="Y61" s="11">
        <v>-61810160</v>
      </c>
      <c r="Z61" s="2">
        <v>-42.53</v>
      </c>
      <c r="AA61" s="15">
        <v>145335351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45436598</v>
      </c>
      <c r="D65" s="10">
        <v>803150</v>
      </c>
      <c r="E65" s="11">
        <v>49048020</v>
      </c>
      <c r="F65" s="11">
        <v>45137000</v>
      </c>
      <c r="G65" s="11">
        <v>54251341</v>
      </c>
      <c r="H65" s="11">
        <v>49388459</v>
      </c>
      <c r="I65" s="11">
        <v>52953185</v>
      </c>
      <c r="J65" s="11">
        <v>156592985</v>
      </c>
      <c r="K65" s="11">
        <v>59083690</v>
      </c>
      <c r="L65" s="11">
        <v>55300061</v>
      </c>
      <c r="M65" s="11">
        <v>13059627</v>
      </c>
      <c r="N65" s="11">
        <v>127443378</v>
      </c>
      <c r="O65" s="11">
        <v>10827475</v>
      </c>
      <c r="P65" s="11">
        <v>6662481</v>
      </c>
      <c r="Q65" s="11">
        <v>10188357</v>
      </c>
      <c r="R65" s="11">
        <v>27678313</v>
      </c>
      <c r="S65" s="11">
        <v>7913613</v>
      </c>
      <c r="T65" s="11">
        <v>8099032</v>
      </c>
      <c r="U65" s="11">
        <v>11773970</v>
      </c>
      <c r="V65" s="11">
        <v>27786615</v>
      </c>
      <c r="W65" s="11">
        <v>339501291</v>
      </c>
      <c r="X65" s="11">
        <v>45137000</v>
      </c>
      <c r="Y65" s="11">
        <v>294364291</v>
      </c>
      <c r="Z65" s="2">
        <v>652.16</v>
      </c>
      <c r="AA65" s="15"/>
    </row>
    <row r="66" spans="1:27" ht="13.5">
      <c r="A66" s="86" t="s">
        <v>54</v>
      </c>
      <c r="B66" s="93"/>
      <c r="C66" s="12">
        <v>339352939</v>
      </c>
      <c r="D66" s="13">
        <v>30119647</v>
      </c>
      <c r="E66" s="14">
        <v>497401381</v>
      </c>
      <c r="F66" s="14">
        <v>485520216</v>
      </c>
      <c r="G66" s="14">
        <v>5623578</v>
      </c>
      <c r="H66" s="14">
        <v>6080636</v>
      </c>
      <c r="I66" s="14">
        <v>6237523</v>
      </c>
      <c r="J66" s="14">
        <v>17941737</v>
      </c>
      <c r="K66" s="14">
        <v>6185910</v>
      </c>
      <c r="L66" s="14">
        <v>5017079</v>
      </c>
      <c r="M66" s="14">
        <v>8781733</v>
      </c>
      <c r="N66" s="14">
        <v>19984722</v>
      </c>
      <c r="O66" s="14">
        <v>4266404</v>
      </c>
      <c r="P66" s="14">
        <v>3187616</v>
      </c>
      <c r="Q66" s="14">
        <v>6874484</v>
      </c>
      <c r="R66" s="14">
        <v>14328504</v>
      </c>
      <c r="S66" s="14">
        <v>4022532</v>
      </c>
      <c r="T66" s="14">
        <v>4206282</v>
      </c>
      <c r="U66" s="14">
        <v>6191608</v>
      </c>
      <c r="V66" s="14">
        <v>14420422</v>
      </c>
      <c r="W66" s="14">
        <v>66675385</v>
      </c>
      <c r="X66" s="14">
        <v>485520216</v>
      </c>
      <c r="Y66" s="14">
        <v>-418844831</v>
      </c>
      <c r="Z66" s="2">
        <v>-86.27</v>
      </c>
      <c r="AA66" s="22"/>
    </row>
    <row r="67" spans="1:27" ht="13.5">
      <c r="A67" s="86" t="s">
        <v>55</v>
      </c>
      <c r="B67" s="93"/>
      <c r="C67" s="9">
        <v>1488089</v>
      </c>
      <c r="D67" s="10">
        <v>714057</v>
      </c>
      <c r="E67" s="11">
        <v>14940000</v>
      </c>
      <c r="F67" s="11">
        <v>14400000</v>
      </c>
      <c r="G67" s="11">
        <v>1196845</v>
      </c>
      <c r="H67" s="11">
        <v>581448</v>
      </c>
      <c r="I67" s="11">
        <v>455987</v>
      </c>
      <c r="J67" s="11">
        <v>2234280</v>
      </c>
      <c r="K67" s="11">
        <v>1325140</v>
      </c>
      <c r="L67" s="11">
        <v>2395981</v>
      </c>
      <c r="M67" s="11">
        <v>5195067</v>
      </c>
      <c r="N67" s="11">
        <v>8916188</v>
      </c>
      <c r="O67" s="11">
        <v>1402371</v>
      </c>
      <c r="P67" s="11">
        <v>116449</v>
      </c>
      <c r="Q67" s="11">
        <v>2006587</v>
      </c>
      <c r="R67" s="11">
        <v>3525407</v>
      </c>
      <c r="S67" s="11">
        <v>2552222</v>
      </c>
      <c r="T67" s="11">
        <v>1023875</v>
      </c>
      <c r="U67" s="11">
        <v>606647</v>
      </c>
      <c r="V67" s="11">
        <v>4182744</v>
      </c>
      <c r="W67" s="11">
        <v>18858619</v>
      </c>
      <c r="X67" s="11">
        <v>14400000</v>
      </c>
      <c r="Y67" s="11">
        <v>4458619</v>
      </c>
      <c r="Z67" s="2">
        <v>30.96</v>
      </c>
      <c r="AA67" s="15"/>
    </row>
    <row r="68" spans="1:27" ht="13.5">
      <c r="A68" s="86" t="s">
        <v>56</v>
      </c>
      <c r="B68" s="93"/>
      <c r="C68" s="9">
        <v>156651049</v>
      </c>
      <c r="D68" s="10">
        <v>67866711</v>
      </c>
      <c r="E68" s="11">
        <v>390140318</v>
      </c>
      <c r="F68" s="11">
        <v>183012756</v>
      </c>
      <c r="G68" s="11">
        <v>35522410</v>
      </c>
      <c r="H68" s="11">
        <v>46577216</v>
      </c>
      <c r="I68" s="11">
        <v>41808212</v>
      </c>
      <c r="J68" s="11">
        <v>123907838</v>
      </c>
      <c r="K68" s="11">
        <v>50717537</v>
      </c>
      <c r="L68" s="11">
        <v>53526912</v>
      </c>
      <c r="M68" s="11">
        <v>75575090</v>
      </c>
      <c r="N68" s="11">
        <v>179819539</v>
      </c>
      <c r="O68" s="11">
        <v>28749893</v>
      </c>
      <c r="P68" s="11">
        <v>27708506</v>
      </c>
      <c r="Q68" s="11">
        <v>46828148</v>
      </c>
      <c r="R68" s="11">
        <v>103286547</v>
      </c>
      <c r="S68" s="11">
        <v>45182518</v>
      </c>
      <c r="T68" s="11">
        <v>45819753</v>
      </c>
      <c r="U68" s="11">
        <v>83735118</v>
      </c>
      <c r="V68" s="11">
        <v>174737389</v>
      </c>
      <c r="W68" s="11">
        <v>581751313</v>
      </c>
      <c r="X68" s="11">
        <v>183012756</v>
      </c>
      <c r="Y68" s="11">
        <v>398738557</v>
      </c>
      <c r="Z68" s="2">
        <v>217.87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542928675</v>
      </c>
      <c r="D69" s="78">
        <f t="shared" si="12"/>
        <v>99503565</v>
      </c>
      <c r="E69" s="79">
        <f t="shared" si="12"/>
        <v>951529719</v>
      </c>
      <c r="F69" s="79">
        <f t="shared" si="12"/>
        <v>728069972</v>
      </c>
      <c r="G69" s="79">
        <f t="shared" si="12"/>
        <v>96594174</v>
      </c>
      <c r="H69" s="79">
        <f t="shared" si="12"/>
        <v>102627759</v>
      </c>
      <c r="I69" s="79">
        <f t="shared" si="12"/>
        <v>101454907</v>
      </c>
      <c r="J69" s="79">
        <f t="shared" si="12"/>
        <v>300676840</v>
      </c>
      <c r="K69" s="79">
        <f t="shared" si="12"/>
        <v>117312277</v>
      </c>
      <c r="L69" s="79">
        <f t="shared" si="12"/>
        <v>116240033</v>
      </c>
      <c r="M69" s="79">
        <f t="shared" si="12"/>
        <v>102611517</v>
      </c>
      <c r="N69" s="79">
        <f t="shared" si="12"/>
        <v>336163827</v>
      </c>
      <c r="O69" s="79">
        <f t="shared" si="12"/>
        <v>45246143</v>
      </c>
      <c r="P69" s="79">
        <f t="shared" si="12"/>
        <v>37675052</v>
      </c>
      <c r="Q69" s="79">
        <f t="shared" si="12"/>
        <v>65897576</v>
      </c>
      <c r="R69" s="79">
        <f t="shared" si="12"/>
        <v>148818771</v>
      </c>
      <c r="S69" s="79">
        <f t="shared" si="12"/>
        <v>59670885</v>
      </c>
      <c r="T69" s="79">
        <f t="shared" si="12"/>
        <v>59148942</v>
      </c>
      <c r="U69" s="79">
        <f t="shared" si="12"/>
        <v>102307343</v>
      </c>
      <c r="V69" s="79">
        <f t="shared" si="12"/>
        <v>221127170</v>
      </c>
      <c r="W69" s="79">
        <f t="shared" si="12"/>
        <v>1006786608</v>
      </c>
      <c r="X69" s="79">
        <f t="shared" si="12"/>
        <v>728069972</v>
      </c>
      <c r="Y69" s="79">
        <f t="shared" si="12"/>
        <v>278716636</v>
      </c>
      <c r="Z69" s="80">
        <f>+IF(X69&lt;&gt;0,+(Y69/X69)*100,0)</f>
        <v>38.281572749713675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29400239</v>
      </c>
      <c r="D5" s="42">
        <f t="shared" si="0"/>
        <v>0</v>
      </c>
      <c r="E5" s="43">
        <f t="shared" si="0"/>
        <v>23702792</v>
      </c>
      <c r="F5" s="43">
        <f t="shared" si="0"/>
        <v>20198792</v>
      </c>
      <c r="G5" s="43">
        <f t="shared" si="0"/>
        <v>24491</v>
      </c>
      <c r="H5" s="43">
        <f t="shared" si="0"/>
        <v>2331719</v>
      </c>
      <c r="I5" s="43">
        <f t="shared" si="0"/>
        <v>4484056</v>
      </c>
      <c r="J5" s="43">
        <f t="shared" si="0"/>
        <v>6840266</v>
      </c>
      <c r="K5" s="43">
        <f t="shared" si="0"/>
        <v>707882</v>
      </c>
      <c r="L5" s="43">
        <f t="shared" si="0"/>
        <v>3331814</v>
      </c>
      <c r="M5" s="43">
        <f t="shared" si="0"/>
        <v>3148345</v>
      </c>
      <c r="N5" s="43">
        <f t="shared" si="0"/>
        <v>7188041</v>
      </c>
      <c r="O5" s="43">
        <f t="shared" si="0"/>
        <v>237412</v>
      </c>
      <c r="P5" s="43">
        <f t="shared" si="0"/>
        <v>1408199</v>
      </c>
      <c r="Q5" s="43">
        <f t="shared" si="0"/>
        <v>1207716</v>
      </c>
      <c r="R5" s="43">
        <f t="shared" si="0"/>
        <v>2853327</v>
      </c>
      <c r="S5" s="43">
        <f t="shared" si="0"/>
        <v>2249591</v>
      </c>
      <c r="T5" s="43">
        <f t="shared" si="0"/>
        <v>694188</v>
      </c>
      <c r="U5" s="43">
        <f t="shared" si="0"/>
        <v>1989967</v>
      </c>
      <c r="V5" s="43">
        <f t="shared" si="0"/>
        <v>4933746</v>
      </c>
      <c r="W5" s="43">
        <f t="shared" si="0"/>
        <v>21815380</v>
      </c>
      <c r="X5" s="43">
        <f t="shared" si="0"/>
        <v>20198792</v>
      </c>
      <c r="Y5" s="43">
        <f t="shared" si="0"/>
        <v>1616588</v>
      </c>
      <c r="Z5" s="44">
        <f>+IF(X5&lt;&gt;0,+(Y5/X5)*100,0)</f>
        <v>8.00338950963008</v>
      </c>
      <c r="AA5" s="45">
        <f>SUM(AA11:AA18)</f>
        <v>20198792</v>
      </c>
    </row>
    <row r="6" spans="1:27" ht="13.5">
      <c r="A6" s="46" t="s">
        <v>32</v>
      </c>
      <c r="B6" s="47"/>
      <c r="C6" s="9">
        <v>314688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19160437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20198792</v>
      </c>
      <c r="F9" s="11">
        <v>20198792</v>
      </c>
      <c r="G9" s="11"/>
      <c r="H9" s="11">
        <v>2292517</v>
      </c>
      <c r="I9" s="11">
        <v>3846255</v>
      </c>
      <c r="J9" s="11">
        <v>6138772</v>
      </c>
      <c r="K9" s="11"/>
      <c r="L9" s="11">
        <v>3139389</v>
      </c>
      <c r="M9" s="11">
        <v>2354913</v>
      </c>
      <c r="N9" s="11">
        <v>5494302</v>
      </c>
      <c r="O9" s="11"/>
      <c r="P9" s="11">
        <v>1391815</v>
      </c>
      <c r="Q9" s="11">
        <v>1189077</v>
      </c>
      <c r="R9" s="11">
        <v>2580892</v>
      </c>
      <c r="S9" s="11">
        <v>2197149</v>
      </c>
      <c r="T9" s="11">
        <v>550820</v>
      </c>
      <c r="U9" s="11">
        <v>618144</v>
      </c>
      <c r="V9" s="11">
        <v>3366113</v>
      </c>
      <c r="W9" s="11">
        <v>17580079</v>
      </c>
      <c r="X9" s="11">
        <v>20198792</v>
      </c>
      <c r="Y9" s="11">
        <v>-2618713</v>
      </c>
      <c r="Z9" s="2">
        <v>-12.96</v>
      </c>
      <c r="AA9" s="15">
        <v>20198792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97994</v>
      </c>
      <c r="U10" s="11">
        <v>1366341</v>
      </c>
      <c r="V10" s="11">
        <v>1464335</v>
      </c>
      <c r="W10" s="11">
        <v>1464335</v>
      </c>
      <c r="X10" s="11"/>
      <c r="Y10" s="11">
        <v>1464335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19475125</v>
      </c>
      <c r="D11" s="50">
        <f t="shared" si="1"/>
        <v>0</v>
      </c>
      <c r="E11" s="51">
        <f t="shared" si="1"/>
        <v>20198792</v>
      </c>
      <c r="F11" s="51">
        <f t="shared" si="1"/>
        <v>20198792</v>
      </c>
      <c r="G11" s="51">
        <f t="shared" si="1"/>
        <v>0</v>
      </c>
      <c r="H11" s="51">
        <f t="shared" si="1"/>
        <v>2292517</v>
      </c>
      <c r="I11" s="51">
        <f t="shared" si="1"/>
        <v>3846255</v>
      </c>
      <c r="J11" s="51">
        <f t="shared" si="1"/>
        <v>6138772</v>
      </c>
      <c r="K11" s="51">
        <f t="shared" si="1"/>
        <v>0</v>
      </c>
      <c r="L11" s="51">
        <f t="shared" si="1"/>
        <v>3139389</v>
      </c>
      <c r="M11" s="51">
        <f t="shared" si="1"/>
        <v>2354913</v>
      </c>
      <c r="N11" s="51">
        <f t="shared" si="1"/>
        <v>5494302</v>
      </c>
      <c r="O11" s="51">
        <f t="shared" si="1"/>
        <v>0</v>
      </c>
      <c r="P11" s="51">
        <f t="shared" si="1"/>
        <v>1391815</v>
      </c>
      <c r="Q11" s="51">
        <f t="shared" si="1"/>
        <v>1189077</v>
      </c>
      <c r="R11" s="51">
        <f t="shared" si="1"/>
        <v>2580892</v>
      </c>
      <c r="S11" s="51">
        <f t="shared" si="1"/>
        <v>2197149</v>
      </c>
      <c r="T11" s="51">
        <f t="shared" si="1"/>
        <v>648814</v>
      </c>
      <c r="U11" s="51">
        <f t="shared" si="1"/>
        <v>1984485</v>
      </c>
      <c r="V11" s="51">
        <f t="shared" si="1"/>
        <v>4830448</v>
      </c>
      <c r="W11" s="51">
        <f t="shared" si="1"/>
        <v>19044414</v>
      </c>
      <c r="X11" s="51">
        <f t="shared" si="1"/>
        <v>20198792</v>
      </c>
      <c r="Y11" s="51">
        <f t="shared" si="1"/>
        <v>-1154378</v>
      </c>
      <c r="Z11" s="52">
        <f>+IF(X11&lt;&gt;0,+(Y11/X11)*100,0)</f>
        <v>-5.715084347618412</v>
      </c>
      <c r="AA11" s="53">
        <f>SUM(AA6:AA10)</f>
        <v>20198792</v>
      </c>
    </row>
    <row r="12" spans="1:27" ht="13.5">
      <c r="A12" s="54" t="s">
        <v>38</v>
      </c>
      <c r="B12" s="35"/>
      <c r="C12" s="9">
        <v>4809000</v>
      </c>
      <c r="D12" s="10"/>
      <c r="E12" s="11">
        <v>3504000</v>
      </c>
      <c r="F12" s="11"/>
      <c r="G12" s="11"/>
      <c r="H12" s="11"/>
      <c r="I12" s="11"/>
      <c r="J12" s="11"/>
      <c r="K12" s="11"/>
      <c r="L12" s="11"/>
      <c r="M12" s="11">
        <v>616646</v>
      </c>
      <c r="N12" s="11">
        <v>616646</v>
      </c>
      <c r="O12" s="11">
        <v>217655</v>
      </c>
      <c r="P12" s="11"/>
      <c r="Q12" s="11"/>
      <c r="R12" s="11">
        <v>217655</v>
      </c>
      <c r="S12" s="11"/>
      <c r="T12" s="11"/>
      <c r="U12" s="11"/>
      <c r="V12" s="11"/>
      <c r="W12" s="11">
        <v>834301</v>
      </c>
      <c r="X12" s="11"/>
      <c r="Y12" s="11">
        <v>834301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5116114</v>
      </c>
      <c r="D15" s="10"/>
      <c r="E15" s="11"/>
      <c r="F15" s="11"/>
      <c r="G15" s="11">
        <v>24491</v>
      </c>
      <c r="H15" s="11">
        <v>39202</v>
      </c>
      <c r="I15" s="11">
        <v>637801</v>
      </c>
      <c r="J15" s="11">
        <v>701494</v>
      </c>
      <c r="K15" s="11">
        <v>707882</v>
      </c>
      <c r="L15" s="11">
        <v>192425</v>
      </c>
      <c r="M15" s="11">
        <v>176786</v>
      </c>
      <c r="N15" s="11">
        <v>1077093</v>
      </c>
      <c r="O15" s="11">
        <v>19757</v>
      </c>
      <c r="P15" s="11">
        <v>16384</v>
      </c>
      <c r="Q15" s="11">
        <v>18639</v>
      </c>
      <c r="R15" s="11">
        <v>54780</v>
      </c>
      <c r="S15" s="11">
        <v>52442</v>
      </c>
      <c r="T15" s="11">
        <v>45374</v>
      </c>
      <c r="U15" s="11">
        <v>5482</v>
      </c>
      <c r="V15" s="11">
        <v>103298</v>
      </c>
      <c r="W15" s="11">
        <v>1936665</v>
      </c>
      <c r="X15" s="11"/>
      <c r="Y15" s="11">
        <v>1936665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1100000</v>
      </c>
      <c r="F20" s="60">
        <f t="shared" si="2"/>
        <v>4469208</v>
      </c>
      <c r="G20" s="60">
        <f t="shared" si="2"/>
        <v>4299040</v>
      </c>
      <c r="H20" s="60">
        <f t="shared" si="2"/>
        <v>0</v>
      </c>
      <c r="I20" s="60">
        <f t="shared" si="2"/>
        <v>0</v>
      </c>
      <c r="J20" s="60">
        <f t="shared" si="2"/>
        <v>4299040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4299040</v>
      </c>
      <c r="X20" s="60">
        <f t="shared" si="2"/>
        <v>4469208</v>
      </c>
      <c r="Y20" s="60">
        <f t="shared" si="2"/>
        <v>-170168</v>
      </c>
      <c r="Z20" s="61">
        <f>+IF(X20&lt;&gt;0,+(Y20/X20)*100,0)</f>
        <v>-3.8075650092812863</v>
      </c>
      <c r="AA20" s="62">
        <f>SUM(AA26:AA33)</f>
        <v>4469208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>
        <v>4299040</v>
      </c>
      <c r="H24" s="11"/>
      <c r="I24" s="11"/>
      <c r="J24" s="11">
        <v>4299040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4299040</v>
      </c>
      <c r="X24" s="11"/>
      <c r="Y24" s="11">
        <v>4299040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4299040</v>
      </c>
      <c r="H26" s="51">
        <f t="shared" si="3"/>
        <v>0</v>
      </c>
      <c r="I26" s="51">
        <f t="shared" si="3"/>
        <v>0</v>
      </c>
      <c r="J26" s="51">
        <f t="shared" si="3"/>
        <v>4299040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4299040</v>
      </c>
      <c r="X26" s="51">
        <f t="shared" si="3"/>
        <v>0</v>
      </c>
      <c r="Y26" s="51">
        <f t="shared" si="3"/>
        <v>4299040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>
        <v>3504208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3504208</v>
      </c>
      <c r="Y27" s="11">
        <v>-3504208</v>
      </c>
      <c r="Z27" s="2">
        <v>-100</v>
      </c>
      <c r="AA27" s="15">
        <v>3504208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1100000</v>
      </c>
      <c r="F30" s="11">
        <v>965000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965000</v>
      </c>
      <c r="Y30" s="11">
        <v>-965000</v>
      </c>
      <c r="Z30" s="2">
        <v>-100</v>
      </c>
      <c r="AA30" s="15">
        <v>965000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314688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19160437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20198792</v>
      </c>
      <c r="F39" s="11">
        <f t="shared" si="4"/>
        <v>20198792</v>
      </c>
      <c r="G39" s="11">
        <f t="shared" si="4"/>
        <v>4299040</v>
      </c>
      <c r="H39" s="11">
        <f t="shared" si="4"/>
        <v>2292517</v>
      </c>
      <c r="I39" s="11">
        <f t="shared" si="4"/>
        <v>3846255</v>
      </c>
      <c r="J39" s="11">
        <f t="shared" si="4"/>
        <v>10437812</v>
      </c>
      <c r="K39" s="11">
        <f t="shared" si="4"/>
        <v>0</v>
      </c>
      <c r="L39" s="11">
        <f t="shared" si="4"/>
        <v>3139389</v>
      </c>
      <c r="M39" s="11">
        <f t="shared" si="4"/>
        <v>2354913</v>
      </c>
      <c r="N39" s="11">
        <f t="shared" si="4"/>
        <v>5494302</v>
      </c>
      <c r="O39" s="11">
        <f t="shared" si="4"/>
        <v>0</v>
      </c>
      <c r="P39" s="11">
        <f t="shared" si="4"/>
        <v>1391815</v>
      </c>
      <c r="Q39" s="11">
        <f t="shared" si="4"/>
        <v>1189077</v>
      </c>
      <c r="R39" s="11">
        <f t="shared" si="4"/>
        <v>2580892</v>
      </c>
      <c r="S39" s="11">
        <f t="shared" si="4"/>
        <v>2197149</v>
      </c>
      <c r="T39" s="11">
        <f t="shared" si="4"/>
        <v>550820</v>
      </c>
      <c r="U39" s="11">
        <f t="shared" si="4"/>
        <v>618144</v>
      </c>
      <c r="V39" s="11">
        <f t="shared" si="4"/>
        <v>3366113</v>
      </c>
      <c r="W39" s="11">
        <f t="shared" si="4"/>
        <v>21879119</v>
      </c>
      <c r="X39" s="11">
        <f t="shared" si="4"/>
        <v>20198792</v>
      </c>
      <c r="Y39" s="11">
        <f t="shared" si="4"/>
        <v>1680327</v>
      </c>
      <c r="Z39" s="2">
        <f t="shared" si="5"/>
        <v>8.31894798461215</v>
      </c>
      <c r="AA39" s="15">
        <f>AA9+AA24</f>
        <v>20198792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97994</v>
      </c>
      <c r="U40" s="11">
        <f t="shared" si="4"/>
        <v>1366341</v>
      </c>
      <c r="V40" s="11">
        <f t="shared" si="4"/>
        <v>1464335</v>
      </c>
      <c r="W40" s="11">
        <f t="shared" si="4"/>
        <v>1464335</v>
      </c>
      <c r="X40" s="11">
        <f t="shared" si="4"/>
        <v>0</v>
      </c>
      <c r="Y40" s="11">
        <f t="shared" si="4"/>
        <v>1464335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19475125</v>
      </c>
      <c r="D41" s="50">
        <f t="shared" si="6"/>
        <v>0</v>
      </c>
      <c r="E41" s="51">
        <f t="shared" si="6"/>
        <v>20198792</v>
      </c>
      <c r="F41" s="51">
        <f t="shared" si="6"/>
        <v>20198792</v>
      </c>
      <c r="G41" s="51">
        <f t="shared" si="6"/>
        <v>4299040</v>
      </c>
      <c r="H41" s="51">
        <f t="shared" si="6"/>
        <v>2292517</v>
      </c>
      <c r="I41" s="51">
        <f t="shared" si="6"/>
        <v>3846255</v>
      </c>
      <c r="J41" s="51">
        <f t="shared" si="6"/>
        <v>10437812</v>
      </c>
      <c r="K41" s="51">
        <f t="shared" si="6"/>
        <v>0</v>
      </c>
      <c r="L41" s="51">
        <f t="shared" si="6"/>
        <v>3139389</v>
      </c>
      <c r="M41" s="51">
        <f t="shared" si="6"/>
        <v>2354913</v>
      </c>
      <c r="N41" s="51">
        <f t="shared" si="6"/>
        <v>5494302</v>
      </c>
      <c r="O41" s="51">
        <f t="shared" si="6"/>
        <v>0</v>
      </c>
      <c r="P41" s="51">
        <f t="shared" si="6"/>
        <v>1391815</v>
      </c>
      <c r="Q41" s="51">
        <f t="shared" si="6"/>
        <v>1189077</v>
      </c>
      <c r="R41" s="51">
        <f t="shared" si="6"/>
        <v>2580892</v>
      </c>
      <c r="S41" s="51">
        <f t="shared" si="6"/>
        <v>2197149</v>
      </c>
      <c r="T41" s="51">
        <f t="shared" si="6"/>
        <v>648814</v>
      </c>
      <c r="U41" s="51">
        <f t="shared" si="6"/>
        <v>1984485</v>
      </c>
      <c r="V41" s="51">
        <f t="shared" si="6"/>
        <v>4830448</v>
      </c>
      <c r="W41" s="51">
        <f t="shared" si="6"/>
        <v>23343454</v>
      </c>
      <c r="X41" s="51">
        <f t="shared" si="6"/>
        <v>20198792</v>
      </c>
      <c r="Y41" s="51">
        <f t="shared" si="6"/>
        <v>3144662</v>
      </c>
      <c r="Z41" s="52">
        <f t="shared" si="5"/>
        <v>15.568564694363902</v>
      </c>
      <c r="AA41" s="53">
        <f>SUM(AA36:AA40)</f>
        <v>20198792</v>
      </c>
    </row>
    <row r="42" spans="1:27" ht="13.5">
      <c r="A42" s="54" t="s">
        <v>38</v>
      </c>
      <c r="B42" s="35"/>
      <c r="C42" s="65">
        <f aca="true" t="shared" si="7" ref="C42:Y48">C12+C27</f>
        <v>4809000</v>
      </c>
      <c r="D42" s="66">
        <f t="shared" si="7"/>
        <v>0</v>
      </c>
      <c r="E42" s="67">
        <f t="shared" si="7"/>
        <v>3504000</v>
      </c>
      <c r="F42" s="67">
        <f t="shared" si="7"/>
        <v>3504208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616646</v>
      </c>
      <c r="N42" s="67">
        <f t="shared" si="7"/>
        <v>616646</v>
      </c>
      <c r="O42" s="67">
        <f t="shared" si="7"/>
        <v>217655</v>
      </c>
      <c r="P42" s="67">
        <f t="shared" si="7"/>
        <v>0</v>
      </c>
      <c r="Q42" s="67">
        <f t="shared" si="7"/>
        <v>0</v>
      </c>
      <c r="R42" s="67">
        <f t="shared" si="7"/>
        <v>217655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834301</v>
      </c>
      <c r="X42" s="67">
        <f t="shared" si="7"/>
        <v>3504208</v>
      </c>
      <c r="Y42" s="67">
        <f t="shared" si="7"/>
        <v>-2669907</v>
      </c>
      <c r="Z42" s="69">
        <f t="shared" si="5"/>
        <v>-76.19145324706753</v>
      </c>
      <c r="AA42" s="68">
        <f aca="true" t="shared" si="8" ref="AA42:AA48">AA12+AA27</f>
        <v>3504208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5116114</v>
      </c>
      <c r="D45" s="66">
        <f t="shared" si="7"/>
        <v>0</v>
      </c>
      <c r="E45" s="67">
        <f t="shared" si="7"/>
        <v>1100000</v>
      </c>
      <c r="F45" s="67">
        <f t="shared" si="7"/>
        <v>965000</v>
      </c>
      <c r="G45" s="67">
        <f t="shared" si="7"/>
        <v>24491</v>
      </c>
      <c r="H45" s="67">
        <f t="shared" si="7"/>
        <v>39202</v>
      </c>
      <c r="I45" s="67">
        <f t="shared" si="7"/>
        <v>637801</v>
      </c>
      <c r="J45" s="67">
        <f t="shared" si="7"/>
        <v>701494</v>
      </c>
      <c r="K45" s="67">
        <f t="shared" si="7"/>
        <v>707882</v>
      </c>
      <c r="L45" s="67">
        <f t="shared" si="7"/>
        <v>192425</v>
      </c>
      <c r="M45" s="67">
        <f t="shared" si="7"/>
        <v>176786</v>
      </c>
      <c r="N45" s="67">
        <f t="shared" si="7"/>
        <v>1077093</v>
      </c>
      <c r="O45" s="67">
        <f t="shared" si="7"/>
        <v>19757</v>
      </c>
      <c r="P45" s="67">
        <f t="shared" si="7"/>
        <v>16384</v>
      </c>
      <c r="Q45" s="67">
        <f t="shared" si="7"/>
        <v>18639</v>
      </c>
      <c r="R45" s="67">
        <f t="shared" si="7"/>
        <v>54780</v>
      </c>
      <c r="S45" s="67">
        <f t="shared" si="7"/>
        <v>52442</v>
      </c>
      <c r="T45" s="67">
        <f t="shared" si="7"/>
        <v>45374</v>
      </c>
      <c r="U45" s="67">
        <f t="shared" si="7"/>
        <v>5482</v>
      </c>
      <c r="V45" s="67">
        <f t="shared" si="7"/>
        <v>103298</v>
      </c>
      <c r="W45" s="67">
        <f t="shared" si="7"/>
        <v>1936665</v>
      </c>
      <c r="X45" s="67">
        <f t="shared" si="7"/>
        <v>965000</v>
      </c>
      <c r="Y45" s="67">
        <f t="shared" si="7"/>
        <v>971665</v>
      </c>
      <c r="Z45" s="69">
        <f t="shared" si="5"/>
        <v>100.69067357512952</v>
      </c>
      <c r="AA45" s="68">
        <f t="shared" si="8"/>
        <v>965000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29400239</v>
      </c>
      <c r="D49" s="78">
        <f t="shared" si="9"/>
        <v>0</v>
      </c>
      <c r="E49" s="79">
        <f t="shared" si="9"/>
        <v>24802792</v>
      </c>
      <c r="F49" s="79">
        <f t="shared" si="9"/>
        <v>24668000</v>
      </c>
      <c r="G49" s="79">
        <f t="shared" si="9"/>
        <v>4323531</v>
      </c>
      <c r="H49" s="79">
        <f t="shared" si="9"/>
        <v>2331719</v>
      </c>
      <c r="I49" s="79">
        <f t="shared" si="9"/>
        <v>4484056</v>
      </c>
      <c r="J49" s="79">
        <f t="shared" si="9"/>
        <v>11139306</v>
      </c>
      <c r="K49" s="79">
        <f t="shared" si="9"/>
        <v>707882</v>
      </c>
      <c r="L49" s="79">
        <f t="shared" si="9"/>
        <v>3331814</v>
      </c>
      <c r="M49" s="79">
        <f t="shared" si="9"/>
        <v>3148345</v>
      </c>
      <c r="N49" s="79">
        <f t="shared" si="9"/>
        <v>7188041</v>
      </c>
      <c r="O49" s="79">
        <f t="shared" si="9"/>
        <v>237412</v>
      </c>
      <c r="P49" s="79">
        <f t="shared" si="9"/>
        <v>1408199</v>
      </c>
      <c r="Q49" s="79">
        <f t="shared" si="9"/>
        <v>1207716</v>
      </c>
      <c r="R49" s="79">
        <f t="shared" si="9"/>
        <v>2853327</v>
      </c>
      <c r="S49" s="79">
        <f t="shared" si="9"/>
        <v>2249591</v>
      </c>
      <c r="T49" s="79">
        <f t="shared" si="9"/>
        <v>694188</v>
      </c>
      <c r="U49" s="79">
        <f t="shared" si="9"/>
        <v>1989967</v>
      </c>
      <c r="V49" s="79">
        <f t="shared" si="9"/>
        <v>4933746</v>
      </c>
      <c r="W49" s="79">
        <f t="shared" si="9"/>
        <v>26114420</v>
      </c>
      <c r="X49" s="79">
        <f t="shared" si="9"/>
        <v>24668000</v>
      </c>
      <c r="Y49" s="79">
        <f t="shared" si="9"/>
        <v>1446420</v>
      </c>
      <c r="Z49" s="80">
        <f t="shared" si="5"/>
        <v>5.863547916328847</v>
      </c>
      <c r="AA49" s="81">
        <f>SUM(AA41:AA48)</f>
        <v>24668000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5812460</v>
      </c>
      <c r="D66" s="13">
        <v>7680759</v>
      </c>
      <c r="E66" s="14">
        <v>5869900</v>
      </c>
      <c r="F66" s="14">
        <v>7680759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7680759</v>
      </c>
      <c r="Y66" s="14">
        <v>-7680759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521411</v>
      </c>
      <c r="H68" s="11">
        <v>360318</v>
      </c>
      <c r="I68" s="11">
        <v>939102</v>
      </c>
      <c r="J68" s="11">
        <v>1820831</v>
      </c>
      <c r="K68" s="11">
        <v>545068</v>
      </c>
      <c r="L68" s="11">
        <v>545106</v>
      </c>
      <c r="M68" s="11">
        <v>899474</v>
      </c>
      <c r="N68" s="11">
        <v>1989648</v>
      </c>
      <c r="O68" s="11">
        <v>594178</v>
      </c>
      <c r="P68" s="11">
        <v>659207</v>
      </c>
      <c r="Q68" s="11">
        <v>475696</v>
      </c>
      <c r="R68" s="11">
        <v>1729081</v>
      </c>
      <c r="S68" s="11">
        <v>673202</v>
      </c>
      <c r="T68" s="11">
        <v>160601</v>
      </c>
      <c r="U68" s="11">
        <v>743499</v>
      </c>
      <c r="V68" s="11">
        <v>1577302</v>
      </c>
      <c r="W68" s="11">
        <v>7116862</v>
      </c>
      <c r="X68" s="11"/>
      <c r="Y68" s="11">
        <v>7116862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5812460</v>
      </c>
      <c r="D69" s="78">
        <f t="shared" si="12"/>
        <v>7680759</v>
      </c>
      <c r="E69" s="79">
        <f t="shared" si="12"/>
        <v>5869900</v>
      </c>
      <c r="F69" s="79">
        <f t="shared" si="12"/>
        <v>7680759</v>
      </c>
      <c r="G69" s="79">
        <f t="shared" si="12"/>
        <v>521411</v>
      </c>
      <c r="H69" s="79">
        <f t="shared" si="12"/>
        <v>360318</v>
      </c>
      <c r="I69" s="79">
        <f t="shared" si="12"/>
        <v>939102</v>
      </c>
      <c r="J69" s="79">
        <f t="shared" si="12"/>
        <v>1820831</v>
      </c>
      <c r="K69" s="79">
        <f t="shared" si="12"/>
        <v>545068</v>
      </c>
      <c r="L69" s="79">
        <f t="shared" si="12"/>
        <v>545106</v>
      </c>
      <c r="M69" s="79">
        <f t="shared" si="12"/>
        <v>899474</v>
      </c>
      <c r="N69" s="79">
        <f t="shared" si="12"/>
        <v>1989648</v>
      </c>
      <c r="O69" s="79">
        <f t="shared" si="12"/>
        <v>594178</v>
      </c>
      <c r="P69" s="79">
        <f t="shared" si="12"/>
        <v>659207</v>
      </c>
      <c r="Q69" s="79">
        <f t="shared" si="12"/>
        <v>475696</v>
      </c>
      <c r="R69" s="79">
        <f t="shared" si="12"/>
        <v>1729081</v>
      </c>
      <c r="S69" s="79">
        <f t="shared" si="12"/>
        <v>673202</v>
      </c>
      <c r="T69" s="79">
        <f t="shared" si="12"/>
        <v>160601</v>
      </c>
      <c r="U69" s="79">
        <f t="shared" si="12"/>
        <v>743499</v>
      </c>
      <c r="V69" s="79">
        <f t="shared" si="12"/>
        <v>1577302</v>
      </c>
      <c r="W69" s="79">
        <f t="shared" si="12"/>
        <v>7116862</v>
      </c>
      <c r="X69" s="79">
        <f t="shared" si="12"/>
        <v>7680759</v>
      </c>
      <c r="Y69" s="79">
        <f t="shared" si="12"/>
        <v>-563897</v>
      </c>
      <c r="Z69" s="80">
        <f>+IF(X69&lt;&gt;0,+(Y69/X69)*100,0)</f>
        <v>-7.341683289372834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189129629</v>
      </c>
      <c r="D5" s="42">
        <f t="shared" si="0"/>
        <v>0</v>
      </c>
      <c r="E5" s="43">
        <f t="shared" si="0"/>
        <v>156246000</v>
      </c>
      <c r="F5" s="43">
        <f t="shared" si="0"/>
        <v>188244803</v>
      </c>
      <c r="G5" s="43">
        <f t="shared" si="0"/>
        <v>13357052</v>
      </c>
      <c r="H5" s="43">
        <f t="shared" si="0"/>
        <v>18761151</v>
      </c>
      <c r="I5" s="43">
        <f t="shared" si="0"/>
        <v>10877543</v>
      </c>
      <c r="J5" s="43">
        <f t="shared" si="0"/>
        <v>42995746</v>
      </c>
      <c r="K5" s="43">
        <f t="shared" si="0"/>
        <v>6058121</v>
      </c>
      <c r="L5" s="43">
        <f t="shared" si="0"/>
        <v>18034195</v>
      </c>
      <c r="M5" s="43">
        <f t="shared" si="0"/>
        <v>17714976</v>
      </c>
      <c r="N5" s="43">
        <f t="shared" si="0"/>
        <v>41807292</v>
      </c>
      <c r="O5" s="43">
        <f t="shared" si="0"/>
        <v>9967453</v>
      </c>
      <c r="P5" s="43">
        <f t="shared" si="0"/>
        <v>13314636</v>
      </c>
      <c r="Q5" s="43">
        <f t="shared" si="0"/>
        <v>11231906</v>
      </c>
      <c r="R5" s="43">
        <f t="shared" si="0"/>
        <v>34513995</v>
      </c>
      <c r="S5" s="43">
        <f t="shared" si="0"/>
        <v>24515450</v>
      </c>
      <c r="T5" s="43">
        <f t="shared" si="0"/>
        <v>12535971</v>
      </c>
      <c r="U5" s="43">
        <f t="shared" si="0"/>
        <v>15480642</v>
      </c>
      <c r="V5" s="43">
        <f t="shared" si="0"/>
        <v>52532063</v>
      </c>
      <c r="W5" s="43">
        <f t="shared" si="0"/>
        <v>171849096</v>
      </c>
      <c r="X5" s="43">
        <f t="shared" si="0"/>
        <v>188244803</v>
      </c>
      <c r="Y5" s="43">
        <f t="shared" si="0"/>
        <v>-16395707</v>
      </c>
      <c r="Z5" s="44">
        <f>+IF(X5&lt;&gt;0,+(Y5/X5)*100,0)</f>
        <v>-8.709779361080157</v>
      </c>
      <c r="AA5" s="45">
        <f>SUM(AA11:AA18)</f>
        <v>188244803</v>
      </c>
    </row>
    <row r="6" spans="1:27" ht="13.5">
      <c r="A6" s="46" t="s">
        <v>32</v>
      </c>
      <c r="B6" s="47"/>
      <c r="C6" s="9"/>
      <c r="D6" s="10"/>
      <c r="E6" s="11">
        <v>23835332</v>
      </c>
      <c r="F6" s="11">
        <v>24403000</v>
      </c>
      <c r="G6" s="11">
        <v>8889692</v>
      </c>
      <c r="H6" s="11">
        <v>2752226</v>
      </c>
      <c r="I6" s="11">
        <v>3312951</v>
      </c>
      <c r="J6" s="11">
        <v>14954869</v>
      </c>
      <c r="K6" s="11">
        <v>668351</v>
      </c>
      <c r="L6" s="11">
        <v>2719781</v>
      </c>
      <c r="M6" s="11">
        <v>889091</v>
      </c>
      <c r="N6" s="11">
        <v>4277223</v>
      </c>
      <c r="O6" s="11">
        <v>1888877</v>
      </c>
      <c r="P6" s="11">
        <v>2061156</v>
      </c>
      <c r="Q6" s="11">
        <v>2400923</v>
      </c>
      <c r="R6" s="11">
        <v>6350956</v>
      </c>
      <c r="S6" s="11">
        <v>1212360</v>
      </c>
      <c r="T6" s="11">
        <v>3579905</v>
      </c>
      <c r="U6" s="11">
        <v>3423416</v>
      </c>
      <c r="V6" s="11">
        <v>8215681</v>
      </c>
      <c r="W6" s="11">
        <v>33798729</v>
      </c>
      <c r="X6" s="11">
        <v>24403000</v>
      </c>
      <c r="Y6" s="11">
        <v>9395729</v>
      </c>
      <c r="Z6" s="2">
        <v>38.5</v>
      </c>
      <c r="AA6" s="15">
        <v>24403000</v>
      </c>
    </row>
    <row r="7" spans="1:27" ht="13.5">
      <c r="A7" s="46" t="s">
        <v>33</v>
      </c>
      <c r="B7" s="47"/>
      <c r="C7" s="9">
        <v>3220629</v>
      </c>
      <c r="D7" s="10"/>
      <c r="E7" s="11">
        <v>7114518</v>
      </c>
      <c r="F7" s="11">
        <v>7114518</v>
      </c>
      <c r="G7" s="11"/>
      <c r="H7" s="11"/>
      <c r="I7" s="11">
        <v>3877375</v>
      </c>
      <c r="J7" s="11">
        <v>3877375</v>
      </c>
      <c r="K7" s="11"/>
      <c r="L7" s="11"/>
      <c r="M7" s="11">
        <v>3872824</v>
      </c>
      <c r="N7" s="11">
        <v>3872824</v>
      </c>
      <c r="O7" s="11"/>
      <c r="P7" s="11"/>
      <c r="Q7" s="11"/>
      <c r="R7" s="11"/>
      <c r="S7" s="11">
        <v>738951</v>
      </c>
      <c r="T7" s="11">
        <v>388279</v>
      </c>
      <c r="U7" s="11">
        <v>904162</v>
      </c>
      <c r="V7" s="11">
        <v>2031392</v>
      </c>
      <c r="W7" s="11">
        <v>9781591</v>
      </c>
      <c r="X7" s="11">
        <v>7114518</v>
      </c>
      <c r="Y7" s="11">
        <v>2667073</v>
      </c>
      <c r="Z7" s="2">
        <v>37.49</v>
      </c>
      <c r="AA7" s="15">
        <v>7114518</v>
      </c>
    </row>
    <row r="8" spans="1:27" ht="13.5">
      <c r="A8" s="46" t="s">
        <v>34</v>
      </c>
      <c r="B8" s="47"/>
      <c r="C8" s="9"/>
      <c r="D8" s="10"/>
      <c r="E8" s="11">
        <v>1268691</v>
      </c>
      <c r="F8" s="11">
        <v>565000</v>
      </c>
      <c r="G8" s="11"/>
      <c r="H8" s="11"/>
      <c r="I8" s="11"/>
      <c r="J8" s="11"/>
      <c r="K8" s="11"/>
      <c r="L8" s="11">
        <v>4130955</v>
      </c>
      <c r="M8" s="11">
        <v>5376019</v>
      </c>
      <c r="N8" s="11">
        <v>9506974</v>
      </c>
      <c r="O8" s="11">
        <v>1876350</v>
      </c>
      <c r="P8" s="11">
        <v>4927334</v>
      </c>
      <c r="Q8" s="11">
        <v>7891828</v>
      </c>
      <c r="R8" s="11">
        <v>14695512</v>
      </c>
      <c r="S8" s="11">
        <v>5067698</v>
      </c>
      <c r="T8" s="11">
        <v>4973211</v>
      </c>
      <c r="U8" s="11">
        <v>3960226</v>
      </c>
      <c r="V8" s="11">
        <v>14001135</v>
      </c>
      <c r="W8" s="11">
        <v>38203621</v>
      </c>
      <c r="X8" s="11">
        <v>565000</v>
      </c>
      <c r="Y8" s="11">
        <v>37638621</v>
      </c>
      <c r="Z8" s="2">
        <v>6661.7</v>
      </c>
      <c r="AA8" s="15">
        <v>565000</v>
      </c>
    </row>
    <row r="9" spans="1:27" ht="13.5">
      <c r="A9" s="46" t="s">
        <v>35</v>
      </c>
      <c r="B9" s="47"/>
      <c r="C9" s="9">
        <v>38565000</v>
      </c>
      <c r="D9" s="10"/>
      <c r="E9" s="11">
        <v>44154486</v>
      </c>
      <c r="F9" s="11">
        <v>44290000</v>
      </c>
      <c r="G9" s="11"/>
      <c r="H9" s="11">
        <v>136513</v>
      </c>
      <c r="I9" s="11">
        <v>574417</v>
      </c>
      <c r="J9" s="11">
        <v>710930</v>
      </c>
      <c r="K9" s="11">
        <v>48050</v>
      </c>
      <c r="L9" s="11">
        <v>3373438</v>
      </c>
      <c r="M9" s="11">
        <v>964198</v>
      </c>
      <c r="N9" s="11">
        <v>4385686</v>
      </c>
      <c r="O9" s="11">
        <v>285310</v>
      </c>
      <c r="P9" s="11">
        <v>888258</v>
      </c>
      <c r="Q9" s="11">
        <v>842586</v>
      </c>
      <c r="R9" s="11">
        <v>2016154</v>
      </c>
      <c r="S9" s="11">
        <v>721741</v>
      </c>
      <c r="T9" s="11">
        <v>1174125</v>
      </c>
      <c r="U9" s="11">
        <v>383554</v>
      </c>
      <c r="V9" s="11">
        <v>2279420</v>
      </c>
      <c r="W9" s="11">
        <v>9392190</v>
      </c>
      <c r="X9" s="11">
        <v>44290000</v>
      </c>
      <c r="Y9" s="11">
        <v>-34897810</v>
      </c>
      <c r="Z9" s="2">
        <v>-78.79</v>
      </c>
      <c r="AA9" s="15">
        <v>44290000</v>
      </c>
    </row>
    <row r="10" spans="1:27" ht="13.5">
      <c r="A10" s="46" t="s">
        <v>36</v>
      </c>
      <c r="B10" s="47"/>
      <c r="C10" s="9">
        <v>83577000</v>
      </c>
      <c r="D10" s="10"/>
      <c r="E10" s="11">
        <v>20265351</v>
      </c>
      <c r="F10" s="11">
        <v>24234000</v>
      </c>
      <c r="G10" s="11">
        <v>1743042</v>
      </c>
      <c r="H10" s="11">
        <v>6928462</v>
      </c>
      <c r="I10" s="11">
        <v>1560538</v>
      </c>
      <c r="J10" s="11">
        <v>10232042</v>
      </c>
      <c r="K10" s="11">
        <v>2615453</v>
      </c>
      <c r="L10" s="11">
        <v>5847431</v>
      </c>
      <c r="M10" s="11">
        <v>5455215</v>
      </c>
      <c r="N10" s="11">
        <v>13918099</v>
      </c>
      <c r="O10" s="11">
        <v>2642761</v>
      </c>
      <c r="P10" s="11">
        <v>1849094</v>
      </c>
      <c r="Q10" s="11"/>
      <c r="R10" s="11">
        <v>4491855</v>
      </c>
      <c r="S10" s="11">
        <v>3004867</v>
      </c>
      <c r="T10" s="11">
        <v>9000</v>
      </c>
      <c r="U10" s="11">
        <v>1854223</v>
      </c>
      <c r="V10" s="11">
        <v>4868090</v>
      </c>
      <c r="W10" s="11">
        <v>33510086</v>
      </c>
      <c r="X10" s="11">
        <v>24234000</v>
      </c>
      <c r="Y10" s="11">
        <v>9276086</v>
      </c>
      <c r="Z10" s="2">
        <v>38.28</v>
      </c>
      <c r="AA10" s="15">
        <v>24234000</v>
      </c>
    </row>
    <row r="11" spans="1:27" ht="13.5">
      <c r="A11" s="48" t="s">
        <v>37</v>
      </c>
      <c r="B11" s="47"/>
      <c r="C11" s="49">
        <f aca="true" t="shared" si="1" ref="C11:Y11">SUM(C6:C10)</f>
        <v>125362629</v>
      </c>
      <c r="D11" s="50">
        <f t="shared" si="1"/>
        <v>0</v>
      </c>
      <c r="E11" s="51">
        <f t="shared" si="1"/>
        <v>96638378</v>
      </c>
      <c r="F11" s="51">
        <f t="shared" si="1"/>
        <v>100606518</v>
      </c>
      <c r="G11" s="51">
        <f t="shared" si="1"/>
        <v>10632734</v>
      </c>
      <c r="H11" s="51">
        <f t="shared" si="1"/>
        <v>9817201</v>
      </c>
      <c r="I11" s="51">
        <f t="shared" si="1"/>
        <v>9325281</v>
      </c>
      <c r="J11" s="51">
        <f t="shared" si="1"/>
        <v>29775216</v>
      </c>
      <c r="K11" s="51">
        <f t="shared" si="1"/>
        <v>3331854</v>
      </c>
      <c r="L11" s="51">
        <f t="shared" si="1"/>
        <v>16071605</v>
      </c>
      <c r="M11" s="51">
        <f t="shared" si="1"/>
        <v>16557347</v>
      </c>
      <c r="N11" s="51">
        <f t="shared" si="1"/>
        <v>35960806</v>
      </c>
      <c r="O11" s="51">
        <f t="shared" si="1"/>
        <v>6693298</v>
      </c>
      <c r="P11" s="51">
        <f t="shared" si="1"/>
        <v>9725842</v>
      </c>
      <c r="Q11" s="51">
        <f t="shared" si="1"/>
        <v>11135337</v>
      </c>
      <c r="R11" s="51">
        <f t="shared" si="1"/>
        <v>27554477</v>
      </c>
      <c r="S11" s="51">
        <f t="shared" si="1"/>
        <v>10745617</v>
      </c>
      <c r="T11" s="51">
        <f t="shared" si="1"/>
        <v>10124520</v>
      </c>
      <c r="U11" s="51">
        <f t="shared" si="1"/>
        <v>10525581</v>
      </c>
      <c r="V11" s="51">
        <f t="shared" si="1"/>
        <v>31395718</v>
      </c>
      <c r="W11" s="51">
        <f t="shared" si="1"/>
        <v>124686217</v>
      </c>
      <c r="X11" s="51">
        <f t="shared" si="1"/>
        <v>100606518</v>
      </c>
      <c r="Y11" s="51">
        <f t="shared" si="1"/>
        <v>24079699</v>
      </c>
      <c r="Z11" s="52">
        <f>+IF(X11&lt;&gt;0,+(Y11/X11)*100,0)</f>
        <v>23.93453175668002</v>
      </c>
      <c r="AA11" s="53">
        <f>SUM(AA6:AA10)</f>
        <v>100606518</v>
      </c>
    </row>
    <row r="12" spans="1:27" ht="13.5">
      <c r="A12" s="54" t="s">
        <v>38</v>
      </c>
      <c r="B12" s="35"/>
      <c r="C12" s="9">
        <v>42767000</v>
      </c>
      <c r="D12" s="10"/>
      <c r="E12" s="11">
        <v>59607622</v>
      </c>
      <c r="F12" s="11">
        <v>47826285</v>
      </c>
      <c r="G12" s="11">
        <v>2641962</v>
      </c>
      <c r="H12" s="11">
        <v>8586551</v>
      </c>
      <c r="I12" s="11">
        <v>1446979</v>
      </c>
      <c r="J12" s="11">
        <v>12675492</v>
      </c>
      <c r="K12" s="11">
        <v>2602683</v>
      </c>
      <c r="L12" s="11">
        <v>1710316</v>
      </c>
      <c r="M12" s="11">
        <v>1141829</v>
      </c>
      <c r="N12" s="11">
        <v>5454828</v>
      </c>
      <c r="O12" s="11">
        <v>2935289</v>
      </c>
      <c r="P12" s="11">
        <v>3566033</v>
      </c>
      <c r="Q12" s="11"/>
      <c r="R12" s="11">
        <v>6501322</v>
      </c>
      <c r="S12" s="11">
        <v>13547861</v>
      </c>
      <c r="T12" s="11">
        <v>2302761</v>
      </c>
      <c r="U12" s="11">
        <v>4783985</v>
      </c>
      <c r="V12" s="11">
        <v>20634607</v>
      </c>
      <c r="W12" s="11">
        <v>45266249</v>
      </c>
      <c r="X12" s="11">
        <v>47826285</v>
      </c>
      <c r="Y12" s="11">
        <v>-2560036</v>
      </c>
      <c r="Z12" s="2">
        <v>-5.35</v>
      </c>
      <c r="AA12" s="15">
        <v>47826285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21000000</v>
      </c>
      <c r="D15" s="10"/>
      <c r="E15" s="11"/>
      <c r="F15" s="11">
        <v>39812000</v>
      </c>
      <c r="G15" s="11">
        <v>82356</v>
      </c>
      <c r="H15" s="11">
        <v>357399</v>
      </c>
      <c r="I15" s="11">
        <v>105283</v>
      </c>
      <c r="J15" s="11">
        <v>545038</v>
      </c>
      <c r="K15" s="11">
        <v>123584</v>
      </c>
      <c r="L15" s="11">
        <v>252274</v>
      </c>
      <c r="M15" s="11">
        <v>15800</v>
      </c>
      <c r="N15" s="11">
        <v>391658</v>
      </c>
      <c r="O15" s="11">
        <v>338866</v>
      </c>
      <c r="P15" s="11">
        <v>22761</v>
      </c>
      <c r="Q15" s="11">
        <v>96569</v>
      </c>
      <c r="R15" s="11">
        <v>458196</v>
      </c>
      <c r="S15" s="11">
        <v>221972</v>
      </c>
      <c r="T15" s="11">
        <v>108690</v>
      </c>
      <c r="U15" s="11">
        <v>171076</v>
      </c>
      <c r="V15" s="11">
        <v>501738</v>
      </c>
      <c r="W15" s="11">
        <v>1896630</v>
      </c>
      <c r="X15" s="11">
        <v>39812000</v>
      </c>
      <c r="Y15" s="11">
        <v>-37915370</v>
      </c>
      <c r="Z15" s="2">
        <v>-95.24</v>
      </c>
      <c r="AA15" s="15">
        <v>39812000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23835332</v>
      </c>
      <c r="F36" s="11">
        <f t="shared" si="4"/>
        <v>24403000</v>
      </c>
      <c r="G36" s="11">
        <f t="shared" si="4"/>
        <v>8889692</v>
      </c>
      <c r="H36" s="11">
        <f t="shared" si="4"/>
        <v>2752226</v>
      </c>
      <c r="I36" s="11">
        <f t="shared" si="4"/>
        <v>3312951</v>
      </c>
      <c r="J36" s="11">
        <f t="shared" si="4"/>
        <v>14954869</v>
      </c>
      <c r="K36" s="11">
        <f t="shared" si="4"/>
        <v>668351</v>
      </c>
      <c r="L36" s="11">
        <f t="shared" si="4"/>
        <v>2719781</v>
      </c>
      <c r="M36" s="11">
        <f t="shared" si="4"/>
        <v>889091</v>
      </c>
      <c r="N36" s="11">
        <f t="shared" si="4"/>
        <v>4277223</v>
      </c>
      <c r="O36" s="11">
        <f t="shared" si="4"/>
        <v>1888877</v>
      </c>
      <c r="P36" s="11">
        <f t="shared" si="4"/>
        <v>2061156</v>
      </c>
      <c r="Q36" s="11">
        <f t="shared" si="4"/>
        <v>2400923</v>
      </c>
      <c r="R36" s="11">
        <f t="shared" si="4"/>
        <v>6350956</v>
      </c>
      <c r="S36" s="11">
        <f t="shared" si="4"/>
        <v>1212360</v>
      </c>
      <c r="T36" s="11">
        <f t="shared" si="4"/>
        <v>3579905</v>
      </c>
      <c r="U36" s="11">
        <f t="shared" si="4"/>
        <v>3423416</v>
      </c>
      <c r="V36" s="11">
        <f t="shared" si="4"/>
        <v>8215681</v>
      </c>
      <c r="W36" s="11">
        <f t="shared" si="4"/>
        <v>33798729</v>
      </c>
      <c r="X36" s="11">
        <f t="shared" si="4"/>
        <v>24403000</v>
      </c>
      <c r="Y36" s="11">
        <f t="shared" si="4"/>
        <v>9395729</v>
      </c>
      <c r="Z36" s="2">
        <f aca="true" t="shared" si="5" ref="Z36:Z49">+IF(X36&lt;&gt;0,+(Y36/X36)*100,0)</f>
        <v>38.50235216981518</v>
      </c>
      <c r="AA36" s="15">
        <f>AA6+AA21</f>
        <v>24403000</v>
      </c>
    </row>
    <row r="37" spans="1:27" ht="13.5">
      <c r="A37" s="46" t="s">
        <v>33</v>
      </c>
      <c r="B37" s="47"/>
      <c r="C37" s="9">
        <f t="shared" si="4"/>
        <v>3220629</v>
      </c>
      <c r="D37" s="10">
        <f t="shared" si="4"/>
        <v>0</v>
      </c>
      <c r="E37" s="11">
        <f t="shared" si="4"/>
        <v>7114518</v>
      </c>
      <c r="F37" s="11">
        <f t="shared" si="4"/>
        <v>7114518</v>
      </c>
      <c r="G37" s="11">
        <f t="shared" si="4"/>
        <v>0</v>
      </c>
      <c r="H37" s="11">
        <f t="shared" si="4"/>
        <v>0</v>
      </c>
      <c r="I37" s="11">
        <f t="shared" si="4"/>
        <v>3877375</v>
      </c>
      <c r="J37" s="11">
        <f t="shared" si="4"/>
        <v>3877375</v>
      </c>
      <c r="K37" s="11">
        <f t="shared" si="4"/>
        <v>0</v>
      </c>
      <c r="L37" s="11">
        <f t="shared" si="4"/>
        <v>0</v>
      </c>
      <c r="M37" s="11">
        <f t="shared" si="4"/>
        <v>3872824</v>
      </c>
      <c r="N37" s="11">
        <f t="shared" si="4"/>
        <v>3872824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738951</v>
      </c>
      <c r="T37" s="11">
        <f t="shared" si="4"/>
        <v>388279</v>
      </c>
      <c r="U37" s="11">
        <f t="shared" si="4"/>
        <v>904162</v>
      </c>
      <c r="V37" s="11">
        <f t="shared" si="4"/>
        <v>2031392</v>
      </c>
      <c r="W37" s="11">
        <f t="shared" si="4"/>
        <v>9781591</v>
      </c>
      <c r="X37" s="11">
        <f t="shared" si="4"/>
        <v>7114518</v>
      </c>
      <c r="Y37" s="11">
        <f t="shared" si="4"/>
        <v>2667073</v>
      </c>
      <c r="Z37" s="2">
        <f t="shared" si="5"/>
        <v>37.48775391389832</v>
      </c>
      <c r="AA37" s="15">
        <f>AA7+AA22</f>
        <v>7114518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1268691</v>
      </c>
      <c r="F38" s="11">
        <f t="shared" si="4"/>
        <v>565000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4130955</v>
      </c>
      <c r="M38" s="11">
        <f t="shared" si="4"/>
        <v>5376019</v>
      </c>
      <c r="N38" s="11">
        <f t="shared" si="4"/>
        <v>9506974</v>
      </c>
      <c r="O38" s="11">
        <f t="shared" si="4"/>
        <v>1876350</v>
      </c>
      <c r="P38" s="11">
        <f t="shared" si="4"/>
        <v>4927334</v>
      </c>
      <c r="Q38" s="11">
        <f t="shared" si="4"/>
        <v>7891828</v>
      </c>
      <c r="R38" s="11">
        <f t="shared" si="4"/>
        <v>14695512</v>
      </c>
      <c r="S38" s="11">
        <f t="shared" si="4"/>
        <v>5067698</v>
      </c>
      <c r="T38" s="11">
        <f t="shared" si="4"/>
        <v>4973211</v>
      </c>
      <c r="U38" s="11">
        <f t="shared" si="4"/>
        <v>3960226</v>
      </c>
      <c r="V38" s="11">
        <f t="shared" si="4"/>
        <v>14001135</v>
      </c>
      <c r="W38" s="11">
        <f t="shared" si="4"/>
        <v>38203621</v>
      </c>
      <c r="X38" s="11">
        <f t="shared" si="4"/>
        <v>565000</v>
      </c>
      <c r="Y38" s="11">
        <f t="shared" si="4"/>
        <v>37638621</v>
      </c>
      <c r="Z38" s="2">
        <f t="shared" si="5"/>
        <v>6661.702831858408</v>
      </c>
      <c r="AA38" s="15">
        <f>AA8+AA23</f>
        <v>565000</v>
      </c>
    </row>
    <row r="39" spans="1:27" ht="13.5">
      <c r="A39" s="46" t="s">
        <v>35</v>
      </c>
      <c r="B39" s="47"/>
      <c r="C39" s="9">
        <f t="shared" si="4"/>
        <v>38565000</v>
      </c>
      <c r="D39" s="10">
        <f t="shared" si="4"/>
        <v>0</v>
      </c>
      <c r="E39" s="11">
        <f t="shared" si="4"/>
        <v>44154486</v>
      </c>
      <c r="F39" s="11">
        <f t="shared" si="4"/>
        <v>44290000</v>
      </c>
      <c r="G39" s="11">
        <f t="shared" si="4"/>
        <v>0</v>
      </c>
      <c r="H39" s="11">
        <f t="shared" si="4"/>
        <v>136513</v>
      </c>
      <c r="I39" s="11">
        <f t="shared" si="4"/>
        <v>574417</v>
      </c>
      <c r="J39" s="11">
        <f t="shared" si="4"/>
        <v>710930</v>
      </c>
      <c r="K39" s="11">
        <f t="shared" si="4"/>
        <v>48050</v>
      </c>
      <c r="L39" s="11">
        <f t="shared" si="4"/>
        <v>3373438</v>
      </c>
      <c r="M39" s="11">
        <f t="shared" si="4"/>
        <v>964198</v>
      </c>
      <c r="N39" s="11">
        <f t="shared" si="4"/>
        <v>4385686</v>
      </c>
      <c r="O39" s="11">
        <f t="shared" si="4"/>
        <v>285310</v>
      </c>
      <c r="P39" s="11">
        <f t="shared" si="4"/>
        <v>888258</v>
      </c>
      <c r="Q39" s="11">
        <f t="shared" si="4"/>
        <v>842586</v>
      </c>
      <c r="R39" s="11">
        <f t="shared" si="4"/>
        <v>2016154</v>
      </c>
      <c r="S39" s="11">
        <f t="shared" si="4"/>
        <v>721741</v>
      </c>
      <c r="T39" s="11">
        <f t="shared" si="4"/>
        <v>1174125</v>
      </c>
      <c r="U39" s="11">
        <f t="shared" si="4"/>
        <v>383554</v>
      </c>
      <c r="V39" s="11">
        <f t="shared" si="4"/>
        <v>2279420</v>
      </c>
      <c r="W39" s="11">
        <f t="shared" si="4"/>
        <v>9392190</v>
      </c>
      <c r="X39" s="11">
        <f t="shared" si="4"/>
        <v>44290000</v>
      </c>
      <c r="Y39" s="11">
        <f t="shared" si="4"/>
        <v>-34897810</v>
      </c>
      <c r="Z39" s="2">
        <f t="shared" si="5"/>
        <v>-78.79388123729962</v>
      </c>
      <c r="AA39" s="15">
        <f>AA9+AA24</f>
        <v>44290000</v>
      </c>
    </row>
    <row r="40" spans="1:27" ht="13.5">
      <c r="A40" s="46" t="s">
        <v>36</v>
      </c>
      <c r="B40" s="47"/>
      <c r="C40" s="9">
        <f t="shared" si="4"/>
        <v>83577000</v>
      </c>
      <c r="D40" s="10">
        <f t="shared" si="4"/>
        <v>0</v>
      </c>
      <c r="E40" s="11">
        <f t="shared" si="4"/>
        <v>20265351</v>
      </c>
      <c r="F40" s="11">
        <f t="shared" si="4"/>
        <v>24234000</v>
      </c>
      <c r="G40" s="11">
        <f t="shared" si="4"/>
        <v>1743042</v>
      </c>
      <c r="H40" s="11">
        <f t="shared" si="4"/>
        <v>6928462</v>
      </c>
      <c r="I40" s="11">
        <f t="shared" si="4"/>
        <v>1560538</v>
      </c>
      <c r="J40" s="11">
        <f t="shared" si="4"/>
        <v>10232042</v>
      </c>
      <c r="K40" s="11">
        <f t="shared" si="4"/>
        <v>2615453</v>
      </c>
      <c r="L40" s="11">
        <f t="shared" si="4"/>
        <v>5847431</v>
      </c>
      <c r="M40" s="11">
        <f t="shared" si="4"/>
        <v>5455215</v>
      </c>
      <c r="N40" s="11">
        <f t="shared" si="4"/>
        <v>13918099</v>
      </c>
      <c r="O40" s="11">
        <f t="shared" si="4"/>
        <v>2642761</v>
      </c>
      <c r="P40" s="11">
        <f t="shared" si="4"/>
        <v>1849094</v>
      </c>
      <c r="Q40" s="11">
        <f t="shared" si="4"/>
        <v>0</v>
      </c>
      <c r="R40" s="11">
        <f t="shared" si="4"/>
        <v>4491855</v>
      </c>
      <c r="S40" s="11">
        <f t="shared" si="4"/>
        <v>3004867</v>
      </c>
      <c r="T40" s="11">
        <f t="shared" si="4"/>
        <v>9000</v>
      </c>
      <c r="U40" s="11">
        <f t="shared" si="4"/>
        <v>1854223</v>
      </c>
      <c r="V40" s="11">
        <f t="shared" si="4"/>
        <v>4868090</v>
      </c>
      <c r="W40" s="11">
        <f t="shared" si="4"/>
        <v>33510086</v>
      </c>
      <c r="X40" s="11">
        <f t="shared" si="4"/>
        <v>24234000</v>
      </c>
      <c r="Y40" s="11">
        <f t="shared" si="4"/>
        <v>9276086</v>
      </c>
      <c r="Z40" s="2">
        <f t="shared" si="5"/>
        <v>38.27715606173145</v>
      </c>
      <c r="AA40" s="15">
        <f>AA10+AA25</f>
        <v>24234000</v>
      </c>
    </row>
    <row r="41" spans="1:27" ht="13.5">
      <c r="A41" s="48" t="s">
        <v>37</v>
      </c>
      <c r="B41" s="47"/>
      <c r="C41" s="49">
        <f aca="true" t="shared" si="6" ref="C41:Y41">SUM(C36:C40)</f>
        <v>125362629</v>
      </c>
      <c r="D41" s="50">
        <f t="shared" si="6"/>
        <v>0</v>
      </c>
      <c r="E41" s="51">
        <f t="shared" si="6"/>
        <v>96638378</v>
      </c>
      <c r="F41" s="51">
        <f t="shared" si="6"/>
        <v>100606518</v>
      </c>
      <c r="G41" s="51">
        <f t="shared" si="6"/>
        <v>10632734</v>
      </c>
      <c r="H41" s="51">
        <f t="shared" si="6"/>
        <v>9817201</v>
      </c>
      <c r="I41" s="51">
        <f t="shared" si="6"/>
        <v>9325281</v>
      </c>
      <c r="J41" s="51">
        <f t="shared" si="6"/>
        <v>29775216</v>
      </c>
      <c r="K41" s="51">
        <f t="shared" si="6"/>
        <v>3331854</v>
      </c>
      <c r="L41" s="51">
        <f t="shared" si="6"/>
        <v>16071605</v>
      </c>
      <c r="M41" s="51">
        <f t="shared" si="6"/>
        <v>16557347</v>
      </c>
      <c r="N41" s="51">
        <f t="shared" si="6"/>
        <v>35960806</v>
      </c>
      <c r="O41" s="51">
        <f t="shared" si="6"/>
        <v>6693298</v>
      </c>
      <c r="P41" s="51">
        <f t="shared" si="6"/>
        <v>9725842</v>
      </c>
      <c r="Q41" s="51">
        <f t="shared" si="6"/>
        <v>11135337</v>
      </c>
      <c r="R41" s="51">
        <f t="shared" si="6"/>
        <v>27554477</v>
      </c>
      <c r="S41" s="51">
        <f t="shared" si="6"/>
        <v>10745617</v>
      </c>
      <c r="T41" s="51">
        <f t="shared" si="6"/>
        <v>10124520</v>
      </c>
      <c r="U41" s="51">
        <f t="shared" si="6"/>
        <v>10525581</v>
      </c>
      <c r="V41" s="51">
        <f t="shared" si="6"/>
        <v>31395718</v>
      </c>
      <c r="W41" s="51">
        <f t="shared" si="6"/>
        <v>124686217</v>
      </c>
      <c r="X41" s="51">
        <f t="shared" si="6"/>
        <v>100606518</v>
      </c>
      <c r="Y41" s="51">
        <f t="shared" si="6"/>
        <v>24079699</v>
      </c>
      <c r="Z41" s="52">
        <f t="shared" si="5"/>
        <v>23.93453175668002</v>
      </c>
      <c r="AA41" s="53">
        <f>SUM(AA36:AA40)</f>
        <v>100606518</v>
      </c>
    </row>
    <row r="42" spans="1:27" ht="13.5">
      <c r="A42" s="54" t="s">
        <v>38</v>
      </c>
      <c r="B42" s="35"/>
      <c r="C42" s="65">
        <f aca="true" t="shared" si="7" ref="C42:Y48">C12+C27</f>
        <v>42767000</v>
      </c>
      <c r="D42" s="66">
        <f t="shared" si="7"/>
        <v>0</v>
      </c>
      <c r="E42" s="67">
        <f t="shared" si="7"/>
        <v>59607622</v>
      </c>
      <c r="F42" s="67">
        <f t="shared" si="7"/>
        <v>47826285</v>
      </c>
      <c r="G42" s="67">
        <f t="shared" si="7"/>
        <v>2641962</v>
      </c>
      <c r="H42" s="67">
        <f t="shared" si="7"/>
        <v>8586551</v>
      </c>
      <c r="I42" s="67">
        <f t="shared" si="7"/>
        <v>1446979</v>
      </c>
      <c r="J42" s="67">
        <f t="shared" si="7"/>
        <v>12675492</v>
      </c>
      <c r="K42" s="67">
        <f t="shared" si="7"/>
        <v>2602683</v>
      </c>
      <c r="L42" s="67">
        <f t="shared" si="7"/>
        <v>1710316</v>
      </c>
      <c r="M42" s="67">
        <f t="shared" si="7"/>
        <v>1141829</v>
      </c>
      <c r="N42" s="67">
        <f t="shared" si="7"/>
        <v>5454828</v>
      </c>
      <c r="O42" s="67">
        <f t="shared" si="7"/>
        <v>2935289</v>
      </c>
      <c r="P42" s="67">
        <f t="shared" si="7"/>
        <v>3566033</v>
      </c>
      <c r="Q42" s="67">
        <f t="shared" si="7"/>
        <v>0</v>
      </c>
      <c r="R42" s="67">
        <f t="shared" si="7"/>
        <v>6501322</v>
      </c>
      <c r="S42" s="67">
        <f t="shared" si="7"/>
        <v>13547861</v>
      </c>
      <c r="T42" s="67">
        <f t="shared" si="7"/>
        <v>2302761</v>
      </c>
      <c r="U42" s="67">
        <f t="shared" si="7"/>
        <v>4783985</v>
      </c>
      <c r="V42" s="67">
        <f t="shared" si="7"/>
        <v>20634607</v>
      </c>
      <c r="W42" s="67">
        <f t="shared" si="7"/>
        <v>45266249</v>
      </c>
      <c r="X42" s="67">
        <f t="shared" si="7"/>
        <v>47826285</v>
      </c>
      <c r="Y42" s="67">
        <f t="shared" si="7"/>
        <v>-2560036</v>
      </c>
      <c r="Z42" s="69">
        <f t="shared" si="5"/>
        <v>-5.352780380077608</v>
      </c>
      <c r="AA42" s="68">
        <f aca="true" t="shared" si="8" ref="AA42:AA48">AA12+AA27</f>
        <v>47826285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21000000</v>
      </c>
      <c r="D45" s="66">
        <f t="shared" si="7"/>
        <v>0</v>
      </c>
      <c r="E45" s="67">
        <f t="shared" si="7"/>
        <v>0</v>
      </c>
      <c r="F45" s="67">
        <f t="shared" si="7"/>
        <v>39812000</v>
      </c>
      <c r="G45" s="67">
        <f t="shared" si="7"/>
        <v>82356</v>
      </c>
      <c r="H45" s="67">
        <f t="shared" si="7"/>
        <v>357399</v>
      </c>
      <c r="I45" s="67">
        <f t="shared" si="7"/>
        <v>105283</v>
      </c>
      <c r="J45" s="67">
        <f t="shared" si="7"/>
        <v>545038</v>
      </c>
      <c r="K45" s="67">
        <f t="shared" si="7"/>
        <v>123584</v>
      </c>
      <c r="L45" s="67">
        <f t="shared" si="7"/>
        <v>252274</v>
      </c>
      <c r="M45" s="67">
        <f t="shared" si="7"/>
        <v>15800</v>
      </c>
      <c r="N45" s="67">
        <f t="shared" si="7"/>
        <v>391658</v>
      </c>
      <c r="O45" s="67">
        <f t="shared" si="7"/>
        <v>338866</v>
      </c>
      <c r="P45" s="67">
        <f t="shared" si="7"/>
        <v>22761</v>
      </c>
      <c r="Q45" s="67">
        <f t="shared" si="7"/>
        <v>96569</v>
      </c>
      <c r="R45" s="67">
        <f t="shared" si="7"/>
        <v>458196</v>
      </c>
      <c r="S45" s="67">
        <f t="shared" si="7"/>
        <v>221972</v>
      </c>
      <c r="T45" s="67">
        <f t="shared" si="7"/>
        <v>108690</v>
      </c>
      <c r="U45" s="67">
        <f t="shared" si="7"/>
        <v>171076</v>
      </c>
      <c r="V45" s="67">
        <f t="shared" si="7"/>
        <v>501738</v>
      </c>
      <c r="W45" s="67">
        <f t="shared" si="7"/>
        <v>1896630</v>
      </c>
      <c r="X45" s="67">
        <f t="shared" si="7"/>
        <v>39812000</v>
      </c>
      <c r="Y45" s="67">
        <f t="shared" si="7"/>
        <v>-37915370</v>
      </c>
      <c r="Z45" s="69">
        <f t="shared" si="5"/>
        <v>-95.23603436149905</v>
      </c>
      <c r="AA45" s="68">
        <f t="shared" si="8"/>
        <v>39812000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189129629</v>
      </c>
      <c r="D49" s="78">
        <f t="shared" si="9"/>
        <v>0</v>
      </c>
      <c r="E49" s="79">
        <f t="shared" si="9"/>
        <v>156246000</v>
      </c>
      <c r="F49" s="79">
        <f t="shared" si="9"/>
        <v>188244803</v>
      </c>
      <c r="G49" s="79">
        <f t="shared" si="9"/>
        <v>13357052</v>
      </c>
      <c r="H49" s="79">
        <f t="shared" si="9"/>
        <v>18761151</v>
      </c>
      <c r="I49" s="79">
        <f t="shared" si="9"/>
        <v>10877543</v>
      </c>
      <c r="J49" s="79">
        <f t="shared" si="9"/>
        <v>42995746</v>
      </c>
      <c r="K49" s="79">
        <f t="shared" si="9"/>
        <v>6058121</v>
      </c>
      <c r="L49" s="79">
        <f t="shared" si="9"/>
        <v>18034195</v>
      </c>
      <c r="M49" s="79">
        <f t="shared" si="9"/>
        <v>17714976</v>
      </c>
      <c r="N49" s="79">
        <f t="shared" si="9"/>
        <v>41807292</v>
      </c>
      <c r="O49" s="79">
        <f t="shared" si="9"/>
        <v>9967453</v>
      </c>
      <c r="P49" s="79">
        <f t="shared" si="9"/>
        <v>13314636</v>
      </c>
      <c r="Q49" s="79">
        <f t="shared" si="9"/>
        <v>11231906</v>
      </c>
      <c r="R49" s="79">
        <f t="shared" si="9"/>
        <v>34513995</v>
      </c>
      <c r="S49" s="79">
        <f t="shared" si="9"/>
        <v>24515450</v>
      </c>
      <c r="T49" s="79">
        <f t="shared" si="9"/>
        <v>12535971</v>
      </c>
      <c r="U49" s="79">
        <f t="shared" si="9"/>
        <v>15480642</v>
      </c>
      <c r="V49" s="79">
        <f t="shared" si="9"/>
        <v>52532063</v>
      </c>
      <c r="W49" s="79">
        <f t="shared" si="9"/>
        <v>171849096</v>
      </c>
      <c r="X49" s="79">
        <f t="shared" si="9"/>
        <v>188244803</v>
      </c>
      <c r="Y49" s="79">
        <f t="shared" si="9"/>
        <v>-16395707</v>
      </c>
      <c r="Z49" s="80">
        <f t="shared" si="5"/>
        <v>-8.709779361080157</v>
      </c>
      <c r="AA49" s="81">
        <f>SUM(AA41:AA48)</f>
        <v>188244803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45059087</v>
      </c>
      <c r="H65" s="11">
        <v>44668554</v>
      </c>
      <c r="I65" s="11">
        <v>48147130</v>
      </c>
      <c r="J65" s="11">
        <v>137874771</v>
      </c>
      <c r="K65" s="11">
        <v>47419652</v>
      </c>
      <c r="L65" s="11">
        <v>46619407</v>
      </c>
      <c r="M65" s="11">
        <v>2916356</v>
      </c>
      <c r="N65" s="11">
        <v>96955415</v>
      </c>
      <c r="O65" s="11">
        <v>1007168</v>
      </c>
      <c r="P65" s="11">
        <v>343809</v>
      </c>
      <c r="Q65" s="11">
        <v>2674520</v>
      </c>
      <c r="R65" s="11">
        <v>4025497</v>
      </c>
      <c r="S65" s="11">
        <v>1832330</v>
      </c>
      <c r="T65" s="11">
        <v>1797358</v>
      </c>
      <c r="U65" s="11">
        <v>1916683</v>
      </c>
      <c r="V65" s="11">
        <v>5546371</v>
      </c>
      <c r="W65" s="11">
        <v>244402054</v>
      </c>
      <c r="X65" s="11"/>
      <c r="Y65" s="11">
        <v>244402054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1079853</v>
      </c>
      <c r="H66" s="14">
        <v>1404613</v>
      </c>
      <c r="I66" s="14">
        <v>1683845</v>
      </c>
      <c r="J66" s="14">
        <v>4168311</v>
      </c>
      <c r="K66" s="14">
        <v>1206056</v>
      </c>
      <c r="L66" s="14">
        <v>1514851</v>
      </c>
      <c r="M66" s="14">
        <v>2125961</v>
      </c>
      <c r="N66" s="14">
        <v>4846868</v>
      </c>
      <c r="O66" s="14">
        <v>293639</v>
      </c>
      <c r="P66" s="14">
        <v>508813</v>
      </c>
      <c r="Q66" s="14">
        <v>1936034</v>
      </c>
      <c r="R66" s="14">
        <v>2738486</v>
      </c>
      <c r="S66" s="14">
        <v>212060</v>
      </c>
      <c r="T66" s="14">
        <v>646370</v>
      </c>
      <c r="U66" s="14">
        <v>1991468</v>
      </c>
      <c r="V66" s="14">
        <v>2849898</v>
      </c>
      <c r="W66" s="14">
        <v>14603563</v>
      </c>
      <c r="X66" s="14"/>
      <c r="Y66" s="14">
        <v>14603563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25331</v>
      </c>
      <c r="H67" s="11"/>
      <c r="I67" s="11"/>
      <c r="J67" s="11">
        <v>25331</v>
      </c>
      <c r="K67" s="11">
        <v>765061</v>
      </c>
      <c r="L67" s="11">
        <v>2181640</v>
      </c>
      <c r="M67" s="11">
        <v>3837733</v>
      </c>
      <c r="N67" s="11">
        <v>6784434</v>
      </c>
      <c r="O67" s="11"/>
      <c r="P67" s="11"/>
      <c r="Q67" s="11"/>
      <c r="R67" s="11"/>
      <c r="S67" s="11"/>
      <c r="T67" s="11">
        <v>531657</v>
      </c>
      <c r="U67" s="11">
        <v>606472</v>
      </c>
      <c r="V67" s="11">
        <v>1138129</v>
      </c>
      <c r="W67" s="11">
        <v>7947894</v>
      </c>
      <c r="X67" s="11"/>
      <c r="Y67" s="11">
        <v>7947894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159910521</v>
      </c>
      <c r="F68" s="11"/>
      <c r="G68" s="11">
        <v>10895568</v>
      </c>
      <c r="H68" s="11">
        <v>20948973</v>
      </c>
      <c r="I68" s="11">
        <v>13298242</v>
      </c>
      <c r="J68" s="11">
        <v>45142783</v>
      </c>
      <c r="K68" s="11">
        <v>14488456</v>
      </c>
      <c r="L68" s="11">
        <v>14391352</v>
      </c>
      <c r="M68" s="11">
        <v>576957</v>
      </c>
      <c r="N68" s="11">
        <v>29456765</v>
      </c>
      <c r="O68" s="11">
        <v>353816</v>
      </c>
      <c r="P68" s="11">
        <v>175258</v>
      </c>
      <c r="Q68" s="11">
        <v>3762439</v>
      </c>
      <c r="R68" s="11">
        <v>4291513</v>
      </c>
      <c r="S68" s="11">
        <v>496364</v>
      </c>
      <c r="T68" s="11">
        <v>109004</v>
      </c>
      <c r="U68" s="11">
        <v>944111</v>
      </c>
      <c r="V68" s="11">
        <v>1549479</v>
      </c>
      <c r="W68" s="11">
        <v>80440540</v>
      </c>
      <c r="X68" s="11"/>
      <c r="Y68" s="11">
        <v>80440540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159910521</v>
      </c>
      <c r="F69" s="79">
        <f t="shared" si="12"/>
        <v>0</v>
      </c>
      <c r="G69" s="79">
        <f t="shared" si="12"/>
        <v>57059839</v>
      </c>
      <c r="H69" s="79">
        <f t="shared" si="12"/>
        <v>67022140</v>
      </c>
      <c r="I69" s="79">
        <f t="shared" si="12"/>
        <v>63129217</v>
      </c>
      <c r="J69" s="79">
        <f t="shared" si="12"/>
        <v>187211196</v>
      </c>
      <c r="K69" s="79">
        <f t="shared" si="12"/>
        <v>63879225</v>
      </c>
      <c r="L69" s="79">
        <f t="shared" si="12"/>
        <v>64707250</v>
      </c>
      <c r="M69" s="79">
        <f t="shared" si="12"/>
        <v>9457007</v>
      </c>
      <c r="N69" s="79">
        <f t="shared" si="12"/>
        <v>138043482</v>
      </c>
      <c r="O69" s="79">
        <f t="shared" si="12"/>
        <v>1654623</v>
      </c>
      <c r="P69" s="79">
        <f t="shared" si="12"/>
        <v>1027880</v>
      </c>
      <c r="Q69" s="79">
        <f t="shared" si="12"/>
        <v>8372993</v>
      </c>
      <c r="R69" s="79">
        <f t="shared" si="12"/>
        <v>11055496</v>
      </c>
      <c r="S69" s="79">
        <f t="shared" si="12"/>
        <v>2540754</v>
      </c>
      <c r="T69" s="79">
        <f t="shared" si="12"/>
        <v>3084389</v>
      </c>
      <c r="U69" s="79">
        <f t="shared" si="12"/>
        <v>5458734</v>
      </c>
      <c r="V69" s="79">
        <f t="shared" si="12"/>
        <v>11083877</v>
      </c>
      <c r="W69" s="79">
        <f t="shared" si="12"/>
        <v>347394051</v>
      </c>
      <c r="X69" s="79">
        <f t="shared" si="12"/>
        <v>0</v>
      </c>
      <c r="Y69" s="79">
        <f t="shared" si="12"/>
        <v>347394051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43086000</v>
      </c>
      <c r="F5" s="43">
        <f t="shared" si="0"/>
        <v>62816000</v>
      </c>
      <c r="G5" s="43">
        <f t="shared" si="0"/>
        <v>2005441</v>
      </c>
      <c r="H5" s="43">
        <f t="shared" si="0"/>
        <v>3270084</v>
      </c>
      <c r="I5" s="43">
        <f t="shared" si="0"/>
        <v>1759746</v>
      </c>
      <c r="J5" s="43">
        <f t="shared" si="0"/>
        <v>7035271</v>
      </c>
      <c r="K5" s="43">
        <f t="shared" si="0"/>
        <v>3848597</v>
      </c>
      <c r="L5" s="43">
        <f t="shared" si="0"/>
        <v>5522346</v>
      </c>
      <c r="M5" s="43">
        <f t="shared" si="0"/>
        <v>5164664</v>
      </c>
      <c r="N5" s="43">
        <f t="shared" si="0"/>
        <v>14535607</v>
      </c>
      <c r="O5" s="43">
        <f t="shared" si="0"/>
        <v>428262</v>
      </c>
      <c r="P5" s="43">
        <f t="shared" si="0"/>
        <v>6645260</v>
      </c>
      <c r="Q5" s="43">
        <f t="shared" si="0"/>
        <v>2999920</v>
      </c>
      <c r="R5" s="43">
        <f t="shared" si="0"/>
        <v>10073442</v>
      </c>
      <c r="S5" s="43">
        <f t="shared" si="0"/>
        <v>3921039</v>
      </c>
      <c r="T5" s="43">
        <f t="shared" si="0"/>
        <v>4856443</v>
      </c>
      <c r="U5" s="43">
        <f t="shared" si="0"/>
        <v>2905537</v>
      </c>
      <c r="V5" s="43">
        <f t="shared" si="0"/>
        <v>11683019</v>
      </c>
      <c r="W5" s="43">
        <f t="shared" si="0"/>
        <v>43327339</v>
      </c>
      <c r="X5" s="43">
        <f t="shared" si="0"/>
        <v>62816000</v>
      </c>
      <c r="Y5" s="43">
        <f t="shared" si="0"/>
        <v>-19488661</v>
      </c>
      <c r="Z5" s="44">
        <f>+IF(X5&lt;&gt;0,+(Y5/X5)*100,0)</f>
        <v>-31.02499522414671</v>
      </c>
      <c r="AA5" s="45">
        <f>SUM(AA11:AA18)</f>
        <v>62816000</v>
      </c>
    </row>
    <row r="6" spans="1:27" ht="13.5">
      <c r="A6" s="46" t="s">
        <v>32</v>
      </c>
      <c r="B6" s="47"/>
      <c r="C6" s="9"/>
      <c r="D6" s="10"/>
      <c r="E6" s="11">
        <v>27350000</v>
      </c>
      <c r="F6" s="11">
        <v>30113000</v>
      </c>
      <c r="G6" s="11">
        <v>2005441</v>
      </c>
      <c r="H6" s="11">
        <v>3015059</v>
      </c>
      <c r="I6" s="11">
        <v>1509854</v>
      </c>
      <c r="J6" s="11">
        <v>6530354</v>
      </c>
      <c r="K6" s="11">
        <v>3767899</v>
      </c>
      <c r="L6" s="11">
        <v>4860908</v>
      </c>
      <c r="M6" s="11">
        <v>5164664</v>
      </c>
      <c r="N6" s="11">
        <v>13793471</v>
      </c>
      <c r="O6" s="11"/>
      <c r="P6" s="11">
        <v>6427998</v>
      </c>
      <c r="Q6" s="11">
        <v>2783496</v>
      </c>
      <c r="R6" s="11">
        <v>9211494</v>
      </c>
      <c r="S6" s="11">
        <v>3921039</v>
      </c>
      <c r="T6" s="11">
        <v>3388541</v>
      </c>
      <c r="U6" s="11">
        <v>2172713</v>
      </c>
      <c r="V6" s="11">
        <v>9482293</v>
      </c>
      <c r="W6" s="11">
        <v>39017612</v>
      </c>
      <c r="X6" s="11">
        <v>30113000</v>
      </c>
      <c r="Y6" s="11">
        <v>8904612</v>
      </c>
      <c r="Z6" s="2">
        <v>29.57</v>
      </c>
      <c r="AA6" s="15">
        <v>30113000</v>
      </c>
    </row>
    <row r="7" spans="1:27" ht="13.5">
      <c r="A7" s="46" t="s">
        <v>33</v>
      </c>
      <c r="B7" s="47"/>
      <c r="C7" s="9"/>
      <c r="D7" s="10"/>
      <c r="E7" s="11">
        <v>3965000</v>
      </c>
      <c r="F7" s="11">
        <v>13442000</v>
      </c>
      <c r="G7" s="11"/>
      <c r="H7" s="11">
        <v>255025</v>
      </c>
      <c r="I7" s="11"/>
      <c r="J7" s="11">
        <v>255025</v>
      </c>
      <c r="K7" s="11"/>
      <c r="L7" s="11">
        <v>651638</v>
      </c>
      <c r="M7" s="11"/>
      <c r="N7" s="11">
        <v>651638</v>
      </c>
      <c r="O7" s="11"/>
      <c r="P7" s="11"/>
      <c r="Q7" s="11"/>
      <c r="R7" s="11"/>
      <c r="S7" s="11"/>
      <c r="T7" s="11">
        <v>965077</v>
      </c>
      <c r="U7" s="11"/>
      <c r="V7" s="11">
        <v>965077</v>
      </c>
      <c r="W7" s="11">
        <v>1871740</v>
      </c>
      <c r="X7" s="11">
        <v>13442000</v>
      </c>
      <c r="Y7" s="11">
        <v>-11570260</v>
      </c>
      <c r="Z7" s="2">
        <v>-86.08</v>
      </c>
      <c r="AA7" s="15">
        <v>13442000</v>
      </c>
    </row>
    <row r="8" spans="1:27" ht="13.5">
      <c r="A8" s="46" t="s">
        <v>34</v>
      </c>
      <c r="B8" s="47"/>
      <c r="C8" s="9"/>
      <c r="D8" s="10"/>
      <c r="E8" s="11"/>
      <c r="F8" s="11">
        <v>600000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600000</v>
      </c>
      <c r="Y8" s="11">
        <v>-600000</v>
      </c>
      <c r="Z8" s="2">
        <v>-100</v>
      </c>
      <c r="AA8" s="15">
        <v>600000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>
        <v>9800</v>
      </c>
      <c r="M10" s="11"/>
      <c r="N10" s="11">
        <v>9800</v>
      </c>
      <c r="O10" s="11"/>
      <c r="P10" s="11"/>
      <c r="Q10" s="11">
        <v>215689</v>
      </c>
      <c r="R10" s="11">
        <v>215689</v>
      </c>
      <c r="S10" s="11"/>
      <c r="T10" s="11"/>
      <c r="U10" s="11"/>
      <c r="V10" s="11"/>
      <c r="W10" s="11">
        <v>225489</v>
      </c>
      <c r="X10" s="11"/>
      <c r="Y10" s="11">
        <v>225489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31315000</v>
      </c>
      <c r="F11" s="51">
        <f t="shared" si="1"/>
        <v>44155000</v>
      </c>
      <c r="G11" s="51">
        <f t="shared" si="1"/>
        <v>2005441</v>
      </c>
      <c r="H11" s="51">
        <f t="shared" si="1"/>
        <v>3270084</v>
      </c>
      <c r="I11" s="51">
        <f t="shared" si="1"/>
        <v>1509854</v>
      </c>
      <c r="J11" s="51">
        <f t="shared" si="1"/>
        <v>6785379</v>
      </c>
      <c r="K11" s="51">
        <f t="shared" si="1"/>
        <v>3767899</v>
      </c>
      <c r="L11" s="51">
        <f t="shared" si="1"/>
        <v>5522346</v>
      </c>
      <c r="M11" s="51">
        <f t="shared" si="1"/>
        <v>5164664</v>
      </c>
      <c r="N11" s="51">
        <f t="shared" si="1"/>
        <v>14454909</v>
      </c>
      <c r="O11" s="51">
        <f t="shared" si="1"/>
        <v>0</v>
      </c>
      <c r="P11" s="51">
        <f t="shared" si="1"/>
        <v>6427998</v>
      </c>
      <c r="Q11" s="51">
        <f t="shared" si="1"/>
        <v>2999185</v>
      </c>
      <c r="R11" s="51">
        <f t="shared" si="1"/>
        <v>9427183</v>
      </c>
      <c r="S11" s="51">
        <f t="shared" si="1"/>
        <v>3921039</v>
      </c>
      <c r="T11" s="51">
        <f t="shared" si="1"/>
        <v>4353618</v>
      </c>
      <c r="U11" s="51">
        <f t="shared" si="1"/>
        <v>2172713</v>
      </c>
      <c r="V11" s="51">
        <f t="shared" si="1"/>
        <v>10447370</v>
      </c>
      <c r="W11" s="51">
        <f t="shared" si="1"/>
        <v>41114841</v>
      </c>
      <c r="X11" s="51">
        <f t="shared" si="1"/>
        <v>44155000</v>
      </c>
      <c r="Y11" s="51">
        <f t="shared" si="1"/>
        <v>-3040159</v>
      </c>
      <c r="Z11" s="52">
        <f>+IF(X11&lt;&gt;0,+(Y11/X11)*100,0)</f>
        <v>-6.8851975993658705</v>
      </c>
      <c r="AA11" s="53">
        <f>SUM(AA6:AA10)</f>
        <v>44155000</v>
      </c>
    </row>
    <row r="12" spans="1:27" ht="13.5">
      <c r="A12" s="54" t="s">
        <v>38</v>
      </c>
      <c r="B12" s="35"/>
      <c r="C12" s="9"/>
      <c r="D12" s="10"/>
      <c r="E12" s="11">
        <v>11771000</v>
      </c>
      <c r="F12" s="11">
        <v>9531000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v>15095</v>
      </c>
      <c r="Q12" s="11">
        <v>735</v>
      </c>
      <c r="R12" s="11">
        <v>15830</v>
      </c>
      <c r="S12" s="11"/>
      <c r="T12" s="11">
        <v>98800</v>
      </c>
      <c r="U12" s="11">
        <v>179262</v>
      </c>
      <c r="V12" s="11">
        <v>278062</v>
      </c>
      <c r="W12" s="11">
        <v>293892</v>
      </c>
      <c r="X12" s="11">
        <v>9531000</v>
      </c>
      <c r="Y12" s="11">
        <v>-9237108</v>
      </c>
      <c r="Z12" s="2">
        <v>-96.92</v>
      </c>
      <c r="AA12" s="15">
        <v>9531000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>
        <v>9130000</v>
      </c>
      <c r="G15" s="11"/>
      <c r="H15" s="11"/>
      <c r="I15" s="11">
        <v>249892</v>
      </c>
      <c r="J15" s="11">
        <v>249892</v>
      </c>
      <c r="K15" s="11">
        <v>80698</v>
      </c>
      <c r="L15" s="11"/>
      <c r="M15" s="11"/>
      <c r="N15" s="11">
        <v>80698</v>
      </c>
      <c r="O15" s="11"/>
      <c r="P15" s="11"/>
      <c r="Q15" s="11"/>
      <c r="R15" s="11"/>
      <c r="S15" s="11"/>
      <c r="T15" s="11">
        <v>404025</v>
      </c>
      <c r="U15" s="11"/>
      <c r="V15" s="11">
        <v>404025</v>
      </c>
      <c r="W15" s="11">
        <v>734615</v>
      </c>
      <c r="X15" s="11">
        <v>9130000</v>
      </c>
      <c r="Y15" s="11">
        <v>-8395385</v>
      </c>
      <c r="Z15" s="2">
        <v>-91.95</v>
      </c>
      <c r="AA15" s="15">
        <v>9130000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428262</v>
      </c>
      <c r="P18" s="18">
        <v>202167</v>
      </c>
      <c r="Q18" s="18"/>
      <c r="R18" s="18">
        <v>630429</v>
      </c>
      <c r="S18" s="18"/>
      <c r="T18" s="18"/>
      <c r="U18" s="18">
        <v>553562</v>
      </c>
      <c r="V18" s="18">
        <v>553562</v>
      </c>
      <c r="W18" s="18">
        <v>1183991</v>
      </c>
      <c r="X18" s="18"/>
      <c r="Y18" s="18">
        <v>1183991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27350000</v>
      </c>
      <c r="F36" s="11">
        <f t="shared" si="4"/>
        <v>30113000</v>
      </c>
      <c r="G36" s="11">
        <f t="shared" si="4"/>
        <v>2005441</v>
      </c>
      <c r="H36" s="11">
        <f t="shared" si="4"/>
        <v>3015059</v>
      </c>
      <c r="I36" s="11">
        <f t="shared" si="4"/>
        <v>1509854</v>
      </c>
      <c r="J36" s="11">
        <f t="shared" si="4"/>
        <v>6530354</v>
      </c>
      <c r="K36" s="11">
        <f t="shared" si="4"/>
        <v>3767899</v>
      </c>
      <c r="L36" s="11">
        <f t="shared" si="4"/>
        <v>4860908</v>
      </c>
      <c r="M36" s="11">
        <f t="shared" si="4"/>
        <v>5164664</v>
      </c>
      <c r="N36" s="11">
        <f t="shared" si="4"/>
        <v>13793471</v>
      </c>
      <c r="O36" s="11">
        <f t="shared" si="4"/>
        <v>0</v>
      </c>
      <c r="P36" s="11">
        <f t="shared" si="4"/>
        <v>6427998</v>
      </c>
      <c r="Q36" s="11">
        <f t="shared" si="4"/>
        <v>2783496</v>
      </c>
      <c r="R36" s="11">
        <f t="shared" si="4"/>
        <v>9211494</v>
      </c>
      <c r="S36" s="11">
        <f t="shared" si="4"/>
        <v>3921039</v>
      </c>
      <c r="T36" s="11">
        <f t="shared" si="4"/>
        <v>3388541</v>
      </c>
      <c r="U36" s="11">
        <f t="shared" si="4"/>
        <v>2172713</v>
      </c>
      <c r="V36" s="11">
        <f t="shared" si="4"/>
        <v>9482293</v>
      </c>
      <c r="W36" s="11">
        <f t="shared" si="4"/>
        <v>39017612</v>
      </c>
      <c r="X36" s="11">
        <f t="shared" si="4"/>
        <v>30113000</v>
      </c>
      <c r="Y36" s="11">
        <f t="shared" si="4"/>
        <v>8904612</v>
      </c>
      <c r="Z36" s="2">
        <f aca="true" t="shared" si="5" ref="Z36:Z49">+IF(X36&lt;&gt;0,+(Y36/X36)*100,0)</f>
        <v>29.57065719124631</v>
      </c>
      <c r="AA36" s="15">
        <f>AA6+AA21</f>
        <v>30113000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3965000</v>
      </c>
      <c r="F37" s="11">
        <f t="shared" si="4"/>
        <v>13442000</v>
      </c>
      <c r="G37" s="11">
        <f t="shared" si="4"/>
        <v>0</v>
      </c>
      <c r="H37" s="11">
        <f t="shared" si="4"/>
        <v>255025</v>
      </c>
      <c r="I37" s="11">
        <f t="shared" si="4"/>
        <v>0</v>
      </c>
      <c r="J37" s="11">
        <f t="shared" si="4"/>
        <v>255025</v>
      </c>
      <c r="K37" s="11">
        <f t="shared" si="4"/>
        <v>0</v>
      </c>
      <c r="L37" s="11">
        <f t="shared" si="4"/>
        <v>651638</v>
      </c>
      <c r="M37" s="11">
        <f t="shared" si="4"/>
        <v>0</v>
      </c>
      <c r="N37" s="11">
        <f t="shared" si="4"/>
        <v>651638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965077</v>
      </c>
      <c r="U37" s="11">
        <f t="shared" si="4"/>
        <v>0</v>
      </c>
      <c r="V37" s="11">
        <f t="shared" si="4"/>
        <v>965077</v>
      </c>
      <c r="W37" s="11">
        <f t="shared" si="4"/>
        <v>1871740</v>
      </c>
      <c r="X37" s="11">
        <f t="shared" si="4"/>
        <v>13442000</v>
      </c>
      <c r="Y37" s="11">
        <f t="shared" si="4"/>
        <v>-11570260</v>
      </c>
      <c r="Z37" s="2">
        <f t="shared" si="5"/>
        <v>-86.07543520309477</v>
      </c>
      <c r="AA37" s="15">
        <f>AA7+AA22</f>
        <v>13442000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600000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600000</v>
      </c>
      <c r="Y38" s="11">
        <f t="shared" si="4"/>
        <v>-600000</v>
      </c>
      <c r="Z38" s="2">
        <f t="shared" si="5"/>
        <v>-100</v>
      </c>
      <c r="AA38" s="15">
        <f>AA8+AA23</f>
        <v>600000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9800</v>
      </c>
      <c r="M40" s="11">
        <f t="shared" si="4"/>
        <v>0</v>
      </c>
      <c r="N40" s="11">
        <f t="shared" si="4"/>
        <v>9800</v>
      </c>
      <c r="O40" s="11">
        <f t="shared" si="4"/>
        <v>0</v>
      </c>
      <c r="P40" s="11">
        <f t="shared" si="4"/>
        <v>0</v>
      </c>
      <c r="Q40" s="11">
        <f t="shared" si="4"/>
        <v>215689</v>
      </c>
      <c r="R40" s="11">
        <f t="shared" si="4"/>
        <v>215689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225489</v>
      </c>
      <c r="X40" s="11">
        <f t="shared" si="4"/>
        <v>0</v>
      </c>
      <c r="Y40" s="11">
        <f t="shared" si="4"/>
        <v>225489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31315000</v>
      </c>
      <c r="F41" s="51">
        <f t="shared" si="6"/>
        <v>44155000</v>
      </c>
      <c r="G41" s="51">
        <f t="shared" si="6"/>
        <v>2005441</v>
      </c>
      <c r="H41" s="51">
        <f t="shared" si="6"/>
        <v>3270084</v>
      </c>
      <c r="I41" s="51">
        <f t="shared" si="6"/>
        <v>1509854</v>
      </c>
      <c r="J41" s="51">
        <f t="shared" si="6"/>
        <v>6785379</v>
      </c>
      <c r="K41" s="51">
        <f t="shared" si="6"/>
        <v>3767899</v>
      </c>
      <c r="L41" s="51">
        <f t="shared" si="6"/>
        <v>5522346</v>
      </c>
      <c r="M41" s="51">
        <f t="shared" si="6"/>
        <v>5164664</v>
      </c>
      <c r="N41" s="51">
        <f t="shared" si="6"/>
        <v>14454909</v>
      </c>
      <c r="O41" s="51">
        <f t="shared" si="6"/>
        <v>0</v>
      </c>
      <c r="P41" s="51">
        <f t="shared" si="6"/>
        <v>6427998</v>
      </c>
      <c r="Q41" s="51">
        <f t="shared" si="6"/>
        <v>2999185</v>
      </c>
      <c r="R41" s="51">
        <f t="shared" si="6"/>
        <v>9427183</v>
      </c>
      <c r="S41" s="51">
        <f t="shared" si="6"/>
        <v>3921039</v>
      </c>
      <c r="T41" s="51">
        <f t="shared" si="6"/>
        <v>4353618</v>
      </c>
      <c r="U41" s="51">
        <f t="shared" si="6"/>
        <v>2172713</v>
      </c>
      <c r="V41" s="51">
        <f t="shared" si="6"/>
        <v>10447370</v>
      </c>
      <c r="W41" s="51">
        <f t="shared" si="6"/>
        <v>41114841</v>
      </c>
      <c r="X41" s="51">
        <f t="shared" si="6"/>
        <v>44155000</v>
      </c>
      <c r="Y41" s="51">
        <f t="shared" si="6"/>
        <v>-3040159</v>
      </c>
      <c r="Z41" s="52">
        <f t="shared" si="5"/>
        <v>-6.8851975993658705</v>
      </c>
      <c r="AA41" s="53">
        <f>SUM(AA36:AA40)</f>
        <v>44155000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11771000</v>
      </c>
      <c r="F42" s="67">
        <f t="shared" si="7"/>
        <v>9531000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15095</v>
      </c>
      <c r="Q42" s="67">
        <f t="shared" si="7"/>
        <v>735</v>
      </c>
      <c r="R42" s="67">
        <f t="shared" si="7"/>
        <v>15830</v>
      </c>
      <c r="S42" s="67">
        <f t="shared" si="7"/>
        <v>0</v>
      </c>
      <c r="T42" s="67">
        <f t="shared" si="7"/>
        <v>98800</v>
      </c>
      <c r="U42" s="67">
        <f t="shared" si="7"/>
        <v>179262</v>
      </c>
      <c r="V42" s="67">
        <f t="shared" si="7"/>
        <v>278062</v>
      </c>
      <c r="W42" s="67">
        <f t="shared" si="7"/>
        <v>293892</v>
      </c>
      <c r="X42" s="67">
        <f t="shared" si="7"/>
        <v>9531000</v>
      </c>
      <c r="Y42" s="67">
        <f t="shared" si="7"/>
        <v>-9237108</v>
      </c>
      <c r="Z42" s="69">
        <f t="shared" si="5"/>
        <v>-96.9164620711363</v>
      </c>
      <c r="AA42" s="68">
        <f aca="true" t="shared" si="8" ref="AA42:AA48">AA12+AA27</f>
        <v>9531000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9130000</v>
      </c>
      <c r="G45" s="67">
        <f t="shared" si="7"/>
        <v>0</v>
      </c>
      <c r="H45" s="67">
        <f t="shared" si="7"/>
        <v>0</v>
      </c>
      <c r="I45" s="67">
        <f t="shared" si="7"/>
        <v>249892</v>
      </c>
      <c r="J45" s="67">
        <f t="shared" si="7"/>
        <v>249892</v>
      </c>
      <c r="K45" s="67">
        <f t="shared" si="7"/>
        <v>80698</v>
      </c>
      <c r="L45" s="67">
        <f t="shared" si="7"/>
        <v>0</v>
      </c>
      <c r="M45" s="67">
        <f t="shared" si="7"/>
        <v>0</v>
      </c>
      <c r="N45" s="67">
        <f t="shared" si="7"/>
        <v>80698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404025</v>
      </c>
      <c r="U45" s="67">
        <f t="shared" si="7"/>
        <v>0</v>
      </c>
      <c r="V45" s="67">
        <f t="shared" si="7"/>
        <v>404025</v>
      </c>
      <c r="W45" s="67">
        <f t="shared" si="7"/>
        <v>734615</v>
      </c>
      <c r="X45" s="67">
        <f t="shared" si="7"/>
        <v>9130000</v>
      </c>
      <c r="Y45" s="67">
        <f t="shared" si="7"/>
        <v>-8395385</v>
      </c>
      <c r="Z45" s="69">
        <f t="shared" si="5"/>
        <v>-91.95383351588171</v>
      </c>
      <c r="AA45" s="68">
        <f t="shared" si="8"/>
        <v>9130000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428262</v>
      </c>
      <c r="P48" s="67">
        <f t="shared" si="7"/>
        <v>202167</v>
      </c>
      <c r="Q48" s="67">
        <f t="shared" si="7"/>
        <v>0</v>
      </c>
      <c r="R48" s="67">
        <f t="shared" si="7"/>
        <v>630429</v>
      </c>
      <c r="S48" s="67">
        <f t="shared" si="7"/>
        <v>0</v>
      </c>
      <c r="T48" s="67">
        <f t="shared" si="7"/>
        <v>0</v>
      </c>
      <c r="U48" s="67">
        <f t="shared" si="7"/>
        <v>553562</v>
      </c>
      <c r="V48" s="67">
        <f t="shared" si="7"/>
        <v>553562</v>
      </c>
      <c r="W48" s="67">
        <f t="shared" si="7"/>
        <v>1183991</v>
      </c>
      <c r="X48" s="67">
        <f t="shared" si="7"/>
        <v>0</v>
      </c>
      <c r="Y48" s="67">
        <f t="shared" si="7"/>
        <v>1183991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43086000</v>
      </c>
      <c r="F49" s="79">
        <f t="shared" si="9"/>
        <v>62816000</v>
      </c>
      <c r="G49" s="79">
        <f t="shared" si="9"/>
        <v>2005441</v>
      </c>
      <c r="H49" s="79">
        <f t="shared" si="9"/>
        <v>3270084</v>
      </c>
      <c r="I49" s="79">
        <f t="shared" si="9"/>
        <v>1759746</v>
      </c>
      <c r="J49" s="79">
        <f t="shared" si="9"/>
        <v>7035271</v>
      </c>
      <c r="K49" s="79">
        <f t="shared" si="9"/>
        <v>3848597</v>
      </c>
      <c r="L49" s="79">
        <f t="shared" si="9"/>
        <v>5522346</v>
      </c>
      <c r="M49" s="79">
        <f t="shared" si="9"/>
        <v>5164664</v>
      </c>
      <c r="N49" s="79">
        <f t="shared" si="9"/>
        <v>14535607</v>
      </c>
      <c r="O49" s="79">
        <f t="shared" si="9"/>
        <v>428262</v>
      </c>
      <c r="P49" s="79">
        <f t="shared" si="9"/>
        <v>6645260</v>
      </c>
      <c r="Q49" s="79">
        <f t="shared" si="9"/>
        <v>2999920</v>
      </c>
      <c r="R49" s="79">
        <f t="shared" si="9"/>
        <v>10073442</v>
      </c>
      <c r="S49" s="79">
        <f t="shared" si="9"/>
        <v>3921039</v>
      </c>
      <c r="T49" s="79">
        <f t="shared" si="9"/>
        <v>4856443</v>
      </c>
      <c r="U49" s="79">
        <f t="shared" si="9"/>
        <v>2905537</v>
      </c>
      <c r="V49" s="79">
        <f t="shared" si="9"/>
        <v>11683019</v>
      </c>
      <c r="W49" s="79">
        <f t="shared" si="9"/>
        <v>43327339</v>
      </c>
      <c r="X49" s="79">
        <f t="shared" si="9"/>
        <v>62816000</v>
      </c>
      <c r="Y49" s="79">
        <f t="shared" si="9"/>
        <v>-19488661</v>
      </c>
      <c r="Z49" s="80">
        <f t="shared" si="5"/>
        <v>-31.02499522414671</v>
      </c>
      <c r="AA49" s="81">
        <f>SUM(AA41:AA48)</f>
        <v>62816000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3534000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3534000</v>
      </c>
      <c r="Y51" s="67">
        <f t="shared" si="10"/>
        <v>-3534000</v>
      </c>
      <c r="Z51" s="69">
        <f>+IF(X51&lt;&gt;0,+(Y51/X51)*100,0)</f>
        <v>-100</v>
      </c>
      <c r="AA51" s="68">
        <f>SUM(AA57:AA61)</f>
        <v>3534000</v>
      </c>
    </row>
    <row r="52" spans="1:27" ht="13.5">
      <c r="A52" s="84" t="s">
        <v>32</v>
      </c>
      <c r="B52" s="47"/>
      <c r="C52" s="9"/>
      <c r="D52" s="10"/>
      <c r="E52" s="11"/>
      <c r="F52" s="11">
        <v>320000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320000</v>
      </c>
      <c r="Y52" s="11">
        <v>-320000</v>
      </c>
      <c r="Z52" s="2">
        <v>-100</v>
      </c>
      <c r="AA52" s="15">
        <v>320000</v>
      </c>
    </row>
    <row r="53" spans="1:27" ht="13.5">
      <c r="A53" s="84" t="s">
        <v>33</v>
      </c>
      <c r="B53" s="47"/>
      <c r="C53" s="9"/>
      <c r="D53" s="10"/>
      <c r="E53" s="11"/>
      <c r="F53" s="11">
        <v>1257000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1257000</v>
      </c>
      <c r="Y53" s="11">
        <v>-1257000</v>
      </c>
      <c r="Z53" s="2">
        <v>-100</v>
      </c>
      <c r="AA53" s="15">
        <v>1257000</v>
      </c>
    </row>
    <row r="54" spans="1:27" ht="13.5">
      <c r="A54" s="84" t="s">
        <v>34</v>
      </c>
      <c r="B54" s="47"/>
      <c r="C54" s="9"/>
      <c r="D54" s="10"/>
      <c r="E54" s="11"/>
      <c r="F54" s="11">
        <v>876000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876000</v>
      </c>
      <c r="Y54" s="11">
        <v>-876000</v>
      </c>
      <c r="Z54" s="2">
        <v>-100</v>
      </c>
      <c r="AA54" s="15">
        <v>876000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2453000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2453000</v>
      </c>
      <c r="Y57" s="51">
        <f t="shared" si="11"/>
        <v>-2453000</v>
      </c>
      <c r="Z57" s="52">
        <f>+IF(X57&lt;&gt;0,+(Y57/X57)*100,0)</f>
        <v>-100</v>
      </c>
      <c r="AA57" s="53">
        <f>SUM(AA52:AA56)</f>
        <v>2453000</v>
      </c>
    </row>
    <row r="58" spans="1:27" ht="13.5">
      <c r="A58" s="86" t="s">
        <v>38</v>
      </c>
      <c r="B58" s="35"/>
      <c r="C58" s="9"/>
      <c r="D58" s="10"/>
      <c r="E58" s="11"/>
      <c r="F58" s="11">
        <v>601000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601000</v>
      </c>
      <c r="Y58" s="11">
        <v>-601000</v>
      </c>
      <c r="Z58" s="2">
        <v>-100</v>
      </c>
      <c r="AA58" s="15">
        <v>601000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>
        <v>480000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480000</v>
      </c>
      <c r="Y61" s="11">
        <v>-480000</v>
      </c>
      <c r="Z61" s="2">
        <v>-100</v>
      </c>
      <c r="AA61" s="15">
        <v>480000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7338420</v>
      </c>
      <c r="F66" s="14">
        <v>6910000</v>
      </c>
      <c r="G66" s="14">
        <v>50533</v>
      </c>
      <c r="H66" s="14">
        <v>170213</v>
      </c>
      <c r="I66" s="14">
        <v>152593</v>
      </c>
      <c r="J66" s="14">
        <v>373339</v>
      </c>
      <c r="K66" s="14">
        <v>544687</v>
      </c>
      <c r="L66" s="14">
        <v>464126</v>
      </c>
      <c r="M66" s="14">
        <v>382906</v>
      </c>
      <c r="N66" s="14">
        <v>1391719</v>
      </c>
      <c r="O66" s="14">
        <v>551392</v>
      </c>
      <c r="P66" s="14">
        <v>222217</v>
      </c>
      <c r="Q66" s="14">
        <v>1642046</v>
      </c>
      <c r="R66" s="14">
        <v>2415655</v>
      </c>
      <c r="S66" s="14">
        <v>401009</v>
      </c>
      <c r="T66" s="14">
        <v>272835</v>
      </c>
      <c r="U66" s="14">
        <v>1692015</v>
      </c>
      <c r="V66" s="14">
        <v>2365859</v>
      </c>
      <c r="W66" s="14">
        <v>6546572</v>
      </c>
      <c r="X66" s="14">
        <v>6910000</v>
      </c>
      <c r="Y66" s="14">
        <v>-363428</v>
      </c>
      <c r="Z66" s="2">
        <v>-5.26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7338420</v>
      </c>
      <c r="F69" s="79">
        <f t="shared" si="12"/>
        <v>6910000</v>
      </c>
      <c r="G69" s="79">
        <f t="shared" si="12"/>
        <v>50533</v>
      </c>
      <c r="H69" s="79">
        <f t="shared" si="12"/>
        <v>170213</v>
      </c>
      <c r="I69" s="79">
        <f t="shared" si="12"/>
        <v>152593</v>
      </c>
      <c r="J69" s="79">
        <f t="shared" si="12"/>
        <v>373339</v>
      </c>
      <c r="K69" s="79">
        <f t="shared" si="12"/>
        <v>544687</v>
      </c>
      <c r="L69" s="79">
        <f t="shared" si="12"/>
        <v>464126</v>
      </c>
      <c r="M69" s="79">
        <f t="shared" si="12"/>
        <v>382906</v>
      </c>
      <c r="N69" s="79">
        <f t="shared" si="12"/>
        <v>1391719</v>
      </c>
      <c r="O69" s="79">
        <f t="shared" si="12"/>
        <v>551392</v>
      </c>
      <c r="P69" s="79">
        <f t="shared" si="12"/>
        <v>222217</v>
      </c>
      <c r="Q69" s="79">
        <f t="shared" si="12"/>
        <v>1642046</v>
      </c>
      <c r="R69" s="79">
        <f t="shared" si="12"/>
        <v>2415655</v>
      </c>
      <c r="S69" s="79">
        <f t="shared" si="12"/>
        <v>401009</v>
      </c>
      <c r="T69" s="79">
        <f t="shared" si="12"/>
        <v>272835</v>
      </c>
      <c r="U69" s="79">
        <f t="shared" si="12"/>
        <v>1692015</v>
      </c>
      <c r="V69" s="79">
        <f t="shared" si="12"/>
        <v>2365859</v>
      </c>
      <c r="W69" s="79">
        <f t="shared" si="12"/>
        <v>6546572</v>
      </c>
      <c r="X69" s="79">
        <f t="shared" si="12"/>
        <v>6910000</v>
      </c>
      <c r="Y69" s="79">
        <f t="shared" si="12"/>
        <v>-363428</v>
      </c>
      <c r="Z69" s="80">
        <f>+IF(X69&lt;&gt;0,+(Y69/X69)*100,0)</f>
        <v>-5.2594500723589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2354305</v>
      </c>
      <c r="D5" s="42">
        <f t="shared" si="0"/>
        <v>0</v>
      </c>
      <c r="E5" s="43">
        <f t="shared" si="0"/>
        <v>711000</v>
      </c>
      <c r="F5" s="43">
        <f t="shared" si="0"/>
        <v>950000</v>
      </c>
      <c r="G5" s="43">
        <f t="shared" si="0"/>
        <v>0</v>
      </c>
      <c r="H5" s="43">
        <f t="shared" si="0"/>
        <v>49534</v>
      </c>
      <c r="I5" s="43">
        <f t="shared" si="0"/>
        <v>73950</v>
      </c>
      <c r="J5" s="43">
        <f t="shared" si="0"/>
        <v>123484</v>
      </c>
      <c r="K5" s="43">
        <f t="shared" si="0"/>
        <v>67676</v>
      </c>
      <c r="L5" s="43">
        <f t="shared" si="0"/>
        <v>9811</v>
      </c>
      <c r="M5" s="43">
        <f t="shared" si="0"/>
        <v>48297</v>
      </c>
      <c r="N5" s="43">
        <f t="shared" si="0"/>
        <v>125784</v>
      </c>
      <c r="O5" s="43">
        <f t="shared" si="0"/>
        <v>0</v>
      </c>
      <c r="P5" s="43">
        <f t="shared" si="0"/>
        <v>30444</v>
      </c>
      <c r="Q5" s="43">
        <f t="shared" si="0"/>
        <v>190786</v>
      </c>
      <c r="R5" s="43">
        <f t="shared" si="0"/>
        <v>221230</v>
      </c>
      <c r="S5" s="43">
        <f t="shared" si="0"/>
        <v>10788</v>
      </c>
      <c r="T5" s="43">
        <f t="shared" si="0"/>
        <v>23170</v>
      </c>
      <c r="U5" s="43">
        <f t="shared" si="0"/>
        <v>425335</v>
      </c>
      <c r="V5" s="43">
        <f t="shared" si="0"/>
        <v>459293</v>
      </c>
      <c r="W5" s="43">
        <f t="shared" si="0"/>
        <v>929791</v>
      </c>
      <c r="X5" s="43">
        <f t="shared" si="0"/>
        <v>950000</v>
      </c>
      <c r="Y5" s="43">
        <f t="shared" si="0"/>
        <v>-20209</v>
      </c>
      <c r="Z5" s="44">
        <f>+IF(X5&lt;&gt;0,+(Y5/X5)*100,0)</f>
        <v>-2.127263157894737</v>
      </c>
      <c r="AA5" s="45">
        <f>SUM(AA11:AA18)</f>
        <v>950000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2199481</v>
      </c>
      <c r="D15" s="10"/>
      <c r="E15" s="11">
        <v>250000</v>
      </c>
      <c r="F15" s="11">
        <v>800000</v>
      </c>
      <c r="G15" s="11"/>
      <c r="H15" s="11">
        <v>49534</v>
      </c>
      <c r="I15" s="11">
        <v>73950</v>
      </c>
      <c r="J15" s="11">
        <v>123484</v>
      </c>
      <c r="K15" s="11">
        <v>67676</v>
      </c>
      <c r="L15" s="11">
        <v>9811</v>
      </c>
      <c r="M15" s="11">
        <v>19797</v>
      </c>
      <c r="N15" s="11">
        <v>97284</v>
      </c>
      <c r="O15" s="11"/>
      <c r="P15" s="11">
        <v>30444</v>
      </c>
      <c r="Q15" s="11">
        <v>190786</v>
      </c>
      <c r="R15" s="11">
        <v>221230</v>
      </c>
      <c r="S15" s="11">
        <v>10788</v>
      </c>
      <c r="T15" s="11">
        <v>23170</v>
      </c>
      <c r="U15" s="11">
        <v>220449</v>
      </c>
      <c r="V15" s="11">
        <v>254407</v>
      </c>
      <c r="W15" s="11">
        <v>696405</v>
      </c>
      <c r="X15" s="11">
        <v>800000</v>
      </c>
      <c r="Y15" s="11">
        <v>-103595</v>
      </c>
      <c r="Z15" s="2">
        <v>-12.95</v>
      </c>
      <c r="AA15" s="15">
        <v>800000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154824</v>
      </c>
      <c r="D18" s="17"/>
      <c r="E18" s="18">
        <v>461000</v>
      </c>
      <c r="F18" s="18">
        <v>150000</v>
      </c>
      <c r="G18" s="18"/>
      <c r="H18" s="18"/>
      <c r="I18" s="18"/>
      <c r="J18" s="18"/>
      <c r="K18" s="18"/>
      <c r="L18" s="18"/>
      <c r="M18" s="18">
        <v>28500</v>
      </c>
      <c r="N18" s="18">
        <v>28500</v>
      </c>
      <c r="O18" s="18"/>
      <c r="P18" s="18"/>
      <c r="Q18" s="18"/>
      <c r="R18" s="18"/>
      <c r="S18" s="18"/>
      <c r="T18" s="18"/>
      <c r="U18" s="18">
        <v>204886</v>
      </c>
      <c r="V18" s="18">
        <v>204886</v>
      </c>
      <c r="W18" s="18">
        <v>233386</v>
      </c>
      <c r="X18" s="18">
        <v>150000</v>
      </c>
      <c r="Y18" s="18">
        <v>83386</v>
      </c>
      <c r="Z18" s="3">
        <v>55.59</v>
      </c>
      <c r="AA18" s="23">
        <v>150000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2199481</v>
      </c>
      <c r="D45" s="66">
        <f t="shared" si="7"/>
        <v>0</v>
      </c>
      <c r="E45" s="67">
        <f t="shared" si="7"/>
        <v>250000</v>
      </c>
      <c r="F45" s="67">
        <f t="shared" si="7"/>
        <v>800000</v>
      </c>
      <c r="G45" s="67">
        <f t="shared" si="7"/>
        <v>0</v>
      </c>
      <c r="H45" s="67">
        <f t="shared" si="7"/>
        <v>49534</v>
      </c>
      <c r="I45" s="67">
        <f t="shared" si="7"/>
        <v>73950</v>
      </c>
      <c r="J45" s="67">
        <f t="shared" si="7"/>
        <v>123484</v>
      </c>
      <c r="K45" s="67">
        <f t="shared" si="7"/>
        <v>67676</v>
      </c>
      <c r="L45" s="67">
        <f t="shared" si="7"/>
        <v>9811</v>
      </c>
      <c r="M45" s="67">
        <f t="shared" si="7"/>
        <v>19797</v>
      </c>
      <c r="N45" s="67">
        <f t="shared" si="7"/>
        <v>97284</v>
      </c>
      <c r="O45" s="67">
        <f t="shared" si="7"/>
        <v>0</v>
      </c>
      <c r="P45" s="67">
        <f t="shared" si="7"/>
        <v>30444</v>
      </c>
      <c r="Q45" s="67">
        <f t="shared" si="7"/>
        <v>190786</v>
      </c>
      <c r="R45" s="67">
        <f t="shared" si="7"/>
        <v>221230</v>
      </c>
      <c r="S45" s="67">
        <f t="shared" si="7"/>
        <v>10788</v>
      </c>
      <c r="T45" s="67">
        <f t="shared" si="7"/>
        <v>23170</v>
      </c>
      <c r="U45" s="67">
        <f t="shared" si="7"/>
        <v>220449</v>
      </c>
      <c r="V45" s="67">
        <f t="shared" si="7"/>
        <v>254407</v>
      </c>
      <c r="W45" s="67">
        <f t="shared" si="7"/>
        <v>696405</v>
      </c>
      <c r="X45" s="67">
        <f t="shared" si="7"/>
        <v>800000</v>
      </c>
      <c r="Y45" s="67">
        <f t="shared" si="7"/>
        <v>-103595</v>
      </c>
      <c r="Z45" s="69">
        <f t="shared" si="5"/>
        <v>-12.949375</v>
      </c>
      <c r="AA45" s="68">
        <f t="shared" si="8"/>
        <v>800000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154824</v>
      </c>
      <c r="D48" s="66">
        <f t="shared" si="7"/>
        <v>0</v>
      </c>
      <c r="E48" s="67">
        <f t="shared" si="7"/>
        <v>461000</v>
      </c>
      <c r="F48" s="67">
        <f t="shared" si="7"/>
        <v>150000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28500</v>
      </c>
      <c r="N48" s="67">
        <f t="shared" si="7"/>
        <v>28500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204886</v>
      </c>
      <c r="V48" s="67">
        <f t="shared" si="7"/>
        <v>204886</v>
      </c>
      <c r="W48" s="67">
        <f t="shared" si="7"/>
        <v>233386</v>
      </c>
      <c r="X48" s="67">
        <f t="shared" si="7"/>
        <v>150000</v>
      </c>
      <c r="Y48" s="67">
        <f t="shared" si="7"/>
        <v>83386</v>
      </c>
      <c r="Z48" s="69">
        <f t="shared" si="5"/>
        <v>55.590666666666664</v>
      </c>
      <c r="AA48" s="68">
        <f t="shared" si="8"/>
        <v>150000</v>
      </c>
    </row>
    <row r="49" spans="1:27" ht="13.5">
      <c r="A49" s="75" t="s">
        <v>49</v>
      </c>
      <c r="B49" s="76"/>
      <c r="C49" s="77">
        <f aca="true" t="shared" si="9" ref="C49:Y49">SUM(C41:C48)</f>
        <v>2354305</v>
      </c>
      <c r="D49" s="78">
        <f t="shared" si="9"/>
        <v>0</v>
      </c>
      <c r="E49" s="79">
        <f t="shared" si="9"/>
        <v>711000</v>
      </c>
      <c r="F49" s="79">
        <f t="shared" si="9"/>
        <v>950000</v>
      </c>
      <c r="G49" s="79">
        <f t="shared" si="9"/>
        <v>0</v>
      </c>
      <c r="H49" s="79">
        <f t="shared" si="9"/>
        <v>49534</v>
      </c>
      <c r="I49" s="79">
        <f t="shared" si="9"/>
        <v>73950</v>
      </c>
      <c r="J49" s="79">
        <f t="shared" si="9"/>
        <v>123484</v>
      </c>
      <c r="K49" s="79">
        <f t="shared" si="9"/>
        <v>67676</v>
      </c>
      <c r="L49" s="79">
        <f t="shared" si="9"/>
        <v>9811</v>
      </c>
      <c r="M49" s="79">
        <f t="shared" si="9"/>
        <v>48297</v>
      </c>
      <c r="N49" s="79">
        <f t="shared" si="9"/>
        <v>125784</v>
      </c>
      <c r="O49" s="79">
        <f t="shared" si="9"/>
        <v>0</v>
      </c>
      <c r="P49" s="79">
        <f t="shared" si="9"/>
        <v>30444</v>
      </c>
      <c r="Q49" s="79">
        <f t="shared" si="9"/>
        <v>190786</v>
      </c>
      <c r="R49" s="79">
        <f t="shared" si="9"/>
        <v>221230</v>
      </c>
      <c r="S49" s="79">
        <f t="shared" si="9"/>
        <v>10788</v>
      </c>
      <c r="T49" s="79">
        <f t="shared" si="9"/>
        <v>23170</v>
      </c>
      <c r="U49" s="79">
        <f t="shared" si="9"/>
        <v>425335</v>
      </c>
      <c r="V49" s="79">
        <f t="shared" si="9"/>
        <v>459293</v>
      </c>
      <c r="W49" s="79">
        <f t="shared" si="9"/>
        <v>929791</v>
      </c>
      <c r="X49" s="79">
        <f t="shared" si="9"/>
        <v>950000</v>
      </c>
      <c r="Y49" s="79">
        <f t="shared" si="9"/>
        <v>-20209</v>
      </c>
      <c r="Z49" s="80">
        <f t="shared" si="5"/>
        <v>-2.127263157894737</v>
      </c>
      <c r="AA49" s="81">
        <f>SUM(AA41:AA48)</f>
        <v>950000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404943</v>
      </c>
      <c r="D51" s="66">
        <f t="shared" si="10"/>
        <v>0</v>
      </c>
      <c r="E51" s="67">
        <f t="shared" si="10"/>
        <v>547639</v>
      </c>
      <c r="F51" s="67">
        <f t="shared" si="10"/>
        <v>597803</v>
      </c>
      <c r="G51" s="67">
        <f t="shared" si="10"/>
        <v>8077</v>
      </c>
      <c r="H51" s="67">
        <f t="shared" si="10"/>
        <v>47035</v>
      </c>
      <c r="I51" s="67">
        <f t="shared" si="10"/>
        <v>76194</v>
      </c>
      <c r="J51" s="67">
        <f t="shared" si="10"/>
        <v>131306</v>
      </c>
      <c r="K51" s="67">
        <f t="shared" si="10"/>
        <v>68516</v>
      </c>
      <c r="L51" s="67">
        <f t="shared" si="10"/>
        <v>61864</v>
      </c>
      <c r="M51" s="67">
        <f t="shared" si="10"/>
        <v>5917</v>
      </c>
      <c r="N51" s="67">
        <f t="shared" si="10"/>
        <v>136297</v>
      </c>
      <c r="O51" s="67">
        <f t="shared" si="10"/>
        <v>17326</v>
      </c>
      <c r="P51" s="67">
        <f t="shared" si="10"/>
        <v>83021</v>
      </c>
      <c r="Q51" s="67">
        <f t="shared" si="10"/>
        <v>25945</v>
      </c>
      <c r="R51" s="67">
        <f t="shared" si="10"/>
        <v>126292</v>
      </c>
      <c r="S51" s="67">
        <f t="shared" si="10"/>
        <v>11088</v>
      </c>
      <c r="T51" s="67">
        <f t="shared" si="10"/>
        <v>17982</v>
      </c>
      <c r="U51" s="67">
        <f t="shared" si="10"/>
        <v>33062</v>
      </c>
      <c r="V51" s="67">
        <f t="shared" si="10"/>
        <v>62132</v>
      </c>
      <c r="W51" s="67">
        <f t="shared" si="10"/>
        <v>456027</v>
      </c>
      <c r="X51" s="67">
        <f t="shared" si="10"/>
        <v>597803</v>
      </c>
      <c r="Y51" s="67">
        <f t="shared" si="10"/>
        <v>-141776</v>
      </c>
      <c r="Z51" s="69">
        <f>+IF(X51&lt;&gt;0,+(Y51/X51)*100,0)</f>
        <v>-23.71617405733996</v>
      </c>
      <c r="AA51" s="68">
        <f>SUM(AA57:AA61)</f>
        <v>597803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404943</v>
      </c>
      <c r="D61" s="10"/>
      <c r="E61" s="11">
        <v>547639</v>
      </c>
      <c r="F61" s="11">
        <v>597803</v>
      </c>
      <c r="G61" s="11">
        <v>8077</v>
      </c>
      <c r="H61" s="11">
        <v>47035</v>
      </c>
      <c r="I61" s="11">
        <v>76194</v>
      </c>
      <c r="J61" s="11">
        <v>131306</v>
      </c>
      <c r="K61" s="11">
        <v>68516</v>
      </c>
      <c r="L61" s="11">
        <v>61864</v>
      </c>
      <c r="M61" s="11">
        <v>5917</v>
      </c>
      <c r="N61" s="11">
        <v>136297</v>
      </c>
      <c r="O61" s="11">
        <v>17326</v>
      </c>
      <c r="P61" s="11">
        <v>83021</v>
      </c>
      <c r="Q61" s="11">
        <v>25945</v>
      </c>
      <c r="R61" s="11">
        <v>126292</v>
      </c>
      <c r="S61" s="11">
        <v>11088</v>
      </c>
      <c r="T61" s="11">
        <v>17982</v>
      </c>
      <c r="U61" s="11">
        <v>33062</v>
      </c>
      <c r="V61" s="11">
        <v>62132</v>
      </c>
      <c r="W61" s="11">
        <v>456027</v>
      </c>
      <c r="X61" s="11">
        <v>597803</v>
      </c>
      <c r="Y61" s="11">
        <v>-141776</v>
      </c>
      <c r="Z61" s="2">
        <v>-23.72</v>
      </c>
      <c r="AA61" s="15">
        <v>597803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627914</v>
      </c>
      <c r="F68" s="11">
        <v>597803</v>
      </c>
      <c r="G68" s="11">
        <v>8076</v>
      </c>
      <c r="H68" s="11">
        <v>47035</v>
      </c>
      <c r="I68" s="11">
        <v>76194</v>
      </c>
      <c r="J68" s="11">
        <v>131305</v>
      </c>
      <c r="K68" s="11">
        <v>68516</v>
      </c>
      <c r="L68" s="11">
        <v>61864</v>
      </c>
      <c r="M68" s="11">
        <v>5917</v>
      </c>
      <c r="N68" s="11">
        <v>136297</v>
      </c>
      <c r="O68" s="11">
        <v>17326</v>
      </c>
      <c r="P68" s="11">
        <v>83021</v>
      </c>
      <c r="Q68" s="11">
        <v>25945</v>
      </c>
      <c r="R68" s="11">
        <v>126292</v>
      </c>
      <c r="S68" s="11">
        <v>11088</v>
      </c>
      <c r="T68" s="11">
        <v>17982</v>
      </c>
      <c r="U68" s="11">
        <v>33062</v>
      </c>
      <c r="V68" s="11">
        <v>62132</v>
      </c>
      <c r="W68" s="11">
        <v>456026</v>
      </c>
      <c r="X68" s="11">
        <v>597803</v>
      </c>
      <c r="Y68" s="11">
        <v>-141777</v>
      </c>
      <c r="Z68" s="2">
        <v>-23.72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627914</v>
      </c>
      <c r="F69" s="79">
        <f t="shared" si="12"/>
        <v>597803</v>
      </c>
      <c r="G69" s="79">
        <f t="shared" si="12"/>
        <v>8076</v>
      </c>
      <c r="H69" s="79">
        <f t="shared" si="12"/>
        <v>47035</v>
      </c>
      <c r="I69" s="79">
        <f t="shared" si="12"/>
        <v>76194</v>
      </c>
      <c r="J69" s="79">
        <f t="shared" si="12"/>
        <v>131305</v>
      </c>
      <c r="K69" s="79">
        <f t="shared" si="12"/>
        <v>68516</v>
      </c>
      <c r="L69" s="79">
        <f t="shared" si="12"/>
        <v>61864</v>
      </c>
      <c r="M69" s="79">
        <f t="shared" si="12"/>
        <v>5917</v>
      </c>
      <c r="N69" s="79">
        <f t="shared" si="12"/>
        <v>136297</v>
      </c>
      <c r="O69" s="79">
        <f t="shared" si="12"/>
        <v>17326</v>
      </c>
      <c r="P69" s="79">
        <f t="shared" si="12"/>
        <v>83021</v>
      </c>
      <c r="Q69" s="79">
        <f t="shared" si="12"/>
        <v>25945</v>
      </c>
      <c r="R69" s="79">
        <f t="shared" si="12"/>
        <v>126292</v>
      </c>
      <c r="S69" s="79">
        <f t="shared" si="12"/>
        <v>11088</v>
      </c>
      <c r="T69" s="79">
        <f t="shared" si="12"/>
        <v>17982</v>
      </c>
      <c r="U69" s="79">
        <f t="shared" si="12"/>
        <v>33062</v>
      </c>
      <c r="V69" s="79">
        <f t="shared" si="12"/>
        <v>62132</v>
      </c>
      <c r="W69" s="79">
        <f t="shared" si="12"/>
        <v>456026</v>
      </c>
      <c r="X69" s="79">
        <f t="shared" si="12"/>
        <v>597803</v>
      </c>
      <c r="Y69" s="79">
        <f t="shared" si="12"/>
        <v>-141777</v>
      </c>
      <c r="Z69" s="80">
        <f>+IF(X69&lt;&gt;0,+(Y69/X69)*100,0)</f>
        <v>-23.71634133652725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88069826</v>
      </c>
      <c r="D5" s="42">
        <f t="shared" si="0"/>
        <v>0</v>
      </c>
      <c r="E5" s="43">
        <f t="shared" si="0"/>
        <v>61377000</v>
      </c>
      <c r="F5" s="43">
        <f t="shared" si="0"/>
        <v>64039547</v>
      </c>
      <c r="G5" s="43">
        <f t="shared" si="0"/>
        <v>2085422</v>
      </c>
      <c r="H5" s="43">
        <f t="shared" si="0"/>
        <v>2827167</v>
      </c>
      <c r="I5" s="43">
        <f t="shared" si="0"/>
        <v>32419</v>
      </c>
      <c r="J5" s="43">
        <f t="shared" si="0"/>
        <v>4945008</v>
      </c>
      <c r="K5" s="43">
        <f t="shared" si="0"/>
        <v>21038</v>
      </c>
      <c r="L5" s="43">
        <f t="shared" si="0"/>
        <v>21038</v>
      </c>
      <c r="M5" s="43">
        <f t="shared" si="0"/>
        <v>49905</v>
      </c>
      <c r="N5" s="43">
        <f t="shared" si="0"/>
        <v>91981</v>
      </c>
      <c r="O5" s="43">
        <f t="shared" si="0"/>
        <v>80</v>
      </c>
      <c r="P5" s="43">
        <f t="shared" si="0"/>
        <v>5843833</v>
      </c>
      <c r="Q5" s="43">
        <f t="shared" si="0"/>
        <v>2480275</v>
      </c>
      <c r="R5" s="43">
        <f t="shared" si="0"/>
        <v>8324188</v>
      </c>
      <c r="S5" s="43">
        <f t="shared" si="0"/>
        <v>5284364</v>
      </c>
      <c r="T5" s="43">
        <f t="shared" si="0"/>
        <v>9524200</v>
      </c>
      <c r="U5" s="43">
        <f t="shared" si="0"/>
        <v>7124293</v>
      </c>
      <c r="V5" s="43">
        <f t="shared" si="0"/>
        <v>21932857</v>
      </c>
      <c r="W5" s="43">
        <f t="shared" si="0"/>
        <v>35294034</v>
      </c>
      <c r="X5" s="43">
        <f t="shared" si="0"/>
        <v>64039547</v>
      </c>
      <c r="Y5" s="43">
        <f t="shared" si="0"/>
        <v>-28745513</v>
      </c>
      <c r="Z5" s="44">
        <f>+IF(X5&lt;&gt;0,+(Y5/X5)*100,0)</f>
        <v>-44.88712732462021</v>
      </c>
      <c r="AA5" s="45">
        <f>SUM(AA11:AA18)</f>
        <v>64039547</v>
      </c>
    </row>
    <row r="6" spans="1:27" ht="13.5">
      <c r="A6" s="46" t="s">
        <v>32</v>
      </c>
      <c r="B6" s="47"/>
      <c r="C6" s="9">
        <v>379422</v>
      </c>
      <c r="D6" s="10"/>
      <c r="E6" s="11">
        <v>30566207</v>
      </c>
      <c r="F6" s="11">
        <v>7009306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>
        <v>1421197</v>
      </c>
      <c r="T6" s="11"/>
      <c r="U6" s="11">
        <v>2562092</v>
      </c>
      <c r="V6" s="11">
        <v>3983289</v>
      </c>
      <c r="W6" s="11">
        <v>3983289</v>
      </c>
      <c r="X6" s="11">
        <v>7009306</v>
      </c>
      <c r="Y6" s="11">
        <v>-3026017</v>
      </c>
      <c r="Z6" s="2">
        <v>-43.17</v>
      </c>
      <c r="AA6" s="15">
        <v>7009306</v>
      </c>
    </row>
    <row r="7" spans="1:27" ht="13.5">
      <c r="A7" s="46" t="s">
        <v>33</v>
      </c>
      <c r="B7" s="47"/>
      <c r="C7" s="9">
        <v>1469770</v>
      </c>
      <c r="D7" s="10"/>
      <c r="E7" s="11">
        <v>356960</v>
      </c>
      <c r="F7" s="11">
        <v>1065609</v>
      </c>
      <c r="G7" s="11">
        <v>762897</v>
      </c>
      <c r="H7" s="11">
        <v>43479</v>
      </c>
      <c r="I7" s="11"/>
      <c r="J7" s="11">
        <v>806376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806376</v>
      </c>
      <c r="X7" s="11">
        <v>1065609</v>
      </c>
      <c r="Y7" s="11">
        <v>-259233</v>
      </c>
      <c r="Z7" s="2">
        <v>-24.33</v>
      </c>
      <c r="AA7" s="15">
        <v>1065609</v>
      </c>
    </row>
    <row r="8" spans="1:27" ht="13.5">
      <c r="A8" s="46" t="s">
        <v>34</v>
      </c>
      <c r="B8" s="47"/>
      <c r="C8" s="9">
        <v>25041371</v>
      </c>
      <c r="D8" s="10"/>
      <c r="E8" s="11">
        <v>930191</v>
      </c>
      <c r="F8" s="11">
        <v>4264672</v>
      </c>
      <c r="G8" s="11">
        <v>440760</v>
      </c>
      <c r="H8" s="11">
        <v>293663</v>
      </c>
      <c r="I8" s="11"/>
      <c r="J8" s="11">
        <v>734423</v>
      </c>
      <c r="K8" s="11"/>
      <c r="L8" s="11"/>
      <c r="M8" s="11"/>
      <c r="N8" s="11"/>
      <c r="O8" s="11"/>
      <c r="P8" s="11"/>
      <c r="Q8" s="11"/>
      <c r="R8" s="11"/>
      <c r="S8" s="11"/>
      <c r="T8" s="11">
        <v>2219131</v>
      </c>
      <c r="U8" s="11">
        <v>175093</v>
      </c>
      <c r="V8" s="11">
        <v>2394224</v>
      </c>
      <c r="W8" s="11">
        <v>3128647</v>
      </c>
      <c r="X8" s="11">
        <v>4264672</v>
      </c>
      <c r="Y8" s="11">
        <v>-1136025</v>
      </c>
      <c r="Z8" s="2">
        <v>-26.64</v>
      </c>
      <c r="AA8" s="15">
        <v>4264672</v>
      </c>
    </row>
    <row r="9" spans="1:27" ht="13.5">
      <c r="A9" s="46" t="s">
        <v>35</v>
      </c>
      <c r="B9" s="47"/>
      <c r="C9" s="9">
        <v>11403408</v>
      </c>
      <c r="D9" s="10"/>
      <c r="E9" s="11"/>
      <c r="F9" s="11">
        <v>26689601</v>
      </c>
      <c r="G9" s="11"/>
      <c r="H9" s="11"/>
      <c r="I9" s="11"/>
      <c r="J9" s="11"/>
      <c r="K9" s="11"/>
      <c r="L9" s="11"/>
      <c r="M9" s="11"/>
      <c r="N9" s="11"/>
      <c r="O9" s="11"/>
      <c r="P9" s="11">
        <v>3572360</v>
      </c>
      <c r="Q9" s="11">
        <v>1361128</v>
      </c>
      <c r="R9" s="11">
        <v>4933488</v>
      </c>
      <c r="S9" s="11"/>
      <c r="T9" s="11">
        <v>1667140</v>
      </c>
      <c r="U9" s="11">
        <v>3468832</v>
      </c>
      <c r="V9" s="11">
        <v>5135972</v>
      </c>
      <c r="W9" s="11">
        <v>10069460</v>
      </c>
      <c r="X9" s="11">
        <v>26689601</v>
      </c>
      <c r="Y9" s="11">
        <v>-16620141</v>
      </c>
      <c r="Z9" s="2">
        <v>-62.27</v>
      </c>
      <c r="AA9" s="15">
        <v>26689601</v>
      </c>
    </row>
    <row r="10" spans="1:27" ht="13.5">
      <c r="A10" s="46" t="s">
        <v>36</v>
      </c>
      <c r="B10" s="47"/>
      <c r="C10" s="9">
        <v>29040845</v>
      </c>
      <c r="D10" s="10"/>
      <c r="E10" s="11">
        <v>3908930</v>
      </c>
      <c r="F10" s="11">
        <v>4449426</v>
      </c>
      <c r="G10" s="11">
        <v>482695</v>
      </c>
      <c r="H10" s="11">
        <v>1826911</v>
      </c>
      <c r="I10" s="11"/>
      <c r="J10" s="11">
        <v>2309606</v>
      </c>
      <c r="K10" s="11"/>
      <c r="L10" s="11"/>
      <c r="M10" s="11"/>
      <c r="N10" s="11"/>
      <c r="O10" s="11"/>
      <c r="P10" s="11">
        <v>354791</v>
      </c>
      <c r="Q10" s="11">
        <v>136390</v>
      </c>
      <c r="R10" s="11">
        <v>491181</v>
      </c>
      <c r="S10" s="11">
        <v>18829</v>
      </c>
      <c r="T10" s="11">
        <v>437600</v>
      </c>
      <c r="U10" s="11"/>
      <c r="V10" s="11">
        <v>456429</v>
      </c>
      <c r="W10" s="11">
        <v>3257216</v>
      </c>
      <c r="X10" s="11">
        <v>4449426</v>
      </c>
      <c r="Y10" s="11">
        <v>-1192210</v>
      </c>
      <c r="Z10" s="2">
        <v>-26.79</v>
      </c>
      <c r="AA10" s="15">
        <v>4449426</v>
      </c>
    </row>
    <row r="11" spans="1:27" ht="13.5">
      <c r="A11" s="48" t="s">
        <v>37</v>
      </c>
      <c r="B11" s="47"/>
      <c r="C11" s="49">
        <f aca="true" t="shared" si="1" ref="C11:Y11">SUM(C6:C10)</f>
        <v>67334816</v>
      </c>
      <c r="D11" s="50">
        <f t="shared" si="1"/>
        <v>0</v>
      </c>
      <c r="E11" s="51">
        <f t="shared" si="1"/>
        <v>35762288</v>
      </c>
      <c r="F11" s="51">
        <f t="shared" si="1"/>
        <v>43478614</v>
      </c>
      <c r="G11" s="51">
        <f t="shared" si="1"/>
        <v>1686352</v>
      </c>
      <c r="H11" s="51">
        <f t="shared" si="1"/>
        <v>2164053</v>
      </c>
      <c r="I11" s="51">
        <f t="shared" si="1"/>
        <v>0</v>
      </c>
      <c r="J11" s="51">
        <f t="shared" si="1"/>
        <v>3850405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3927151</v>
      </c>
      <c r="Q11" s="51">
        <f t="shared" si="1"/>
        <v>1497518</v>
      </c>
      <c r="R11" s="51">
        <f t="shared" si="1"/>
        <v>5424669</v>
      </c>
      <c r="S11" s="51">
        <f t="shared" si="1"/>
        <v>1440026</v>
      </c>
      <c r="T11" s="51">
        <f t="shared" si="1"/>
        <v>4323871</v>
      </c>
      <c r="U11" s="51">
        <f t="shared" si="1"/>
        <v>6206017</v>
      </c>
      <c r="V11" s="51">
        <f t="shared" si="1"/>
        <v>11969914</v>
      </c>
      <c r="W11" s="51">
        <f t="shared" si="1"/>
        <v>21244988</v>
      </c>
      <c r="X11" s="51">
        <f t="shared" si="1"/>
        <v>43478614</v>
      </c>
      <c r="Y11" s="51">
        <f t="shared" si="1"/>
        <v>-22233626</v>
      </c>
      <c r="Z11" s="52">
        <f>+IF(X11&lt;&gt;0,+(Y11/X11)*100,0)</f>
        <v>-51.13692446589949</v>
      </c>
      <c r="AA11" s="53">
        <f>SUM(AA6:AA10)</f>
        <v>43478614</v>
      </c>
    </row>
    <row r="12" spans="1:27" ht="13.5">
      <c r="A12" s="54" t="s">
        <v>38</v>
      </c>
      <c r="B12" s="35"/>
      <c r="C12" s="9">
        <v>15079453</v>
      </c>
      <c r="D12" s="10"/>
      <c r="E12" s="11">
        <v>20914712</v>
      </c>
      <c r="F12" s="11">
        <v>15695980</v>
      </c>
      <c r="G12" s="11">
        <v>399070</v>
      </c>
      <c r="H12" s="11"/>
      <c r="I12" s="11"/>
      <c r="J12" s="11">
        <v>399070</v>
      </c>
      <c r="K12" s="11"/>
      <c r="L12" s="11"/>
      <c r="M12" s="11"/>
      <c r="N12" s="11"/>
      <c r="O12" s="11"/>
      <c r="P12" s="11">
        <v>1916682</v>
      </c>
      <c r="Q12" s="11">
        <v>700943</v>
      </c>
      <c r="R12" s="11">
        <v>2617625</v>
      </c>
      <c r="S12" s="11">
        <v>3496272</v>
      </c>
      <c r="T12" s="11">
        <v>5004461</v>
      </c>
      <c r="U12" s="11">
        <v>518978</v>
      </c>
      <c r="V12" s="11">
        <v>9019711</v>
      </c>
      <c r="W12" s="11">
        <v>12036406</v>
      </c>
      <c r="X12" s="11">
        <v>15695980</v>
      </c>
      <c r="Y12" s="11">
        <v>-3659574</v>
      </c>
      <c r="Z12" s="2">
        <v>-23.32</v>
      </c>
      <c r="AA12" s="15">
        <v>15695980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3608332</v>
      </c>
      <c r="D15" s="10"/>
      <c r="E15" s="11">
        <v>2400000</v>
      </c>
      <c r="F15" s="11">
        <v>3364953</v>
      </c>
      <c r="G15" s="11"/>
      <c r="H15" s="11">
        <v>663114</v>
      </c>
      <c r="I15" s="11">
        <v>32419</v>
      </c>
      <c r="J15" s="11">
        <v>695533</v>
      </c>
      <c r="K15" s="11">
        <v>21038</v>
      </c>
      <c r="L15" s="11">
        <v>21038</v>
      </c>
      <c r="M15" s="11">
        <v>49905</v>
      </c>
      <c r="N15" s="11">
        <v>91981</v>
      </c>
      <c r="O15" s="11">
        <v>80</v>
      </c>
      <c r="P15" s="11"/>
      <c r="Q15" s="11">
        <v>281814</v>
      </c>
      <c r="R15" s="11">
        <v>281894</v>
      </c>
      <c r="S15" s="11">
        <v>348066</v>
      </c>
      <c r="T15" s="11">
        <v>195868</v>
      </c>
      <c r="U15" s="11">
        <v>399298</v>
      </c>
      <c r="V15" s="11">
        <v>943232</v>
      </c>
      <c r="W15" s="11">
        <v>2012640</v>
      </c>
      <c r="X15" s="11">
        <v>3364953</v>
      </c>
      <c r="Y15" s="11">
        <v>-1352313</v>
      </c>
      <c r="Z15" s="2">
        <v>-40.19</v>
      </c>
      <c r="AA15" s="15">
        <v>3364953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2047225</v>
      </c>
      <c r="D18" s="17"/>
      <c r="E18" s="18">
        <v>2300000</v>
      </c>
      <c r="F18" s="18">
        <v>1500000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1500000</v>
      </c>
      <c r="Y18" s="18">
        <v>-1500000</v>
      </c>
      <c r="Z18" s="3">
        <v>-100</v>
      </c>
      <c r="AA18" s="23">
        <v>1500000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379422</v>
      </c>
      <c r="D36" s="10">
        <f t="shared" si="4"/>
        <v>0</v>
      </c>
      <c r="E36" s="11">
        <f t="shared" si="4"/>
        <v>30566207</v>
      </c>
      <c r="F36" s="11">
        <f t="shared" si="4"/>
        <v>7009306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1421197</v>
      </c>
      <c r="T36" s="11">
        <f t="shared" si="4"/>
        <v>0</v>
      </c>
      <c r="U36" s="11">
        <f t="shared" si="4"/>
        <v>2562092</v>
      </c>
      <c r="V36" s="11">
        <f t="shared" si="4"/>
        <v>3983289</v>
      </c>
      <c r="W36" s="11">
        <f t="shared" si="4"/>
        <v>3983289</v>
      </c>
      <c r="X36" s="11">
        <f t="shared" si="4"/>
        <v>7009306</v>
      </c>
      <c r="Y36" s="11">
        <f t="shared" si="4"/>
        <v>-3026017</v>
      </c>
      <c r="Z36" s="2">
        <f aca="true" t="shared" si="5" ref="Z36:Z49">+IF(X36&lt;&gt;0,+(Y36/X36)*100,0)</f>
        <v>-43.171420965213954</v>
      </c>
      <c r="AA36" s="15">
        <f>AA6+AA21</f>
        <v>7009306</v>
      </c>
    </row>
    <row r="37" spans="1:27" ht="13.5">
      <c r="A37" s="46" t="s">
        <v>33</v>
      </c>
      <c r="B37" s="47"/>
      <c r="C37" s="9">
        <f t="shared" si="4"/>
        <v>1469770</v>
      </c>
      <c r="D37" s="10">
        <f t="shared" si="4"/>
        <v>0</v>
      </c>
      <c r="E37" s="11">
        <f t="shared" si="4"/>
        <v>356960</v>
      </c>
      <c r="F37" s="11">
        <f t="shared" si="4"/>
        <v>1065609</v>
      </c>
      <c r="G37" s="11">
        <f t="shared" si="4"/>
        <v>762897</v>
      </c>
      <c r="H37" s="11">
        <f t="shared" si="4"/>
        <v>43479</v>
      </c>
      <c r="I37" s="11">
        <f t="shared" si="4"/>
        <v>0</v>
      </c>
      <c r="J37" s="11">
        <f t="shared" si="4"/>
        <v>806376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806376</v>
      </c>
      <c r="X37" s="11">
        <f t="shared" si="4"/>
        <v>1065609</v>
      </c>
      <c r="Y37" s="11">
        <f t="shared" si="4"/>
        <v>-259233</v>
      </c>
      <c r="Z37" s="2">
        <f t="shared" si="5"/>
        <v>-24.327215704822315</v>
      </c>
      <c r="AA37" s="15">
        <f>AA7+AA22</f>
        <v>1065609</v>
      </c>
    </row>
    <row r="38" spans="1:27" ht="13.5">
      <c r="A38" s="46" t="s">
        <v>34</v>
      </c>
      <c r="B38" s="47"/>
      <c r="C38" s="9">
        <f t="shared" si="4"/>
        <v>25041371</v>
      </c>
      <c r="D38" s="10">
        <f t="shared" si="4"/>
        <v>0</v>
      </c>
      <c r="E38" s="11">
        <f t="shared" si="4"/>
        <v>930191</v>
      </c>
      <c r="F38" s="11">
        <f t="shared" si="4"/>
        <v>4264672</v>
      </c>
      <c r="G38" s="11">
        <f t="shared" si="4"/>
        <v>440760</v>
      </c>
      <c r="H38" s="11">
        <f t="shared" si="4"/>
        <v>293663</v>
      </c>
      <c r="I38" s="11">
        <f t="shared" si="4"/>
        <v>0</v>
      </c>
      <c r="J38" s="11">
        <f t="shared" si="4"/>
        <v>734423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2219131</v>
      </c>
      <c r="U38" s="11">
        <f t="shared" si="4"/>
        <v>175093</v>
      </c>
      <c r="V38" s="11">
        <f t="shared" si="4"/>
        <v>2394224</v>
      </c>
      <c r="W38" s="11">
        <f t="shared" si="4"/>
        <v>3128647</v>
      </c>
      <c r="X38" s="11">
        <f t="shared" si="4"/>
        <v>4264672</v>
      </c>
      <c r="Y38" s="11">
        <f t="shared" si="4"/>
        <v>-1136025</v>
      </c>
      <c r="Z38" s="2">
        <f t="shared" si="5"/>
        <v>-26.63803922083574</v>
      </c>
      <c r="AA38" s="15">
        <f>AA8+AA23</f>
        <v>4264672</v>
      </c>
    </row>
    <row r="39" spans="1:27" ht="13.5">
      <c r="A39" s="46" t="s">
        <v>35</v>
      </c>
      <c r="B39" s="47"/>
      <c r="C39" s="9">
        <f t="shared" si="4"/>
        <v>11403408</v>
      </c>
      <c r="D39" s="10">
        <f t="shared" si="4"/>
        <v>0</v>
      </c>
      <c r="E39" s="11">
        <f t="shared" si="4"/>
        <v>0</v>
      </c>
      <c r="F39" s="11">
        <f t="shared" si="4"/>
        <v>26689601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3572360</v>
      </c>
      <c r="Q39" s="11">
        <f t="shared" si="4"/>
        <v>1361128</v>
      </c>
      <c r="R39" s="11">
        <f t="shared" si="4"/>
        <v>4933488</v>
      </c>
      <c r="S39" s="11">
        <f t="shared" si="4"/>
        <v>0</v>
      </c>
      <c r="T39" s="11">
        <f t="shared" si="4"/>
        <v>1667140</v>
      </c>
      <c r="U39" s="11">
        <f t="shared" si="4"/>
        <v>3468832</v>
      </c>
      <c r="V39" s="11">
        <f t="shared" si="4"/>
        <v>5135972</v>
      </c>
      <c r="W39" s="11">
        <f t="shared" si="4"/>
        <v>10069460</v>
      </c>
      <c r="X39" s="11">
        <f t="shared" si="4"/>
        <v>26689601</v>
      </c>
      <c r="Y39" s="11">
        <f t="shared" si="4"/>
        <v>-16620141</v>
      </c>
      <c r="Z39" s="2">
        <f t="shared" si="5"/>
        <v>-62.271972518435184</v>
      </c>
      <c r="AA39" s="15">
        <f>AA9+AA24</f>
        <v>26689601</v>
      </c>
    </row>
    <row r="40" spans="1:27" ht="13.5">
      <c r="A40" s="46" t="s">
        <v>36</v>
      </c>
      <c r="B40" s="47"/>
      <c r="C40" s="9">
        <f t="shared" si="4"/>
        <v>29040845</v>
      </c>
      <c r="D40" s="10">
        <f t="shared" si="4"/>
        <v>0</v>
      </c>
      <c r="E40" s="11">
        <f t="shared" si="4"/>
        <v>3908930</v>
      </c>
      <c r="F40" s="11">
        <f t="shared" si="4"/>
        <v>4449426</v>
      </c>
      <c r="G40" s="11">
        <f t="shared" si="4"/>
        <v>482695</v>
      </c>
      <c r="H40" s="11">
        <f t="shared" si="4"/>
        <v>1826911</v>
      </c>
      <c r="I40" s="11">
        <f t="shared" si="4"/>
        <v>0</v>
      </c>
      <c r="J40" s="11">
        <f t="shared" si="4"/>
        <v>2309606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354791</v>
      </c>
      <c r="Q40" s="11">
        <f t="shared" si="4"/>
        <v>136390</v>
      </c>
      <c r="R40" s="11">
        <f t="shared" si="4"/>
        <v>491181</v>
      </c>
      <c r="S40" s="11">
        <f t="shared" si="4"/>
        <v>18829</v>
      </c>
      <c r="T40" s="11">
        <f t="shared" si="4"/>
        <v>437600</v>
      </c>
      <c r="U40" s="11">
        <f t="shared" si="4"/>
        <v>0</v>
      </c>
      <c r="V40" s="11">
        <f t="shared" si="4"/>
        <v>456429</v>
      </c>
      <c r="W40" s="11">
        <f t="shared" si="4"/>
        <v>3257216</v>
      </c>
      <c r="X40" s="11">
        <f t="shared" si="4"/>
        <v>4449426</v>
      </c>
      <c r="Y40" s="11">
        <f t="shared" si="4"/>
        <v>-1192210</v>
      </c>
      <c r="Z40" s="2">
        <f t="shared" si="5"/>
        <v>-26.794692169282058</v>
      </c>
      <c r="AA40" s="15">
        <f>AA10+AA25</f>
        <v>4449426</v>
      </c>
    </row>
    <row r="41" spans="1:27" ht="13.5">
      <c r="A41" s="48" t="s">
        <v>37</v>
      </c>
      <c r="B41" s="47"/>
      <c r="C41" s="49">
        <f aca="true" t="shared" si="6" ref="C41:Y41">SUM(C36:C40)</f>
        <v>67334816</v>
      </c>
      <c r="D41" s="50">
        <f t="shared" si="6"/>
        <v>0</v>
      </c>
      <c r="E41" s="51">
        <f t="shared" si="6"/>
        <v>35762288</v>
      </c>
      <c r="F41" s="51">
        <f t="shared" si="6"/>
        <v>43478614</v>
      </c>
      <c r="G41" s="51">
        <f t="shared" si="6"/>
        <v>1686352</v>
      </c>
      <c r="H41" s="51">
        <f t="shared" si="6"/>
        <v>2164053</v>
      </c>
      <c r="I41" s="51">
        <f t="shared" si="6"/>
        <v>0</v>
      </c>
      <c r="J41" s="51">
        <f t="shared" si="6"/>
        <v>3850405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3927151</v>
      </c>
      <c r="Q41" s="51">
        <f t="shared" si="6"/>
        <v>1497518</v>
      </c>
      <c r="R41" s="51">
        <f t="shared" si="6"/>
        <v>5424669</v>
      </c>
      <c r="S41" s="51">
        <f t="shared" si="6"/>
        <v>1440026</v>
      </c>
      <c r="T41" s="51">
        <f t="shared" si="6"/>
        <v>4323871</v>
      </c>
      <c r="U41" s="51">
        <f t="shared" si="6"/>
        <v>6206017</v>
      </c>
      <c r="V41" s="51">
        <f t="shared" si="6"/>
        <v>11969914</v>
      </c>
      <c r="W41" s="51">
        <f t="shared" si="6"/>
        <v>21244988</v>
      </c>
      <c r="X41" s="51">
        <f t="shared" si="6"/>
        <v>43478614</v>
      </c>
      <c r="Y41" s="51">
        <f t="shared" si="6"/>
        <v>-22233626</v>
      </c>
      <c r="Z41" s="52">
        <f t="shared" si="5"/>
        <v>-51.13692446589949</v>
      </c>
      <c r="AA41" s="53">
        <f>SUM(AA36:AA40)</f>
        <v>43478614</v>
      </c>
    </row>
    <row r="42" spans="1:27" ht="13.5">
      <c r="A42" s="54" t="s">
        <v>38</v>
      </c>
      <c r="B42" s="35"/>
      <c r="C42" s="65">
        <f aca="true" t="shared" si="7" ref="C42:Y48">C12+C27</f>
        <v>15079453</v>
      </c>
      <c r="D42" s="66">
        <f t="shared" si="7"/>
        <v>0</v>
      </c>
      <c r="E42" s="67">
        <f t="shared" si="7"/>
        <v>20914712</v>
      </c>
      <c r="F42" s="67">
        <f t="shared" si="7"/>
        <v>15695980</v>
      </c>
      <c r="G42" s="67">
        <f t="shared" si="7"/>
        <v>399070</v>
      </c>
      <c r="H42" s="67">
        <f t="shared" si="7"/>
        <v>0</v>
      </c>
      <c r="I42" s="67">
        <f t="shared" si="7"/>
        <v>0</v>
      </c>
      <c r="J42" s="67">
        <f t="shared" si="7"/>
        <v>399070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1916682</v>
      </c>
      <c r="Q42" s="67">
        <f t="shared" si="7"/>
        <v>700943</v>
      </c>
      <c r="R42" s="67">
        <f t="shared" si="7"/>
        <v>2617625</v>
      </c>
      <c r="S42" s="67">
        <f t="shared" si="7"/>
        <v>3496272</v>
      </c>
      <c r="T42" s="67">
        <f t="shared" si="7"/>
        <v>5004461</v>
      </c>
      <c r="U42" s="67">
        <f t="shared" si="7"/>
        <v>518978</v>
      </c>
      <c r="V42" s="67">
        <f t="shared" si="7"/>
        <v>9019711</v>
      </c>
      <c r="W42" s="67">
        <f t="shared" si="7"/>
        <v>12036406</v>
      </c>
      <c r="X42" s="67">
        <f t="shared" si="7"/>
        <v>15695980</v>
      </c>
      <c r="Y42" s="67">
        <f t="shared" si="7"/>
        <v>-3659574</v>
      </c>
      <c r="Z42" s="69">
        <f t="shared" si="5"/>
        <v>-23.31535845484003</v>
      </c>
      <c r="AA42" s="68">
        <f aca="true" t="shared" si="8" ref="AA42:AA48">AA12+AA27</f>
        <v>15695980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3608332</v>
      </c>
      <c r="D45" s="66">
        <f t="shared" si="7"/>
        <v>0</v>
      </c>
      <c r="E45" s="67">
        <f t="shared" si="7"/>
        <v>2400000</v>
      </c>
      <c r="F45" s="67">
        <f t="shared" si="7"/>
        <v>3364953</v>
      </c>
      <c r="G45" s="67">
        <f t="shared" si="7"/>
        <v>0</v>
      </c>
      <c r="H45" s="67">
        <f t="shared" si="7"/>
        <v>663114</v>
      </c>
      <c r="I45" s="67">
        <f t="shared" si="7"/>
        <v>32419</v>
      </c>
      <c r="J45" s="67">
        <f t="shared" si="7"/>
        <v>695533</v>
      </c>
      <c r="K45" s="67">
        <f t="shared" si="7"/>
        <v>21038</v>
      </c>
      <c r="L45" s="67">
        <f t="shared" si="7"/>
        <v>21038</v>
      </c>
      <c r="M45" s="67">
        <f t="shared" si="7"/>
        <v>49905</v>
      </c>
      <c r="N45" s="67">
        <f t="shared" si="7"/>
        <v>91981</v>
      </c>
      <c r="O45" s="67">
        <f t="shared" si="7"/>
        <v>80</v>
      </c>
      <c r="P45" s="67">
        <f t="shared" si="7"/>
        <v>0</v>
      </c>
      <c r="Q45" s="67">
        <f t="shared" si="7"/>
        <v>281814</v>
      </c>
      <c r="R45" s="67">
        <f t="shared" si="7"/>
        <v>281894</v>
      </c>
      <c r="S45" s="67">
        <f t="shared" si="7"/>
        <v>348066</v>
      </c>
      <c r="T45" s="67">
        <f t="shared" si="7"/>
        <v>195868</v>
      </c>
      <c r="U45" s="67">
        <f t="shared" si="7"/>
        <v>399298</v>
      </c>
      <c r="V45" s="67">
        <f t="shared" si="7"/>
        <v>943232</v>
      </c>
      <c r="W45" s="67">
        <f t="shared" si="7"/>
        <v>2012640</v>
      </c>
      <c r="X45" s="67">
        <f t="shared" si="7"/>
        <v>3364953</v>
      </c>
      <c r="Y45" s="67">
        <f t="shared" si="7"/>
        <v>-1352313</v>
      </c>
      <c r="Z45" s="69">
        <f t="shared" si="5"/>
        <v>-40.18816904723484</v>
      </c>
      <c r="AA45" s="68">
        <f t="shared" si="8"/>
        <v>3364953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2047225</v>
      </c>
      <c r="D48" s="66">
        <f t="shared" si="7"/>
        <v>0</v>
      </c>
      <c r="E48" s="67">
        <f t="shared" si="7"/>
        <v>2300000</v>
      </c>
      <c r="F48" s="67">
        <f t="shared" si="7"/>
        <v>1500000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1500000</v>
      </c>
      <c r="Y48" s="67">
        <f t="shared" si="7"/>
        <v>-1500000</v>
      </c>
      <c r="Z48" s="69">
        <f t="shared" si="5"/>
        <v>-100</v>
      </c>
      <c r="AA48" s="68">
        <f t="shared" si="8"/>
        <v>1500000</v>
      </c>
    </row>
    <row r="49" spans="1:27" ht="13.5">
      <c r="A49" s="75" t="s">
        <v>49</v>
      </c>
      <c r="B49" s="76"/>
      <c r="C49" s="77">
        <f aca="true" t="shared" si="9" ref="C49:Y49">SUM(C41:C48)</f>
        <v>88069826</v>
      </c>
      <c r="D49" s="78">
        <f t="shared" si="9"/>
        <v>0</v>
      </c>
      <c r="E49" s="79">
        <f t="shared" si="9"/>
        <v>61377000</v>
      </c>
      <c r="F49" s="79">
        <f t="shared" si="9"/>
        <v>64039547</v>
      </c>
      <c r="G49" s="79">
        <f t="shared" si="9"/>
        <v>2085422</v>
      </c>
      <c r="H49" s="79">
        <f t="shared" si="9"/>
        <v>2827167</v>
      </c>
      <c r="I49" s="79">
        <f t="shared" si="9"/>
        <v>32419</v>
      </c>
      <c r="J49" s="79">
        <f t="shared" si="9"/>
        <v>4945008</v>
      </c>
      <c r="K49" s="79">
        <f t="shared" si="9"/>
        <v>21038</v>
      </c>
      <c r="L49" s="79">
        <f t="shared" si="9"/>
        <v>21038</v>
      </c>
      <c r="M49" s="79">
        <f t="shared" si="9"/>
        <v>49905</v>
      </c>
      <c r="N49" s="79">
        <f t="shared" si="9"/>
        <v>91981</v>
      </c>
      <c r="O49" s="79">
        <f t="shared" si="9"/>
        <v>80</v>
      </c>
      <c r="P49" s="79">
        <f t="shared" si="9"/>
        <v>5843833</v>
      </c>
      <c r="Q49" s="79">
        <f t="shared" si="9"/>
        <v>2480275</v>
      </c>
      <c r="R49" s="79">
        <f t="shared" si="9"/>
        <v>8324188</v>
      </c>
      <c r="S49" s="79">
        <f t="shared" si="9"/>
        <v>5284364</v>
      </c>
      <c r="T49" s="79">
        <f t="shared" si="9"/>
        <v>9524200</v>
      </c>
      <c r="U49" s="79">
        <f t="shared" si="9"/>
        <v>7124293</v>
      </c>
      <c r="V49" s="79">
        <f t="shared" si="9"/>
        <v>21932857</v>
      </c>
      <c r="W49" s="79">
        <f t="shared" si="9"/>
        <v>35294034</v>
      </c>
      <c r="X49" s="79">
        <f t="shared" si="9"/>
        <v>64039547</v>
      </c>
      <c r="Y49" s="79">
        <f t="shared" si="9"/>
        <v>-28745513</v>
      </c>
      <c r="Z49" s="80">
        <f t="shared" si="5"/>
        <v>-44.88712732462021</v>
      </c>
      <c r="AA49" s="81">
        <f>SUM(AA41:AA48)</f>
        <v>64039547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4144039</v>
      </c>
      <c r="H65" s="11"/>
      <c r="I65" s="11"/>
      <c r="J65" s="11">
        <v>4144039</v>
      </c>
      <c r="K65" s="11">
        <v>4541711</v>
      </c>
      <c r="L65" s="11">
        <v>4304350</v>
      </c>
      <c r="M65" s="11">
        <v>4976253</v>
      </c>
      <c r="N65" s="11">
        <v>13822314</v>
      </c>
      <c r="O65" s="11">
        <v>4476369</v>
      </c>
      <c r="P65" s="11">
        <v>4204369</v>
      </c>
      <c r="Q65" s="11">
        <v>4131142</v>
      </c>
      <c r="R65" s="11">
        <v>12811880</v>
      </c>
      <c r="S65" s="11">
        <v>4059896</v>
      </c>
      <c r="T65" s="11">
        <v>4325174</v>
      </c>
      <c r="U65" s="11">
        <v>4274007</v>
      </c>
      <c r="V65" s="11">
        <v>12659077</v>
      </c>
      <c r="W65" s="11">
        <v>43437310</v>
      </c>
      <c r="X65" s="11"/>
      <c r="Y65" s="11">
        <v>43437310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130207</v>
      </c>
      <c r="H66" s="14"/>
      <c r="I66" s="14"/>
      <c r="J66" s="14">
        <v>130207</v>
      </c>
      <c r="K66" s="14">
        <v>225922</v>
      </c>
      <c r="L66" s="14">
        <v>246552</v>
      </c>
      <c r="M66" s="14">
        <v>203963</v>
      </c>
      <c r="N66" s="14">
        <v>676437</v>
      </c>
      <c r="O66" s="14">
        <v>200463</v>
      </c>
      <c r="P66" s="14">
        <v>172437</v>
      </c>
      <c r="Q66" s="14">
        <v>206678</v>
      </c>
      <c r="R66" s="14">
        <v>579578</v>
      </c>
      <c r="S66" s="14">
        <v>217262</v>
      </c>
      <c r="T66" s="14">
        <v>224226</v>
      </c>
      <c r="U66" s="14">
        <v>324980</v>
      </c>
      <c r="V66" s="14">
        <v>766468</v>
      </c>
      <c r="W66" s="14">
        <v>2152690</v>
      </c>
      <c r="X66" s="14"/>
      <c r="Y66" s="14">
        <v>2152690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19995587</v>
      </c>
      <c r="D68" s="10"/>
      <c r="E68" s="11">
        <v>16901505</v>
      </c>
      <c r="F68" s="11">
        <v>24880921</v>
      </c>
      <c r="G68" s="11">
        <v>416861</v>
      </c>
      <c r="H68" s="11"/>
      <c r="I68" s="11"/>
      <c r="J68" s="11">
        <v>416861</v>
      </c>
      <c r="K68" s="11">
        <v>513485</v>
      </c>
      <c r="L68" s="11">
        <v>1503627</v>
      </c>
      <c r="M68" s="11">
        <v>4087155</v>
      </c>
      <c r="N68" s="11">
        <v>6104267</v>
      </c>
      <c r="O68" s="11">
        <v>1397830</v>
      </c>
      <c r="P68" s="11">
        <v>2629735</v>
      </c>
      <c r="Q68" s="11">
        <v>2671435</v>
      </c>
      <c r="R68" s="11">
        <v>6699000</v>
      </c>
      <c r="S68" s="11">
        <v>1651004</v>
      </c>
      <c r="T68" s="11">
        <v>1549799</v>
      </c>
      <c r="U68" s="11">
        <v>2330483</v>
      </c>
      <c r="V68" s="11">
        <v>5531286</v>
      </c>
      <c r="W68" s="11">
        <v>18751414</v>
      </c>
      <c r="X68" s="11">
        <v>24880921</v>
      </c>
      <c r="Y68" s="11">
        <v>-6129507</v>
      </c>
      <c r="Z68" s="2">
        <v>-24.64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19995587</v>
      </c>
      <c r="D69" s="78">
        <f t="shared" si="12"/>
        <v>0</v>
      </c>
      <c r="E69" s="79">
        <f t="shared" si="12"/>
        <v>16901505</v>
      </c>
      <c r="F69" s="79">
        <f t="shared" si="12"/>
        <v>24880921</v>
      </c>
      <c r="G69" s="79">
        <f t="shared" si="12"/>
        <v>4691107</v>
      </c>
      <c r="H69" s="79">
        <f t="shared" si="12"/>
        <v>0</v>
      </c>
      <c r="I69" s="79">
        <f t="shared" si="12"/>
        <v>0</v>
      </c>
      <c r="J69" s="79">
        <f t="shared" si="12"/>
        <v>4691107</v>
      </c>
      <c r="K69" s="79">
        <f t="shared" si="12"/>
        <v>5281118</v>
      </c>
      <c r="L69" s="79">
        <f t="shared" si="12"/>
        <v>6054529</v>
      </c>
      <c r="M69" s="79">
        <f t="shared" si="12"/>
        <v>9267371</v>
      </c>
      <c r="N69" s="79">
        <f t="shared" si="12"/>
        <v>20603018</v>
      </c>
      <c r="O69" s="79">
        <f t="shared" si="12"/>
        <v>6074662</v>
      </c>
      <c r="P69" s="79">
        <f t="shared" si="12"/>
        <v>7006541</v>
      </c>
      <c r="Q69" s="79">
        <f t="shared" si="12"/>
        <v>7009255</v>
      </c>
      <c r="R69" s="79">
        <f t="shared" si="12"/>
        <v>20090458</v>
      </c>
      <c r="S69" s="79">
        <f t="shared" si="12"/>
        <v>5928162</v>
      </c>
      <c r="T69" s="79">
        <f t="shared" si="12"/>
        <v>6099199</v>
      </c>
      <c r="U69" s="79">
        <f t="shared" si="12"/>
        <v>6929470</v>
      </c>
      <c r="V69" s="79">
        <f t="shared" si="12"/>
        <v>18956831</v>
      </c>
      <c r="W69" s="79">
        <f t="shared" si="12"/>
        <v>64341414</v>
      </c>
      <c r="X69" s="79">
        <f t="shared" si="12"/>
        <v>24880921</v>
      </c>
      <c r="Y69" s="79">
        <f t="shared" si="12"/>
        <v>39460493</v>
      </c>
      <c r="Z69" s="80">
        <f>+IF(X69&lt;&gt;0,+(Y69/X69)*100,0)</f>
        <v>158.5973967764296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90646538</v>
      </c>
      <c r="D5" s="42">
        <f t="shared" si="0"/>
        <v>0</v>
      </c>
      <c r="E5" s="43">
        <f t="shared" si="0"/>
        <v>79603947</v>
      </c>
      <c r="F5" s="43">
        <f t="shared" si="0"/>
        <v>79603947</v>
      </c>
      <c r="G5" s="43">
        <f t="shared" si="0"/>
        <v>1035635</v>
      </c>
      <c r="H5" s="43">
        <f t="shared" si="0"/>
        <v>0</v>
      </c>
      <c r="I5" s="43">
        <f t="shared" si="0"/>
        <v>1354602</v>
      </c>
      <c r="J5" s="43">
        <f t="shared" si="0"/>
        <v>2390237</v>
      </c>
      <c r="K5" s="43">
        <f t="shared" si="0"/>
        <v>7066992</v>
      </c>
      <c r="L5" s="43">
        <f t="shared" si="0"/>
        <v>1389312</v>
      </c>
      <c r="M5" s="43">
        <f t="shared" si="0"/>
        <v>6031336</v>
      </c>
      <c r="N5" s="43">
        <f t="shared" si="0"/>
        <v>14487640</v>
      </c>
      <c r="O5" s="43">
        <f t="shared" si="0"/>
        <v>798035</v>
      </c>
      <c r="P5" s="43">
        <f t="shared" si="0"/>
        <v>2848049</v>
      </c>
      <c r="Q5" s="43">
        <f t="shared" si="0"/>
        <v>10504529</v>
      </c>
      <c r="R5" s="43">
        <f t="shared" si="0"/>
        <v>14150613</v>
      </c>
      <c r="S5" s="43">
        <f t="shared" si="0"/>
        <v>555579</v>
      </c>
      <c r="T5" s="43">
        <f t="shared" si="0"/>
        <v>4841710</v>
      </c>
      <c r="U5" s="43">
        <f t="shared" si="0"/>
        <v>19438972</v>
      </c>
      <c r="V5" s="43">
        <f t="shared" si="0"/>
        <v>24836261</v>
      </c>
      <c r="W5" s="43">
        <f t="shared" si="0"/>
        <v>55864751</v>
      </c>
      <c r="X5" s="43">
        <f t="shared" si="0"/>
        <v>79603947</v>
      </c>
      <c r="Y5" s="43">
        <f t="shared" si="0"/>
        <v>-23739196</v>
      </c>
      <c r="Z5" s="44">
        <f>+IF(X5&lt;&gt;0,+(Y5/X5)*100,0)</f>
        <v>-29.821631834411427</v>
      </c>
      <c r="AA5" s="45">
        <f>SUM(AA11:AA18)</f>
        <v>79603947</v>
      </c>
    </row>
    <row r="6" spans="1:27" ht="13.5">
      <c r="A6" s="46" t="s">
        <v>32</v>
      </c>
      <c r="B6" s="47"/>
      <c r="C6" s="9">
        <v>5101000</v>
      </c>
      <c r="D6" s="10"/>
      <c r="E6" s="11">
        <v>5290000</v>
      </c>
      <c r="F6" s="11">
        <v>5290000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5290000</v>
      </c>
      <c r="Y6" s="11">
        <v>-5290000</v>
      </c>
      <c r="Z6" s="2">
        <v>-100</v>
      </c>
      <c r="AA6" s="15">
        <v>5290000</v>
      </c>
    </row>
    <row r="7" spans="1:27" ht="13.5">
      <c r="A7" s="46" t="s">
        <v>33</v>
      </c>
      <c r="B7" s="47"/>
      <c r="C7" s="9"/>
      <c r="D7" s="10"/>
      <c r="E7" s="11">
        <v>893000</v>
      </c>
      <c r="F7" s="11">
        <v>893000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893000</v>
      </c>
      <c r="Y7" s="11">
        <v>-893000</v>
      </c>
      <c r="Z7" s="2">
        <v>-100</v>
      </c>
      <c r="AA7" s="15">
        <v>893000</v>
      </c>
    </row>
    <row r="8" spans="1:27" ht="13.5">
      <c r="A8" s="46" t="s">
        <v>34</v>
      </c>
      <c r="B8" s="47"/>
      <c r="C8" s="9">
        <v>1538288</v>
      </c>
      <c r="D8" s="10"/>
      <c r="E8" s="11">
        <v>30800000</v>
      </c>
      <c r="F8" s="11">
        <v>30800000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30800000</v>
      </c>
      <c r="Y8" s="11">
        <v>-30800000</v>
      </c>
      <c r="Z8" s="2">
        <v>-100</v>
      </c>
      <c r="AA8" s="15">
        <v>30800000</v>
      </c>
    </row>
    <row r="9" spans="1:27" ht="13.5">
      <c r="A9" s="46" t="s">
        <v>35</v>
      </c>
      <c r="B9" s="47"/>
      <c r="C9" s="9">
        <v>52438027</v>
      </c>
      <c r="D9" s="10"/>
      <c r="E9" s="11">
        <v>25969000</v>
      </c>
      <c r="F9" s="11">
        <v>25969000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25969000</v>
      </c>
      <c r="Y9" s="11">
        <v>-25969000</v>
      </c>
      <c r="Z9" s="2">
        <v>-100</v>
      </c>
      <c r="AA9" s="15">
        <v>25969000</v>
      </c>
    </row>
    <row r="10" spans="1:27" ht="13.5">
      <c r="A10" s="46" t="s">
        <v>36</v>
      </c>
      <c r="B10" s="47"/>
      <c r="C10" s="9">
        <v>2338857</v>
      </c>
      <c r="D10" s="10"/>
      <c r="E10" s="11">
        <v>1924286</v>
      </c>
      <c r="F10" s="11">
        <v>1924286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1924286</v>
      </c>
      <c r="Y10" s="11">
        <v>-1924286</v>
      </c>
      <c r="Z10" s="2">
        <v>-100</v>
      </c>
      <c r="AA10" s="15">
        <v>1924286</v>
      </c>
    </row>
    <row r="11" spans="1:27" ht="13.5">
      <c r="A11" s="48" t="s">
        <v>37</v>
      </c>
      <c r="B11" s="47"/>
      <c r="C11" s="49">
        <f aca="true" t="shared" si="1" ref="C11:Y11">SUM(C6:C10)</f>
        <v>61416172</v>
      </c>
      <c r="D11" s="50">
        <f t="shared" si="1"/>
        <v>0</v>
      </c>
      <c r="E11" s="51">
        <f t="shared" si="1"/>
        <v>64876286</v>
      </c>
      <c r="F11" s="51">
        <f t="shared" si="1"/>
        <v>64876286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64876286</v>
      </c>
      <c r="Y11" s="51">
        <f t="shared" si="1"/>
        <v>-64876286</v>
      </c>
      <c r="Z11" s="52">
        <f>+IF(X11&lt;&gt;0,+(Y11/X11)*100,0)</f>
        <v>-100</v>
      </c>
      <c r="AA11" s="53">
        <f>SUM(AA6:AA10)</f>
        <v>64876286</v>
      </c>
    </row>
    <row r="12" spans="1:27" ht="13.5">
      <c r="A12" s="54" t="s">
        <v>38</v>
      </c>
      <c r="B12" s="35"/>
      <c r="C12" s="9">
        <v>29230366</v>
      </c>
      <c r="D12" s="10"/>
      <c r="E12" s="11">
        <v>14727661</v>
      </c>
      <c r="F12" s="11">
        <v>14727661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14727661</v>
      </c>
      <c r="Y12" s="11">
        <v>-14727661</v>
      </c>
      <c r="Z12" s="2">
        <v>-100</v>
      </c>
      <c r="AA12" s="15">
        <v>14727661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1035635</v>
      </c>
      <c r="H15" s="11"/>
      <c r="I15" s="11">
        <v>1354602</v>
      </c>
      <c r="J15" s="11">
        <v>2390237</v>
      </c>
      <c r="K15" s="11">
        <v>7066992</v>
      </c>
      <c r="L15" s="11">
        <v>1389312</v>
      </c>
      <c r="M15" s="11">
        <v>6031336</v>
      </c>
      <c r="N15" s="11">
        <v>14487640</v>
      </c>
      <c r="O15" s="11">
        <v>798035</v>
      </c>
      <c r="P15" s="11">
        <v>2848049</v>
      </c>
      <c r="Q15" s="11">
        <v>10504529</v>
      </c>
      <c r="R15" s="11">
        <v>14150613</v>
      </c>
      <c r="S15" s="11">
        <v>555579</v>
      </c>
      <c r="T15" s="11">
        <v>4841710</v>
      </c>
      <c r="U15" s="11">
        <v>19438972</v>
      </c>
      <c r="V15" s="11">
        <v>24836261</v>
      </c>
      <c r="W15" s="11">
        <v>55864751</v>
      </c>
      <c r="X15" s="11"/>
      <c r="Y15" s="11">
        <v>55864751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5101000</v>
      </c>
      <c r="D36" s="10">
        <f t="shared" si="4"/>
        <v>0</v>
      </c>
      <c r="E36" s="11">
        <f t="shared" si="4"/>
        <v>5290000</v>
      </c>
      <c r="F36" s="11">
        <f t="shared" si="4"/>
        <v>5290000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5290000</v>
      </c>
      <c r="Y36" s="11">
        <f t="shared" si="4"/>
        <v>-5290000</v>
      </c>
      <c r="Z36" s="2">
        <f aca="true" t="shared" si="5" ref="Z36:Z49">+IF(X36&lt;&gt;0,+(Y36/X36)*100,0)</f>
        <v>-100</v>
      </c>
      <c r="AA36" s="15">
        <f>AA6+AA21</f>
        <v>5290000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893000</v>
      </c>
      <c r="F37" s="11">
        <f t="shared" si="4"/>
        <v>893000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893000</v>
      </c>
      <c r="Y37" s="11">
        <f t="shared" si="4"/>
        <v>-893000</v>
      </c>
      <c r="Z37" s="2">
        <f t="shared" si="5"/>
        <v>-100</v>
      </c>
      <c r="AA37" s="15">
        <f>AA7+AA22</f>
        <v>893000</v>
      </c>
    </row>
    <row r="38" spans="1:27" ht="13.5">
      <c r="A38" s="46" t="s">
        <v>34</v>
      </c>
      <c r="B38" s="47"/>
      <c r="C38" s="9">
        <f t="shared" si="4"/>
        <v>1538288</v>
      </c>
      <c r="D38" s="10">
        <f t="shared" si="4"/>
        <v>0</v>
      </c>
      <c r="E38" s="11">
        <f t="shared" si="4"/>
        <v>30800000</v>
      </c>
      <c r="F38" s="11">
        <f t="shared" si="4"/>
        <v>30800000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30800000</v>
      </c>
      <c r="Y38" s="11">
        <f t="shared" si="4"/>
        <v>-30800000</v>
      </c>
      <c r="Z38" s="2">
        <f t="shared" si="5"/>
        <v>-100</v>
      </c>
      <c r="AA38" s="15">
        <f>AA8+AA23</f>
        <v>30800000</v>
      </c>
    </row>
    <row r="39" spans="1:27" ht="13.5">
      <c r="A39" s="46" t="s">
        <v>35</v>
      </c>
      <c r="B39" s="47"/>
      <c r="C39" s="9">
        <f t="shared" si="4"/>
        <v>52438027</v>
      </c>
      <c r="D39" s="10">
        <f t="shared" si="4"/>
        <v>0</v>
      </c>
      <c r="E39" s="11">
        <f t="shared" si="4"/>
        <v>25969000</v>
      </c>
      <c r="F39" s="11">
        <f t="shared" si="4"/>
        <v>25969000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25969000</v>
      </c>
      <c r="Y39" s="11">
        <f t="shared" si="4"/>
        <v>-25969000</v>
      </c>
      <c r="Z39" s="2">
        <f t="shared" si="5"/>
        <v>-100</v>
      </c>
      <c r="AA39" s="15">
        <f>AA9+AA24</f>
        <v>25969000</v>
      </c>
    </row>
    <row r="40" spans="1:27" ht="13.5">
      <c r="A40" s="46" t="s">
        <v>36</v>
      </c>
      <c r="B40" s="47"/>
      <c r="C40" s="9">
        <f t="shared" si="4"/>
        <v>2338857</v>
      </c>
      <c r="D40" s="10">
        <f t="shared" si="4"/>
        <v>0</v>
      </c>
      <c r="E40" s="11">
        <f t="shared" si="4"/>
        <v>1924286</v>
      </c>
      <c r="F40" s="11">
        <f t="shared" si="4"/>
        <v>1924286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1924286</v>
      </c>
      <c r="Y40" s="11">
        <f t="shared" si="4"/>
        <v>-1924286</v>
      </c>
      <c r="Z40" s="2">
        <f t="shared" si="5"/>
        <v>-100</v>
      </c>
      <c r="AA40" s="15">
        <f>AA10+AA25</f>
        <v>1924286</v>
      </c>
    </row>
    <row r="41" spans="1:27" ht="13.5">
      <c r="A41" s="48" t="s">
        <v>37</v>
      </c>
      <c r="B41" s="47"/>
      <c r="C41" s="49">
        <f aca="true" t="shared" si="6" ref="C41:Y41">SUM(C36:C40)</f>
        <v>61416172</v>
      </c>
      <c r="D41" s="50">
        <f t="shared" si="6"/>
        <v>0</v>
      </c>
      <c r="E41" s="51">
        <f t="shared" si="6"/>
        <v>64876286</v>
      </c>
      <c r="F41" s="51">
        <f t="shared" si="6"/>
        <v>64876286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64876286</v>
      </c>
      <c r="Y41" s="51">
        <f t="shared" si="6"/>
        <v>-64876286</v>
      </c>
      <c r="Z41" s="52">
        <f t="shared" si="5"/>
        <v>-100</v>
      </c>
      <c r="AA41" s="53">
        <f>SUM(AA36:AA40)</f>
        <v>64876286</v>
      </c>
    </row>
    <row r="42" spans="1:27" ht="13.5">
      <c r="A42" s="54" t="s">
        <v>38</v>
      </c>
      <c r="B42" s="35"/>
      <c r="C42" s="65">
        <f aca="true" t="shared" si="7" ref="C42:Y48">C12+C27</f>
        <v>29230366</v>
      </c>
      <c r="D42" s="66">
        <f t="shared" si="7"/>
        <v>0</v>
      </c>
      <c r="E42" s="67">
        <f t="shared" si="7"/>
        <v>14727661</v>
      </c>
      <c r="F42" s="67">
        <f t="shared" si="7"/>
        <v>14727661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14727661</v>
      </c>
      <c r="Y42" s="67">
        <f t="shared" si="7"/>
        <v>-14727661</v>
      </c>
      <c r="Z42" s="69">
        <f t="shared" si="5"/>
        <v>-100</v>
      </c>
      <c r="AA42" s="68">
        <f aca="true" t="shared" si="8" ref="AA42:AA48">AA12+AA27</f>
        <v>14727661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1035635</v>
      </c>
      <c r="H45" s="67">
        <f t="shared" si="7"/>
        <v>0</v>
      </c>
      <c r="I45" s="67">
        <f t="shared" si="7"/>
        <v>1354602</v>
      </c>
      <c r="J45" s="67">
        <f t="shared" si="7"/>
        <v>2390237</v>
      </c>
      <c r="K45" s="67">
        <f t="shared" si="7"/>
        <v>7066992</v>
      </c>
      <c r="L45" s="67">
        <f t="shared" si="7"/>
        <v>1389312</v>
      </c>
      <c r="M45" s="67">
        <f t="shared" si="7"/>
        <v>6031336</v>
      </c>
      <c r="N45" s="67">
        <f t="shared" si="7"/>
        <v>14487640</v>
      </c>
      <c r="O45" s="67">
        <f t="shared" si="7"/>
        <v>798035</v>
      </c>
      <c r="P45" s="67">
        <f t="shared" si="7"/>
        <v>2848049</v>
      </c>
      <c r="Q45" s="67">
        <f t="shared" si="7"/>
        <v>10504529</v>
      </c>
      <c r="R45" s="67">
        <f t="shared" si="7"/>
        <v>14150613</v>
      </c>
      <c r="S45" s="67">
        <f t="shared" si="7"/>
        <v>555579</v>
      </c>
      <c r="T45" s="67">
        <f t="shared" si="7"/>
        <v>4841710</v>
      </c>
      <c r="U45" s="67">
        <f t="shared" si="7"/>
        <v>19438972</v>
      </c>
      <c r="V45" s="67">
        <f t="shared" si="7"/>
        <v>24836261</v>
      </c>
      <c r="W45" s="67">
        <f t="shared" si="7"/>
        <v>55864751</v>
      </c>
      <c r="X45" s="67">
        <f t="shared" si="7"/>
        <v>0</v>
      </c>
      <c r="Y45" s="67">
        <f t="shared" si="7"/>
        <v>55864751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90646538</v>
      </c>
      <c r="D49" s="78">
        <f t="shared" si="9"/>
        <v>0</v>
      </c>
      <c r="E49" s="79">
        <f t="shared" si="9"/>
        <v>79603947</v>
      </c>
      <c r="F49" s="79">
        <f t="shared" si="9"/>
        <v>79603947</v>
      </c>
      <c r="G49" s="79">
        <f t="shared" si="9"/>
        <v>1035635</v>
      </c>
      <c r="H49" s="79">
        <f t="shared" si="9"/>
        <v>0</v>
      </c>
      <c r="I49" s="79">
        <f t="shared" si="9"/>
        <v>1354602</v>
      </c>
      <c r="J49" s="79">
        <f t="shared" si="9"/>
        <v>2390237</v>
      </c>
      <c r="K49" s="79">
        <f t="shared" si="9"/>
        <v>7066992</v>
      </c>
      <c r="L49" s="79">
        <f t="shared" si="9"/>
        <v>1389312</v>
      </c>
      <c r="M49" s="79">
        <f t="shared" si="9"/>
        <v>6031336</v>
      </c>
      <c r="N49" s="79">
        <f t="shared" si="9"/>
        <v>14487640</v>
      </c>
      <c r="O49" s="79">
        <f t="shared" si="9"/>
        <v>798035</v>
      </c>
      <c r="P49" s="79">
        <f t="shared" si="9"/>
        <v>2848049</v>
      </c>
      <c r="Q49" s="79">
        <f t="shared" si="9"/>
        <v>10504529</v>
      </c>
      <c r="R49" s="79">
        <f t="shared" si="9"/>
        <v>14150613</v>
      </c>
      <c r="S49" s="79">
        <f t="shared" si="9"/>
        <v>555579</v>
      </c>
      <c r="T49" s="79">
        <f t="shared" si="9"/>
        <v>4841710</v>
      </c>
      <c r="U49" s="79">
        <f t="shared" si="9"/>
        <v>19438972</v>
      </c>
      <c r="V49" s="79">
        <f t="shared" si="9"/>
        <v>24836261</v>
      </c>
      <c r="W49" s="79">
        <f t="shared" si="9"/>
        <v>55864751</v>
      </c>
      <c r="X49" s="79">
        <f t="shared" si="9"/>
        <v>79603947</v>
      </c>
      <c r="Y49" s="79">
        <f t="shared" si="9"/>
        <v>-23739196</v>
      </c>
      <c r="Z49" s="80">
        <f t="shared" si="5"/>
        <v>-29.821631834411427</v>
      </c>
      <c r="AA49" s="81">
        <f>SUM(AA41:AA48)</f>
        <v>79603947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3559878</v>
      </c>
      <c r="H51" s="67">
        <f t="shared" si="10"/>
        <v>0</v>
      </c>
      <c r="I51" s="67">
        <f t="shared" si="10"/>
        <v>2721154</v>
      </c>
      <c r="J51" s="67">
        <f t="shared" si="10"/>
        <v>6281032</v>
      </c>
      <c r="K51" s="67">
        <f t="shared" si="10"/>
        <v>512140</v>
      </c>
      <c r="L51" s="67">
        <f t="shared" si="10"/>
        <v>1474757</v>
      </c>
      <c r="M51" s="67">
        <f t="shared" si="10"/>
        <v>7515913</v>
      </c>
      <c r="N51" s="67">
        <f t="shared" si="10"/>
        <v>9502810</v>
      </c>
      <c r="O51" s="67">
        <f t="shared" si="10"/>
        <v>1600019</v>
      </c>
      <c r="P51" s="67">
        <f t="shared" si="10"/>
        <v>1628986</v>
      </c>
      <c r="Q51" s="67">
        <f t="shared" si="10"/>
        <v>1861349</v>
      </c>
      <c r="R51" s="67">
        <f t="shared" si="10"/>
        <v>5090354</v>
      </c>
      <c r="S51" s="67">
        <f t="shared" si="10"/>
        <v>2035697</v>
      </c>
      <c r="T51" s="67">
        <f t="shared" si="10"/>
        <v>1919337</v>
      </c>
      <c r="U51" s="67">
        <f t="shared" si="10"/>
        <v>3130382</v>
      </c>
      <c r="V51" s="67">
        <f t="shared" si="10"/>
        <v>7085416</v>
      </c>
      <c r="W51" s="67">
        <f t="shared" si="10"/>
        <v>27959612</v>
      </c>
      <c r="X51" s="67">
        <f t="shared" si="10"/>
        <v>0</v>
      </c>
      <c r="Y51" s="67">
        <f t="shared" si="10"/>
        <v>27959612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>
        <v>324736</v>
      </c>
      <c r="H53" s="11"/>
      <c r="I53" s="11">
        <v>70668</v>
      </c>
      <c r="J53" s="11">
        <v>395404</v>
      </c>
      <c r="K53" s="11"/>
      <c r="L53" s="11"/>
      <c r="M53" s="11">
        <v>932083</v>
      </c>
      <c r="N53" s="11">
        <v>932083</v>
      </c>
      <c r="O53" s="11"/>
      <c r="P53" s="11">
        <v>46725</v>
      </c>
      <c r="Q53" s="11">
        <v>169099</v>
      </c>
      <c r="R53" s="11">
        <v>215824</v>
      </c>
      <c r="S53" s="11"/>
      <c r="T53" s="11">
        <v>71228</v>
      </c>
      <c r="U53" s="11">
        <v>1050637</v>
      </c>
      <c r="V53" s="11">
        <v>1121865</v>
      </c>
      <c r="W53" s="11">
        <v>2665176</v>
      </c>
      <c r="X53" s="11"/>
      <c r="Y53" s="11">
        <v>2665176</v>
      </c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>
        <v>3124540</v>
      </c>
      <c r="H56" s="11"/>
      <c r="I56" s="11">
        <v>2507566</v>
      </c>
      <c r="J56" s="11">
        <v>5632106</v>
      </c>
      <c r="K56" s="11">
        <v>483151</v>
      </c>
      <c r="L56" s="11">
        <v>1411072</v>
      </c>
      <c r="M56" s="11">
        <v>6535501</v>
      </c>
      <c r="N56" s="11">
        <v>8429724</v>
      </c>
      <c r="O56" s="11">
        <v>1471310</v>
      </c>
      <c r="P56" s="11">
        <v>1504472</v>
      </c>
      <c r="Q56" s="11">
        <v>1219924</v>
      </c>
      <c r="R56" s="11">
        <v>4195706</v>
      </c>
      <c r="S56" s="11">
        <v>1778548</v>
      </c>
      <c r="T56" s="11">
        <v>1454360</v>
      </c>
      <c r="U56" s="11">
        <v>2033806</v>
      </c>
      <c r="V56" s="11">
        <v>5266714</v>
      </c>
      <c r="W56" s="11">
        <v>23524250</v>
      </c>
      <c r="X56" s="11"/>
      <c r="Y56" s="11">
        <v>23524250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3449276</v>
      </c>
      <c r="H57" s="51">
        <f t="shared" si="11"/>
        <v>0</v>
      </c>
      <c r="I57" s="51">
        <f t="shared" si="11"/>
        <v>2578234</v>
      </c>
      <c r="J57" s="51">
        <f t="shared" si="11"/>
        <v>6027510</v>
      </c>
      <c r="K57" s="51">
        <f t="shared" si="11"/>
        <v>483151</v>
      </c>
      <c r="L57" s="51">
        <f t="shared" si="11"/>
        <v>1411072</v>
      </c>
      <c r="M57" s="51">
        <f t="shared" si="11"/>
        <v>7467584</v>
      </c>
      <c r="N57" s="51">
        <f t="shared" si="11"/>
        <v>9361807</v>
      </c>
      <c r="O57" s="51">
        <f t="shared" si="11"/>
        <v>1471310</v>
      </c>
      <c r="P57" s="51">
        <f t="shared" si="11"/>
        <v>1551197</v>
      </c>
      <c r="Q57" s="51">
        <f t="shared" si="11"/>
        <v>1389023</v>
      </c>
      <c r="R57" s="51">
        <f t="shared" si="11"/>
        <v>4411530</v>
      </c>
      <c r="S57" s="51">
        <f t="shared" si="11"/>
        <v>1778548</v>
      </c>
      <c r="T57" s="51">
        <f t="shared" si="11"/>
        <v>1525588</v>
      </c>
      <c r="U57" s="51">
        <f t="shared" si="11"/>
        <v>3084443</v>
      </c>
      <c r="V57" s="51">
        <f t="shared" si="11"/>
        <v>6388579</v>
      </c>
      <c r="W57" s="51">
        <f t="shared" si="11"/>
        <v>26189426</v>
      </c>
      <c r="X57" s="51">
        <f t="shared" si="11"/>
        <v>0</v>
      </c>
      <c r="Y57" s="51">
        <f t="shared" si="11"/>
        <v>26189426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>
        <v>110602</v>
      </c>
      <c r="H61" s="11"/>
      <c r="I61" s="11">
        <v>142920</v>
      </c>
      <c r="J61" s="11">
        <v>253522</v>
      </c>
      <c r="K61" s="11">
        <v>28989</v>
      </c>
      <c r="L61" s="11">
        <v>63685</v>
      </c>
      <c r="M61" s="11">
        <v>48329</v>
      </c>
      <c r="N61" s="11">
        <v>141003</v>
      </c>
      <c r="O61" s="11">
        <v>128709</v>
      </c>
      <c r="P61" s="11">
        <v>77789</v>
      </c>
      <c r="Q61" s="11">
        <v>472326</v>
      </c>
      <c r="R61" s="11">
        <v>678824</v>
      </c>
      <c r="S61" s="11">
        <v>257149</v>
      </c>
      <c r="T61" s="11">
        <v>393749</v>
      </c>
      <c r="U61" s="11">
        <v>45939</v>
      </c>
      <c r="V61" s="11">
        <v>696837</v>
      </c>
      <c r="W61" s="11">
        <v>1770186</v>
      </c>
      <c r="X61" s="11"/>
      <c r="Y61" s="11">
        <v>1770186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3509598</v>
      </c>
      <c r="H66" s="14">
        <v>3227461</v>
      </c>
      <c r="I66" s="14">
        <v>2721155</v>
      </c>
      <c r="J66" s="14">
        <v>9458214</v>
      </c>
      <c r="K66" s="14">
        <v>3178114</v>
      </c>
      <c r="L66" s="14">
        <v>1472978</v>
      </c>
      <c r="M66" s="14">
        <v>2852361</v>
      </c>
      <c r="N66" s="14">
        <v>7503453</v>
      </c>
      <c r="O66" s="14">
        <v>1598134</v>
      </c>
      <c r="P66" s="14">
        <v>1436926</v>
      </c>
      <c r="Q66" s="14">
        <v>1861346</v>
      </c>
      <c r="R66" s="14">
        <v>4896406</v>
      </c>
      <c r="S66" s="14">
        <v>2021139</v>
      </c>
      <c r="T66" s="14">
        <v>1244490</v>
      </c>
      <c r="U66" s="14">
        <v>1084905</v>
      </c>
      <c r="V66" s="14">
        <v>4350534</v>
      </c>
      <c r="W66" s="14">
        <v>26208607</v>
      </c>
      <c r="X66" s="14"/>
      <c r="Y66" s="14">
        <v>26208607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16202701</v>
      </c>
      <c r="D68" s="10">
        <v>30145068</v>
      </c>
      <c r="E68" s="11">
        <v>22818712</v>
      </c>
      <c r="F68" s="11">
        <v>22818712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22818712</v>
      </c>
      <c r="Y68" s="11">
        <v>-22818712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16202701</v>
      </c>
      <c r="D69" s="78">
        <f t="shared" si="12"/>
        <v>30145068</v>
      </c>
      <c r="E69" s="79">
        <f t="shared" si="12"/>
        <v>22818712</v>
      </c>
      <c r="F69" s="79">
        <f t="shared" si="12"/>
        <v>22818712</v>
      </c>
      <c r="G69" s="79">
        <f t="shared" si="12"/>
        <v>3509598</v>
      </c>
      <c r="H69" s="79">
        <f t="shared" si="12"/>
        <v>3227461</v>
      </c>
      <c r="I69" s="79">
        <f t="shared" si="12"/>
        <v>2721155</v>
      </c>
      <c r="J69" s="79">
        <f t="shared" si="12"/>
        <v>9458214</v>
      </c>
      <c r="K69" s="79">
        <f t="shared" si="12"/>
        <v>3178114</v>
      </c>
      <c r="L69" s="79">
        <f t="shared" si="12"/>
        <v>1472978</v>
      </c>
      <c r="M69" s="79">
        <f t="shared" si="12"/>
        <v>2852361</v>
      </c>
      <c r="N69" s="79">
        <f t="shared" si="12"/>
        <v>7503453</v>
      </c>
      <c r="O69" s="79">
        <f t="shared" si="12"/>
        <v>1598134</v>
      </c>
      <c r="P69" s="79">
        <f t="shared" si="12"/>
        <v>1436926</v>
      </c>
      <c r="Q69" s="79">
        <f t="shared" si="12"/>
        <v>1861346</v>
      </c>
      <c r="R69" s="79">
        <f t="shared" si="12"/>
        <v>4896406</v>
      </c>
      <c r="S69" s="79">
        <f t="shared" si="12"/>
        <v>2021139</v>
      </c>
      <c r="T69" s="79">
        <f t="shared" si="12"/>
        <v>1244490</v>
      </c>
      <c r="U69" s="79">
        <f t="shared" si="12"/>
        <v>1084905</v>
      </c>
      <c r="V69" s="79">
        <f t="shared" si="12"/>
        <v>4350534</v>
      </c>
      <c r="W69" s="79">
        <f t="shared" si="12"/>
        <v>26208607</v>
      </c>
      <c r="X69" s="79">
        <f t="shared" si="12"/>
        <v>22818712</v>
      </c>
      <c r="Y69" s="79">
        <f t="shared" si="12"/>
        <v>3389895</v>
      </c>
      <c r="Z69" s="80">
        <f>+IF(X69&lt;&gt;0,+(Y69/X69)*100,0)</f>
        <v>14.855768371150834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61022000</v>
      </c>
      <c r="F5" s="43">
        <f t="shared" si="0"/>
        <v>56022000</v>
      </c>
      <c r="G5" s="43">
        <f t="shared" si="0"/>
        <v>620435</v>
      </c>
      <c r="H5" s="43">
        <f t="shared" si="0"/>
        <v>3495923</v>
      </c>
      <c r="I5" s="43">
        <f t="shared" si="0"/>
        <v>1764192</v>
      </c>
      <c r="J5" s="43">
        <f t="shared" si="0"/>
        <v>5880550</v>
      </c>
      <c r="K5" s="43">
        <f t="shared" si="0"/>
        <v>1099481</v>
      </c>
      <c r="L5" s="43">
        <f t="shared" si="0"/>
        <v>2379983</v>
      </c>
      <c r="M5" s="43">
        <f t="shared" si="0"/>
        <v>4747582</v>
      </c>
      <c r="N5" s="43">
        <f t="shared" si="0"/>
        <v>8227046</v>
      </c>
      <c r="O5" s="43">
        <f t="shared" si="0"/>
        <v>1036561</v>
      </c>
      <c r="P5" s="43">
        <f t="shared" si="0"/>
        <v>1701512</v>
      </c>
      <c r="Q5" s="43">
        <f t="shared" si="0"/>
        <v>3430083</v>
      </c>
      <c r="R5" s="43">
        <f t="shared" si="0"/>
        <v>6168156</v>
      </c>
      <c r="S5" s="43">
        <f t="shared" si="0"/>
        <v>2673598</v>
      </c>
      <c r="T5" s="43">
        <f t="shared" si="0"/>
        <v>3547342</v>
      </c>
      <c r="U5" s="43">
        <f t="shared" si="0"/>
        <v>2045063</v>
      </c>
      <c r="V5" s="43">
        <f t="shared" si="0"/>
        <v>8266003</v>
      </c>
      <c r="W5" s="43">
        <f t="shared" si="0"/>
        <v>28541755</v>
      </c>
      <c r="X5" s="43">
        <f t="shared" si="0"/>
        <v>56022000</v>
      </c>
      <c r="Y5" s="43">
        <f t="shared" si="0"/>
        <v>-27480245</v>
      </c>
      <c r="Z5" s="44">
        <f>+IF(X5&lt;&gt;0,+(Y5/X5)*100,0)</f>
        <v>-49.05259540894649</v>
      </c>
      <c r="AA5" s="45">
        <f>SUM(AA11:AA18)</f>
        <v>56022000</v>
      </c>
    </row>
    <row r="6" spans="1:27" ht="13.5">
      <c r="A6" s="46" t="s">
        <v>32</v>
      </c>
      <c r="B6" s="47"/>
      <c r="C6" s="9"/>
      <c r="D6" s="10"/>
      <c r="E6" s="11">
        <v>9463142</v>
      </c>
      <c r="F6" s="11">
        <v>10702611</v>
      </c>
      <c r="G6" s="11"/>
      <c r="H6" s="11">
        <v>1389592</v>
      </c>
      <c r="I6" s="11">
        <v>1018702</v>
      </c>
      <c r="J6" s="11">
        <v>2408294</v>
      </c>
      <c r="K6" s="11"/>
      <c r="L6" s="11">
        <v>630197</v>
      </c>
      <c r="M6" s="11">
        <v>2940289</v>
      </c>
      <c r="N6" s="11">
        <v>3570486</v>
      </c>
      <c r="O6" s="11"/>
      <c r="P6" s="11"/>
      <c r="Q6" s="11">
        <v>2639121</v>
      </c>
      <c r="R6" s="11">
        <v>2639121</v>
      </c>
      <c r="S6" s="11">
        <v>918212</v>
      </c>
      <c r="T6" s="11">
        <v>2053333</v>
      </c>
      <c r="U6" s="11">
        <v>925292</v>
      </c>
      <c r="V6" s="11">
        <v>3896837</v>
      </c>
      <c r="W6" s="11">
        <v>12514738</v>
      </c>
      <c r="X6" s="11">
        <v>10702611</v>
      </c>
      <c r="Y6" s="11">
        <v>1812127</v>
      </c>
      <c r="Z6" s="2">
        <v>16.93</v>
      </c>
      <c r="AA6" s="15">
        <v>10702611</v>
      </c>
    </row>
    <row r="7" spans="1:27" ht="13.5">
      <c r="A7" s="46" t="s">
        <v>33</v>
      </c>
      <c r="B7" s="47"/>
      <c r="C7" s="9"/>
      <c r="D7" s="10"/>
      <c r="E7" s="11">
        <v>5300000</v>
      </c>
      <c r="F7" s="11">
        <v>7123089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7123089</v>
      </c>
      <c r="Y7" s="11">
        <v>-7123089</v>
      </c>
      <c r="Z7" s="2">
        <v>-100</v>
      </c>
      <c r="AA7" s="15">
        <v>7123089</v>
      </c>
    </row>
    <row r="8" spans="1:27" ht="13.5">
      <c r="A8" s="46" t="s">
        <v>34</v>
      </c>
      <c r="B8" s="47"/>
      <c r="C8" s="9"/>
      <c r="D8" s="10"/>
      <c r="E8" s="11">
        <v>24378167</v>
      </c>
      <c r="F8" s="11">
        <v>24613554</v>
      </c>
      <c r="G8" s="11">
        <v>380055</v>
      </c>
      <c r="H8" s="11">
        <v>1227161</v>
      </c>
      <c r="I8" s="11">
        <v>89819</v>
      </c>
      <c r="J8" s="11">
        <v>1697035</v>
      </c>
      <c r="K8" s="11"/>
      <c r="L8" s="11">
        <v>356782</v>
      </c>
      <c r="M8" s="11">
        <v>450863</v>
      </c>
      <c r="N8" s="11">
        <v>807645</v>
      </c>
      <c r="O8" s="11">
        <v>433102</v>
      </c>
      <c r="P8" s="11">
        <v>100474</v>
      </c>
      <c r="Q8" s="11">
        <v>82710</v>
      </c>
      <c r="R8" s="11">
        <v>616286</v>
      </c>
      <c r="S8" s="11"/>
      <c r="T8" s="11">
        <v>287098</v>
      </c>
      <c r="U8" s="11"/>
      <c r="V8" s="11">
        <v>287098</v>
      </c>
      <c r="W8" s="11">
        <v>3408064</v>
      </c>
      <c r="X8" s="11">
        <v>24613554</v>
      </c>
      <c r="Y8" s="11">
        <v>-21205490</v>
      </c>
      <c r="Z8" s="2">
        <v>-86.15</v>
      </c>
      <c r="AA8" s="15">
        <v>24613554</v>
      </c>
    </row>
    <row r="9" spans="1:27" ht="13.5">
      <c r="A9" s="46" t="s">
        <v>35</v>
      </c>
      <c r="B9" s="47"/>
      <c r="C9" s="9"/>
      <c r="D9" s="10"/>
      <c r="E9" s="11">
        <v>6787409</v>
      </c>
      <c r="F9" s="11">
        <v>3693941</v>
      </c>
      <c r="G9" s="11"/>
      <c r="H9" s="11"/>
      <c r="I9" s="11">
        <v>500665</v>
      </c>
      <c r="J9" s="11">
        <v>500665</v>
      </c>
      <c r="K9" s="11"/>
      <c r="L9" s="11">
        <v>606590</v>
      </c>
      <c r="M9" s="11">
        <v>548632</v>
      </c>
      <c r="N9" s="11">
        <v>1155222</v>
      </c>
      <c r="O9" s="11">
        <v>560502</v>
      </c>
      <c r="P9" s="11">
        <v>893943</v>
      </c>
      <c r="Q9" s="11">
        <v>142027</v>
      </c>
      <c r="R9" s="11">
        <v>1596472</v>
      </c>
      <c r="S9" s="11">
        <v>154787</v>
      </c>
      <c r="T9" s="11">
        <v>32746</v>
      </c>
      <c r="U9" s="11">
        <v>23779</v>
      </c>
      <c r="V9" s="11">
        <v>211312</v>
      </c>
      <c r="W9" s="11">
        <v>3463671</v>
      </c>
      <c r="X9" s="11">
        <v>3693941</v>
      </c>
      <c r="Y9" s="11">
        <v>-230270</v>
      </c>
      <c r="Z9" s="2">
        <v>-6.23</v>
      </c>
      <c r="AA9" s="15">
        <v>3693941</v>
      </c>
    </row>
    <row r="10" spans="1:27" ht="13.5">
      <c r="A10" s="46" t="s">
        <v>36</v>
      </c>
      <c r="B10" s="47"/>
      <c r="C10" s="9"/>
      <c r="D10" s="10"/>
      <c r="E10" s="11">
        <v>3963627</v>
      </c>
      <c r="F10" s="11">
        <v>3017267</v>
      </c>
      <c r="G10" s="11"/>
      <c r="H10" s="11">
        <v>141052</v>
      </c>
      <c r="I10" s="11"/>
      <c r="J10" s="11">
        <v>141052</v>
      </c>
      <c r="K10" s="11">
        <v>204437</v>
      </c>
      <c r="L10" s="11">
        <v>98986</v>
      </c>
      <c r="M10" s="11">
        <v>15740</v>
      </c>
      <c r="N10" s="11">
        <v>319163</v>
      </c>
      <c r="O10" s="11"/>
      <c r="P10" s="11"/>
      <c r="Q10" s="11"/>
      <c r="R10" s="11"/>
      <c r="S10" s="11"/>
      <c r="T10" s="11"/>
      <c r="U10" s="11">
        <v>239731</v>
      </c>
      <c r="V10" s="11">
        <v>239731</v>
      </c>
      <c r="W10" s="11">
        <v>699946</v>
      </c>
      <c r="X10" s="11">
        <v>3017267</v>
      </c>
      <c r="Y10" s="11">
        <v>-2317321</v>
      </c>
      <c r="Z10" s="2">
        <v>-76.8</v>
      </c>
      <c r="AA10" s="15">
        <v>3017267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49892345</v>
      </c>
      <c r="F11" s="51">
        <f t="shared" si="1"/>
        <v>49150462</v>
      </c>
      <c r="G11" s="51">
        <f t="shared" si="1"/>
        <v>380055</v>
      </c>
      <c r="H11" s="51">
        <f t="shared" si="1"/>
        <v>2757805</v>
      </c>
      <c r="I11" s="51">
        <f t="shared" si="1"/>
        <v>1609186</v>
      </c>
      <c r="J11" s="51">
        <f t="shared" si="1"/>
        <v>4747046</v>
      </c>
      <c r="K11" s="51">
        <f t="shared" si="1"/>
        <v>204437</v>
      </c>
      <c r="L11" s="51">
        <f t="shared" si="1"/>
        <v>1692555</v>
      </c>
      <c r="M11" s="51">
        <f t="shared" si="1"/>
        <v>3955524</v>
      </c>
      <c r="N11" s="51">
        <f t="shared" si="1"/>
        <v>5852516</v>
      </c>
      <c r="O11" s="51">
        <f t="shared" si="1"/>
        <v>993604</v>
      </c>
      <c r="P11" s="51">
        <f t="shared" si="1"/>
        <v>994417</v>
      </c>
      <c r="Q11" s="51">
        <f t="shared" si="1"/>
        <v>2863858</v>
      </c>
      <c r="R11" s="51">
        <f t="shared" si="1"/>
        <v>4851879</v>
      </c>
      <c r="S11" s="51">
        <f t="shared" si="1"/>
        <v>1072999</v>
      </c>
      <c r="T11" s="51">
        <f t="shared" si="1"/>
        <v>2373177</v>
      </c>
      <c r="U11" s="51">
        <f t="shared" si="1"/>
        <v>1188802</v>
      </c>
      <c r="V11" s="51">
        <f t="shared" si="1"/>
        <v>4634978</v>
      </c>
      <c r="W11" s="51">
        <f t="shared" si="1"/>
        <v>20086419</v>
      </c>
      <c r="X11" s="51">
        <f t="shared" si="1"/>
        <v>49150462</v>
      </c>
      <c r="Y11" s="51">
        <f t="shared" si="1"/>
        <v>-29064043</v>
      </c>
      <c r="Z11" s="52">
        <f>+IF(X11&lt;&gt;0,+(Y11/X11)*100,0)</f>
        <v>-59.13279716475503</v>
      </c>
      <c r="AA11" s="53">
        <f>SUM(AA6:AA10)</f>
        <v>49150462</v>
      </c>
    </row>
    <row r="12" spans="1:27" ht="13.5">
      <c r="A12" s="54" t="s">
        <v>38</v>
      </c>
      <c r="B12" s="35"/>
      <c r="C12" s="9"/>
      <c r="D12" s="10"/>
      <c r="E12" s="11">
        <v>10279655</v>
      </c>
      <c r="F12" s="11">
        <v>6021538</v>
      </c>
      <c r="G12" s="11">
        <v>210499</v>
      </c>
      <c r="H12" s="11">
        <v>53416</v>
      </c>
      <c r="I12" s="11"/>
      <c r="J12" s="11">
        <v>263915</v>
      </c>
      <c r="K12" s="11">
        <v>540911</v>
      </c>
      <c r="L12" s="11">
        <v>490136</v>
      </c>
      <c r="M12" s="11">
        <v>765732</v>
      </c>
      <c r="N12" s="11">
        <v>1796779</v>
      </c>
      <c r="O12" s="11"/>
      <c r="P12" s="11">
        <v>644850</v>
      </c>
      <c r="Q12" s="11">
        <v>376003</v>
      </c>
      <c r="R12" s="11">
        <v>1020853</v>
      </c>
      <c r="S12" s="11">
        <v>1555332</v>
      </c>
      <c r="T12" s="11">
        <v>1046875</v>
      </c>
      <c r="U12" s="11">
        <v>820800</v>
      </c>
      <c r="V12" s="11">
        <v>3423007</v>
      </c>
      <c r="W12" s="11">
        <v>6504554</v>
      </c>
      <c r="X12" s="11">
        <v>6021538</v>
      </c>
      <c r="Y12" s="11">
        <v>483016</v>
      </c>
      <c r="Z12" s="2">
        <v>8.02</v>
      </c>
      <c r="AA12" s="15">
        <v>6021538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850000</v>
      </c>
      <c r="F15" s="11">
        <v>850000</v>
      </c>
      <c r="G15" s="11">
        <v>29881</v>
      </c>
      <c r="H15" s="11">
        <v>684702</v>
      </c>
      <c r="I15" s="11">
        <v>155006</v>
      </c>
      <c r="J15" s="11">
        <v>869589</v>
      </c>
      <c r="K15" s="11">
        <v>354133</v>
      </c>
      <c r="L15" s="11">
        <v>197292</v>
      </c>
      <c r="M15" s="11">
        <v>26326</v>
      </c>
      <c r="N15" s="11">
        <v>577751</v>
      </c>
      <c r="O15" s="11">
        <v>42957</v>
      </c>
      <c r="P15" s="11">
        <v>62245</v>
      </c>
      <c r="Q15" s="11">
        <v>190222</v>
      </c>
      <c r="R15" s="11">
        <v>295424</v>
      </c>
      <c r="S15" s="11">
        <v>45267</v>
      </c>
      <c r="T15" s="11">
        <v>127290</v>
      </c>
      <c r="U15" s="11">
        <v>35461</v>
      </c>
      <c r="V15" s="11">
        <v>208018</v>
      </c>
      <c r="W15" s="11">
        <v>1950782</v>
      </c>
      <c r="X15" s="11">
        <v>850000</v>
      </c>
      <c r="Y15" s="11">
        <v>1100782</v>
      </c>
      <c r="Z15" s="2">
        <v>129.5</v>
      </c>
      <c r="AA15" s="15">
        <v>850000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9463142</v>
      </c>
      <c r="F36" s="11">
        <f t="shared" si="4"/>
        <v>10702611</v>
      </c>
      <c r="G36" s="11">
        <f t="shared" si="4"/>
        <v>0</v>
      </c>
      <c r="H36" s="11">
        <f t="shared" si="4"/>
        <v>1389592</v>
      </c>
      <c r="I36" s="11">
        <f t="shared" si="4"/>
        <v>1018702</v>
      </c>
      <c r="J36" s="11">
        <f t="shared" si="4"/>
        <v>2408294</v>
      </c>
      <c r="K36" s="11">
        <f t="shared" si="4"/>
        <v>0</v>
      </c>
      <c r="L36" s="11">
        <f t="shared" si="4"/>
        <v>630197</v>
      </c>
      <c r="M36" s="11">
        <f t="shared" si="4"/>
        <v>2940289</v>
      </c>
      <c r="N36" s="11">
        <f t="shared" si="4"/>
        <v>3570486</v>
      </c>
      <c r="O36" s="11">
        <f t="shared" si="4"/>
        <v>0</v>
      </c>
      <c r="P36" s="11">
        <f t="shared" si="4"/>
        <v>0</v>
      </c>
      <c r="Q36" s="11">
        <f t="shared" si="4"/>
        <v>2639121</v>
      </c>
      <c r="R36" s="11">
        <f t="shared" si="4"/>
        <v>2639121</v>
      </c>
      <c r="S36" s="11">
        <f t="shared" si="4"/>
        <v>918212</v>
      </c>
      <c r="T36" s="11">
        <f t="shared" si="4"/>
        <v>2053333</v>
      </c>
      <c r="U36" s="11">
        <f t="shared" si="4"/>
        <v>925292</v>
      </c>
      <c r="V36" s="11">
        <f t="shared" si="4"/>
        <v>3896837</v>
      </c>
      <c r="W36" s="11">
        <f t="shared" si="4"/>
        <v>12514738</v>
      </c>
      <c r="X36" s="11">
        <f t="shared" si="4"/>
        <v>10702611</v>
      </c>
      <c r="Y36" s="11">
        <f t="shared" si="4"/>
        <v>1812127</v>
      </c>
      <c r="Z36" s="2">
        <f aca="true" t="shared" si="5" ref="Z36:Z49">+IF(X36&lt;&gt;0,+(Y36/X36)*100,0)</f>
        <v>16.931634719789404</v>
      </c>
      <c r="AA36" s="15">
        <f>AA6+AA21</f>
        <v>10702611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5300000</v>
      </c>
      <c r="F37" s="11">
        <f t="shared" si="4"/>
        <v>7123089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7123089</v>
      </c>
      <c r="Y37" s="11">
        <f t="shared" si="4"/>
        <v>-7123089</v>
      </c>
      <c r="Z37" s="2">
        <f t="shared" si="5"/>
        <v>-100</v>
      </c>
      <c r="AA37" s="15">
        <f>AA7+AA22</f>
        <v>7123089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24378167</v>
      </c>
      <c r="F38" s="11">
        <f t="shared" si="4"/>
        <v>24613554</v>
      </c>
      <c r="G38" s="11">
        <f t="shared" si="4"/>
        <v>380055</v>
      </c>
      <c r="H38" s="11">
        <f t="shared" si="4"/>
        <v>1227161</v>
      </c>
      <c r="I38" s="11">
        <f t="shared" si="4"/>
        <v>89819</v>
      </c>
      <c r="J38" s="11">
        <f t="shared" si="4"/>
        <v>1697035</v>
      </c>
      <c r="K38" s="11">
        <f t="shared" si="4"/>
        <v>0</v>
      </c>
      <c r="L38" s="11">
        <f t="shared" si="4"/>
        <v>356782</v>
      </c>
      <c r="M38" s="11">
        <f t="shared" si="4"/>
        <v>450863</v>
      </c>
      <c r="N38" s="11">
        <f t="shared" si="4"/>
        <v>807645</v>
      </c>
      <c r="O38" s="11">
        <f t="shared" si="4"/>
        <v>433102</v>
      </c>
      <c r="P38" s="11">
        <f t="shared" si="4"/>
        <v>100474</v>
      </c>
      <c r="Q38" s="11">
        <f t="shared" si="4"/>
        <v>82710</v>
      </c>
      <c r="R38" s="11">
        <f t="shared" si="4"/>
        <v>616286</v>
      </c>
      <c r="S38" s="11">
        <f t="shared" si="4"/>
        <v>0</v>
      </c>
      <c r="T38" s="11">
        <f t="shared" si="4"/>
        <v>287098</v>
      </c>
      <c r="U38" s="11">
        <f t="shared" si="4"/>
        <v>0</v>
      </c>
      <c r="V38" s="11">
        <f t="shared" si="4"/>
        <v>287098</v>
      </c>
      <c r="W38" s="11">
        <f t="shared" si="4"/>
        <v>3408064</v>
      </c>
      <c r="X38" s="11">
        <f t="shared" si="4"/>
        <v>24613554</v>
      </c>
      <c r="Y38" s="11">
        <f t="shared" si="4"/>
        <v>-21205490</v>
      </c>
      <c r="Z38" s="2">
        <f t="shared" si="5"/>
        <v>-86.15371026874055</v>
      </c>
      <c r="AA38" s="15">
        <f>AA8+AA23</f>
        <v>24613554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6787409</v>
      </c>
      <c r="F39" s="11">
        <f t="shared" si="4"/>
        <v>3693941</v>
      </c>
      <c r="G39" s="11">
        <f t="shared" si="4"/>
        <v>0</v>
      </c>
      <c r="H39" s="11">
        <f t="shared" si="4"/>
        <v>0</v>
      </c>
      <c r="I39" s="11">
        <f t="shared" si="4"/>
        <v>500665</v>
      </c>
      <c r="J39" s="11">
        <f t="shared" si="4"/>
        <v>500665</v>
      </c>
      <c r="K39" s="11">
        <f t="shared" si="4"/>
        <v>0</v>
      </c>
      <c r="L39" s="11">
        <f t="shared" si="4"/>
        <v>606590</v>
      </c>
      <c r="M39" s="11">
        <f t="shared" si="4"/>
        <v>548632</v>
      </c>
      <c r="N39" s="11">
        <f t="shared" si="4"/>
        <v>1155222</v>
      </c>
      <c r="O39" s="11">
        <f t="shared" si="4"/>
        <v>560502</v>
      </c>
      <c r="P39" s="11">
        <f t="shared" si="4"/>
        <v>893943</v>
      </c>
      <c r="Q39" s="11">
        <f t="shared" si="4"/>
        <v>142027</v>
      </c>
      <c r="R39" s="11">
        <f t="shared" si="4"/>
        <v>1596472</v>
      </c>
      <c r="S39" s="11">
        <f t="shared" si="4"/>
        <v>154787</v>
      </c>
      <c r="T39" s="11">
        <f t="shared" si="4"/>
        <v>32746</v>
      </c>
      <c r="U39" s="11">
        <f t="shared" si="4"/>
        <v>23779</v>
      </c>
      <c r="V39" s="11">
        <f t="shared" si="4"/>
        <v>211312</v>
      </c>
      <c r="W39" s="11">
        <f t="shared" si="4"/>
        <v>3463671</v>
      </c>
      <c r="X39" s="11">
        <f t="shared" si="4"/>
        <v>3693941</v>
      </c>
      <c r="Y39" s="11">
        <f t="shared" si="4"/>
        <v>-230270</v>
      </c>
      <c r="Z39" s="2">
        <f t="shared" si="5"/>
        <v>-6.233721653919215</v>
      </c>
      <c r="AA39" s="15">
        <f>AA9+AA24</f>
        <v>3693941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3963627</v>
      </c>
      <c r="F40" s="11">
        <f t="shared" si="4"/>
        <v>3017267</v>
      </c>
      <c r="G40" s="11">
        <f t="shared" si="4"/>
        <v>0</v>
      </c>
      <c r="H40" s="11">
        <f t="shared" si="4"/>
        <v>141052</v>
      </c>
      <c r="I40" s="11">
        <f t="shared" si="4"/>
        <v>0</v>
      </c>
      <c r="J40" s="11">
        <f t="shared" si="4"/>
        <v>141052</v>
      </c>
      <c r="K40" s="11">
        <f t="shared" si="4"/>
        <v>204437</v>
      </c>
      <c r="L40" s="11">
        <f t="shared" si="4"/>
        <v>98986</v>
      </c>
      <c r="M40" s="11">
        <f t="shared" si="4"/>
        <v>15740</v>
      </c>
      <c r="N40" s="11">
        <f t="shared" si="4"/>
        <v>319163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239731</v>
      </c>
      <c r="V40" s="11">
        <f t="shared" si="4"/>
        <v>239731</v>
      </c>
      <c r="W40" s="11">
        <f t="shared" si="4"/>
        <v>699946</v>
      </c>
      <c r="X40" s="11">
        <f t="shared" si="4"/>
        <v>3017267</v>
      </c>
      <c r="Y40" s="11">
        <f t="shared" si="4"/>
        <v>-2317321</v>
      </c>
      <c r="Z40" s="2">
        <f t="shared" si="5"/>
        <v>-76.80198669855866</v>
      </c>
      <c r="AA40" s="15">
        <f>AA10+AA25</f>
        <v>3017267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49892345</v>
      </c>
      <c r="F41" s="51">
        <f t="shared" si="6"/>
        <v>49150462</v>
      </c>
      <c r="G41" s="51">
        <f t="shared" si="6"/>
        <v>380055</v>
      </c>
      <c r="H41" s="51">
        <f t="shared" si="6"/>
        <v>2757805</v>
      </c>
      <c r="I41" s="51">
        <f t="shared" si="6"/>
        <v>1609186</v>
      </c>
      <c r="J41" s="51">
        <f t="shared" si="6"/>
        <v>4747046</v>
      </c>
      <c r="K41" s="51">
        <f t="shared" si="6"/>
        <v>204437</v>
      </c>
      <c r="L41" s="51">
        <f t="shared" si="6"/>
        <v>1692555</v>
      </c>
      <c r="M41" s="51">
        <f t="shared" si="6"/>
        <v>3955524</v>
      </c>
      <c r="N41" s="51">
        <f t="shared" si="6"/>
        <v>5852516</v>
      </c>
      <c r="O41" s="51">
        <f t="shared" si="6"/>
        <v>993604</v>
      </c>
      <c r="P41" s="51">
        <f t="shared" si="6"/>
        <v>994417</v>
      </c>
      <c r="Q41" s="51">
        <f t="shared" si="6"/>
        <v>2863858</v>
      </c>
      <c r="R41" s="51">
        <f t="shared" si="6"/>
        <v>4851879</v>
      </c>
      <c r="S41" s="51">
        <f t="shared" si="6"/>
        <v>1072999</v>
      </c>
      <c r="T41" s="51">
        <f t="shared" si="6"/>
        <v>2373177</v>
      </c>
      <c r="U41" s="51">
        <f t="shared" si="6"/>
        <v>1188802</v>
      </c>
      <c r="V41" s="51">
        <f t="shared" si="6"/>
        <v>4634978</v>
      </c>
      <c r="W41" s="51">
        <f t="shared" si="6"/>
        <v>20086419</v>
      </c>
      <c r="X41" s="51">
        <f t="shared" si="6"/>
        <v>49150462</v>
      </c>
      <c r="Y41" s="51">
        <f t="shared" si="6"/>
        <v>-29064043</v>
      </c>
      <c r="Z41" s="52">
        <f t="shared" si="5"/>
        <v>-59.13279716475503</v>
      </c>
      <c r="AA41" s="53">
        <f>SUM(AA36:AA40)</f>
        <v>49150462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10279655</v>
      </c>
      <c r="F42" s="67">
        <f t="shared" si="7"/>
        <v>6021538</v>
      </c>
      <c r="G42" s="67">
        <f t="shared" si="7"/>
        <v>210499</v>
      </c>
      <c r="H42" s="67">
        <f t="shared" si="7"/>
        <v>53416</v>
      </c>
      <c r="I42" s="67">
        <f t="shared" si="7"/>
        <v>0</v>
      </c>
      <c r="J42" s="67">
        <f t="shared" si="7"/>
        <v>263915</v>
      </c>
      <c r="K42" s="67">
        <f t="shared" si="7"/>
        <v>540911</v>
      </c>
      <c r="L42" s="67">
        <f t="shared" si="7"/>
        <v>490136</v>
      </c>
      <c r="M42" s="67">
        <f t="shared" si="7"/>
        <v>765732</v>
      </c>
      <c r="N42" s="67">
        <f t="shared" si="7"/>
        <v>1796779</v>
      </c>
      <c r="O42" s="67">
        <f t="shared" si="7"/>
        <v>0</v>
      </c>
      <c r="P42" s="67">
        <f t="shared" si="7"/>
        <v>644850</v>
      </c>
      <c r="Q42" s="67">
        <f t="shared" si="7"/>
        <v>376003</v>
      </c>
      <c r="R42" s="67">
        <f t="shared" si="7"/>
        <v>1020853</v>
      </c>
      <c r="S42" s="67">
        <f t="shared" si="7"/>
        <v>1555332</v>
      </c>
      <c r="T42" s="67">
        <f t="shared" si="7"/>
        <v>1046875</v>
      </c>
      <c r="U42" s="67">
        <f t="shared" si="7"/>
        <v>820800</v>
      </c>
      <c r="V42" s="67">
        <f t="shared" si="7"/>
        <v>3423007</v>
      </c>
      <c r="W42" s="67">
        <f t="shared" si="7"/>
        <v>6504554</v>
      </c>
      <c r="X42" s="67">
        <f t="shared" si="7"/>
        <v>6021538</v>
      </c>
      <c r="Y42" s="67">
        <f t="shared" si="7"/>
        <v>483016</v>
      </c>
      <c r="Z42" s="69">
        <f t="shared" si="5"/>
        <v>8.021472255094961</v>
      </c>
      <c r="AA42" s="68">
        <f aca="true" t="shared" si="8" ref="AA42:AA48">AA12+AA27</f>
        <v>6021538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850000</v>
      </c>
      <c r="F45" s="67">
        <f t="shared" si="7"/>
        <v>850000</v>
      </c>
      <c r="G45" s="67">
        <f t="shared" si="7"/>
        <v>29881</v>
      </c>
      <c r="H45" s="67">
        <f t="shared" si="7"/>
        <v>684702</v>
      </c>
      <c r="I45" s="67">
        <f t="shared" si="7"/>
        <v>155006</v>
      </c>
      <c r="J45" s="67">
        <f t="shared" si="7"/>
        <v>869589</v>
      </c>
      <c r="K45" s="67">
        <f t="shared" si="7"/>
        <v>354133</v>
      </c>
      <c r="L45" s="67">
        <f t="shared" si="7"/>
        <v>197292</v>
      </c>
      <c r="M45" s="67">
        <f t="shared" si="7"/>
        <v>26326</v>
      </c>
      <c r="N45" s="67">
        <f t="shared" si="7"/>
        <v>577751</v>
      </c>
      <c r="O45" s="67">
        <f t="shared" si="7"/>
        <v>42957</v>
      </c>
      <c r="P45" s="67">
        <f t="shared" si="7"/>
        <v>62245</v>
      </c>
      <c r="Q45" s="67">
        <f t="shared" si="7"/>
        <v>190222</v>
      </c>
      <c r="R45" s="67">
        <f t="shared" si="7"/>
        <v>295424</v>
      </c>
      <c r="S45" s="67">
        <f t="shared" si="7"/>
        <v>45267</v>
      </c>
      <c r="T45" s="67">
        <f t="shared" si="7"/>
        <v>127290</v>
      </c>
      <c r="U45" s="67">
        <f t="shared" si="7"/>
        <v>35461</v>
      </c>
      <c r="V45" s="67">
        <f t="shared" si="7"/>
        <v>208018</v>
      </c>
      <c r="W45" s="67">
        <f t="shared" si="7"/>
        <v>1950782</v>
      </c>
      <c r="X45" s="67">
        <f t="shared" si="7"/>
        <v>850000</v>
      </c>
      <c r="Y45" s="67">
        <f t="shared" si="7"/>
        <v>1100782</v>
      </c>
      <c r="Z45" s="69">
        <f t="shared" si="5"/>
        <v>129.50376470588236</v>
      </c>
      <c r="AA45" s="68">
        <f t="shared" si="8"/>
        <v>850000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61022000</v>
      </c>
      <c r="F49" s="79">
        <f t="shared" si="9"/>
        <v>56022000</v>
      </c>
      <c r="G49" s="79">
        <f t="shared" si="9"/>
        <v>620435</v>
      </c>
      <c r="H49" s="79">
        <f t="shared" si="9"/>
        <v>3495923</v>
      </c>
      <c r="I49" s="79">
        <f t="shared" si="9"/>
        <v>1764192</v>
      </c>
      <c r="J49" s="79">
        <f t="shared" si="9"/>
        <v>5880550</v>
      </c>
      <c r="K49" s="79">
        <f t="shared" si="9"/>
        <v>1099481</v>
      </c>
      <c r="L49" s="79">
        <f t="shared" si="9"/>
        <v>2379983</v>
      </c>
      <c r="M49" s="79">
        <f t="shared" si="9"/>
        <v>4747582</v>
      </c>
      <c r="N49" s="79">
        <f t="shared" si="9"/>
        <v>8227046</v>
      </c>
      <c r="O49" s="79">
        <f t="shared" si="9"/>
        <v>1036561</v>
      </c>
      <c r="P49" s="79">
        <f t="shared" si="9"/>
        <v>1701512</v>
      </c>
      <c r="Q49" s="79">
        <f t="shared" si="9"/>
        <v>3430083</v>
      </c>
      <c r="R49" s="79">
        <f t="shared" si="9"/>
        <v>6168156</v>
      </c>
      <c r="S49" s="79">
        <f t="shared" si="9"/>
        <v>2673598</v>
      </c>
      <c r="T49" s="79">
        <f t="shared" si="9"/>
        <v>3547342</v>
      </c>
      <c r="U49" s="79">
        <f t="shared" si="9"/>
        <v>2045063</v>
      </c>
      <c r="V49" s="79">
        <f t="shared" si="9"/>
        <v>8266003</v>
      </c>
      <c r="W49" s="79">
        <f t="shared" si="9"/>
        <v>28541755</v>
      </c>
      <c r="X49" s="79">
        <f t="shared" si="9"/>
        <v>56022000</v>
      </c>
      <c r="Y49" s="79">
        <f t="shared" si="9"/>
        <v>-27480245</v>
      </c>
      <c r="Z49" s="80">
        <f t="shared" si="5"/>
        <v>-49.05259540894649</v>
      </c>
      <c r="AA49" s="81">
        <f>SUM(AA41:AA48)</f>
        <v>56022000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12770134</v>
      </c>
      <c r="D66" s="13">
        <v>14939347</v>
      </c>
      <c r="E66" s="14">
        <v>10831700</v>
      </c>
      <c r="F66" s="14">
        <v>10832000</v>
      </c>
      <c r="G66" s="14">
        <v>219772</v>
      </c>
      <c r="H66" s="14">
        <v>741819</v>
      </c>
      <c r="I66" s="14">
        <v>296290</v>
      </c>
      <c r="J66" s="14">
        <v>1257881</v>
      </c>
      <c r="K66" s="14">
        <v>354288</v>
      </c>
      <c r="L66" s="14">
        <v>816775</v>
      </c>
      <c r="M66" s="14">
        <v>2169969</v>
      </c>
      <c r="N66" s="14">
        <v>3341032</v>
      </c>
      <c r="O66" s="14">
        <v>234037</v>
      </c>
      <c r="P66" s="14">
        <v>516513</v>
      </c>
      <c r="Q66" s="14">
        <v>721418</v>
      </c>
      <c r="R66" s="14">
        <v>1471968</v>
      </c>
      <c r="S66" s="14">
        <v>233980</v>
      </c>
      <c r="T66" s="14">
        <v>454916</v>
      </c>
      <c r="U66" s="14">
        <v>327830</v>
      </c>
      <c r="V66" s="14">
        <v>1016726</v>
      </c>
      <c r="W66" s="14">
        <v>7087607</v>
      </c>
      <c r="X66" s="14">
        <v>10832000</v>
      </c>
      <c r="Y66" s="14">
        <v>-3744393</v>
      </c>
      <c r="Z66" s="2">
        <v>-34.57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12770134</v>
      </c>
      <c r="D69" s="78">
        <f t="shared" si="12"/>
        <v>14939347</v>
      </c>
      <c r="E69" s="79">
        <f t="shared" si="12"/>
        <v>10831700</v>
      </c>
      <c r="F69" s="79">
        <f t="shared" si="12"/>
        <v>10832000</v>
      </c>
      <c r="G69" s="79">
        <f t="shared" si="12"/>
        <v>219772</v>
      </c>
      <c r="H69" s="79">
        <f t="shared" si="12"/>
        <v>741819</v>
      </c>
      <c r="I69" s="79">
        <f t="shared" si="12"/>
        <v>296290</v>
      </c>
      <c r="J69" s="79">
        <f t="shared" si="12"/>
        <v>1257881</v>
      </c>
      <c r="K69" s="79">
        <f t="shared" si="12"/>
        <v>354288</v>
      </c>
      <c r="L69" s="79">
        <f t="shared" si="12"/>
        <v>816775</v>
      </c>
      <c r="M69" s="79">
        <f t="shared" si="12"/>
        <v>2169969</v>
      </c>
      <c r="N69" s="79">
        <f t="shared" si="12"/>
        <v>3341032</v>
      </c>
      <c r="O69" s="79">
        <f t="shared" si="12"/>
        <v>234037</v>
      </c>
      <c r="P69" s="79">
        <f t="shared" si="12"/>
        <v>516513</v>
      </c>
      <c r="Q69" s="79">
        <f t="shared" si="12"/>
        <v>721418</v>
      </c>
      <c r="R69" s="79">
        <f t="shared" si="12"/>
        <v>1471968</v>
      </c>
      <c r="S69" s="79">
        <f t="shared" si="12"/>
        <v>233980</v>
      </c>
      <c r="T69" s="79">
        <f t="shared" si="12"/>
        <v>454916</v>
      </c>
      <c r="U69" s="79">
        <f t="shared" si="12"/>
        <v>327830</v>
      </c>
      <c r="V69" s="79">
        <f t="shared" si="12"/>
        <v>1016726</v>
      </c>
      <c r="W69" s="79">
        <f t="shared" si="12"/>
        <v>7087607</v>
      </c>
      <c r="X69" s="79">
        <f t="shared" si="12"/>
        <v>10832000</v>
      </c>
      <c r="Y69" s="79">
        <f t="shared" si="12"/>
        <v>-3744393</v>
      </c>
      <c r="Z69" s="80">
        <f>+IF(X69&lt;&gt;0,+(Y69/X69)*100,0)</f>
        <v>-34.56788220088626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213123434</v>
      </c>
      <c r="D5" s="42">
        <f t="shared" si="0"/>
        <v>0</v>
      </c>
      <c r="E5" s="43">
        <f t="shared" si="0"/>
        <v>305700968</v>
      </c>
      <c r="F5" s="43">
        <f t="shared" si="0"/>
        <v>356099871</v>
      </c>
      <c r="G5" s="43">
        <f t="shared" si="0"/>
        <v>13603664</v>
      </c>
      <c r="H5" s="43">
        <f t="shared" si="0"/>
        <v>9166384</v>
      </c>
      <c r="I5" s="43">
        <f t="shared" si="0"/>
        <v>3471642</v>
      </c>
      <c r="J5" s="43">
        <f t="shared" si="0"/>
        <v>26241690</v>
      </c>
      <c r="K5" s="43">
        <f t="shared" si="0"/>
        <v>898287</v>
      </c>
      <c r="L5" s="43">
        <f t="shared" si="0"/>
        <v>23309364</v>
      </c>
      <c r="M5" s="43">
        <f t="shared" si="0"/>
        <v>42126797</v>
      </c>
      <c r="N5" s="43">
        <f t="shared" si="0"/>
        <v>66334448</v>
      </c>
      <c r="O5" s="43">
        <f t="shared" si="0"/>
        <v>30462930</v>
      </c>
      <c r="P5" s="43">
        <f t="shared" si="0"/>
        <v>16182228</v>
      </c>
      <c r="Q5" s="43">
        <f t="shared" si="0"/>
        <v>36591740</v>
      </c>
      <c r="R5" s="43">
        <f t="shared" si="0"/>
        <v>83236898</v>
      </c>
      <c r="S5" s="43">
        <f t="shared" si="0"/>
        <v>98399</v>
      </c>
      <c r="T5" s="43">
        <f t="shared" si="0"/>
        <v>1305467</v>
      </c>
      <c r="U5" s="43">
        <f t="shared" si="0"/>
        <v>55969345</v>
      </c>
      <c r="V5" s="43">
        <f t="shared" si="0"/>
        <v>57373211</v>
      </c>
      <c r="W5" s="43">
        <f t="shared" si="0"/>
        <v>233186247</v>
      </c>
      <c r="X5" s="43">
        <f t="shared" si="0"/>
        <v>356099871</v>
      </c>
      <c r="Y5" s="43">
        <f t="shared" si="0"/>
        <v>-122913624</v>
      </c>
      <c r="Z5" s="44">
        <f>+IF(X5&lt;&gt;0,+(Y5/X5)*100,0)</f>
        <v>-34.51661570526095</v>
      </c>
      <c r="AA5" s="45">
        <f>SUM(AA11:AA18)</f>
        <v>356099871</v>
      </c>
    </row>
    <row r="6" spans="1:27" ht="13.5">
      <c r="A6" s="46" t="s">
        <v>32</v>
      </c>
      <c r="B6" s="47"/>
      <c r="C6" s="9">
        <v>14671219</v>
      </c>
      <c r="D6" s="10"/>
      <c r="E6" s="11">
        <v>40074815</v>
      </c>
      <c r="F6" s="11">
        <v>53328791</v>
      </c>
      <c r="G6" s="11">
        <v>2632168</v>
      </c>
      <c r="H6" s="11">
        <v>1172178</v>
      </c>
      <c r="I6" s="11">
        <v>1460574</v>
      </c>
      <c r="J6" s="11">
        <v>5264920</v>
      </c>
      <c r="K6" s="11"/>
      <c r="L6" s="11">
        <v>3835694</v>
      </c>
      <c r="M6" s="11">
        <v>545846</v>
      </c>
      <c r="N6" s="11">
        <v>4381540</v>
      </c>
      <c r="O6" s="11">
        <v>813413</v>
      </c>
      <c r="P6" s="11">
        <v>910830</v>
      </c>
      <c r="Q6" s="11">
        <v>2649166</v>
      </c>
      <c r="R6" s="11">
        <v>4373409</v>
      </c>
      <c r="S6" s="11"/>
      <c r="T6" s="11">
        <v>-909161</v>
      </c>
      <c r="U6" s="11">
        <v>9298087</v>
      </c>
      <c r="V6" s="11">
        <v>8388926</v>
      </c>
      <c r="W6" s="11">
        <v>22408795</v>
      </c>
      <c r="X6" s="11">
        <v>53328791</v>
      </c>
      <c r="Y6" s="11">
        <v>-30919996</v>
      </c>
      <c r="Z6" s="2">
        <v>-57.98</v>
      </c>
      <c r="AA6" s="15">
        <v>53328791</v>
      </c>
    </row>
    <row r="7" spans="1:27" ht="13.5">
      <c r="A7" s="46" t="s">
        <v>33</v>
      </c>
      <c r="B7" s="47"/>
      <c r="C7" s="9">
        <v>34539119</v>
      </c>
      <c r="D7" s="10"/>
      <c r="E7" s="11">
        <v>35789734</v>
      </c>
      <c r="F7" s="11">
        <v>41057670</v>
      </c>
      <c r="G7" s="11"/>
      <c r="H7" s="11"/>
      <c r="I7" s="11"/>
      <c r="J7" s="11"/>
      <c r="K7" s="11"/>
      <c r="L7" s="11"/>
      <c r="M7" s="11">
        <v>4170949</v>
      </c>
      <c r="N7" s="11">
        <v>4170949</v>
      </c>
      <c r="O7" s="11">
        <v>3947368</v>
      </c>
      <c r="P7" s="11"/>
      <c r="Q7" s="11">
        <v>710989</v>
      </c>
      <c r="R7" s="11">
        <v>4658357</v>
      </c>
      <c r="S7" s="11"/>
      <c r="T7" s="11"/>
      <c r="U7" s="11">
        <v>7884858</v>
      </c>
      <c r="V7" s="11">
        <v>7884858</v>
      </c>
      <c r="W7" s="11">
        <v>16714164</v>
      </c>
      <c r="X7" s="11">
        <v>41057670</v>
      </c>
      <c r="Y7" s="11">
        <v>-24343506</v>
      </c>
      <c r="Z7" s="2">
        <v>-59.29</v>
      </c>
      <c r="AA7" s="15">
        <v>41057670</v>
      </c>
    </row>
    <row r="8" spans="1:27" ht="13.5">
      <c r="A8" s="46" t="s">
        <v>34</v>
      </c>
      <c r="B8" s="47"/>
      <c r="C8" s="9">
        <v>74146509</v>
      </c>
      <c r="D8" s="10"/>
      <c r="E8" s="11">
        <v>75447877</v>
      </c>
      <c r="F8" s="11">
        <v>69919734</v>
      </c>
      <c r="G8" s="11">
        <v>887079</v>
      </c>
      <c r="H8" s="11">
        <v>1633884</v>
      </c>
      <c r="I8" s="11">
        <v>291575</v>
      </c>
      <c r="J8" s="11">
        <v>2812538</v>
      </c>
      <c r="K8" s="11">
        <v>542867</v>
      </c>
      <c r="L8" s="11">
        <v>3467872</v>
      </c>
      <c r="M8" s="11">
        <v>6664733</v>
      </c>
      <c r="N8" s="11">
        <v>10675472</v>
      </c>
      <c r="O8" s="11">
        <v>14503832</v>
      </c>
      <c r="P8" s="11">
        <v>7727559</v>
      </c>
      <c r="Q8" s="11">
        <v>6626136</v>
      </c>
      <c r="R8" s="11">
        <v>28857527</v>
      </c>
      <c r="S8" s="11"/>
      <c r="T8" s="11">
        <v>1317520</v>
      </c>
      <c r="U8" s="11">
        <v>15880812</v>
      </c>
      <c r="V8" s="11">
        <v>17198332</v>
      </c>
      <c r="W8" s="11">
        <v>59543869</v>
      </c>
      <c r="X8" s="11">
        <v>69919734</v>
      </c>
      <c r="Y8" s="11">
        <v>-10375865</v>
      </c>
      <c r="Z8" s="2">
        <v>-14.84</v>
      </c>
      <c r="AA8" s="15">
        <v>69919734</v>
      </c>
    </row>
    <row r="9" spans="1:27" ht="13.5">
      <c r="A9" s="46" t="s">
        <v>35</v>
      </c>
      <c r="B9" s="47"/>
      <c r="C9" s="9">
        <v>69711371</v>
      </c>
      <c r="D9" s="10"/>
      <c r="E9" s="11">
        <v>55925137</v>
      </c>
      <c r="F9" s="11">
        <v>74930368</v>
      </c>
      <c r="G9" s="11">
        <v>7814513</v>
      </c>
      <c r="H9" s="11">
        <v>4773643</v>
      </c>
      <c r="I9" s="11">
        <v>729312</v>
      </c>
      <c r="J9" s="11">
        <v>13317468</v>
      </c>
      <c r="K9" s="11">
        <v>355420</v>
      </c>
      <c r="L9" s="11">
        <v>13399050</v>
      </c>
      <c r="M9" s="11">
        <v>6161036</v>
      </c>
      <c r="N9" s="11">
        <v>19915506</v>
      </c>
      <c r="O9" s="11">
        <v>3684795</v>
      </c>
      <c r="P9" s="11">
        <v>5822355</v>
      </c>
      <c r="Q9" s="11">
        <v>16814266</v>
      </c>
      <c r="R9" s="11">
        <v>26321416</v>
      </c>
      <c r="S9" s="11"/>
      <c r="T9" s="11">
        <v>805388</v>
      </c>
      <c r="U9" s="11">
        <v>12372080</v>
      </c>
      <c r="V9" s="11">
        <v>13177468</v>
      </c>
      <c r="W9" s="11">
        <v>72731858</v>
      </c>
      <c r="X9" s="11">
        <v>74930368</v>
      </c>
      <c r="Y9" s="11">
        <v>-2198510</v>
      </c>
      <c r="Z9" s="2">
        <v>-2.93</v>
      </c>
      <c r="AA9" s="15">
        <v>74930368</v>
      </c>
    </row>
    <row r="10" spans="1:27" ht="13.5">
      <c r="A10" s="46" t="s">
        <v>36</v>
      </c>
      <c r="B10" s="47"/>
      <c r="C10" s="9"/>
      <c r="D10" s="10"/>
      <c r="E10" s="11">
        <v>5772029</v>
      </c>
      <c r="F10" s="11">
        <v>6180457</v>
      </c>
      <c r="G10" s="11">
        <v>456971</v>
      </c>
      <c r="H10" s="11">
        <v>466568</v>
      </c>
      <c r="I10" s="11">
        <v>1242</v>
      </c>
      <c r="J10" s="11">
        <v>924781</v>
      </c>
      <c r="K10" s="11"/>
      <c r="L10" s="11">
        <v>218640</v>
      </c>
      <c r="M10" s="11">
        <v>20036884</v>
      </c>
      <c r="N10" s="11">
        <v>20255524</v>
      </c>
      <c r="O10" s="11">
        <v>404243</v>
      </c>
      <c r="P10" s="11">
        <v>1672746</v>
      </c>
      <c r="Q10" s="11">
        <v>404243</v>
      </c>
      <c r="R10" s="11">
        <v>2481232</v>
      </c>
      <c r="S10" s="11"/>
      <c r="T10" s="11"/>
      <c r="U10" s="11">
        <v>200971</v>
      </c>
      <c r="V10" s="11">
        <v>200971</v>
      </c>
      <c r="W10" s="11">
        <v>23862508</v>
      </c>
      <c r="X10" s="11">
        <v>6180457</v>
      </c>
      <c r="Y10" s="11">
        <v>17682051</v>
      </c>
      <c r="Z10" s="2">
        <v>286.1</v>
      </c>
      <c r="AA10" s="15">
        <v>6180457</v>
      </c>
    </row>
    <row r="11" spans="1:27" ht="13.5">
      <c r="A11" s="48" t="s">
        <v>37</v>
      </c>
      <c r="B11" s="47"/>
      <c r="C11" s="49">
        <f aca="true" t="shared" si="1" ref="C11:Y11">SUM(C6:C10)</f>
        <v>193068218</v>
      </c>
      <c r="D11" s="50">
        <f t="shared" si="1"/>
        <v>0</v>
      </c>
      <c r="E11" s="51">
        <f t="shared" si="1"/>
        <v>213009592</v>
      </c>
      <c r="F11" s="51">
        <f t="shared" si="1"/>
        <v>245417020</v>
      </c>
      <c r="G11" s="51">
        <f t="shared" si="1"/>
        <v>11790731</v>
      </c>
      <c r="H11" s="51">
        <f t="shared" si="1"/>
        <v>8046273</v>
      </c>
      <c r="I11" s="51">
        <f t="shared" si="1"/>
        <v>2482703</v>
      </c>
      <c r="J11" s="51">
        <f t="shared" si="1"/>
        <v>22319707</v>
      </c>
      <c r="K11" s="51">
        <f t="shared" si="1"/>
        <v>898287</v>
      </c>
      <c r="L11" s="51">
        <f t="shared" si="1"/>
        <v>20921256</v>
      </c>
      <c r="M11" s="51">
        <f t="shared" si="1"/>
        <v>37579448</v>
      </c>
      <c r="N11" s="51">
        <f t="shared" si="1"/>
        <v>59398991</v>
      </c>
      <c r="O11" s="51">
        <f t="shared" si="1"/>
        <v>23353651</v>
      </c>
      <c r="P11" s="51">
        <f t="shared" si="1"/>
        <v>16133490</v>
      </c>
      <c r="Q11" s="51">
        <f t="shared" si="1"/>
        <v>27204800</v>
      </c>
      <c r="R11" s="51">
        <f t="shared" si="1"/>
        <v>66691941</v>
      </c>
      <c r="S11" s="51">
        <f t="shared" si="1"/>
        <v>0</v>
      </c>
      <c r="T11" s="51">
        <f t="shared" si="1"/>
        <v>1213747</v>
      </c>
      <c r="U11" s="51">
        <f t="shared" si="1"/>
        <v>45636808</v>
      </c>
      <c r="V11" s="51">
        <f t="shared" si="1"/>
        <v>46850555</v>
      </c>
      <c r="W11" s="51">
        <f t="shared" si="1"/>
        <v>195261194</v>
      </c>
      <c r="X11" s="51">
        <f t="shared" si="1"/>
        <v>245417020</v>
      </c>
      <c r="Y11" s="51">
        <f t="shared" si="1"/>
        <v>-50155826</v>
      </c>
      <c r="Z11" s="52">
        <f>+IF(X11&lt;&gt;0,+(Y11/X11)*100,0)</f>
        <v>-20.436979472735835</v>
      </c>
      <c r="AA11" s="53">
        <f>SUM(AA6:AA10)</f>
        <v>245417020</v>
      </c>
    </row>
    <row r="12" spans="1:27" ht="13.5">
      <c r="A12" s="54" t="s">
        <v>38</v>
      </c>
      <c r="B12" s="35"/>
      <c r="C12" s="9">
        <v>17822853</v>
      </c>
      <c r="D12" s="10"/>
      <c r="E12" s="11">
        <v>67691376</v>
      </c>
      <c r="F12" s="11">
        <v>92482851</v>
      </c>
      <c r="G12" s="11">
        <v>1778333</v>
      </c>
      <c r="H12" s="11">
        <v>1120111</v>
      </c>
      <c r="I12" s="11">
        <v>649877</v>
      </c>
      <c r="J12" s="11">
        <v>3548321</v>
      </c>
      <c r="K12" s="11"/>
      <c r="L12" s="11">
        <v>2351846</v>
      </c>
      <c r="M12" s="11">
        <v>4482478</v>
      </c>
      <c r="N12" s="11">
        <v>6834324</v>
      </c>
      <c r="O12" s="11">
        <v>6775592</v>
      </c>
      <c r="P12" s="11"/>
      <c r="Q12" s="11">
        <v>9159595</v>
      </c>
      <c r="R12" s="11">
        <v>15935187</v>
      </c>
      <c r="S12" s="11"/>
      <c r="T12" s="11"/>
      <c r="U12" s="11">
        <v>6409363</v>
      </c>
      <c r="V12" s="11">
        <v>6409363</v>
      </c>
      <c r="W12" s="11">
        <v>32727195</v>
      </c>
      <c r="X12" s="11">
        <v>92482851</v>
      </c>
      <c r="Y12" s="11">
        <v>-59755656</v>
      </c>
      <c r="Z12" s="2">
        <v>-64.61</v>
      </c>
      <c r="AA12" s="15">
        <v>92482851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2232363</v>
      </c>
      <c r="D15" s="10"/>
      <c r="E15" s="11">
        <v>25000000</v>
      </c>
      <c r="F15" s="11">
        <v>18200000</v>
      </c>
      <c r="G15" s="11">
        <v>34600</v>
      </c>
      <c r="H15" s="11"/>
      <c r="I15" s="11">
        <v>339062</v>
      </c>
      <c r="J15" s="11">
        <v>373662</v>
      </c>
      <c r="K15" s="11"/>
      <c r="L15" s="11">
        <v>36262</v>
      </c>
      <c r="M15" s="11">
        <v>64871</v>
      </c>
      <c r="N15" s="11">
        <v>101133</v>
      </c>
      <c r="O15" s="11">
        <v>333687</v>
      </c>
      <c r="P15" s="11">
        <v>48738</v>
      </c>
      <c r="Q15" s="11">
        <v>227345</v>
      </c>
      <c r="R15" s="11">
        <v>609770</v>
      </c>
      <c r="S15" s="11">
        <v>98399</v>
      </c>
      <c r="T15" s="11">
        <v>91720</v>
      </c>
      <c r="U15" s="11">
        <v>3923174</v>
      </c>
      <c r="V15" s="11">
        <v>4113293</v>
      </c>
      <c r="W15" s="11">
        <v>5197858</v>
      </c>
      <c r="X15" s="11">
        <v>18200000</v>
      </c>
      <c r="Y15" s="11">
        <v>-13002142</v>
      </c>
      <c r="Z15" s="2">
        <v>-71.44</v>
      </c>
      <c r="AA15" s="15">
        <v>18200000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3920214</v>
      </c>
      <c r="D20" s="59">
        <f t="shared" si="2"/>
        <v>0</v>
      </c>
      <c r="E20" s="60">
        <f t="shared" si="2"/>
        <v>2608030</v>
      </c>
      <c r="F20" s="60">
        <f t="shared" si="2"/>
        <v>2202956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480845</v>
      </c>
      <c r="M20" s="60">
        <f t="shared" si="2"/>
        <v>593602</v>
      </c>
      <c r="N20" s="60">
        <f t="shared" si="2"/>
        <v>1074447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857970</v>
      </c>
      <c r="V20" s="60">
        <f t="shared" si="2"/>
        <v>857970</v>
      </c>
      <c r="W20" s="60">
        <f t="shared" si="2"/>
        <v>1932417</v>
      </c>
      <c r="X20" s="60">
        <f t="shared" si="2"/>
        <v>2202956</v>
      </c>
      <c r="Y20" s="60">
        <f t="shared" si="2"/>
        <v>-270539</v>
      </c>
      <c r="Z20" s="61">
        <f>+IF(X20&lt;&gt;0,+(Y20/X20)*100,0)</f>
        <v>-12.280726442107786</v>
      </c>
      <c r="AA20" s="62">
        <f>SUM(AA26:AA33)</f>
        <v>2202956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>
        <v>3920214</v>
      </c>
      <c r="D27" s="10"/>
      <c r="E27" s="11">
        <v>2608030</v>
      </c>
      <c r="F27" s="11">
        <v>2202956</v>
      </c>
      <c r="G27" s="11"/>
      <c r="H27" s="11"/>
      <c r="I27" s="11"/>
      <c r="J27" s="11"/>
      <c r="K27" s="11"/>
      <c r="L27" s="11">
        <v>480845</v>
      </c>
      <c r="M27" s="11">
        <v>593602</v>
      </c>
      <c r="N27" s="11">
        <v>1074447</v>
      </c>
      <c r="O27" s="11"/>
      <c r="P27" s="11"/>
      <c r="Q27" s="11"/>
      <c r="R27" s="11"/>
      <c r="S27" s="11"/>
      <c r="T27" s="11"/>
      <c r="U27" s="11">
        <v>857970</v>
      </c>
      <c r="V27" s="11">
        <v>857970</v>
      </c>
      <c r="W27" s="11">
        <v>1932417</v>
      </c>
      <c r="X27" s="11">
        <v>2202956</v>
      </c>
      <c r="Y27" s="11">
        <v>-270539</v>
      </c>
      <c r="Z27" s="2">
        <v>-12.28</v>
      </c>
      <c r="AA27" s="15">
        <v>2202956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14671219</v>
      </c>
      <c r="D36" s="10">
        <f t="shared" si="4"/>
        <v>0</v>
      </c>
      <c r="E36" s="11">
        <f t="shared" si="4"/>
        <v>40074815</v>
      </c>
      <c r="F36" s="11">
        <f t="shared" si="4"/>
        <v>53328791</v>
      </c>
      <c r="G36" s="11">
        <f t="shared" si="4"/>
        <v>2632168</v>
      </c>
      <c r="H36" s="11">
        <f t="shared" si="4"/>
        <v>1172178</v>
      </c>
      <c r="I36" s="11">
        <f t="shared" si="4"/>
        <v>1460574</v>
      </c>
      <c r="J36" s="11">
        <f t="shared" si="4"/>
        <v>5264920</v>
      </c>
      <c r="K36" s="11">
        <f t="shared" si="4"/>
        <v>0</v>
      </c>
      <c r="L36" s="11">
        <f t="shared" si="4"/>
        <v>3835694</v>
      </c>
      <c r="M36" s="11">
        <f t="shared" si="4"/>
        <v>545846</v>
      </c>
      <c r="N36" s="11">
        <f t="shared" si="4"/>
        <v>4381540</v>
      </c>
      <c r="O36" s="11">
        <f t="shared" si="4"/>
        <v>813413</v>
      </c>
      <c r="P36" s="11">
        <f t="shared" si="4"/>
        <v>910830</v>
      </c>
      <c r="Q36" s="11">
        <f t="shared" si="4"/>
        <v>2649166</v>
      </c>
      <c r="R36" s="11">
        <f t="shared" si="4"/>
        <v>4373409</v>
      </c>
      <c r="S36" s="11">
        <f t="shared" si="4"/>
        <v>0</v>
      </c>
      <c r="T36" s="11">
        <f t="shared" si="4"/>
        <v>-909161</v>
      </c>
      <c r="U36" s="11">
        <f t="shared" si="4"/>
        <v>9298087</v>
      </c>
      <c r="V36" s="11">
        <f t="shared" si="4"/>
        <v>8388926</v>
      </c>
      <c r="W36" s="11">
        <f t="shared" si="4"/>
        <v>22408795</v>
      </c>
      <c r="X36" s="11">
        <f t="shared" si="4"/>
        <v>53328791</v>
      </c>
      <c r="Y36" s="11">
        <f t="shared" si="4"/>
        <v>-30919996</v>
      </c>
      <c r="Z36" s="2">
        <f aca="true" t="shared" si="5" ref="Z36:Z49">+IF(X36&lt;&gt;0,+(Y36/X36)*100,0)</f>
        <v>-57.97993057821243</v>
      </c>
      <c r="AA36" s="15">
        <f>AA6+AA21</f>
        <v>53328791</v>
      </c>
    </row>
    <row r="37" spans="1:27" ht="13.5">
      <c r="A37" s="46" t="s">
        <v>33</v>
      </c>
      <c r="B37" s="47"/>
      <c r="C37" s="9">
        <f t="shared" si="4"/>
        <v>34539119</v>
      </c>
      <c r="D37" s="10">
        <f t="shared" si="4"/>
        <v>0</v>
      </c>
      <c r="E37" s="11">
        <f t="shared" si="4"/>
        <v>35789734</v>
      </c>
      <c r="F37" s="11">
        <f t="shared" si="4"/>
        <v>41057670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4170949</v>
      </c>
      <c r="N37" s="11">
        <f t="shared" si="4"/>
        <v>4170949</v>
      </c>
      <c r="O37" s="11">
        <f t="shared" si="4"/>
        <v>3947368</v>
      </c>
      <c r="P37" s="11">
        <f t="shared" si="4"/>
        <v>0</v>
      </c>
      <c r="Q37" s="11">
        <f t="shared" si="4"/>
        <v>710989</v>
      </c>
      <c r="R37" s="11">
        <f t="shared" si="4"/>
        <v>4658357</v>
      </c>
      <c r="S37" s="11">
        <f t="shared" si="4"/>
        <v>0</v>
      </c>
      <c r="T37" s="11">
        <f t="shared" si="4"/>
        <v>0</v>
      </c>
      <c r="U37" s="11">
        <f t="shared" si="4"/>
        <v>7884858</v>
      </c>
      <c r="V37" s="11">
        <f t="shared" si="4"/>
        <v>7884858</v>
      </c>
      <c r="W37" s="11">
        <f t="shared" si="4"/>
        <v>16714164</v>
      </c>
      <c r="X37" s="11">
        <f t="shared" si="4"/>
        <v>41057670</v>
      </c>
      <c r="Y37" s="11">
        <f t="shared" si="4"/>
        <v>-24343506</v>
      </c>
      <c r="Z37" s="2">
        <f t="shared" si="5"/>
        <v>-59.291007015254394</v>
      </c>
      <c r="AA37" s="15">
        <f>AA7+AA22</f>
        <v>41057670</v>
      </c>
    </row>
    <row r="38" spans="1:27" ht="13.5">
      <c r="A38" s="46" t="s">
        <v>34</v>
      </c>
      <c r="B38" s="47"/>
      <c r="C38" s="9">
        <f t="shared" si="4"/>
        <v>74146509</v>
      </c>
      <c r="D38" s="10">
        <f t="shared" si="4"/>
        <v>0</v>
      </c>
      <c r="E38" s="11">
        <f t="shared" si="4"/>
        <v>75447877</v>
      </c>
      <c r="F38" s="11">
        <f t="shared" si="4"/>
        <v>69919734</v>
      </c>
      <c r="G38" s="11">
        <f t="shared" si="4"/>
        <v>887079</v>
      </c>
      <c r="H38" s="11">
        <f t="shared" si="4"/>
        <v>1633884</v>
      </c>
      <c r="I38" s="11">
        <f t="shared" si="4"/>
        <v>291575</v>
      </c>
      <c r="J38" s="11">
        <f t="shared" si="4"/>
        <v>2812538</v>
      </c>
      <c r="K38" s="11">
        <f t="shared" si="4"/>
        <v>542867</v>
      </c>
      <c r="L38" s="11">
        <f t="shared" si="4"/>
        <v>3467872</v>
      </c>
      <c r="M38" s="11">
        <f t="shared" si="4"/>
        <v>6664733</v>
      </c>
      <c r="N38" s="11">
        <f t="shared" si="4"/>
        <v>10675472</v>
      </c>
      <c r="O38" s="11">
        <f t="shared" si="4"/>
        <v>14503832</v>
      </c>
      <c r="P38" s="11">
        <f t="shared" si="4"/>
        <v>7727559</v>
      </c>
      <c r="Q38" s="11">
        <f t="shared" si="4"/>
        <v>6626136</v>
      </c>
      <c r="R38" s="11">
        <f t="shared" si="4"/>
        <v>28857527</v>
      </c>
      <c r="S38" s="11">
        <f t="shared" si="4"/>
        <v>0</v>
      </c>
      <c r="T38" s="11">
        <f t="shared" si="4"/>
        <v>1317520</v>
      </c>
      <c r="U38" s="11">
        <f t="shared" si="4"/>
        <v>15880812</v>
      </c>
      <c r="V38" s="11">
        <f t="shared" si="4"/>
        <v>17198332</v>
      </c>
      <c r="W38" s="11">
        <f t="shared" si="4"/>
        <v>59543869</v>
      </c>
      <c r="X38" s="11">
        <f t="shared" si="4"/>
        <v>69919734</v>
      </c>
      <c r="Y38" s="11">
        <f t="shared" si="4"/>
        <v>-10375865</v>
      </c>
      <c r="Z38" s="2">
        <f t="shared" si="5"/>
        <v>-14.839680311140771</v>
      </c>
      <c r="AA38" s="15">
        <f>AA8+AA23</f>
        <v>69919734</v>
      </c>
    </row>
    <row r="39" spans="1:27" ht="13.5">
      <c r="A39" s="46" t="s">
        <v>35</v>
      </c>
      <c r="B39" s="47"/>
      <c r="C39" s="9">
        <f t="shared" si="4"/>
        <v>69711371</v>
      </c>
      <c r="D39" s="10">
        <f t="shared" si="4"/>
        <v>0</v>
      </c>
      <c r="E39" s="11">
        <f t="shared" si="4"/>
        <v>55925137</v>
      </c>
      <c r="F39" s="11">
        <f t="shared" si="4"/>
        <v>74930368</v>
      </c>
      <c r="G39" s="11">
        <f t="shared" si="4"/>
        <v>7814513</v>
      </c>
      <c r="H39" s="11">
        <f t="shared" si="4"/>
        <v>4773643</v>
      </c>
      <c r="I39" s="11">
        <f t="shared" si="4"/>
        <v>729312</v>
      </c>
      <c r="J39" s="11">
        <f t="shared" si="4"/>
        <v>13317468</v>
      </c>
      <c r="K39" s="11">
        <f t="shared" si="4"/>
        <v>355420</v>
      </c>
      <c r="L39" s="11">
        <f t="shared" si="4"/>
        <v>13399050</v>
      </c>
      <c r="M39" s="11">
        <f t="shared" si="4"/>
        <v>6161036</v>
      </c>
      <c r="N39" s="11">
        <f t="shared" si="4"/>
        <v>19915506</v>
      </c>
      <c r="O39" s="11">
        <f t="shared" si="4"/>
        <v>3684795</v>
      </c>
      <c r="P39" s="11">
        <f t="shared" si="4"/>
        <v>5822355</v>
      </c>
      <c r="Q39" s="11">
        <f t="shared" si="4"/>
        <v>16814266</v>
      </c>
      <c r="R39" s="11">
        <f t="shared" si="4"/>
        <v>26321416</v>
      </c>
      <c r="S39" s="11">
        <f t="shared" si="4"/>
        <v>0</v>
      </c>
      <c r="T39" s="11">
        <f t="shared" si="4"/>
        <v>805388</v>
      </c>
      <c r="U39" s="11">
        <f t="shared" si="4"/>
        <v>12372080</v>
      </c>
      <c r="V39" s="11">
        <f t="shared" si="4"/>
        <v>13177468</v>
      </c>
      <c r="W39" s="11">
        <f t="shared" si="4"/>
        <v>72731858</v>
      </c>
      <c r="X39" s="11">
        <f t="shared" si="4"/>
        <v>74930368</v>
      </c>
      <c r="Y39" s="11">
        <f t="shared" si="4"/>
        <v>-2198510</v>
      </c>
      <c r="Z39" s="2">
        <f t="shared" si="5"/>
        <v>-2.9340707361800225</v>
      </c>
      <c r="AA39" s="15">
        <f>AA9+AA24</f>
        <v>74930368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5772029</v>
      </c>
      <c r="F40" s="11">
        <f t="shared" si="4"/>
        <v>6180457</v>
      </c>
      <c r="G40" s="11">
        <f t="shared" si="4"/>
        <v>456971</v>
      </c>
      <c r="H40" s="11">
        <f t="shared" si="4"/>
        <v>466568</v>
      </c>
      <c r="I40" s="11">
        <f t="shared" si="4"/>
        <v>1242</v>
      </c>
      <c r="J40" s="11">
        <f t="shared" si="4"/>
        <v>924781</v>
      </c>
      <c r="K40" s="11">
        <f t="shared" si="4"/>
        <v>0</v>
      </c>
      <c r="L40" s="11">
        <f t="shared" si="4"/>
        <v>218640</v>
      </c>
      <c r="M40" s="11">
        <f t="shared" si="4"/>
        <v>20036884</v>
      </c>
      <c r="N40" s="11">
        <f t="shared" si="4"/>
        <v>20255524</v>
      </c>
      <c r="O40" s="11">
        <f t="shared" si="4"/>
        <v>404243</v>
      </c>
      <c r="P40" s="11">
        <f t="shared" si="4"/>
        <v>1672746</v>
      </c>
      <c r="Q40" s="11">
        <f t="shared" si="4"/>
        <v>404243</v>
      </c>
      <c r="R40" s="11">
        <f t="shared" si="4"/>
        <v>2481232</v>
      </c>
      <c r="S40" s="11">
        <f t="shared" si="4"/>
        <v>0</v>
      </c>
      <c r="T40" s="11">
        <f t="shared" si="4"/>
        <v>0</v>
      </c>
      <c r="U40" s="11">
        <f t="shared" si="4"/>
        <v>200971</v>
      </c>
      <c r="V40" s="11">
        <f t="shared" si="4"/>
        <v>200971</v>
      </c>
      <c r="W40" s="11">
        <f t="shared" si="4"/>
        <v>23862508</v>
      </c>
      <c r="X40" s="11">
        <f t="shared" si="4"/>
        <v>6180457</v>
      </c>
      <c r="Y40" s="11">
        <f t="shared" si="4"/>
        <v>17682051</v>
      </c>
      <c r="Z40" s="2">
        <f t="shared" si="5"/>
        <v>286.09617379426794</v>
      </c>
      <c r="AA40" s="15">
        <f>AA10+AA25</f>
        <v>6180457</v>
      </c>
    </row>
    <row r="41" spans="1:27" ht="13.5">
      <c r="A41" s="48" t="s">
        <v>37</v>
      </c>
      <c r="B41" s="47"/>
      <c r="C41" s="49">
        <f aca="true" t="shared" si="6" ref="C41:Y41">SUM(C36:C40)</f>
        <v>193068218</v>
      </c>
      <c r="D41" s="50">
        <f t="shared" si="6"/>
        <v>0</v>
      </c>
      <c r="E41" s="51">
        <f t="shared" si="6"/>
        <v>213009592</v>
      </c>
      <c r="F41" s="51">
        <f t="shared" si="6"/>
        <v>245417020</v>
      </c>
      <c r="G41" s="51">
        <f t="shared" si="6"/>
        <v>11790731</v>
      </c>
      <c r="H41" s="51">
        <f t="shared" si="6"/>
        <v>8046273</v>
      </c>
      <c r="I41" s="51">
        <f t="shared" si="6"/>
        <v>2482703</v>
      </c>
      <c r="J41" s="51">
        <f t="shared" si="6"/>
        <v>22319707</v>
      </c>
      <c r="K41" s="51">
        <f t="shared" si="6"/>
        <v>898287</v>
      </c>
      <c r="L41" s="51">
        <f t="shared" si="6"/>
        <v>20921256</v>
      </c>
      <c r="M41" s="51">
        <f t="shared" si="6"/>
        <v>37579448</v>
      </c>
      <c r="N41" s="51">
        <f t="shared" si="6"/>
        <v>59398991</v>
      </c>
      <c r="O41" s="51">
        <f t="shared" si="6"/>
        <v>23353651</v>
      </c>
      <c r="P41" s="51">
        <f t="shared" si="6"/>
        <v>16133490</v>
      </c>
      <c r="Q41" s="51">
        <f t="shared" si="6"/>
        <v>27204800</v>
      </c>
      <c r="R41" s="51">
        <f t="shared" si="6"/>
        <v>66691941</v>
      </c>
      <c r="S41" s="51">
        <f t="shared" si="6"/>
        <v>0</v>
      </c>
      <c r="T41" s="51">
        <f t="shared" si="6"/>
        <v>1213747</v>
      </c>
      <c r="U41" s="51">
        <f t="shared" si="6"/>
        <v>45636808</v>
      </c>
      <c r="V41" s="51">
        <f t="shared" si="6"/>
        <v>46850555</v>
      </c>
      <c r="W41" s="51">
        <f t="shared" si="6"/>
        <v>195261194</v>
      </c>
      <c r="X41" s="51">
        <f t="shared" si="6"/>
        <v>245417020</v>
      </c>
      <c r="Y41" s="51">
        <f t="shared" si="6"/>
        <v>-50155826</v>
      </c>
      <c r="Z41" s="52">
        <f t="shared" si="5"/>
        <v>-20.436979472735835</v>
      </c>
      <c r="AA41" s="53">
        <f>SUM(AA36:AA40)</f>
        <v>245417020</v>
      </c>
    </row>
    <row r="42" spans="1:27" ht="13.5">
      <c r="A42" s="54" t="s">
        <v>38</v>
      </c>
      <c r="B42" s="35"/>
      <c r="C42" s="65">
        <f aca="true" t="shared" si="7" ref="C42:Y48">C12+C27</f>
        <v>21743067</v>
      </c>
      <c r="D42" s="66">
        <f t="shared" si="7"/>
        <v>0</v>
      </c>
      <c r="E42" s="67">
        <f t="shared" si="7"/>
        <v>70299406</v>
      </c>
      <c r="F42" s="67">
        <f t="shared" si="7"/>
        <v>94685807</v>
      </c>
      <c r="G42" s="67">
        <f t="shared" si="7"/>
        <v>1778333</v>
      </c>
      <c r="H42" s="67">
        <f t="shared" si="7"/>
        <v>1120111</v>
      </c>
      <c r="I42" s="67">
        <f t="shared" si="7"/>
        <v>649877</v>
      </c>
      <c r="J42" s="67">
        <f t="shared" si="7"/>
        <v>3548321</v>
      </c>
      <c r="K42" s="67">
        <f t="shared" si="7"/>
        <v>0</v>
      </c>
      <c r="L42" s="67">
        <f t="shared" si="7"/>
        <v>2832691</v>
      </c>
      <c r="M42" s="67">
        <f t="shared" si="7"/>
        <v>5076080</v>
      </c>
      <c r="N42" s="67">
        <f t="shared" si="7"/>
        <v>7908771</v>
      </c>
      <c r="O42" s="67">
        <f t="shared" si="7"/>
        <v>6775592</v>
      </c>
      <c r="P42" s="67">
        <f t="shared" si="7"/>
        <v>0</v>
      </c>
      <c r="Q42" s="67">
        <f t="shared" si="7"/>
        <v>9159595</v>
      </c>
      <c r="R42" s="67">
        <f t="shared" si="7"/>
        <v>15935187</v>
      </c>
      <c r="S42" s="67">
        <f t="shared" si="7"/>
        <v>0</v>
      </c>
      <c r="T42" s="67">
        <f t="shared" si="7"/>
        <v>0</v>
      </c>
      <c r="U42" s="67">
        <f t="shared" si="7"/>
        <v>7267333</v>
      </c>
      <c r="V42" s="67">
        <f t="shared" si="7"/>
        <v>7267333</v>
      </c>
      <c r="W42" s="67">
        <f t="shared" si="7"/>
        <v>34659612</v>
      </c>
      <c r="X42" s="67">
        <f t="shared" si="7"/>
        <v>94685807</v>
      </c>
      <c r="Y42" s="67">
        <f t="shared" si="7"/>
        <v>-60026195</v>
      </c>
      <c r="Z42" s="69">
        <f t="shared" si="5"/>
        <v>-63.39513481677355</v>
      </c>
      <c r="AA42" s="68">
        <f aca="true" t="shared" si="8" ref="AA42:AA48">AA12+AA27</f>
        <v>94685807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2232363</v>
      </c>
      <c r="D45" s="66">
        <f t="shared" si="7"/>
        <v>0</v>
      </c>
      <c r="E45" s="67">
        <f t="shared" si="7"/>
        <v>25000000</v>
      </c>
      <c r="F45" s="67">
        <f t="shared" si="7"/>
        <v>18200000</v>
      </c>
      <c r="G45" s="67">
        <f t="shared" si="7"/>
        <v>34600</v>
      </c>
      <c r="H45" s="67">
        <f t="shared" si="7"/>
        <v>0</v>
      </c>
      <c r="I45" s="67">
        <f t="shared" si="7"/>
        <v>339062</v>
      </c>
      <c r="J45" s="67">
        <f t="shared" si="7"/>
        <v>373662</v>
      </c>
      <c r="K45" s="67">
        <f t="shared" si="7"/>
        <v>0</v>
      </c>
      <c r="L45" s="67">
        <f t="shared" si="7"/>
        <v>36262</v>
      </c>
      <c r="M45" s="67">
        <f t="shared" si="7"/>
        <v>64871</v>
      </c>
      <c r="N45" s="67">
        <f t="shared" si="7"/>
        <v>101133</v>
      </c>
      <c r="O45" s="67">
        <f t="shared" si="7"/>
        <v>333687</v>
      </c>
      <c r="P45" s="67">
        <f t="shared" si="7"/>
        <v>48738</v>
      </c>
      <c r="Q45" s="67">
        <f t="shared" si="7"/>
        <v>227345</v>
      </c>
      <c r="R45" s="67">
        <f t="shared" si="7"/>
        <v>609770</v>
      </c>
      <c r="S45" s="67">
        <f t="shared" si="7"/>
        <v>98399</v>
      </c>
      <c r="T45" s="67">
        <f t="shared" si="7"/>
        <v>91720</v>
      </c>
      <c r="U45" s="67">
        <f t="shared" si="7"/>
        <v>3923174</v>
      </c>
      <c r="V45" s="67">
        <f t="shared" si="7"/>
        <v>4113293</v>
      </c>
      <c r="W45" s="67">
        <f t="shared" si="7"/>
        <v>5197858</v>
      </c>
      <c r="X45" s="67">
        <f t="shared" si="7"/>
        <v>18200000</v>
      </c>
      <c r="Y45" s="67">
        <f t="shared" si="7"/>
        <v>-13002142</v>
      </c>
      <c r="Z45" s="69">
        <f t="shared" si="5"/>
        <v>-71.44034065934066</v>
      </c>
      <c r="AA45" s="68">
        <f t="shared" si="8"/>
        <v>18200000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217043648</v>
      </c>
      <c r="D49" s="78">
        <f t="shared" si="9"/>
        <v>0</v>
      </c>
      <c r="E49" s="79">
        <f t="shared" si="9"/>
        <v>308308998</v>
      </c>
      <c r="F49" s="79">
        <f t="shared" si="9"/>
        <v>358302827</v>
      </c>
      <c r="G49" s="79">
        <f t="shared" si="9"/>
        <v>13603664</v>
      </c>
      <c r="H49" s="79">
        <f t="shared" si="9"/>
        <v>9166384</v>
      </c>
      <c r="I49" s="79">
        <f t="shared" si="9"/>
        <v>3471642</v>
      </c>
      <c r="J49" s="79">
        <f t="shared" si="9"/>
        <v>26241690</v>
      </c>
      <c r="K49" s="79">
        <f t="shared" si="9"/>
        <v>898287</v>
      </c>
      <c r="L49" s="79">
        <f t="shared" si="9"/>
        <v>23790209</v>
      </c>
      <c r="M49" s="79">
        <f t="shared" si="9"/>
        <v>42720399</v>
      </c>
      <c r="N49" s="79">
        <f t="shared" si="9"/>
        <v>67408895</v>
      </c>
      <c r="O49" s="79">
        <f t="shared" si="9"/>
        <v>30462930</v>
      </c>
      <c r="P49" s="79">
        <f t="shared" si="9"/>
        <v>16182228</v>
      </c>
      <c r="Q49" s="79">
        <f t="shared" si="9"/>
        <v>36591740</v>
      </c>
      <c r="R49" s="79">
        <f t="shared" si="9"/>
        <v>83236898</v>
      </c>
      <c r="S49" s="79">
        <f t="shared" si="9"/>
        <v>98399</v>
      </c>
      <c r="T49" s="79">
        <f t="shared" si="9"/>
        <v>1305467</v>
      </c>
      <c r="U49" s="79">
        <f t="shared" si="9"/>
        <v>56827315</v>
      </c>
      <c r="V49" s="79">
        <f t="shared" si="9"/>
        <v>58231181</v>
      </c>
      <c r="W49" s="79">
        <f t="shared" si="9"/>
        <v>235118664</v>
      </c>
      <c r="X49" s="79">
        <f t="shared" si="9"/>
        <v>358302827</v>
      </c>
      <c r="Y49" s="79">
        <f t="shared" si="9"/>
        <v>-123184163</v>
      </c>
      <c r="Z49" s="80">
        <f t="shared" si="5"/>
        <v>-34.379902617960646</v>
      </c>
      <c r="AA49" s="81">
        <f>SUM(AA41:AA48)</f>
        <v>358302827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86348124</v>
      </c>
      <c r="D51" s="66">
        <f t="shared" si="10"/>
        <v>0</v>
      </c>
      <c r="E51" s="67">
        <f t="shared" si="10"/>
        <v>100424633</v>
      </c>
      <c r="F51" s="67">
        <f t="shared" si="10"/>
        <v>94946700</v>
      </c>
      <c r="G51" s="67">
        <f t="shared" si="10"/>
        <v>9593853</v>
      </c>
      <c r="H51" s="67">
        <f t="shared" si="10"/>
        <v>8071476</v>
      </c>
      <c r="I51" s="67">
        <f t="shared" si="10"/>
        <v>2642340</v>
      </c>
      <c r="J51" s="67">
        <f t="shared" si="10"/>
        <v>20307669</v>
      </c>
      <c r="K51" s="67">
        <f t="shared" si="10"/>
        <v>561538</v>
      </c>
      <c r="L51" s="67">
        <f t="shared" si="10"/>
        <v>3155464</v>
      </c>
      <c r="M51" s="67">
        <f t="shared" si="10"/>
        <v>11540659</v>
      </c>
      <c r="N51" s="67">
        <f t="shared" si="10"/>
        <v>15257661</v>
      </c>
      <c r="O51" s="67">
        <f t="shared" si="10"/>
        <v>2748548</v>
      </c>
      <c r="P51" s="67">
        <f t="shared" si="10"/>
        <v>6347986</v>
      </c>
      <c r="Q51" s="67">
        <f t="shared" si="10"/>
        <v>3623204</v>
      </c>
      <c r="R51" s="67">
        <f t="shared" si="10"/>
        <v>12719738</v>
      </c>
      <c r="S51" s="67">
        <f t="shared" si="10"/>
        <v>5041056</v>
      </c>
      <c r="T51" s="67">
        <f t="shared" si="10"/>
        <v>680087</v>
      </c>
      <c r="U51" s="67">
        <f t="shared" si="10"/>
        <v>20331841</v>
      </c>
      <c r="V51" s="67">
        <f t="shared" si="10"/>
        <v>26052984</v>
      </c>
      <c r="W51" s="67">
        <f t="shared" si="10"/>
        <v>74338052</v>
      </c>
      <c r="X51" s="67">
        <f t="shared" si="10"/>
        <v>94946700</v>
      </c>
      <c r="Y51" s="67">
        <f t="shared" si="10"/>
        <v>-20608648</v>
      </c>
      <c r="Z51" s="69">
        <f>+IF(X51&lt;&gt;0,+(Y51/X51)*100,0)</f>
        <v>-21.70549160739657</v>
      </c>
      <c r="AA51" s="68">
        <f>SUM(AA57:AA61)</f>
        <v>94946700</v>
      </c>
    </row>
    <row r="52" spans="1:27" ht="13.5">
      <c r="A52" s="84" t="s">
        <v>32</v>
      </c>
      <c r="B52" s="47"/>
      <c r="C52" s="9">
        <v>46975770</v>
      </c>
      <c r="D52" s="10"/>
      <c r="E52" s="11">
        <v>35100000</v>
      </c>
      <c r="F52" s="11">
        <v>35100000</v>
      </c>
      <c r="G52" s="11">
        <v>4974363</v>
      </c>
      <c r="H52" s="11">
        <v>6075452</v>
      </c>
      <c r="I52" s="11">
        <v>1846250</v>
      </c>
      <c r="J52" s="11">
        <v>12896065</v>
      </c>
      <c r="K52" s="11"/>
      <c r="L52" s="11">
        <v>923125</v>
      </c>
      <c r="M52" s="11">
        <v>8350950</v>
      </c>
      <c r="N52" s="11">
        <v>9274075</v>
      </c>
      <c r="O52" s="11">
        <v>1545000</v>
      </c>
      <c r="P52" s="11">
        <v>3888921</v>
      </c>
      <c r="Q52" s="11">
        <v>2039425</v>
      </c>
      <c r="R52" s="11">
        <v>7473346</v>
      </c>
      <c r="S52" s="11"/>
      <c r="T52" s="11"/>
      <c r="U52" s="11">
        <v>8740676</v>
      </c>
      <c r="V52" s="11">
        <v>8740676</v>
      </c>
      <c r="W52" s="11">
        <v>38384162</v>
      </c>
      <c r="X52" s="11">
        <v>35100000</v>
      </c>
      <c r="Y52" s="11">
        <v>3284162</v>
      </c>
      <c r="Z52" s="2">
        <v>9.36</v>
      </c>
      <c r="AA52" s="15">
        <v>35100000</v>
      </c>
    </row>
    <row r="53" spans="1:27" ht="13.5">
      <c r="A53" s="84" t="s">
        <v>33</v>
      </c>
      <c r="B53" s="47"/>
      <c r="C53" s="9">
        <v>16317311</v>
      </c>
      <c r="D53" s="10"/>
      <c r="E53" s="11">
        <v>21500000</v>
      </c>
      <c r="F53" s="11">
        <v>31000000</v>
      </c>
      <c r="G53" s="11">
        <v>4232030</v>
      </c>
      <c r="H53" s="11">
        <v>1144550</v>
      </c>
      <c r="I53" s="11">
        <v>16388</v>
      </c>
      <c r="J53" s="11">
        <v>5392968</v>
      </c>
      <c r="K53" s="11">
        <v>205256</v>
      </c>
      <c r="L53" s="11">
        <v>1629975</v>
      </c>
      <c r="M53" s="11">
        <v>1306172</v>
      </c>
      <c r="N53" s="11">
        <v>3141403</v>
      </c>
      <c r="O53" s="11">
        <v>409293</v>
      </c>
      <c r="P53" s="11">
        <v>1115011</v>
      </c>
      <c r="Q53" s="11">
        <v>920070</v>
      </c>
      <c r="R53" s="11">
        <v>2444374</v>
      </c>
      <c r="S53" s="11">
        <v>4360640</v>
      </c>
      <c r="T53" s="11"/>
      <c r="U53" s="11">
        <v>8873381</v>
      </c>
      <c r="V53" s="11">
        <v>13234021</v>
      </c>
      <c r="W53" s="11">
        <v>24212766</v>
      </c>
      <c r="X53" s="11">
        <v>31000000</v>
      </c>
      <c r="Y53" s="11">
        <v>-6787234</v>
      </c>
      <c r="Z53" s="2">
        <v>-21.89</v>
      </c>
      <c r="AA53" s="15">
        <v>31000000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378464</v>
      </c>
      <c r="D56" s="10"/>
      <c r="E56" s="11"/>
      <c r="F56" s="11"/>
      <c r="G56" s="11"/>
      <c r="H56" s="11"/>
      <c r="I56" s="11"/>
      <c r="J56" s="11"/>
      <c r="K56" s="11"/>
      <c r="L56" s="11"/>
      <c r="M56" s="11">
        <v>928263</v>
      </c>
      <c r="N56" s="11">
        <v>928263</v>
      </c>
      <c r="O56" s="11"/>
      <c r="P56" s="11"/>
      <c r="Q56" s="11"/>
      <c r="R56" s="11"/>
      <c r="S56" s="11"/>
      <c r="T56" s="11"/>
      <c r="U56" s="11"/>
      <c r="V56" s="11"/>
      <c r="W56" s="11">
        <v>928263</v>
      </c>
      <c r="X56" s="11"/>
      <c r="Y56" s="11">
        <v>928263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63671545</v>
      </c>
      <c r="D57" s="50">
        <f t="shared" si="11"/>
        <v>0</v>
      </c>
      <c r="E57" s="51">
        <f t="shared" si="11"/>
        <v>56600000</v>
      </c>
      <c r="F57" s="51">
        <f t="shared" si="11"/>
        <v>66100000</v>
      </c>
      <c r="G57" s="51">
        <f t="shared" si="11"/>
        <v>9206393</v>
      </c>
      <c r="H57" s="51">
        <f t="shared" si="11"/>
        <v>7220002</v>
      </c>
      <c r="I57" s="51">
        <f t="shared" si="11"/>
        <v>1862638</v>
      </c>
      <c r="J57" s="51">
        <f t="shared" si="11"/>
        <v>18289033</v>
      </c>
      <c r="K57" s="51">
        <f t="shared" si="11"/>
        <v>205256</v>
      </c>
      <c r="L57" s="51">
        <f t="shared" si="11"/>
        <v>2553100</v>
      </c>
      <c r="M57" s="51">
        <f t="shared" si="11"/>
        <v>10585385</v>
      </c>
      <c r="N57" s="51">
        <f t="shared" si="11"/>
        <v>13343741</v>
      </c>
      <c r="O57" s="51">
        <f t="shared" si="11"/>
        <v>1954293</v>
      </c>
      <c r="P57" s="51">
        <f t="shared" si="11"/>
        <v>5003932</v>
      </c>
      <c r="Q57" s="51">
        <f t="shared" si="11"/>
        <v>2959495</v>
      </c>
      <c r="R57" s="51">
        <f t="shared" si="11"/>
        <v>9917720</v>
      </c>
      <c r="S57" s="51">
        <f t="shared" si="11"/>
        <v>4360640</v>
      </c>
      <c r="T57" s="51">
        <f t="shared" si="11"/>
        <v>0</v>
      </c>
      <c r="U57" s="51">
        <f t="shared" si="11"/>
        <v>17614057</v>
      </c>
      <c r="V57" s="51">
        <f t="shared" si="11"/>
        <v>21974697</v>
      </c>
      <c r="W57" s="51">
        <f t="shared" si="11"/>
        <v>63525191</v>
      </c>
      <c r="X57" s="51">
        <f t="shared" si="11"/>
        <v>66100000</v>
      </c>
      <c r="Y57" s="51">
        <f t="shared" si="11"/>
        <v>-2574809</v>
      </c>
      <c r="Z57" s="52">
        <f>+IF(X57&lt;&gt;0,+(Y57/X57)*100,0)</f>
        <v>-3.895323751891074</v>
      </c>
      <c r="AA57" s="53">
        <f>SUM(AA52:AA56)</f>
        <v>66100000</v>
      </c>
    </row>
    <row r="58" spans="1:27" ht="13.5">
      <c r="A58" s="86" t="s">
        <v>38</v>
      </c>
      <c r="B58" s="35"/>
      <c r="C58" s="9"/>
      <c r="D58" s="10"/>
      <c r="E58" s="11">
        <v>300000</v>
      </c>
      <c r="F58" s="11">
        <v>100000</v>
      </c>
      <c r="G58" s="11"/>
      <c r="H58" s="11"/>
      <c r="I58" s="11"/>
      <c r="J58" s="11"/>
      <c r="K58" s="11"/>
      <c r="L58" s="11"/>
      <c r="M58" s="11"/>
      <c r="N58" s="11"/>
      <c r="O58" s="11">
        <v>42100</v>
      </c>
      <c r="P58" s="11">
        <v>28970</v>
      </c>
      <c r="Q58" s="11">
        <v>48000</v>
      </c>
      <c r="R58" s="11">
        <v>119070</v>
      </c>
      <c r="S58" s="11"/>
      <c r="T58" s="11"/>
      <c r="U58" s="11"/>
      <c r="V58" s="11"/>
      <c r="W58" s="11">
        <v>119070</v>
      </c>
      <c r="X58" s="11">
        <v>100000</v>
      </c>
      <c r="Y58" s="11">
        <v>19070</v>
      </c>
      <c r="Z58" s="2">
        <v>19.07</v>
      </c>
      <c r="AA58" s="15">
        <v>100000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22676579</v>
      </c>
      <c r="D61" s="10"/>
      <c r="E61" s="11">
        <v>43524633</v>
      </c>
      <c r="F61" s="11">
        <v>28746700</v>
      </c>
      <c r="G61" s="11">
        <v>387460</v>
      </c>
      <c r="H61" s="11">
        <v>851474</v>
      </c>
      <c r="I61" s="11">
        <v>779702</v>
      </c>
      <c r="J61" s="11">
        <v>2018636</v>
      </c>
      <c r="K61" s="11">
        <v>356282</v>
      </c>
      <c r="L61" s="11">
        <v>602364</v>
      </c>
      <c r="M61" s="11">
        <v>955274</v>
      </c>
      <c r="N61" s="11">
        <v>1913920</v>
      </c>
      <c r="O61" s="11">
        <v>752155</v>
      </c>
      <c r="P61" s="11">
        <v>1315084</v>
      </c>
      <c r="Q61" s="11">
        <v>615709</v>
      </c>
      <c r="R61" s="11">
        <v>2682948</v>
      </c>
      <c r="S61" s="11">
        <v>680416</v>
      </c>
      <c r="T61" s="11">
        <v>680087</v>
      </c>
      <c r="U61" s="11">
        <v>2717784</v>
      </c>
      <c r="V61" s="11">
        <v>4078287</v>
      </c>
      <c r="W61" s="11">
        <v>10693791</v>
      </c>
      <c r="X61" s="11">
        <v>28746700</v>
      </c>
      <c r="Y61" s="11">
        <v>-18052909</v>
      </c>
      <c r="Z61" s="2">
        <v>-62.8</v>
      </c>
      <c r="AA61" s="15">
        <v>28746700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72185093</v>
      </c>
      <c r="D68" s="10"/>
      <c r="E68" s="11">
        <v>100424633</v>
      </c>
      <c r="F68" s="11">
        <v>74065000</v>
      </c>
      <c r="G68" s="11">
        <v>9593853</v>
      </c>
      <c r="H68" s="11">
        <v>8071476</v>
      </c>
      <c r="I68" s="11">
        <v>2642340</v>
      </c>
      <c r="J68" s="11">
        <v>20307669</v>
      </c>
      <c r="K68" s="11">
        <v>561538</v>
      </c>
      <c r="L68" s="11">
        <v>3155465</v>
      </c>
      <c r="M68" s="11">
        <v>11540659</v>
      </c>
      <c r="N68" s="11">
        <v>15257662</v>
      </c>
      <c r="O68" s="11">
        <v>2748547</v>
      </c>
      <c r="P68" s="11">
        <v>6347985</v>
      </c>
      <c r="Q68" s="11">
        <v>3623203</v>
      </c>
      <c r="R68" s="11">
        <v>12719735</v>
      </c>
      <c r="S68" s="11">
        <v>5041056</v>
      </c>
      <c r="T68" s="11">
        <v>680087</v>
      </c>
      <c r="U68" s="11">
        <v>20331842</v>
      </c>
      <c r="V68" s="11">
        <v>26052985</v>
      </c>
      <c r="W68" s="11">
        <v>74338051</v>
      </c>
      <c r="X68" s="11">
        <v>74065000</v>
      </c>
      <c r="Y68" s="11">
        <v>273051</v>
      </c>
      <c r="Z68" s="2">
        <v>0.37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72185093</v>
      </c>
      <c r="D69" s="78">
        <f t="shared" si="12"/>
        <v>0</v>
      </c>
      <c r="E69" s="79">
        <f t="shared" si="12"/>
        <v>100424633</v>
      </c>
      <c r="F69" s="79">
        <f t="shared" si="12"/>
        <v>74065000</v>
      </c>
      <c r="G69" s="79">
        <f t="shared" si="12"/>
        <v>9593853</v>
      </c>
      <c r="H69" s="79">
        <f t="shared" si="12"/>
        <v>8071476</v>
      </c>
      <c r="I69" s="79">
        <f t="shared" si="12"/>
        <v>2642340</v>
      </c>
      <c r="J69" s="79">
        <f t="shared" si="12"/>
        <v>20307669</v>
      </c>
      <c r="K69" s="79">
        <f t="shared" si="12"/>
        <v>561538</v>
      </c>
      <c r="L69" s="79">
        <f t="shared" si="12"/>
        <v>3155465</v>
      </c>
      <c r="M69" s="79">
        <f t="shared" si="12"/>
        <v>11540659</v>
      </c>
      <c r="N69" s="79">
        <f t="shared" si="12"/>
        <v>15257662</v>
      </c>
      <c r="O69" s="79">
        <f t="shared" si="12"/>
        <v>2748547</v>
      </c>
      <c r="P69" s="79">
        <f t="shared" si="12"/>
        <v>6347985</v>
      </c>
      <c r="Q69" s="79">
        <f t="shared" si="12"/>
        <v>3623203</v>
      </c>
      <c r="R69" s="79">
        <f t="shared" si="12"/>
        <v>12719735</v>
      </c>
      <c r="S69" s="79">
        <f t="shared" si="12"/>
        <v>5041056</v>
      </c>
      <c r="T69" s="79">
        <f t="shared" si="12"/>
        <v>680087</v>
      </c>
      <c r="U69" s="79">
        <f t="shared" si="12"/>
        <v>20331842</v>
      </c>
      <c r="V69" s="79">
        <f t="shared" si="12"/>
        <v>26052985</v>
      </c>
      <c r="W69" s="79">
        <f t="shared" si="12"/>
        <v>74338051</v>
      </c>
      <c r="X69" s="79">
        <f t="shared" si="12"/>
        <v>74065000</v>
      </c>
      <c r="Y69" s="79">
        <f t="shared" si="12"/>
        <v>273051</v>
      </c>
      <c r="Z69" s="80">
        <f>+IF(X69&lt;&gt;0,+(Y69/X69)*100,0)</f>
        <v>0.3686640113413893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49938821</v>
      </c>
      <c r="D5" s="42">
        <f t="shared" si="0"/>
        <v>0</v>
      </c>
      <c r="E5" s="43">
        <f t="shared" si="0"/>
        <v>0</v>
      </c>
      <c r="F5" s="43">
        <f t="shared" si="0"/>
        <v>48246000</v>
      </c>
      <c r="G5" s="43">
        <f t="shared" si="0"/>
        <v>4803944</v>
      </c>
      <c r="H5" s="43">
        <f t="shared" si="0"/>
        <v>0</v>
      </c>
      <c r="I5" s="43">
        <f t="shared" si="0"/>
        <v>1136900</v>
      </c>
      <c r="J5" s="43">
        <f t="shared" si="0"/>
        <v>5940844</v>
      </c>
      <c r="K5" s="43">
        <f t="shared" si="0"/>
        <v>3750447</v>
      </c>
      <c r="L5" s="43">
        <f t="shared" si="0"/>
        <v>2554661</v>
      </c>
      <c r="M5" s="43">
        <f t="shared" si="0"/>
        <v>3638100</v>
      </c>
      <c r="N5" s="43">
        <f t="shared" si="0"/>
        <v>9943208</v>
      </c>
      <c r="O5" s="43">
        <f t="shared" si="0"/>
        <v>1966720</v>
      </c>
      <c r="P5" s="43">
        <f t="shared" si="0"/>
        <v>1543021</v>
      </c>
      <c r="Q5" s="43">
        <f t="shared" si="0"/>
        <v>241444</v>
      </c>
      <c r="R5" s="43">
        <f t="shared" si="0"/>
        <v>3751185</v>
      </c>
      <c r="S5" s="43">
        <f t="shared" si="0"/>
        <v>8833844</v>
      </c>
      <c r="T5" s="43">
        <f t="shared" si="0"/>
        <v>0</v>
      </c>
      <c r="U5" s="43">
        <f t="shared" si="0"/>
        <v>0</v>
      </c>
      <c r="V5" s="43">
        <f t="shared" si="0"/>
        <v>8833844</v>
      </c>
      <c r="W5" s="43">
        <f t="shared" si="0"/>
        <v>28469081</v>
      </c>
      <c r="X5" s="43">
        <f t="shared" si="0"/>
        <v>48246000</v>
      </c>
      <c r="Y5" s="43">
        <f t="shared" si="0"/>
        <v>-19776919</v>
      </c>
      <c r="Z5" s="44">
        <f>+IF(X5&lt;&gt;0,+(Y5/X5)*100,0)</f>
        <v>-40.991831447166604</v>
      </c>
      <c r="AA5" s="45">
        <f>SUM(AA11:AA18)</f>
        <v>48246000</v>
      </c>
    </row>
    <row r="6" spans="1:27" ht="13.5">
      <c r="A6" s="46" t="s">
        <v>32</v>
      </c>
      <c r="B6" s="47"/>
      <c r="C6" s="9">
        <v>5392047</v>
      </c>
      <c r="D6" s="10"/>
      <c r="E6" s="11"/>
      <c r="F6" s="11">
        <v>18271648</v>
      </c>
      <c r="G6" s="11">
        <v>841836</v>
      </c>
      <c r="H6" s="11"/>
      <c r="I6" s="11">
        <v>1136900</v>
      </c>
      <c r="J6" s="11">
        <v>1978736</v>
      </c>
      <c r="K6" s="11">
        <v>111864</v>
      </c>
      <c r="L6" s="11">
        <v>2554661</v>
      </c>
      <c r="M6" s="11">
        <v>2543236</v>
      </c>
      <c r="N6" s="11">
        <v>5209761</v>
      </c>
      <c r="O6" s="11">
        <v>1966720</v>
      </c>
      <c r="P6" s="11">
        <v>1543021</v>
      </c>
      <c r="Q6" s="11"/>
      <c r="R6" s="11">
        <v>3509741</v>
      </c>
      <c r="S6" s="11">
        <v>3802719</v>
      </c>
      <c r="T6" s="11"/>
      <c r="U6" s="11"/>
      <c r="V6" s="11">
        <v>3802719</v>
      </c>
      <c r="W6" s="11">
        <v>14500957</v>
      </c>
      <c r="X6" s="11">
        <v>18271648</v>
      </c>
      <c r="Y6" s="11">
        <v>-3770691</v>
      </c>
      <c r="Z6" s="2">
        <v>-20.64</v>
      </c>
      <c r="AA6" s="15">
        <v>18271648</v>
      </c>
    </row>
    <row r="7" spans="1:27" ht="13.5">
      <c r="A7" s="46" t="s">
        <v>33</v>
      </c>
      <c r="B7" s="47"/>
      <c r="C7" s="9"/>
      <c r="D7" s="10"/>
      <c r="E7" s="11"/>
      <c r="F7" s="11">
        <v>8000000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2069099</v>
      </c>
      <c r="T7" s="11"/>
      <c r="U7" s="11"/>
      <c r="V7" s="11">
        <v>2069099</v>
      </c>
      <c r="W7" s="11">
        <v>2069099</v>
      </c>
      <c r="X7" s="11">
        <v>8000000</v>
      </c>
      <c r="Y7" s="11">
        <v>-5930901</v>
      </c>
      <c r="Z7" s="2">
        <v>-74.14</v>
      </c>
      <c r="AA7" s="15">
        <v>8000000</v>
      </c>
    </row>
    <row r="8" spans="1:27" ht="13.5">
      <c r="A8" s="46" t="s">
        <v>34</v>
      </c>
      <c r="B8" s="47"/>
      <c r="C8" s="9">
        <v>31754535</v>
      </c>
      <c r="D8" s="10"/>
      <c r="E8" s="11"/>
      <c r="F8" s="11">
        <v>10615152</v>
      </c>
      <c r="G8" s="11">
        <v>3962108</v>
      </c>
      <c r="H8" s="11"/>
      <c r="I8" s="11"/>
      <c r="J8" s="11">
        <v>3962108</v>
      </c>
      <c r="K8" s="11">
        <v>3242395</v>
      </c>
      <c r="L8" s="11"/>
      <c r="M8" s="11">
        <v>1094864</v>
      </c>
      <c r="N8" s="11">
        <v>4337259</v>
      </c>
      <c r="O8" s="11"/>
      <c r="P8" s="11"/>
      <c r="Q8" s="11"/>
      <c r="R8" s="11"/>
      <c r="S8" s="11">
        <v>1887176</v>
      </c>
      <c r="T8" s="11"/>
      <c r="U8" s="11"/>
      <c r="V8" s="11">
        <v>1887176</v>
      </c>
      <c r="W8" s="11">
        <v>10186543</v>
      </c>
      <c r="X8" s="11">
        <v>10615152</v>
      </c>
      <c r="Y8" s="11">
        <v>-428609</v>
      </c>
      <c r="Z8" s="2">
        <v>-4.04</v>
      </c>
      <c r="AA8" s="15">
        <v>10615152</v>
      </c>
    </row>
    <row r="9" spans="1:27" ht="13.5">
      <c r="A9" s="46" t="s">
        <v>35</v>
      </c>
      <c r="B9" s="47"/>
      <c r="C9" s="9">
        <v>6871616</v>
      </c>
      <c r="D9" s="10"/>
      <c r="E9" s="11"/>
      <c r="F9" s="11">
        <v>6750000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6750000</v>
      </c>
      <c r="Y9" s="11">
        <v>-6750000</v>
      </c>
      <c r="Z9" s="2">
        <v>-100</v>
      </c>
      <c r="AA9" s="15">
        <v>6750000</v>
      </c>
    </row>
    <row r="10" spans="1:27" ht="13.5">
      <c r="A10" s="46" t="s">
        <v>36</v>
      </c>
      <c r="B10" s="47"/>
      <c r="C10" s="9"/>
      <c r="D10" s="10"/>
      <c r="E10" s="11"/>
      <c r="F10" s="11">
        <v>3119400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3119400</v>
      </c>
      <c r="Y10" s="11">
        <v>-3119400</v>
      </c>
      <c r="Z10" s="2">
        <v>-100</v>
      </c>
      <c r="AA10" s="15">
        <v>3119400</v>
      </c>
    </row>
    <row r="11" spans="1:27" ht="13.5">
      <c r="A11" s="48" t="s">
        <v>37</v>
      </c>
      <c r="B11" s="47"/>
      <c r="C11" s="49">
        <f aca="true" t="shared" si="1" ref="C11:Y11">SUM(C6:C10)</f>
        <v>44018198</v>
      </c>
      <c r="D11" s="50">
        <f t="shared" si="1"/>
        <v>0</v>
      </c>
      <c r="E11" s="51">
        <f t="shared" si="1"/>
        <v>0</v>
      </c>
      <c r="F11" s="51">
        <f t="shared" si="1"/>
        <v>46756200</v>
      </c>
      <c r="G11" s="51">
        <f t="shared" si="1"/>
        <v>4803944</v>
      </c>
      <c r="H11" s="51">
        <f t="shared" si="1"/>
        <v>0</v>
      </c>
      <c r="I11" s="51">
        <f t="shared" si="1"/>
        <v>1136900</v>
      </c>
      <c r="J11" s="51">
        <f t="shared" si="1"/>
        <v>5940844</v>
      </c>
      <c r="K11" s="51">
        <f t="shared" si="1"/>
        <v>3354259</v>
      </c>
      <c r="L11" s="51">
        <f t="shared" si="1"/>
        <v>2554661</v>
      </c>
      <c r="M11" s="51">
        <f t="shared" si="1"/>
        <v>3638100</v>
      </c>
      <c r="N11" s="51">
        <f t="shared" si="1"/>
        <v>9547020</v>
      </c>
      <c r="O11" s="51">
        <f t="shared" si="1"/>
        <v>1966720</v>
      </c>
      <c r="P11" s="51">
        <f t="shared" si="1"/>
        <v>1543021</v>
      </c>
      <c r="Q11" s="51">
        <f t="shared" si="1"/>
        <v>0</v>
      </c>
      <c r="R11" s="51">
        <f t="shared" si="1"/>
        <v>3509741</v>
      </c>
      <c r="S11" s="51">
        <f t="shared" si="1"/>
        <v>7758994</v>
      </c>
      <c r="T11" s="51">
        <f t="shared" si="1"/>
        <v>0</v>
      </c>
      <c r="U11" s="51">
        <f t="shared" si="1"/>
        <v>0</v>
      </c>
      <c r="V11" s="51">
        <f t="shared" si="1"/>
        <v>7758994</v>
      </c>
      <c r="W11" s="51">
        <f t="shared" si="1"/>
        <v>26756599</v>
      </c>
      <c r="X11" s="51">
        <f t="shared" si="1"/>
        <v>46756200</v>
      </c>
      <c r="Y11" s="51">
        <f t="shared" si="1"/>
        <v>-19999601</v>
      </c>
      <c r="Z11" s="52">
        <f>+IF(X11&lt;&gt;0,+(Y11/X11)*100,0)</f>
        <v>-42.7742224560593</v>
      </c>
      <c r="AA11" s="53">
        <f>SUM(AA6:AA10)</f>
        <v>46756200</v>
      </c>
    </row>
    <row r="12" spans="1:27" ht="13.5">
      <c r="A12" s="54" t="s">
        <v>38</v>
      </c>
      <c r="B12" s="35"/>
      <c r="C12" s="9">
        <v>5407996</v>
      </c>
      <c r="D12" s="10"/>
      <c r="E12" s="11"/>
      <c r="F12" s="11"/>
      <c r="G12" s="11"/>
      <c r="H12" s="11"/>
      <c r="I12" s="11"/>
      <c r="J12" s="11"/>
      <c r="K12" s="11">
        <v>396188</v>
      </c>
      <c r="L12" s="11"/>
      <c r="M12" s="11"/>
      <c r="N12" s="11">
        <v>396188</v>
      </c>
      <c r="O12" s="11"/>
      <c r="P12" s="11"/>
      <c r="Q12" s="11">
        <v>233307</v>
      </c>
      <c r="R12" s="11">
        <v>233307</v>
      </c>
      <c r="S12" s="11">
        <v>1074850</v>
      </c>
      <c r="T12" s="11"/>
      <c r="U12" s="11"/>
      <c r="V12" s="11">
        <v>1074850</v>
      </c>
      <c r="W12" s="11">
        <v>1704345</v>
      </c>
      <c r="X12" s="11"/>
      <c r="Y12" s="11">
        <v>1704345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512627</v>
      </c>
      <c r="D15" s="10"/>
      <c r="E15" s="11"/>
      <c r="F15" s="11">
        <v>1489800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8137</v>
      </c>
      <c r="R15" s="11">
        <v>8137</v>
      </c>
      <c r="S15" s="11"/>
      <c r="T15" s="11"/>
      <c r="U15" s="11"/>
      <c r="V15" s="11"/>
      <c r="W15" s="11">
        <v>8137</v>
      </c>
      <c r="X15" s="11">
        <v>1489800</v>
      </c>
      <c r="Y15" s="11">
        <v>-1481663</v>
      </c>
      <c r="Z15" s="2">
        <v>-99.45</v>
      </c>
      <c r="AA15" s="15">
        <v>1489800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874587</v>
      </c>
      <c r="U20" s="60">
        <f t="shared" si="2"/>
        <v>0</v>
      </c>
      <c r="V20" s="60">
        <f t="shared" si="2"/>
        <v>874587</v>
      </c>
      <c r="W20" s="60">
        <f t="shared" si="2"/>
        <v>874587</v>
      </c>
      <c r="X20" s="60">
        <f t="shared" si="2"/>
        <v>0</v>
      </c>
      <c r="Y20" s="60">
        <f t="shared" si="2"/>
        <v>874587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155801</v>
      </c>
      <c r="U21" s="11"/>
      <c r="V21" s="11">
        <v>155801</v>
      </c>
      <c r="W21" s="11">
        <v>155801</v>
      </c>
      <c r="X21" s="11"/>
      <c r="Y21" s="11">
        <v>155801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700000</v>
      </c>
      <c r="U23" s="11"/>
      <c r="V23" s="11">
        <v>700000</v>
      </c>
      <c r="W23" s="11">
        <v>700000</v>
      </c>
      <c r="X23" s="11"/>
      <c r="Y23" s="11">
        <v>700000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855801</v>
      </c>
      <c r="U26" s="51">
        <f t="shared" si="3"/>
        <v>0</v>
      </c>
      <c r="V26" s="51">
        <f t="shared" si="3"/>
        <v>855801</v>
      </c>
      <c r="W26" s="51">
        <f t="shared" si="3"/>
        <v>855801</v>
      </c>
      <c r="X26" s="51">
        <f t="shared" si="3"/>
        <v>0</v>
      </c>
      <c r="Y26" s="51">
        <f t="shared" si="3"/>
        <v>855801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18786</v>
      </c>
      <c r="U30" s="11"/>
      <c r="V30" s="11">
        <v>18786</v>
      </c>
      <c r="W30" s="11">
        <v>18786</v>
      </c>
      <c r="X30" s="11"/>
      <c r="Y30" s="11">
        <v>18786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5392047</v>
      </c>
      <c r="D36" s="10">
        <f t="shared" si="4"/>
        <v>0</v>
      </c>
      <c r="E36" s="11">
        <f t="shared" si="4"/>
        <v>0</v>
      </c>
      <c r="F36" s="11">
        <f t="shared" si="4"/>
        <v>18271648</v>
      </c>
      <c r="G36" s="11">
        <f t="shared" si="4"/>
        <v>841836</v>
      </c>
      <c r="H36" s="11">
        <f t="shared" si="4"/>
        <v>0</v>
      </c>
      <c r="I36" s="11">
        <f t="shared" si="4"/>
        <v>1136900</v>
      </c>
      <c r="J36" s="11">
        <f t="shared" si="4"/>
        <v>1978736</v>
      </c>
      <c r="K36" s="11">
        <f t="shared" si="4"/>
        <v>111864</v>
      </c>
      <c r="L36" s="11">
        <f t="shared" si="4"/>
        <v>2554661</v>
      </c>
      <c r="M36" s="11">
        <f t="shared" si="4"/>
        <v>2543236</v>
      </c>
      <c r="N36" s="11">
        <f t="shared" si="4"/>
        <v>5209761</v>
      </c>
      <c r="O36" s="11">
        <f t="shared" si="4"/>
        <v>1966720</v>
      </c>
      <c r="P36" s="11">
        <f t="shared" si="4"/>
        <v>1543021</v>
      </c>
      <c r="Q36" s="11">
        <f t="shared" si="4"/>
        <v>0</v>
      </c>
      <c r="R36" s="11">
        <f t="shared" si="4"/>
        <v>3509741</v>
      </c>
      <c r="S36" s="11">
        <f t="shared" si="4"/>
        <v>3802719</v>
      </c>
      <c r="T36" s="11">
        <f t="shared" si="4"/>
        <v>155801</v>
      </c>
      <c r="U36" s="11">
        <f t="shared" si="4"/>
        <v>0</v>
      </c>
      <c r="V36" s="11">
        <f t="shared" si="4"/>
        <v>3958520</v>
      </c>
      <c r="W36" s="11">
        <f t="shared" si="4"/>
        <v>14656758</v>
      </c>
      <c r="X36" s="11">
        <f t="shared" si="4"/>
        <v>18271648</v>
      </c>
      <c r="Y36" s="11">
        <f t="shared" si="4"/>
        <v>-3614890</v>
      </c>
      <c r="Z36" s="2">
        <f aca="true" t="shared" si="5" ref="Z36:Z49">+IF(X36&lt;&gt;0,+(Y36/X36)*100,0)</f>
        <v>-19.784148643844276</v>
      </c>
      <c r="AA36" s="15">
        <f>AA6+AA21</f>
        <v>18271648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8000000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2069099</v>
      </c>
      <c r="T37" s="11">
        <f t="shared" si="4"/>
        <v>0</v>
      </c>
      <c r="U37" s="11">
        <f t="shared" si="4"/>
        <v>0</v>
      </c>
      <c r="V37" s="11">
        <f t="shared" si="4"/>
        <v>2069099</v>
      </c>
      <c r="W37" s="11">
        <f t="shared" si="4"/>
        <v>2069099</v>
      </c>
      <c r="X37" s="11">
        <f t="shared" si="4"/>
        <v>8000000</v>
      </c>
      <c r="Y37" s="11">
        <f t="shared" si="4"/>
        <v>-5930901</v>
      </c>
      <c r="Z37" s="2">
        <f t="shared" si="5"/>
        <v>-74.1362625</v>
      </c>
      <c r="AA37" s="15">
        <f>AA7+AA22</f>
        <v>8000000</v>
      </c>
    </row>
    <row r="38" spans="1:27" ht="13.5">
      <c r="A38" s="46" t="s">
        <v>34</v>
      </c>
      <c r="B38" s="47"/>
      <c r="C38" s="9">
        <f t="shared" si="4"/>
        <v>31754535</v>
      </c>
      <c r="D38" s="10">
        <f t="shared" si="4"/>
        <v>0</v>
      </c>
      <c r="E38" s="11">
        <f t="shared" si="4"/>
        <v>0</v>
      </c>
      <c r="F38" s="11">
        <f t="shared" si="4"/>
        <v>10615152</v>
      </c>
      <c r="G38" s="11">
        <f t="shared" si="4"/>
        <v>3962108</v>
      </c>
      <c r="H38" s="11">
        <f t="shared" si="4"/>
        <v>0</v>
      </c>
      <c r="I38" s="11">
        <f t="shared" si="4"/>
        <v>0</v>
      </c>
      <c r="J38" s="11">
        <f t="shared" si="4"/>
        <v>3962108</v>
      </c>
      <c r="K38" s="11">
        <f t="shared" si="4"/>
        <v>3242395</v>
      </c>
      <c r="L38" s="11">
        <f t="shared" si="4"/>
        <v>0</v>
      </c>
      <c r="M38" s="11">
        <f t="shared" si="4"/>
        <v>1094864</v>
      </c>
      <c r="N38" s="11">
        <f t="shared" si="4"/>
        <v>4337259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1887176</v>
      </c>
      <c r="T38" s="11">
        <f t="shared" si="4"/>
        <v>700000</v>
      </c>
      <c r="U38" s="11">
        <f t="shared" si="4"/>
        <v>0</v>
      </c>
      <c r="V38" s="11">
        <f t="shared" si="4"/>
        <v>2587176</v>
      </c>
      <c r="W38" s="11">
        <f t="shared" si="4"/>
        <v>10886543</v>
      </c>
      <c r="X38" s="11">
        <f t="shared" si="4"/>
        <v>10615152</v>
      </c>
      <c r="Y38" s="11">
        <f t="shared" si="4"/>
        <v>271391</v>
      </c>
      <c r="Z38" s="2">
        <f t="shared" si="5"/>
        <v>2.5566379077756025</v>
      </c>
      <c r="AA38" s="15">
        <f>AA8+AA23</f>
        <v>10615152</v>
      </c>
    </row>
    <row r="39" spans="1:27" ht="13.5">
      <c r="A39" s="46" t="s">
        <v>35</v>
      </c>
      <c r="B39" s="47"/>
      <c r="C39" s="9">
        <f t="shared" si="4"/>
        <v>6871616</v>
      </c>
      <c r="D39" s="10">
        <f t="shared" si="4"/>
        <v>0</v>
      </c>
      <c r="E39" s="11">
        <f t="shared" si="4"/>
        <v>0</v>
      </c>
      <c r="F39" s="11">
        <f t="shared" si="4"/>
        <v>6750000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6750000</v>
      </c>
      <c r="Y39" s="11">
        <f t="shared" si="4"/>
        <v>-6750000</v>
      </c>
      <c r="Z39" s="2">
        <f t="shared" si="5"/>
        <v>-100</v>
      </c>
      <c r="AA39" s="15">
        <f>AA9+AA24</f>
        <v>6750000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3119400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3119400</v>
      </c>
      <c r="Y40" s="11">
        <f t="shared" si="4"/>
        <v>-3119400</v>
      </c>
      <c r="Z40" s="2">
        <f t="shared" si="5"/>
        <v>-100</v>
      </c>
      <c r="AA40" s="15">
        <f>AA10+AA25</f>
        <v>3119400</v>
      </c>
    </row>
    <row r="41" spans="1:27" ht="13.5">
      <c r="A41" s="48" t="s">
        <v>37</v>
      </c>
      <c r="B41" s="47"/>
      <c r="C41" s="49">
        <f aca="true" t="shared" si="6" ref="C41:Y41">SUM(C36:C40)</f>
        <v>44018198</v>
      </c>
      <c r="D41" s="50">
        <f t="shared" si="6"/>
        <v>0</v>
      </c>
      <c r="E41" s="51">
        <f t="shared" si="6"/>
        <v>0</v>
      </c>
      <c r="F41" s="51">
        <f t="shared" si="6"/>
        <v>46756200</v>
      </c>
      <c r="G41" s="51">
        <f t="shared" si="6"/>
        <v>4803944</v>
      </c>
      <c r="H41" s="51">
        <f t="shared" si="6"/>
        <v>0</v>
      </c>
      <c r="I41" s="51">
        <f t="shared" si="6"/>
        <v>1136900</v>
      </c>
      <c r="J41" s="51">
        <f t="shared" si="6"/>
        <v>5940844</v>
      </c>
      <c r="K41" s="51">
        <f t="shared" si="6"/>
        <v>3354259</v>
      </c>
      <c r="L41" s="51">
        <f t="shared" si="6"/>
        <v>2554661</v>
      </c>
      <c r="M41" s="51">
        <f t="shared" si="6"/>
        <v>3638100</v>
      </c>
      <c r="N41" s="51">
        <f t="shared" si="6"/>
        <v>9547020</v>
      </c>
      <c r="O41" s="51">
        <f t="shared" si="6"/>
        <v>1966720</v>
      </c>
      <c r="P41" s="51">
        <f t="shared" si="6"/>
        <v>1543021</v>
      </c>
      <c r="Q41" s="51">
        <f t="shared" si="6"/>
        <v>0</v>
      </c>
      <c r="R41" s="51">
        <f t="shared" si="6"/>
        <v>3509741</v>
      </c>
      <c r="S41" s="51">
        <f t="shared" si="6"/>
        <v>7758994</v>
      </c>
      <c r="T41" s="51">
        <f t="shared" si="6"/>
        <v>855801</v>
      </c>
      <c r="U41" s="51">
        <f t="shared" si="6"/>
        <v>0</v>
      </c>
      <c r="V41" s="51">
        <f t="shared" si="6"/>
        <v>8614795</v>
      </c>
      <c r="W41" s="51">
        <f t="shared" si="6"/>
        <v>27612400</v>
      </c>
      <c r="X41" s="51">
        <f t="shared" si="6"/>
        <v>46756200</v>
      </c>
      <c r="Y41" s="51">
        <f t="shared" si="6"/>
        <v>-19143800</v>
      </c>
      <c r="Z41" s="52">
        <f t="shared" si="5"/>
        <v>-40.94387482301812</v>
      </c>
      <c r="AA41" s="53">
        <f>SUM(AA36:AA40)</f>
        <v>46756200</v>
      </c>
    </row>
    <row r="42" spans="1:27" ht="13.5">
      <c r="A42" s="54" t="s">
        <v>38</v>
      </c>
      <c r="B42" s="35"/>
      <c r="C42" s="65">
        <f aca="true" t="shared" si="7" ref="C42:Y48">C12+C27</f>
        <v>5407996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396188</v>
      </c>
      <c r="L42" s="67">
        <f t="shared" si="7"/>
        <v>0</v>
      </c>
      <c r="M42" s="67">
        <f t="shared" si="7"/>
        <v>0</v>
      </c>
      <c r="N42" s="67">
        <f t="shared" si="7"/>
        <v>396188</v>
      </c>
      <c r="O42" s="67">
        <f t="shared" si="7"/>
        <v>0</v>
      </c>
      <c r="P42" s="67">
        <f t="shared" si="7"/>
        <v>0</v>
      </c>
      <c r="Q42" s="67">
        <f t="shared" si="7"/>
        <v>233307</v>
      </c>
      <c r="R42" s="67">
        <f t="shared" si="7"/>
        <v>233307</v>
      </c>
      <c r="S42" s="67">
        <f t="shared" si="7"/>
        <v>1074850</v>
      </c>
      <c r="T42" s="67">
        <f t="shared" si="7"/>
        <v>0</v>
      </c>
      <c r="U42" s="67">
        <f t="shared" si="7"/>
        <v>0</v>
      </c>
      <c r="V42" s="67">
        <f t="shared" si="7"/>
        <v>1074850</v>
      </c>
      <c r="W42" s="67">
        <f t="shared" si="7"/>
        <v>1704345</v>
      </c>
      <c r="X42" s="67">
        <f t="shared" si="7"/>
        <v>0</v>
      </c>
      <c r="Y42" s="67">
        <f t="shared" si="7"/>
        <v>1704345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512627</v>
      </c>
      <c r="D45" s="66">
        <f t="shared" si="7"/>
        <v>0</v>
      </c>
      <c r="E45" s="67">
        <f t="shared" si="7"/>
        <v>0</v>
      </c>
      <c r="F45" s="67">
        <f t="shared" si="7"/>
        <v>1489800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8137</v>
      </c>
      <c r="R45" s="67">
        <f t="shared" si="7"/>
        <v>8137</v>
      </c>
      <c r="S45" s="67">
        <f t="shared" si="7"/>
        <v>0</v>
      </c>
      <c r="T45" s="67">
        <f t="shared" si="7"/>
        <v>18786</v>
      </c>
      <c r="U45" s="67">
        <f t="shared" si="7"/>
        <v>0</v>
      </c>
      <c r="V45" s="67">
        <f t="shared" si="7"/>
        <v>18786</v>
      </c>
      <c r="W45" s="67">
        <f t="shared" si="7"/>
        <v>26923</v>
      </c>
      <c r="X45" s="67">
        <f t="shared" si="7"/>
        <v>1489800</v>
      </c>
      <c r="Y45" s="67">
        <f t="shared" si="7"/>
        <v>-1462877</v>
      </c>
      <c r="Z45" s="69">
        <f t="shared" si="5"/>
        <v>-98.19284467713787</v>
      </c>
      <c r="AA45" s="68">
        <f t="shared" si="8"/>
        <v>1489800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49938821</v>
      </c>
      <c r="D49" s="78">
        <f t="shared" si="9"/>
        <v>0</v>
      </c>
      <c r="E49" s="79">
        <f t="shared" si="9"/>
        <v>0</v>
      </c>
      <c r="F49" s="79">
        <f t="shared" si="9"/>
        <v>48246000</v>
      </c>
      <c r="G49" s="79">
        <f t="shared" si="9"/>
        <v>4803944</v>
      </c>
      <c r="H49" s="79">
        <f t="shared" si="9"/>
        <v>0</v>
      </c>
      <c r="I49" s="79">
        <f t="shared" si="9"/>
        <v>1136900</v>
      </c>
      <c r="J49" s="79">
        <f t="shared" si="9"/>
        <v>5940844</v>
      </c>
      <c r="K49" s="79">
        <f t="shared" si="9"/>
        <v>3750447</v>
      </c>
      <c r="L49" s="79">
        <f t="shared" si="9"/>
        <v>2554661</v>
      </c>
      <c r="M49" s="79">
        <f t="shared" si="9"/>
        <v>3638100</v>
      </c>
      <c r="N49" s="79">
        <f t="shared" si="9"/>
        <v>9943208</v>
      </c>
      <c r="O49" s="79">
        <f t="shared" si="9"/>
        <v>1966720</v>
      </c>
      <c r="P49" s="79">
        <f t="shared" si="9"/>
        <v>1543021</v>
      </c>
      <c r="Q49" s="79">
        <f t="shared" si="9"/>
        <v>241444</v>
      </c>
      <c r="R49" s="79">
        <f t="shared" si="9"/>
        <v>3751185</v>
      </c>
      <c r="S49" s="79">
        <f t="shared" si="9"/>
        <v>8833844</v>
      </c>
      <c r="T49" s="79">
        <f t="shared" si="9"/>
        <v>874587</v>
      </c>
      <c r="U49" s="79">
        <f t="shared" si="9"/>
        <v>0</v>
      </c>
      <c r="V49" s="79">
        <f t="shared" si="9"/>
        <v>9708431</v>
      </c>
      <c r="W49" s="79">
        <f t="shared" si="9"/>
        <v>29343668</v>
      </c>
      <c r="X49" s="79">
        <f t="shared" si="9"/>
        <v>48246000</v>
      </c>
      <c r="Y49" s="79">
        <f t="shared" si="9"/>
        <v>-18902332</v>
      </c>
      <c r="Z49" s="80">
        <f t="shared" si="5"/>
        <v>-39.179065622020474</v>
      </c>
      <c r="AA49" s="81">
        <f>SUM(AA41:AA48)</f>
        <v>48246000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4684025</v>
      </c>
      <c r="H65" s="11">
        <v>4371520</v>
      </c>
      <c r="I65" s="11">
        <v>4319447</v>
      </c>
      <c r="J65" s="11">
        <v>13374992</v>
      </c>
      <c r="K65" s="11">
        <v>4093635</v>
      </c>
      <c r="L65" s="11">
        <v>3231002</v>
      </c>
      <c r="M65" s="11">
        <v>2898284</v>
      </c>
      <c r="N65" s="11">
        <v>10222921</v>
      </c>
      <c r="O65" s="11">
        <v>150</v>
      </c>
      <c r="P65" s="11"/>
      <c r="Q65" s="11"/>
      <c r="R65" s="11">
        <v>150</v>
      </c>
      <c r="S65" s="11">
        <v>41220</v>
      </c>
      <c r="T65" s="11">
        <v>4380</v>
      </c>
      <c r="U65" s="11"/>
      <c r="V65" s="11">
        <v>45600</v>
      </c>
      <c r="W65" s="11">
        <v>23643663</v>
      </c>
      <c r="X65" s="11"/>
      <c r="Y65" s="11">
        <v>23643663</v>
      </c>
      <c r="Z65" s="2"/>
      <c r="AA65" s="15"/>
    </row>
    <row r="66" spans="1:27" ht="13.5">
      <c r="A66" s="86" t="s">
        <v>54</v>
      </c>
      <c r="B66" s="93"/>
      <c r="C66" s="12">
        <v>8048694</v>
      </c>
      <c r="D66" s="13"/>
      <c r="E66" s="14">
        <v>11826000</v>
      </c>
      <c r="F66" s="14">
        <v>9872734</v>
      </c>
      <c r="G66" s="14"/>
      <c r="H66" s="14">
        <v>340</v>
      </c>
      <c r="I66" s="14">
        <v>6740</v>
      </c>
      <c r="J66" s="14">
        <v>7080</v>
      </c>
      <c r="K66" s="14"/>
      <c r="L66" s="14"/>
      <c r="M66" s="14">
        <v>493640</v>
      </c>
      <c r="N66" s="14">
        <v>493640</v>
      </c>
      <c r="O66" s="14">
        <v>26271</v>
      </c>
      <c r="P66" s="14">
        <v>51732</v>
      </c>
      <c r="Q66" s="14">
        <v>21533</v>
      </c>
      <c r="R66" s="14">
        <v>99536</v>
      </c>
      <c r="S66" s="14">
        <v>319597</v>
      </c>
      <c r="T66" s="14">
        <v>38202</v>
      </c>
      <c r="U66" s="14"/>
      <c r="V66" s="14">
        <v>357799</v>
      </c>
      <c r="W66" s="14">
        <v>958055</v>
      </c>
      <c r="X66" s="14">
        <v>9872734</v>
      </c>
      <c r="Y66" s="14">
        <v>-8914679</v>
      </c>
      <c r="Z66" s="2">
        <v>-90.3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1142488</v>
      </c>
      <c r="H67" s="11">
        <v>580582</v>
      </c>
      <c r="I67" s="11">
        <v>455491</v>
      </c>
      <c r="J67" s="11">
        <v>2178561</v>
      </c>
      <c r="K67" s="11">
        <v>559578</v>
      </c>
      <c r="L67" s="11">
        <v>164400</v>
      </c>
      <c r="M67" s="11">
        <v>1312977</v>
      </c>
      <c r="N67" s="11">
        <v>2036955</v>
      </c>
      <c r="O67" s="11">
        <v>1384942</v>
      </c>
      <c r="P67" s="11">
        <v>115820</v>
      </c>
      <c r="Q67" s="11">
        <v>2002987</v>
      </c>
      <c r="R67" s="11">
        <v>3503749</v>
      </c>
      <c r="S67" s="11">
        <v>2415186</v>
      </c>
      <c r="T67" s="11">
        <v>391866</v>
      </c>
      <c r="U67" s="11"/>
      <c r="V67" s="11">
        <v>2807052</v>
      </c>
      <c r="W67" s="11">
        <v>10526317</v>
      </c>
      <c r="X67" s="11"/>
      <c r="Y67" s="11">
        <v>10526317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6370544</v>
      </c>
      <c r="H68" s="11">
        <v>1201252</v>
      </c>
      <c r="I68" s="11">
        <v>516977</v>
      </c>
      <c r="J68" s="11">
        <v>8088773</v>
      </c>
      <c r="K68" s="11">
        <v>1988676</v>
      </c>
      <c r="L68" s="11">
        <v>1033771</v>
      </c>
      <c r="M68" s="11">
        <v>1559791</v>
      </c>
      <c r="N68" s="11">
        <v>4582238</v>
      </c>
      <c r="O68" s="11">
        <v>4596</v>
      </c>
      <c r="P68" s="11"/>
      <c r="Q68" s="11">
        <v>40456</v>
      </c>
      <c r="R68" s="11">
        <v>45052</v>
      </c>
      <c r="S68" s="11"/>
      <c r="T68" s="11"/>
      <c r="U68" s="11"/>
      <c r="V68" s="11"/>
      <c r="W68" s="11">
        <v>12716063</v>
      </c>
      <c r="X68" s="11"/>
      <c r="Y68" s="11">
        <v>12716063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8048694</v>
      </c>
      <c r="D69" s="78">
        <f t="shared" si="12"/>
        <v>0</v>
      </c>
      <c r="E69" s="79">
        <f t="shared" si="12"/>
        <v>11826000</v>
      </c>
      <c r="F69" s="79">
        <f t="shared" si="12"/>
        <v>9872734</v>
      </c>
      <c r="G69" s="79">
        <f t="shared" si="12"/>
        <v>12197057</v>
      </c>
      <c r="H69" s="79">
        <f t="shared" si="12"/>
        <v>6153694</v>
      </c>
      <c r="I69" s="79">
        <f t="shared" si="12"/>
        <v>5298655</v>
      </c>
      <c r="J69" s="79">
        <f t="shared" si="12"/>
        <v>23649406</v>
      </c>
      <c r="K69" s="79">
        <f t="shared" si="12"/>
        <v>6641889</v>
      </c>
      <c r="L69" s="79">
        <f t="shared" si="12"/>
        <v>4429173</v>
      </c>
      <c r="M69" s="79">
        <f t="shared" si="12"/>
        <v>6264692</v>
      </c>
      <c r="N69" s="79">
        <f t="shared" si="12"/>
        <v>17335754</v>
      </c>
      <c r="O69" s="79">
        <f t="shared" si="12"/>
        <v>1415959</v>
      </c>
      <c r="P69" s="79">
        <f t="shared" si="12"/>
        <v>167552</v>
      </c>
      <c r="Q69" s="79">
        <f t="shared" si="12"/>
        <v>2064976</v>
      </c>
      <c r="R69" s="79">
        <f t="shared" si="12"/>
        <v>3648487</v>
      </c>
      <c r="S69" s="79">
        <f t="shared" si="12"/>
        <v>2776003</v>
      </c>
      <c r="T69" s="79">
        <f t="shared" si="12"/>
        <v>434448</v>
      </c>
      <c r="U69" s="79">
        <f t="shared" si="12"/>
        <v>0</v>
      </c>
      <c r="V69" s="79">
        <f t="shared" si="12"/>
        <v>3210451</v>
      </c>
      <c r="W69" s="79">
        <f t="shared" si="12"/>
        <v>47844098</v>
      </c>
      <c r="X69" s="79">
        <f t="shared" si="12"/>
        <v>9872734</v>
      </c>
      <c r="Y69" s="79">
        <f t="shared" si="12"/>
        <v>37971364</v>
      </c>
      <c r="Z69" s="80">
        <f>+IF(X69&lt;&gt;0,+(Y69/X69)*100,0)</f>
        <v>384.60839722816394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28272894</v>
      </c>
      <c r="D5" s="42">
        <f t="shared" si="0"/>
        <v>0</v>
      </c>
      <c r="E5" s="43">
        <f t="shared" si="0"/>
        <v>62671749</v>
      </c>
      <c r="F5" s="43">
        <f t="shared" si="0"/>
        <v>62671749</v>
      </c>
      <c r="G5" s="43">
        <f t="shared" si="0"/>
        <v>670</v>
      </c>
      <c r="H5" s="43">
        <f t="shared" si="0"/>
        <v>2041009</v>
      </c>
      <c r="I5" s="43">
        <f t="shared" si="0"/>
        <v>1691088</v>
      </c>
      <c r="J5" s="43">
        <f t="shared" si="0"/>
        <v>3732767</v>
      </c>
      <c r="K5" s="43">
        <f t="shared" si="0"/>
        <v>2890761</v>
      </c>
      <c r="L5" s="43">
        <f t="shared" si="0"/>
        <v>20997</v>
      </c>
      <c r="M5" s="43">
        <f t="shared" si="0"/>
        <v>635275</v>
      </c>
      <c r="N5" s="43">
        <f t="shared" si="0"/>
        <v>3547033</v>
      </c>
      <c r="O5" s="43">
        <f t="shared" si="0"/>
        <v>269852</v>
      </c>
      <c r="P5" s="43">
        <f t="shared" si="0"/>
        <v>83842</v>
      </c>
      <c r="Q5" s="43">
        <f t="shared" si="0"/>
        <v>2280052</v>
      </c>
      <c r="R5" s="43">
        <f t="shared" si="0"/>
        <v>2633746</v>
      </c>
      <c r="S5" s="43">
        <f t="shared" si="0"/>
        <v>1183599</v>
      </c>
      <c r="T5" s="43">
        <f t="shared" si="0"/>
        <v>1158215</v>
      </c>
      <c r="U5" s="43">
        <f t="shared" si="0"/>
        <v>1026357</v>
      </c>
      <c r="V5" s="43">
        <f t="shared" si="0"/>
        <v>3368171</v>
      </c>
      <c r="W5" s="43">
        <f t="shared" si="0"/>
        <v>13281717</v>
      </c>
      <c r="X5" s="43">
        <f t="shared" si="0"/>
        <v>62671749</v>
      </c>
      <c r="Y5" s="43">
        <f t="shared" si="0"/>
        <v>-49390032</v>
      </c>
      <c r="Z5" s="44">
        <f>+IF(X5&lt;&gt;0,+(Y5/X5)*100,0)</f>
        <v>-78.80748947982926</v>
      </c>
      <c r="AA5" s="45">
        <f>SUM(AA11:AA18)</f>
        <v>62671749</v>
      </c>
    </row>
    <row r="6" spans="1:27" ht="13.5">
      <c r="A6" s="46" t="s">
        <v>32</v>
      </c>
      <c r="B6" s="47"/>
      <c r="C6" s="9">
        <v>4457865</v>
      </c>
      <c r="D6" s="10"/>
      <c r="E6" s="11">
        <v>33131298</v>
      </c>
      <c r="F6" s="11">
        <v>33131298</v>
      </c>
      <c r="G6" s="11"/>
      <c r="H6" s="11">
        <v>409839</v>
      </c>
      <c r="I6" s="11">
        <v>593839</v>
      </c>
      <c r="J6" s="11">
        <v>1003678</v>
      </c>
      <c r="K6" s="11">
        <v>2856243</v>
      </c>
      <c r="L6" s="11"/>
      <c r="M6" s="11">
        <v>392970</v>
      </c>
      <c r="N6" s="11">
        <v>3249213</v>
      </c>
      <c r="O6" s="11"/>
      <c r="P6" s="11"/>
      <c r="Q6" s="11">
        <v>1875312</v>
      </c>
      <c r="R6" s="11">
        <v>1875312</v>
      </c>
      <c r="S6" s="11">
        <v>1183599</v>
      </c>
      <c r="T6" s="11">
        <v>453098</v>
      </c>
      <c r="U6" s="11"/>
      <c r="V6" s="11">
        <v>1636697</v>
      </c>
      <c r="W6" s="11">
        <v>7764900</v>
      </c>
      <c r="X6" s="11">
        <v>33131298</v>
      </c>
      <c r="Y6" s="11">
        <v>-25366398</v>
      </c>
      <c r="Z6" s="2">
        <v>-76.56</v>
      </c>
      <c r="AA6" s="15">
        <v>33131298</v>
      </c>
    </row>
    <row r="7" spans="1:27" ht="13.5">
      <c r="A7" s="46" t="s">
        <v>33</v>
      </c>
      <c r="B7" s="47"/>
      <c r="C7" s="9">
        <v>5369337</v>
      </c>
      <c r="D7" s="10"/>
      <c r="E7" s="11">
        <v>6000000</v>
      </c>
      <c r="F7" s="11">
        <v>6000000</v>
      </c>
      <c r="G7" s="11"/>
      <c r="H7" s="11">
        <v>1458178</v>
      </c>
      <c r="I7" s="11"/>
      <c r="J7" s="11">
        <v>1458178</v>
      </c>
      <c r="K7" s="11"/>
      <c r="L7" s="11"/>
      <c r="M7" s="11"/>
      <c r="N7" s="11"/>
      <c r="O7" s="11">
        <v>234028</v>
      </c>
      <c r="P7" s="11"/>
      <c r="Q7" s="11">
        <v>318246</v>
      </c>
      <c r="R7" s="11">
        <v>552274</v>
      </c>
      <c r="S7" s="11"/>
      <c r="T7" s="11"/>
      <c r="U7" s="11"/>
      <c r="V7" s="11"/>
      <c r="W7" s="11">
        <v>2010452</v>
      </c>
      <c r="X7" s="11">
        <v>6000000</v>
      </c>
      <c r="Y7" s="11">
        <v>-3989548</v>
      </c>
      <c r="Z7" s="2">
        <v>-66.49</v>
      </c>
      <c r="AA7" s="15">
        <v>6000000</v>
      </c>
    </row>
    <row r="8" spans="1:27" ht="13.5">
      <c r="A8" s="46" t="s">
        <v>34</v>
      </c>
      <c r="B8" s="47"/>
      <c r="C8" s="9">
        <v>522070</v>
      </c>
      <c r="D8" s="10"/>
      <c r="E8" s="11">
        <v>14000000</v>
      </c>
      <c r="F8" s="11">
        <v>14000000</v>
      </c>
      <c r="G8" s="11">
        <v>670</v>
      </c>
      <c r="H8" s="11">
        <v>18549</v>
      </c>
      <c r="I8" s="11"/>
      <c r="J8" s="11">
        <v>19219</v>
      </c>
      <c r="K8" s="11"/>
      <c r="L8" s="11">
        <v>20322</v>
      </c>
      <c r="M8" s="11">
        <v>184650</v>
      </c>
      <c r="N8" s="11">
        <v>204972</v>
      </c>
      <c r="O8" s="11">
        <v>35824</v>
      </c>
      <c r="P8" s="11"/>
      <c r="Q8" s="11">
        <v>23906</v>
      </c>
      <c r="R8" s="11">
        <v>59730</v>
      </c>
      <c r="S8" s="11"/>
      <c r="T8" s="11"/>
      <c r="U8" s="11">
        <v>1024332</v>
      </c>
      <c r="V8" s="11">
        <v>1024332</v>
      </c>
      <c r="W8" s="11">
        <v>1308253</v>
      </c>
      <c r="X8" s="11">
        <v>14000000</v>
      </c>
      <c r="Y8" s="11">
        <v>-12691747</v>
      </c>
      <c r="Z8" s="2">
        <v>-90.66</v>
      </c>
      <c r="AA8" s="15">
        <v>14000000</v>
      </c>
    </row>
    <row r="9" spans="1:27" ht="13.5">
      <c r="A9" s="46" t="s">
        <v>35</v>
      </c>
      <c r="B9" s="47"/>
      <c r="C9" s="9">
        <v>17384330</v>
      </c>
      <c r="D9" s="10"/>
      <c r="E9" s="11"/>
      <c r="F9" s="11"/>
      <c r="G9" s="11"/>
      <c r="H9" s="11">
        <v>132500</v>
      </c>
      <c r="I9" s="11"/>
      <c r="J9" s="11">
        <v>132500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132500</v>
      </c>
      <c r="X9" s="11"/>
      <c r="Y9" s="11">
        <v>132500</v>
      </c>
      <c r="Z9" s="2"/>
      <c r="AA9" s="15"/>
    </row>
    <row r="10" spans="1:27" ht="13.5">
      <c r="A10" s="46" t="s">
        <v>36</v>
      </c>
      <c r="B10" s="47"/>
      <c r="C10" s="9">
        <v>13857</v>
      </c>
      <c r="D10" s="10"/>
      <c r="E10" s="11"/>
      <c r="F10" s="11"/>
      <c r="G10" s="11"/>
      <c r="H10" s="11"/>
      <c r="I10" s="11"/>
      <c r="J10" s="11"/>
      <c r="K10" s="11"/>
      <c r="L10" s="11"/>
      <c r="M10" s="11">
        <v>20755</v>
      </c>
      <c r="N10" s="11">
        <v>20755</v>
      </c>
      <c r="O10" s="11"/>
      <c r="P10" s="11"/>
      <c r="Q10" s="11"/>
      <c r="R10" s="11"/>
      <c r="S10" s="11"/>
      <c r="T10" s="11"/>
      <c r="U10" s="11"/>
      <c r="V10" s="11"/>
      <c r="W10" s="11">
        <v>20755</v>
      </c>
      <c r="X10" s="11"/>
      <c r="Y10" s="11">
        <v>20755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27747459</v>
      </c>
      <c r="D11" s="50">
        <f t="shared" si="1"/>
        <v>0</v>
      </c>
      <c r="E11" s="51">
        <f t="shared" si="1"/>
        <v>53131298</v>
      </c>
      <c r="F11" s="51">
        <f t="shared" si="1"/>
        <v>53131298</v>
      </c>
      <c r="G11" s="51">
        <f t="shared" si="1"/>
        <v>670</v>
      </c>
      <c r="H11" s="51">
        <f t="shared" si="1"/>
        <v>2019066</v>
      </c>
      <c r="I11" s="51">
        <f t="shared" si="1"/>
        <v>593839</v>
      </c>
      <c r="J11" s="51">
        <f t="shared" si="1"/>
        <v>2613575</v>
      </c>
      <c r="K11" s="51">
        <f t="shared" si="1"/>
        <v>2856243</v>
      </c>
      <c r="L11" s="51">
        <f t="shared" si="1"/>
        <v>20322</v>
      </c>
      <c r="M11" s="51">
        <f t="shared" si="1"/>
        <v>598375</v>
      </c>
      <c r="N11" s="51">
        <f t="shared" si="1"/>
        <v>3474940</v>
      </c>
      <c r="O11" s="51">
        <f t="shared" si="1"/>
        <v>269852</v>
      </c>
      <c r="P11" s="51">
        <f t="shared" si="1"/>
        <v>0</v>
      </c>
      <c r="Q11" s="51">
        <f t="shared" si="1"/>
        <v>2217464</v>
      </c>
      <c r="R11" s="51">
        <f t="shared" si="1"/>
        <v>2487316</v>
      </c>
      <c r="S11" s="51">
        <f t="shared" si="1"/>
        <v>1183599</v>
      </c>
      <c r="T11" s="51">
        <f t="shared" si="1"/>
        <v>453098</v>
      </c>
      <c r="U11" s="51">
        <f t="shared" si="1"/>
        <v>1024332</v>
      </c>
      <c r="V11" s="51">
        <f t="shared" si="1"/>
        <v>2661029</v>
      </c>
      <c r="W11" s="51">
        <f t="shared" si="1"/>
        <v>11236860</v>
      </c>
      <c r="X11" s="51">
        <f t="shared" si="1"/>
        <v>53131298</v>
      </c>
      <c r="Y11" s="51">
        <f t="shared" si="1"/>
        <v>-41894438</v>
      </c>
      <c r="Z11" s="52">
        <f>+IF(X11&lt;&gt;0,+(Y11/X11)*100,0)</f>
        <v>-78.85077078297617</v>
      </c>
      <c r="AA11" s="53">
        <f>SUM(AA6:AA10)</f>
        <v>53131298</v>
      </c>
    </row>
    <row r="12" spans="1:27" ht="13.5">
      <c r="A12" s="54" t="s">
        <v>38</v>
      </c>
      <c r="B12" s="35"/>
      <c r="C12" s="9"/>
      <c r="D12" s="10"/>
      <c r="E12" s="11">
        <v>4173451</v>
      </c>
      <c r="F12" s="11">
        <v>4173451</v>
      </c>
      <c r="G12" s="11"/>
      <c r="H12" s="11"/>
      <c r="I12" s="11">
        <v>1094865</v>
      </c>
      <c r="J12" s="11">
        <v>1094865</v>
      </c>
      <c r="K12" s="11"/>
      <c r="L12" s="11"/>
      <c r="M12" s="11"/>
      <c r="N12" s="11"/>
      <c r="O12" s="11"/>
      <c r="P12" s="11"/>
      <c r="Q12" s="11">
        <v>25993</v>
      </c>
      <c r="R12" s="11">
        <v>25993</v>
      </c>
      <c r="S12" s="11"/>
      <c r="T12" s="11">
        <v>705117</v>
      </c>
      <c r="U12" s="11"/>
      <c r="V12" s="11">
        <v>705117</v>
      </c>
      <c r="W12" s="11">
        <v>1825975</v>
      </c>
      <c r="X12" s="11">
        <v>4173451</v>
      </c>
      <c r="Y12" s="11">
        <v>-2347476</v>
      </c>
      <c r="Z12" s="2">
        <v>-56.25</v>
      </c>
      <c r="AA12" s="15">
        <v>4173451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525435</v>
      </c>
      <c r="D15" s="10"/>
      <c r="E15" s="11">
        <v>5347000</v>
      </c>
      <c r="F15" s="11">
        <v>5347000</v>
      </c>
      <c r="G15" s="11"/>
      <c r="H15" s="11">
        <v>21943</v>
      </c>
      <c r="I15" s="11">
        <v>2384</v>
      </c>
      <c r="J15" s="11">
        <v>24327</v>
      </c>
      <c r="K15" s="11">
        <v>34518</v>
      </c>
      <c r="L15" s="11">
        <v>675</v>
      </c>
      <c r="M15" s="11">
        <v>36900</v>
      </c>
      <c r="N15" s="11">
        <v>72093</v>
      </c>
      <c r="O15" s="11"/>
      <c r="P15" s="11">
        <v>83842</v>
      </c>
      <c r="Q15" s="11">
        <v>36595</v>
      </c>
      <c r="R15" s="11">
        <v>120437</v>
      </c>
      <c r="S15" s="11"/>
      <c r="T15" s="11"/>
      <c r="U15" s="11">
        <v>2025</v>
      </c>
      <c r="V15" s="11">
        <v>2025</v>
      </c>
      <c r="W15" s="11">
        <v>218882</v>
      </c>
      <c r="X15" s="11">
        <v>5347000</v>
      </c>
      <c r="Y15" s="11">
        <v>-5128118</v>
      </c>
      <c r="Z15" s="2">
        <v>-95.91</v>
      </c>
      <c r="AA15" s="15">
        <v>5347000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20000</v>
      </c>
      <c r="F18" s="18">
        <v>20000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20000</v>
      </c>
      <c r="Y18" s="18">
        <v>-20000</v>
      </c>
      <c r="Z18" s="3">
        <v>-100</v>
      </c>
      <c r="AA18" s="23">
        <v>20000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4173951</v>
      </c>
      <c r="D20" s="59">
        <f t="shared" si="2"/>
        <v>0</v>
      </c>
      <c r="E20" s="60">
        <f t="shared" si="2"/>
        <v>11763451</v>
      </c>
      <c r="F20" s="60">
        <f t="shared" si="2"/>
        <v>11763451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468127</v>
      </c>
      <c r="M20" s="60">
        <f t="shared" si="2"/>
        <v>233372</v>
      </c>
      <c r="N20" s="60">
        <f t="shared" si="2"/>
        <v>701499</v>
      </c>
      <c r="O20" s="60">
        <f t="shared" si="2"/>
        <v>0</v>
      </c>
      <c r="P20" s="60">
        <f t="shared" si="2"/>
        <v>2818679</v>
      </c>
      <c r="Q20" s="60">
        <f t="shared" si="2"/>
        <v>0</v>
      </c>
      <c r="R20" s="60">
        <f t="shared" si="2"/>
        <v>2818679</v>
      </c>
      <c r="S20" s="60">
        <f t="shared" si="2"/>
        <v>0</v>
      </c>
      <c r="T20" s="60">
        <f t="shared" si="2"/>
        <v>0</v>
      </c>
      <c r="U20" s="60">
        <f t="shared" si="2"/>
        <v>576357</v>
      </c>
      <c r="V20" s="60">
        <f t="shared" si="2"/>
        <v>576357</v>
      </c>
      <c r="W20" s="60">
        <f t="shared" si="2"/>
        <v>4096535</v>
      </c>
      <c r="X20" s="60">
        <f t="shared" si="2"/>
        <v>11763451</v>
      </c>
      <c r="Y20" s="60">
        <f t="shared" si="2"/>
        <v>-7666916</v>
      </c>
      <c r="Z20" s="61">
        <f>+IF(X20&lt;&gt;0,+(Y20/X20)*100,0)</f>
        <v>-65.17573797009058</v>
      </c>
      <c r="AA20" s="62">
        <f>SUM(AA26:AA33)</f>
        <v>11763451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1694246</v>
      </c>
      <c r="Q21" s="11"/>
      <c r="R21" s="11">
        <v>1694246</v>
      </c>
      <c r="S21" s="11"/>
      <c r="T21" s="11"/>
      <c r="U21" s="11">
        <v>473060</v>
      </c>
      <c r="V21" s="11">
        <v>473060</v>
      </c>
      <c r="W21" s="11">
        <v>2167306</v>
      </c>
      <c r="X21" s="11"/>
      <c r="Y21" s="11">
        <v>2167306</v>
      </c>
      <c r="Z21" s="2"/>
      <c r="AA21" s="15"/>
    </row>
    <row r="22" spans="1:27" ht="13.5">
      <c r="A22" s="46" t="s">
        <v>33</v>
      </c>
      <c r="B22" s="47"/>
      <c r="C22" s="9"/>
      <c r="D22" s="10"/>
      <c r="E22" s="11">
        <v>4000000</v>
      </c>
      <c r="F22" s="11">
        <v>4000000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4000000</v>
      </c>
      <c r="Y22" s="11">
        <v>-4000000</v>
      </c>
      <c r="Z22" s="2">
        <v>-100</v>
      </c>
      <c r="AA22" s="15">
        <v>4000000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103297</v>
      </c>
      <c r="V23" s="11">
        <v>103297</v>
      </c>
      <c r="W23" s="11">
        <v>103297</v>
      </c>
      <c r="X23" s="11"/>
      <c r="Y23" s="11">
        <v>103297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4000000</v>
      </c>
      <c r="F26" s="51">
        <f t="shared" si="3"/>
        <v>4000000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1694246</v>
      </c>
      <c r="Q26" s="51">
        <f t="shared" si="3"/>
        <v>0</v>
      </c>
      <c r="R26" s="51">
        <f t="shared" si="3"/>
        <v>1694246</v>
      </c>
      <c r="S26" s="51">
        <f t="shared" si="3"/>
        <v>0</v>
      </c>
      <c r="T26" s="51">
        <f t="shared" si="3"/>
        <v>0</v>
      </c>
      <c r="U26" s="51">
        <f t="shared" si="3"/>
        <v>576357</v>
      </c>
      <c r="V26" s="51">
        <f t="shared" si="3"/>
        <v>576357</v>
      </c>
      <c r="W26" s="51">
        <f t="shared" si="3"/>
        <v>2270603</v>
      </c>
      <c r="X26" s="51">
        <f t="shared" si="3"/>
        <v>4000000</v>
      </c>
      <c r="Y26" s="51">
        <f t="shared" si="3"/>
        <v>-1729397</v>
      </c>
      <c r="Z26" s="52">
        <f>+IF(X26&lt;&gt;0,+(Y26/X26)*100,0)</f>
        <v>-43.234925000000004</v>
      </c>
      <c r="AA26" s="53">
        <f>SUM(AA21:AA25)</f>
        <v>4000000</v>
      </c>
    </row>
    <row r="27" spans="1:27" ht="13.5">
      <c r="A27" s="54" t="s">
        <v>38</v>
      </c>
      <c r="B27" s="64"/>
      <c r="C27" s="9">
        <v>3688979</v>
      </c>
      <c r="D27" s="10"/>
      <c r="E27" s="11">
        <v>4133451</v>
      </c>
      <c r="F27" s="11">
        <v>4133451</v>
      </c>
      <c r="G27" s="11"/>
      <c r="H27" s="11"/>
      <c r="I27" s="11"/>
      <c r="J27" s="11"/>
      <c r="K27" s="11"/>
      <c r="L27" s="11">
        <v>468127</v>
      </c>
      <c r="M27" s="11">
        <v>233372</v>
      </c>
      <c r="N27" s="11">
        <v>701499</v>
      </c>
      <c r="O27" s="11"/>
      <c r="P27" s="11">
        <v>1124433</v>
      </c>
      <c r="Q27" s="11"/>
      <c r="R27" s="11">
        <v>1124433</v>
      </c>
      <c r="S27" s="11"/>
      <c r="T27" s="11"/>
      <c r="U27" s="11"/>
      <c r="V27" s="11"/>
      <c r="W27" s="11">
        <v>1825932</v>
      </c>
      <c r="X27" s="11">
        <v>4133451</v>
      </c>
      <c r="Y27" s="11">
        <v>-2307519</v>
      </c>
      <c r="Z27" s="2">
        <v>-55.83</v>
      </c>
      <c r="AA27" s="15">
        <v>4133451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484972</v>
      </c>
      <c r="D30" s="10"/>
      <c r="E30" s="11">
        <v>3630000</v>
      </c>
      <c r="F30" s="11">
        <v>3630000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3630000</v>
      </c>
      <c r="Y30" s="11">
        <v>-3630000</v>
      </c>
      <c r="Z30" s="2">
        <v>-100</v>
      </c>
      <c r="AA30" s="15">
        <v>3630000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4457865</v>
      </c>
      <c r="D36" s="10">
        <f t="shared" si="4"/>
        <v>0</v>
      </c>
      <c r="E36" s="11">
        <f t="shared" si="4"/>
        <v>33131298</v>
      </c>
      <c r="F36" s="11">
        <f t="shared" si="4"/>
        <v>33131298</v>
      </c>
      <c r="G36" s="11">
        <f t="shared" si="4"/>
        <v>0</v>
      </c>
      <c r="H36" s="11">
        <f t="shared" si="4"/>
        <v>409839</v>
      </c>
      <c r="I36" s="11">
        <f t="shared" si="4"/>
        <v>593839</v>
      </c>
      <c r="J36" s="11">
        <f t="shared" si="4"/>
        <v>1003678</v>
      </c>
      <c r="K36" s="11">
        <f t="shared" si="4"/>
        <v>2856243</v>
      </c>
      <c r="L36" s="11">
        <f t="shared" si="4"/>
        <v>0</v>
      </c>
      <c r="M36" s="11">
        <f t="shared" si="4"/>
        <v>392970</v>
      </c>
      <c r="N36" s="11">
        <f t="shared" si="4"/>
        <v>3249213</v>
      </c>
      <c r="O36" s="11">
        <f t="shared" si="4"/>
        <v>0</v>
      </c>
      <c r="P36" s="11">
        <f t="shared" si="4"/>
        <v>1694246</v>
      </c>
      <c r="Q36" s="11">
        <f t="shared" si="4"/>
        <v>1875312</v>
      </c>
      <c r="R36" s="11">
        <f t="shared" si="4"/>
        <v>3569558</v>
      </c>
      <c r="S36" s="11">
        <f t="shared" si="4"/>
        <v>1183599</v>
      </c>
      <c r="T36" s="11">
        <f t="shared" si="4"/>
        <v>453098</v>
      </c>
      <c r="U36" s="11">
        <f t="shared" si="4"/>
        <v>473060</v>
      </c>
      <c r="V36" s="11">
        <f t="shared" si="4"/>
        <v>2109757</v>
      </c>
      <c r="W36" s="11">
        <f t="shared" si="4"/>
        <v>9932206</v>
      </c>
      <c r="X36" s="11">
        <f t="shared" si="4"/>
        <v>33131298</v>
      </c>
      <c r="Y36" s="11">
        <f t="shared" si="4"/>
        <v>-23199092</v>
      </c>
      <c r="Z36" s="2">
        <f aca="true" t="shared" si="5" ref="Z36:Z49">+IF(X36&lt;&gt;0,+(Y36/X36)*100,0)</f>
        <v>-70.02168161356069</v>
      </c>
      <c r="AA36" s="15">
        <f>AA6+AA21</f>
        <v>33131298</v>
      </c>
    </row>
    <row r="37" spans="1:27" ht="13.5">
      <c r="A37" s="46" t="s">
        <v>33</v>
      </c>
      <c r="B37" s="47"/>
      <c r="C37" s="9">
        <f t="shared" si="4"/>
        <v>5369337</v>
      </c>
      <c r="D37" s="10">
        <f t="shared" si="4"/>
        <v>0</v>
      </c>
      <c r="E37" s="11">
        <f t="shared" si="4"/>
        <v>10000000</v>
      </c>
      <c r="F37" s="11">
        <f t="shared" si="4"/>
        <v>10000000</v>
      </c>
      <c r="G37" s="11">
        <f t="shared" si="4"/>
        <v>0</v>
      </c>
      <c r="H37" s="11">
        <f t="shared" si="4"/>
        <v>1458178</v>
      </c>
      <c r="I37" s="11">
        <f t="shared" si="4"/>
        <v>0</v>
      </c>
      <c r="J37" s="11">
        <f t="shared" si="4"/>
        <v>1458178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234028</v>
      </c>
      <c r="P37" s="11">
        <f t="shared" si="4"/>
        <v>0</v>
      </c>
      <c r="Q37" s="11">
        <f t="shared" si="4"/>
        <v>318246</v>
      </c>
      <c r="R37" s="11">
        <f t="shared" si="4"/>
        <v>552274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2010452</v>
      </c>
      <c r="X37" s="11">
        <f t="shared" si="4"/>
        <v>10000000</v>
      </c>
      <c r="Y37" s="11">
        <f t="shared" si="4"/>
        <v>-7989548</v>
      </c>
      <c r="Z37" s="2">
        <f t="shared" si="5"/>
        <v>-79.89547999999999</v>
      </c>
      <c r="AA37" s="15">
        <f>AA7+AA22</f>
        <v>10000000</v>
      </c>
    </row>
    <row r="38" spans="1:27" ht="13.5">
      <c r="A38" s="46" t="s">
        <v>34</v>
      </c>
      <c r="B38" s="47"/>
      <c r="C38" s="9">
        <f t="shared" si="4"/>
        <v>522070</v>
      </c>
      <c r="D38" s="10">
        <f t="shared" si="4"/>
        <v>0</v>
      </c>
      <c r="E38" s="11">
        <f t="shared" si="4"/>
        <v>14000000</v>
      </c>
      <c r="F38" s="11">
        <f t="shared" si="4"/>
        <v>14000000</v>
      </c>
      <c r="G38" s="11">
        <f t="shared" si="4"/>
        <v>670</v>
      </c>
      <c r="H38" s="11">
        <f t="shared" si="4"/>
        <v>18549</v>
      </c>
      <c r="I38" s="11">
        <f t="shared" si="4"/>
        <v>0</v>
      </c>
      <c r="J38" s="11">
        <f t="shared" si="4"/>
        <v>19219</v>
      </c>
      <c r="K38" s="11">
        <f t="shared" si="4"/>
        <v>0</v>
      </c>
      <c r="L38" s="11">
        <f t="shared" si="4"/>
        <v>20322</v>
      </c>
      <c r="M38" s="11">
        <f t="shared" si="4"/>
        <v>184650</v>
      </c>
      <c r="N38" s="11">
        <f t="shared" si="4"/>
        <v>204972</v>
      </c>
      <c r="O38" s="11">
        <f t="shared" si="4"/>
        <v>35824</v>
      </c>
      <c r="P38" s="11">
        <f t="shared" si="4"/>
        <v>0</v>
      </c>
      <c r="Q38" s="11">
        <f t="shared" si="4"/>
        <v>23906</v>
      </c>
      <c r="R38" s="11">
        <f t="shared" si="4"/>
        <v>59730</v>
      </c>
      <c r="S38" s="11">
        <f t="shared" si="4"/>
        <v>0</v>
      </c>
      <c r="T38" s="11">
        <f t="shared" si="4"/>
        <v>0</v>
      </c>
      <c r="U38" s="11">
        <f t="shared" si="4"/>
        <v>1127629</v>
      </c>
      <c r="V38" s="11">
        <f t="shared" si="4"/>
        <v>1127629</v>
      </c>
      <c r="W38" s="11">
        <f t="shared" si="4"/>
        <v>1411550</v>
      </c>
      <c r="X38" s="11">
        <f t="shared" si="4"/>
        <v>14000000</v>
      </c>
      <c r="Y38" s="11">
        <f t="shared" si="4"/>
        <v>-12588450</v>
      </c>
      <c r="Z38" s="2">
        <f t="shared" si="5"/>
        <v>-89.91749999999999</v>
      </c>
      <c r="AA38" s="15">
        <f>AA8+AA23</f>
        <v>14000000</v>
      </c>
    </row>
    <row r="39" spans="1:27" ht="13.5">
      <c r="A39" s="46" t="s">
        <v>35</v>
      </c>
      <c r="B39" s="47"/>
      <c r="C39" s="9">
        <f t="shared" si="4"/>
        <v>17384330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132500</v>
      </c>
      <c r="I39" s="11">
        <f t="shared" si="4"/>
        <v>0</v>
      </c>
      <c r="J39" s="11">
        <f t="shared" si="4"/>
        <v>132500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132500</v>
      </c>
      <c r="X39" s="11">
        <f t="shared" si="4"/>
        <v>0</v>
      </c>
      <c r="Y39" s="11">
        <f t="shared" si="4"/>
        <v>132500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13857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20755</v>
      </c>
      <c r="N40" s="11">
        <f t="shared" si="4"/>
        <v>20755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20755</v>
      </c>
      <c r="X40" s="11">
        <f t="shared" si="4"/>
        <v>0</v>
      </c>
      <c r="Y40" s="11">
        <f t="shared" si="4"/>
        <v>20755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27747459</v>
      </c>
      <c r="D41" s="50">
        <f t="shared" si="6"/>
        <v>0</v>
      </c>
      <c r="E41" s="51">
        <f t="shared" si="6"/>
        <v>57131298</v>
      </c>
      <c r="F41" s="51">
        <f t="shared" si="6"/>
        <v>57131298</v>
      </c>
      <c r="G41" s="51">
        <f t="shared" si="6"/>
        <v>670</v>
      </c>
      <c r="H41" s="51">
        <f t="shared" si="6"/>
        <v>2019066</v>
      </c>
      <c r="I41" s="51">
        <f t="shared" si="6"/>
        <v>593839</v>
      </c>
      <c r="J41" s="51">
        <f t="shared" si="6"/>
        <v>2613575</v>
      </c>
      <c r="K41" s="51">
        <f t="shared" si="6"/>
        <v>2856243</v>
      </c>
      <c r="L41" s="51">
        <f t="shared" si="6"/>
        <v>20322</v>
      </c>
      <c r="M41" s="51">
        <f t="shared" si="6"/>
        <v>598375</v>
      </c>
      <c r="N41" s="51">
        <f t="shared" si="6"/>
        <v>3474940</v>
      </c>
      <c r="O41" s="51">
        <f t="shared" si="6"/>
        <v>269852</v>
      </c>
      <c r="P41" s="51">
        <f t="shared" si="6"/>
        <v>1694246</v>
      </c>
      <c r="Q41" s="51">
        <f t="shared" si="6"/>
        <v>2217464</v>
      </c>
      <c r="R41" s="51">
        <f t="shared" si="6"/>
        <v>4181562</v>
      </c>
      <c r="S41" s="51">
        <f t="shared" si="6"/>
        <v>1183599</v>
      </c>
      <c r="T41" s="51">
        <f t="shared" si="6"/>
        <v>453098</v>
      </c>
      <c r="U41" s="51">
        <f t="shared" si="6"/>
        <v>1600689</v>
      </c>
      <c r="V41" s="51">
        <f t="shared" si="6"/>
        <v>3237386</v>
      </c>
      <c r="W41" s="51">
        <f t="shared" si="6"/>
        <v>13507463</v>
      </c>
      <c r="X41" s="51">
        <f t="shared" si="6"/>
        <v>57131298</v>
      </c>
      <c r="Y41" s="51">
        <f t="shared" si="6"/>
        <v>-43623835</v>
      </c>
      <c r="Z41" s="52">
        <f t="shared" si="5"/>
        <v>-76.35715715753561</v>
      </c>
      <c r="AA41" s="53">
        <f>SUM(AA36:AA40)</f>
        <v>57131298</v>
      </c>
    </row>
    <row r="42" spans="1:27" ht="13.5">
      <c r="A42" s="54" t="s">
        <v>38</v>
      </c>
      <c r="B42" s="35"/>
      <c r="C42" s="65">
        <f aca="true" t="shared" si="7" ref="C42:Y48">C12+C27</f>
        <v>3688979</v>
      </c>
      <c r="D42" s="66">
        <f t="shared" si="7"/>
        <v>0</v>
      </c>
      <c r="E42" s="67">
        <f t="shared" si="7"/>
        <v>8306902</v>
      </c>
      <c r="F42" s="67">
        <f t="shared" si="7"/>
        <v>8306902</v>
      </c>
      <c r="G42" s="67">
        <f t="shared" si="7"/>
        <v>0</v>
      </c>
      <c r="H42" s="67">
        <f t="shared" si="7"/>
        <v>0</v>
      </c>
      <c r="I42" s="67">
        <f t="shared" si="7"/>
        <v>1094865</v>
      </c>
      <c r="J42" s="67">
        <f t="shared" si="7"/>
        <v>1094865</v>
      </c>
      <c r="K42" s="67">
        <f t="shared" si="7"/>
        <v>0</v>
      </c>
      <c r="L42" s="67">
        <f t="shared" si="7"/>
        <v>468127</v>
      </c>
      <c r="M42" s="67">
        <f t="shared" si="7"/>
        <v>233372</v>
      </c>
      <c r="N42" s="67">
        <f t="shared" si="7"/>
        <v>701499</v>
      </c>
      <c r="O42" s="67">
        <f t="shared" si="7"/>
        <v>0</v>
      </c>
      <c r="P42" s="67">
        <f t="shared" si="7"/>
        <v>1124433</v>
      </c>
      <c r="Q42" s="67">
        <f t="shared" si="7"/>
        <v>25993</v>
      </c>
      <c r="R42" s="67">
        <f t="shared" si="7"/>
        <v>1150426</v>
      </c>
      <c r="S42" s="67">
        <f t="shared" si="7"/>
        <v>0</v>
      </c>
      <c r="T42" s="67">
        <f t="shared" si="7"/>
        <v>705117</v>
      </c>
      <c r="U42" s="67">
        <f t="shared" si="7"/>
        <v>0</v>
      </c>
      <c r="V42" s="67">
        <f t="shared" si="7"/>
        <v>705117</v>
      </c>
      <c r="W42" s="67">
        <f t="shared" si="7"/>
        <v>3651907</v>
      </c>
      <c r="X42" s="67">
        <f t="shared" si="7"/>
        <v>8306902</v>
      </c>
      <c r="Y42" s="67">
        <f t="shared" si="7"/>
        <v>-4654995</v>
      </c>
      <c r="Z42" s="69">
        <f t="shared" si="5"/>
        <v>-56.037678065781925</v>
      </c>
      <c r="AA42" s="68">
        <f aca="true" t="shared" si="8" ref="AA42:AA48">AA12+AA27</f>
        <v>8306902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1010407</v>
      </c>
      <c r="D45" s="66">
        <f t="shared" si="7"/>
        <v>0</v>
      </c>
      <c r="E45" s="67">
        <f t="shared" si="7"/>
        <v>8977000</v>
      </c>
      <c r="F45" s="67">
        <f t="shared" si="7"/>
        <v>8977000</v>
      </c>
      <c r="G45" s="67">
        <f t="shared" si="7"/>
        <v>0</v>
      </c>
      <c r="H45" s="67">
        <f t="shared" si="7"/>
        <v>21943</v>
      </c>
      <c r="I45" s="67">
        <f t="shared" si="7"/>
        <v>2384</v>
      </c>
      <c r="J45" s="67">
        <f t="shared" si="7"/>
        <v>24327</v>
      </c>
      <c r="K45" s="67">
        <f t="shared" si="7"/>
        <v>34518</v>
      </c>
      <c r="L45" s="67">
        <f t="shared" si="7"/>
        <v>675</v>
      </c>
      <c r="M45" s="67">
        <f t="shared" si="7"/>
        <v>36900</v>
      </c>
      <c r="N45" s="67">
        <f t="shared" si="7"/>
        <v>72093</v>
      </c>
      <c r="O45" s="67">
        <f t="shared" si="7"/>
        <v>0</v>
      </c>
      <c r="P45" s="67">
        <f t="shared" si="7"/>
        <v>83842</v>
      </c>
      <c r="Q45" s="67">
        <f t="shared" si="7"/>
        <v>36595</v>
      </c>
      <c r="R45" s="67">
        <f t="shared" si="7"/>
        <v>120437</v>
      </c>
      <c r="S45" s="67">
        <f t="shared" si="7"/>
        <v>0</v>
      </c>
      <c r="T45" s="67">
        <f t="shared" si="7"/>
        <v>0</v>
      </c>
      <c r="U45" s="67">
        <f t="shared" si="7"/>
        <v>2025</v>
      </c>
      <c r="V45" s="67">
        <f t="shared" si="7"/>
        <v>2025</v>
      </c>
      <c r="W45" s="67">
        <f t="shared" si="7"/>
        <v>218882</v>
      </c>
      <c r="X45" s="67">
        <f t="shared" si="7"/>
        <v>8977000</v>
      </c>
      <c r="Y45" s="67">
        <f t="shared" si="7"/>
        <v>-8758118</v>
      </c>
      <c r="Z45" s="69">
        <f t="shared" si="5"/>
        <v>-97.56174668597527</v>
      </c>
      <c r="AA45" s="68">
        <f t="shared" si="8"/>
        <v>8977000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20000</v>
      </c>
      <c r="F48" s="67">
        <f t="shared" si="7"/>
        <v>20000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20000</v>
      </c>
      <c r="Y48" s="67">
        <f t="shared" si="7"/>
        <v>-20000</v>
      </c>
      <c r="Z48" s="69">
        <f t="shared" si="5"/>
        <v>-100</v>
      </c>
      <c r="AA48" s="68">
        <f t="shared" si="8"/>
        <v>20000</v>
      </c>
    </row>
    <row r="49" spans="1:27" ht="13.5">
      <c r="A49" s="75" t="s">
        <v>49</v>
      </c>
      <c r="B49" s="76"/>
      <c r="C49" s="77">
        <f aca="true" t="shared" si="9" ref="C49:Y49">SUM(C41:C48)</f>
        <v>32446845</v>
      </c>
      <c r="D49" s="78">
        <f t="shared" si="9"/>
        <v>0</v>
      </c>
      <c r="E49" s="79">
        <f t="shared" si="9"/>
        <v>74435200</v>
      </c>
      <c r="F49" s="79">
        <f t="shared" si="9"/>
        <v>74435200</v>
      </c>
      <c r="G49" s="79">
        <f t="shared" si="9"/>
        <v>670</v>
      </c>
      <c r="H49" s="79">
        <f t="shared" si="9"/>
        <v>2041009</v>
      </c>
      <c r="I49" s="79">
        <f t="shared" si="9"/>
        <v>1691088</v>
      </c>
      <c r="J49" s="79">
        <f t="shared" si="9"/>
        <v>3732767</v>
      </c>
      <c r="K49" s="79">
        <f t="shared" si="9"/>
        <v>2890761</v>
      </c>
      <c r="L49" s="79">
        <f t="shared" si="9"/>
        <v>489124</v>
      </c>
      <c r="M49" s="79">
        <f t="shared" si="9"/>
        <v>868647</v>
      </c>
      <c r="N49" s="79">
        <f t="shared" si="9"/>
        <v>4248532</v>
      </c>
      <c r="O49" s="79">
        <f t="shared" si="9"/>
        <v>269852</v>
      </c>
      <c r="P49" s="79">
        <f t="shared" si="9"/>
        <v>2902521</v>
      </c>
      <c r="Q49" s="79">
        <f t="shared" si="9"/>
        <v>2280052</v>
      </c>
      <c r="R49" s="79">
        <f t="shared" si="9"/>
        <v>5452425</v>
      </c>
      <c r="S49" s="79">
        <f t="shared" si="9"/>
        <v>1183599</v>
      </c>
      <c r="T49" s="79">
        <f t="shared" si="9"/>
        <v>1158215</v>
      </c>
      <c r="U49" s="79">
        <f t="shared" si="9"/>
        <v>1602714</v>
      </c>
      <c r="V49" s="79">
        <f t="shared" si="9"/>
        <v>3944528</v>
      </c>
      <c r="W49" s="79">
        <f t="shared" si="9"/>
        <v>17378252</v>
      </c>
      <c r="X49" s="79">
        <f t="shared" si="9"/>
        <v>74435200</v>
      </c>
      <c r="Y49" s="79">
        <f t="shared" si="9"/>
        <v>-57056948</v>
      </c>
      <c r="Z49" s="80">
        <f t="shared" si="5"/>
        <v>-76.65318021581187</v>
      </c>
      <c r="AA49" s="81">
        <f>SUM(AA41:AA48)</f>
        <v>74435200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339195</v>
      </c>
      <c r="U51" s="67">
        <f t="shared" si="10"/>
        <v>1242299</v>
      </c>
      <c r="V51" s="67">
        <f t="shared" si="10"/>
        <v>1581494</v>
      </c>
      <c r="W51" s="67">
        <f t="shared" si="10"/>
        <v>1581494</v>
      </c>
      <c r="X51" s="67">
        <f t="shared" si="10"/>
        <v>0</v>
      </c>
      <c r="Y51" s="67">
        <f t="shared" si="10"/>
        <v>1581494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>
        <v>339195</v>
      </c>
      <c r="U53" s="11"/>
      <c r="V53" s="11">
        <v>339195</v>
      </c>
      <c r="W53" s="11">
        <v>339195</v>
      </c>
      <c r="X53" s="11"/>
      <c r="Y53" s="11">
        <v>339195</v>
      </c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>
        <v>1242299</v>
      </c>
      <c r="V56" s="11">
        <v>1242299</v>
      </c>
      <c r="W56" s="11">
        <v>1242299</v>
      </c>
      <c r="X56" s="11"/>
      <c r="Y56" s="11">
        <v>1242299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339195</v>
      </c>
      <c r="U57" s="51">
        <f t="shared" si="11"/>
        <v>1242299</v>
      </c>
      <c r="V57" s="51">
        <f t="shared" si="11"/>
        <v>1581494</v>
      </c>
      <c r="W57" s="51">
        <f t="shared" si="11"/>
        <v>1581494</v>
      </c>
      <c r="X57" s="51">
        <f t="shared" si="11"/>
        <v>0</v>
      </c>
      <c r="Y57" s="51">
        <f t="shared" si="11"/>
        <v>1581494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364190</v>
      </c>
      <c r="H65" s="11">
        <v>348385</v>
      </c>
      <c r="I65" s="11">
        <v>486608</v>
      </c>
      <c r="J65" s="11">
        <v>1199183</v>
      </c>
      <c r="K65" s="11">
        <v>217155</v>
      </c>
      <c r="L65" s="11"/>
      <c r="M65" s="11"/>
      <c r="N65" s="11">
        <v>217155</v>
      </c>
      <c r="O65" s="11"/>
      <c r="P65" s="11">
        <v>214858</v>
      </c>
      <c r="Q65" s="11">
        <v>557862</v>
      </c>
      <c r="R65" s="11">
        <v>772720</v>
      </c>
      <c r="S65" s="11">
        <v>361627</v>
      </c>
      <c r="T65" s="11">
        <v>356205</v>
      </c>
      <c r="U65" s="11">
        <v>359424</v>
      </c>
      <c r="V65" s="11">
        <v>1077256</v>
      </c>
      <c r="W65" s="11">
        <v>3266314</v>
      </c>
      <c r="X65" s="11"/>
      <c r="Y65" s="11">
        <v>3266314</v>
      </c>
      <c r="Z65" s="2"/>
      <c r="AA65" s="15"/>
    </row>
    <row r="66" spans="1:27" ht="13.5">
      <c r="A66" s="86" t="s">
        <v>54</v>
      </c>
      <c r="B66" s="93"/>
      <c r="C66" s="12">
        <v>24451364</v>
      </c>
      <c r="D66" s="13">
        <v>7382208</v>
      </c>
      <c r="E66" s="14"/>
      <c r="F66" s="14">
        <v>7382208</v>
      </c>
      <c r="G66" s="14">
        <v>156685</v>
      </c>
      <c r="H66" s="14">
        <v>430935</v>
      </c>
      <c r="I66" s="14">
        <v>794904</v>
      </c>
      <c r="J66" s="14">
        <v>1382524</v>
      </c>
      <c r="K66" s="14">
        <v>244201</v>
      </c>
      <c r="L66" s="14">
        <v>188658</v>
      </c>
      <c r="M66" s="14">
        <v>246110</v>
      </c>
      <c r="N66" s="14">
        <v>678969</v>
      </c>
      <c r="O66" s="14">
        <v>142217</v>
      </c>
      <c r="P66" s="14">
        <v>103625</v>
      </c>
      <c r="Q66" s="14">
        <v>143770</v>
      </c>
      <c r="R66" s="14">
        <v>389612</v>
      </c>
      <c r="S66" s="14">
        <v>124228</v>
      </c>
      <c r="T66" s="14">
        <v>716353</v>
      </c>
      <c r="U66" s="14">
        <v>455010</v>
      </c>
      <c r="V66" s="14">
        <v>1295591</v>
      </c>
      <c r="W66" s="14">
        <v>3746696</v>
      </c>
      <c r="X66" s="14">
        <v>7382208</v>
      </c>
      <c r="Y66" s="14">
        <v>-3635512</v>
      </c>
      <c r="Z66" s="2">
        <v>-49.25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8400458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24451364</v>
      </c>
      <c r="D69" s="78">
        <f t="shared" si="12"/>
        <v>7382208</v>
      </c>
      <c r="E69" s="79">
        <f t="shared" si="12"/>
        <v>8400458</v>
      </c>
      <c r="F69" s="79">
        <f t="shared" si="12"/>
        <v>7382208</v>
      </c>
      <c r="G69" s="79">
        <f t="shared" si="12"/>
        <v>520875</v>
      </c>
      <c r="H69" s="79">
        <f t="shared" si="12"/>
        <v>779320</v>
      </c>
      <c r="I69" s="79">
        <f t="shared" si="12"/>
        <v>1281512</v>
      </c>
      <c r="J69" s="79">
        <f t="shared" si="12"/>
        <v>2581707</v>
      </c>
      <c r="K69" s="79">
        <f t="shared" si="12"/>
        <v>461356</v>
      </c>
      <c r="L69" s="79">
        <f t="shared" si="12"/>
        <v>188658</v>
      </c>
      <c r="M69" s="79">
        <f t="shared" si="12"/>
        <v>246110</v>
      </c>
      <c r="N69" s="79">
        <f t="shared" si="12"/>
        <v>896124</v>
      </c>
      <c r="O69" s="79">
        <f t="shared" si="12"/>
        <v>142217</v>
      </c>
      <c r="P69" s="79">
        <f t="shared" si="12"/>
        <v>318483</v>
      </c>
      <c r="Q69" s="79">
        <f t="shared" si="12"/>
        <v>701632</v>
      </c>
      <c r="R69" s="79">
        <f t="shared" si="12"/>
        <v>1162332</v>
      </c>
      <c r="S69" s="79">
        <f t="shared" si="12"/>
        <v>485855</v>
      </c>
      <c r="T69" s="79">
        <f t="shared" si="12"/>
        <v>1072558</v>
      </c>
      <c r="U69" s="79">
        <f t="shared" si="12"/>
        <v>814434</v>
      </c>
      <c r="V69" s="79">
        <f t="shared" si="12"/>
        <v>2372847</v>
      </c>
      <c r="W69" s="79">
        <f t="shared" si="12"/>
        <v>7013010</v>
      </c>
      <c r="X69" s="79">
        <f t="shared" si="12"/>
        <v>7382208</v>
      </c>
      <c r="Y69" s="79">
        <f t="shared" si="12"/>
        <v>-369198</v>
      </c>
      <c r="Z69" s="80">
        <f>+IF(X69&lt;&gt;0,+(Y69/X69)*100,0)</f>
        <v>-5.001186636843611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730378220</v>
      </c>
      <c r="D5" s="42">
        <f t="shared" si="0"/>
        <v>0</v>
      </c>
      <c r="E5" s="43">
        <f t="shared" si="0"/>
        <v>1023746802</v>
      </c>
      <c r="F5" s="43">
        <f t="shared" si="0"/>
        <v>1025725929</v>
      </c>
      <c r="G5" s="43">
        <f t="shared" si="0"/>
        <v>5714033</v>
      </c>
      <c r="H5" s="43">
        <f t="shared" si="0"/>
        <v>30288693</v>
      </c>
      <c r="I5" s="43">
        <f t="shared" si="0"/>
        <v>19067812</v>
      </c>
      <c r="J5" s="43">
        <f t="shared" si="0"/>
        <v>55070538</v>
      </c>
      <c r="K5" s="43">
        <f t="shared" si="0"/>
        <v>60114326</v>
      </c>
      <c r="L5" s="43">
        <f t="shared" si="0"/>
        <v>42314831</v>
      </c>
      <c r="M5" s="43">
        <f t="shared" si="0"/>
        <v>73473594</v>
      </c>
      <c r="N5" s="43">
        <f t="shared" si="0"/>
        <v>175902751</v>
      </c>
      <c r="O5" s="43">
        <f t="shared" si="0"/>
        <v>29038283</v>
      </c>
      <c r="P5" s="43">
        <f t="shared" si="0"/>
        <v>47201543</v>
      </c>
      <c r="Q5" s="43">
        <f t="shared" si="0"/>
        <v>89809280</v>
      </c>
      <c r="R5" s="43">
        <f t="shared" si="0"/>
        <v>166049106</v>
      </c>
      <c r="S5" s="43">
        <f t="shared" si="0"/>
        <v>73472967</v>
      </c>
      <c r="T5" s="43">
        <f t="shared" si="0"/>
        <v>87352295</v>
      </c>
      <c r="U5" s="43">
        <f t="shared" si="0"/>
        <v>195462219</v>
      </c>
      <c r="V5" s="43">
        <f t="shared" si="0"/>
        <v>356287481</v>
      </c>
      <c r="W5" s="43">
        <f t="shared" si="0"/>
        <v>753309876</v>
      </c>
      <c r="X5" s="43">
        <f t="shared" si="0"/>
        <v>1025725929</v>
      </c>
      <c r="Y5" s="43">
        <f t="shared" si="0"/>
        <v>-272416053</v>
      </c>
      <c r="Z5" s="44">
        <f>+IF(X5&lt;&gt;0,+(Y5/X5)*100,0)</f>
        <v>-26.558366645326366</v>
      </c>
      <c r="AA5" s="45">
        <f>SUM(AA11:AA18)</f>
        <v>1025725929</v>
      </c>
    </row>
    <row r="6" spans="1:27" ht="13.5">
      <c r="A6" s="46" t="s">
        <v>32</v>
      </c>
      <c r="B6" s="47"/>
      <c r="C6" s="9">
        <v>59288948</v>
      </c>
      <c r="D6" s="10"/>
      <c r="E6" s="11">
        <v>140461872</v>
      </c>
      <c r="F6" s="11">
        <v>116397498</v>
      </c>
      <c r="G6" s="11"/>
      <c r="H6" s="11">
        <v>11000</v>
      </c>
      <c r="I6" s="11">
        <v>2199015</v>
      </c>
      <c r="J6" s="11">
        <v>2210015</v>
      </c>
      <c r="K6" s="11">
        <v>596709</v>
      </c>
      <c r="L6" s="11">
        <v>3724732</v>
      </c>
      <c r="M6" s="11">
        <v>2827050</v>
      </c>
      <c r="N6" s="11">
        <v>7148491</v>
      </c>
      <c r="O6" s="11">
        <v>2131234</v>
      </c>
      <c r="P6" s="11">
        <v>3682715</v>
      </c>
      <c r="Q6" s="11">
        <v>9281842</v>
      </c>
      <c r="R6" s="11">
        <v>15095791</v>
      </c>
      <c r="S6" s="11">
        <v>9373273</v>
      </c>
      <c r="T6" s="11">
        <v>12788028</v>
      </c>
      <c r="U6" s="11">
        <v>20225594</v>
      </c>
      <c r="V6" s="11">
        <v>42386895</v>
      </c>
      <c r="W6" s="11">
        <v>66841192</v>
      </c>
      <c r="X6" s="11">
        <v>116397498</v>
      </c>
      <c r="Y6" s="11">
        <v>-49556306</v>
      </c>
      <c r="Z6" s="2">
        <v>-42.58</v>
      </c>
      <c r="AA6" s="15">
        <v>116397498</v>
      </c>
    </row>
    <row r="7" spans="1:27" ht="13.5">
      <c r="A7" s="46" t="s">
        <v>33</v>
      </c>
      <c r="B7" s="47"/>
      <c r="C7" s="9">
        <v>124365665</v>
      </c>
      <c r="D7" s="10"/>
      <c r="E7" s="11">
        <v>137047356</v>
      </c>
      <c r="F7" s="11">
        <v>201638299</v>
      </c>
      <c r="G7" s="11">
        <v>458956</v>
      </c>
      <c r="H7" s="11">
        <v>1077200</v>
      </c>
      <c r="I7" s="11">
        <v>5545639</v>
      </c>
      <c r="J7" s="11">
        <v>7081795</v>
      </c>
      <c r="K7" s="11">
        <v>5623485</v>
      </c>
      <c r="L7" s="11">
        <v>13981681</v>
      </c>
      <c r="M7" s="11">
        <v>23037624</v>
      </c>
      <c r="N7" s="11">
        <v>42642790</v>
      </c>
      <c r="O7" s="11">
        <v>4927974</v>
      </c>
      <c r="P7" s="11">
        <v>9946571</v>
      </c>
      <c r="Q7" s="11">
        <v>17303134</v>
      </c>
      <c r="R7" s="11">
        <v>32177679</v>
      </c>
      <c r="S7" s="11">
        <v>22468325</v>
      </c>
      <c r="T7" s="11">
        <v>25215325</v>
      </c>
      <c r="U7" s="11">
        <v>51149121</v>
      </c>
      <c r="V7" s="11">
        <v>98832771</v>
      </c>
      <c r="W7" s="11">
        <v>180735035</v>
      </c>
      <c r="X7" s="11">
        <v>201638299</v>
      </c>
      <c r="Y7" s="11">
        <v>-20903264</v>
      </c>
      <c r="Z7" s="2">
        <v>-10.37</v>
      </c>
      <c r="AA7" s="15">
        <v>201638299</v>
      </c>
    </row>
    <row r="8" spans="1:27" ht="13.5">
      <c r="A8" s="46" t="s">
        <v>34</v>
      </c>
      <c r="B8" s="47"/>
      <c r="C8" s="9">
        <v>138143839</v>
      </c>
      <c r="D8" s="10"/>
      <c r="E8" s="11">
        <v>137745715</v>
      </c>
      <c r="F8" s="11">
        <v>187031641</v>
      </c>
      <c r="G8" s="11"/>
      <c r="H8" s="11">
        <v>4086438</v>
      </c>
      <c r="I8" s="11">
        <v>5830008</v>
      </c>
      <c r="J8" s="11">
        <v>9916446</v>
      </c>
      <c r="K8" s="11">
        <v>11151425</v>
      </c>
      <c r="L8" s="11">
        <v>9326238</v>
      </c>
      <c r="M8" s="11">
        <v>16538636</v>
      </c>
      <c r="N8" s="11">
        <v>37016299</v>
      </c>
      <c r="O8" s="11">
        <v>3046030</v>
      </c>
      <c r="P8" s="11">
        <v>12150844</v>
      </c>
      <c r="Q8" s="11">
        <v>17546231</v>
      </c>
      <c r="R8" s="11">
        <v>32743105</v>
      </c>
      <c r="S8" s="11">
        <v>13130359</v>
      </c>
      <c r="T8" s="11">
        <v>11092999</v>
      </c>
      <c r="U8" s="11">
        <v>31850180</v>
      </c>
      <c r="V8" s="11">
        <v>56073538</v>
      </c>
      <c r="W8" s="11">
        <v>135749388</v>
      </c>
      <c r="X8" s="11">
        <v>187031641</v>
      </c>
      <c r="Y8" s="11">
        <v>-51282253</v>
      </c>
      <c r="Z8" s="2">
        <v>-27.42</v>
      </c>
      <c r="AA8" s="15">
        <v>187031641</v>
      </c>
    </row>
    <row r="9" spans="1:27" ht="13.5">
      <c r="A9" s="46" t="s">
        <v>35</v>
      </c>
      <c r="B9" s="47"/>
      <c r="C9" s="9">
        <v>230951943</v>
      </c>
      <c r="D9" s="10"/>
      <c r="E9" s="11">
        <v>161707071</v>
      </c>
      <c r="F9" s="11">
        <v>205441199</v>
      </c>
      <c r="G9" s="11">
        <v>4301724</v>
      </c>
      <c r="H9" s="11">
        <v>12692899</v>
      </c>
      <c r="I9" s="11">
        <v>6938063</v>
      </c>
      <c r="J9" s="11">
        <v>23932686</v>
      </c>
      <c r="K9" s="11">
        <v>22975042</v>
      </c>
      <c r="L9" s="11">
        <v>4975531</v>
      </c>
      <c r="M9" s="11">
        <v>17164405</v>
      </c>
      <c r="N9" s="11">
        <v>45114978</v>
      </c>
      <c r="O9" s="11">
        <v>2204302</v>
      </c>
      <c r="P9" s="11">
        <v>8023541</v>
      </c>
      <c r="Q9" s="11">
        <v>19348508</v>
      </c>
      <c r="R9" s="11">
        <v>29576351</v>
      </c>
      <c r="S9" s="11">
        <v>16596151</v>
      </c>
      <c r="T9" s="11">
        <v>16461886</v>
      </c>
      <c r="U9" s="11">
        <v>42594889</v>
      </c>
      <c r="V9" s="11">
        <v>75652926</v>
      </c>
      <c r="W9" s="11">
        <v>174276941</v>
      </c>
      <c r="X9" s="11">
        <v>205441199</v>
      </c>
      <c r="Y9" s="11">
        <v>-31164258</v>
      </c>
      <c r="Z9" s="2">
        <v>-15.17</v>
      </c>
      <c r="AA9" s="15">
        <v>205441199</v>
      </c>
    </row>
    <row r="10" spans="1:27" ht="13.5">
      <c r="A10" s="46" t="s">
        <v>36</v>
      </c>
      <c r="B10" s="47"/>
      <c r="C10" s="9">
        <v>6245179</v>
      </c>
      <c r="D10" s="10"/>
      <c r="E10" s="11">
        <v>21099063</v>
      </c>
      <c r="F10" s="11">
        <v>12185736</v>
      </c>
      <c r="G10" s="11"/>
      <c r="H10" s="11"/>
      <c r="I10" s="11"/>
      <c r="J10" s="11"/>
      <c r="K10" s="11">
        <v>597935</v>
      </c>
      <c r="L10" s="11"/>
      <c r="M10" s="11">
        <v>121435</v>
      </c>
      <c r="N10" s="11">
        <v>719370</v>
      </c>
      <c r="O10" s="11">
        <v>253494</v>
      </c>
      <c r="P10" s="11"/>
      <c r="Q10" s="11"/>
      <c r="R10" s="11">
        <v>253494</v>
      </c>
      <c r="S10" s="11"/>
      <c r="T10" s="11"/>
      <c r="U10" s="11"/>
      <c r="V10" s="11"/>
      <c r="W10" s="11">
        <v>972864</v>
      </c>
      <c r="X10" s="11">
        <v>12185736</v>
      </c>
      <c r="Y10" s="11">
        <v>-11212872</v>
      </c>
      <c r="Z10" s="2">
        <v>-92.02</v>
      </c>
      <c r="AA10" s="15">
        <v>12185736</v>
      </c>
    </row>
    <row r="11" spans="1:27" ht="13.5">
      <c r="A11" s="48" t="s">
        <v>37</v>
      </c>
      <c r="B11" s="47"/>
      <c r="C11" s="49">
        <f aca="true" t="shared" si="1" ref="C11:Y11">SUM(C6:C10)</f>
        <v>558995574</v>
      </c>
      <c r="D11" s="50">
        <f t="shared" si="1"/>
        <v>0</v>
      </c>
      <c r="E11" s="51">
        <f t="shared" si="1"/>
        <v>598061077</v>
      </c>
      <c r="F11" s="51">
        <f t="shared" si="1"/>
        <v>722694373</v>
      </c>
      <c r="G11" s="51">
        <f t="shared" si="1"/>
        <v>4760680</v>
      </c>
      <c r="H11" s="51">
        <f t="shared" si="1"/>
        <v>17867537</v>
      </c>
      <c r="I11" s="51">
        <f t="shared" si="1"/>
        <v>20512725</v>
      </c>
      <c r="J11" s="51">
        <f t="shared" si="1"/>
        <v>43140942</v>
      </c>
      <c r="K11" s="51">
        <f t="shared" si="1"/>
        <v>40944596</v>
      </c>
      <c r="L11" s="51">
        <f t="shared" si="1"/>
        <v>32008182</v>
      </c>
      <c r="M11" s="51">
        <f t="shared" si="1"/>
        <v>59689150</v>
      </c>
      <c r="N11" s="51">
        <f t="shared" si="1"/>
        <v>132641928</v>
      </c>
      <c r="O11" s="51">
        <f t="shared" si="1"/>
        <v>12563034</v>
      </c>
      <c r="P11" s="51">
        <f t="shared" si="1"/>
        <v>33803671</v>
      </c>
      <c r="Q11" s="51">
        <f t="shared" si="1"/>
        <v>63479715</v>
      </c>
      <c r="R11" s="51">
        <f t="shared" si="1"/>
        <v>109846420</v>
      </c>
      <c r="S11" s="51">
        <f t="shared" si="1"/>
        <v>61568108</v>
      </c>
      <c r="T11" s="51">
        <f t="shared" si="1"/>
        <v>65558238</v>
      </c>
      <c r="U11" s="51">
        <f t="shared" si="1"/>
        <v>145819784</v>
      </c>
      <c r="V11" s="51">
        <f t="shared" si="1"/>
        <v>272946130</v>
      </c>
      <c r="W11" s="51">
        <f t="shared" si="1"/>
        <v>558575420</v>
      </c>
      <c r="X11" s="51">
        <f t="shared" si="1"/>
        <v>722694373</v>
      </c>
      <c r="Y11" s="51">
        <f t="shared" si="1"/>
        <v>-164118953</v>
      </c>
      <c r="Z11" s="52">
        <f>+IF(X11&lt;&gt;0,+(Y11/X11)*100,0)</f>
        <v>-22.709316570256455</v>
      </c>
      <c r="AA11" s="53">
        <f>SUM(AA6:AA10)</f>
        <v>722694373</v>
      </c>
    </row>
    <row r="12" spans="1:27" ht="13.5">
      <c r="A12" s="54" t="s">
        <v>38</v>
      </c>
      <c r="B12" s="35"/>
      <c r="C12" s="9">
        <v>55037669</v>
      </c>
      <c r="D12" s="10"/>
      <c r="E12" s="11">
        <v>73694871</v>
      </c>
      <c r="F12" s="11">
        <v>79581531</v>
      </c>
      <c r="G12" s="11">
        <v>908153</v>
      </c>
      <c r="H12" s="11">
        <v>402786</v>
      </c>
      <c r="I12" s="11">
        <v>1372571</v>
      </c>
      <c r="J12" s="11">
        <v>2683510</v>
      </c>
      <c r="K12" s="11">
        <v>7092536</v>
      </c>
      <c r="L12" s="11">
        <v>3228199</v>
      </c>
      <c r="M12" s="11">
        <v>3143475</v>
      </c>
      <c r="N12" s="11">
        <v>13464210</v>
      </c>
      <c r="O12" s="11">
        <v>3494405</v>
      </c>
      <c r="P12" s="11">
        <v>2915376</v>
      </c>
      <c r="Q12" s="11">
        <v>7373901</v>
      </c>
      <c r="R12" s="11">
        <v>13783682</v>
      </c>
      <c r="S12" s="11">
        <v>1801276</v>
      </c>
      <c r="T12" s="11">
        <v>6228007</v>
      </c>
      <c r="U12" s="11">
        <v>5670496</v>
      </c>
      <c r="V12" s="11">
        <v>13699779</v>
      </c>
      <c r="W12" s="11">
        <v>43631181</v>
      </c>
      <c r="X12" s="11">
        <v>79581531</v>
      </c>
      <c r="Y12" s="11">
        <v>-35950350</v>
      </c>
      <c r="Z12" s="2">
        <v>-45.17</v>
      </c>
      <c r="AA12" s="15">
        <v>79581531</v>
      </c>
    </row>
    <row r="13" spans="1:27" ht="13.5">
      <c r="A13" s="54" t="s">
        <v>39</v>
      </c>
      <c r="B13" s="35"/>
      <c r="C13" s="12">
        <v>2328649</v>
      </c>
      <c r="D13" s="13"/>
      <c r="E13" s="14"/>
      <c r="F13" s="14">
        <v>221703</v>
      </c>
      <c r="G13" s="14"/>
      <c r="H13" s="14"/>
      <c r="I13" s="14"/>
      <c r="J13" s="14"/>
      <c r="K13" s="14"/>
      <c r="L13" s="14"/>
      <c r="M13" s="14">
        <v>88378</v>
      </c>
      <c r="N13" s="14">
        <v>88378</v>
      </c>
      <c r="O13" s="14"/>
      <c r="P13" s="14"/>
      <c r="Q13" s="14"/>
      <c r="R13" s="14"/>
      <c r="S13" s="14"/>
      <c r="T13" s="14"/>
      <c r="U13" s="14"/>
      <c r="V13" s="14"/>
      <c r="W13" s="14">
        <v>88378</v>
      </c>
      <c r="X13" s="14">
        <v>221703</v>
      </c>
      <c r="Y13" s="14">
        <v>-133325</v>
      </c>
      <c r="Z13" s="2">
        <v>-60.14</v>
      </c>
      <c r="AA13" s="22">
        <v>221703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114016328</v>
      </c>
      <c r="D15" s="10"/>
      <c r="E15" s="11">
        <v>351990854</v>
      </c>
      <c r="F15" s="11">
        <v>223228322</v>
      </c>
      <c r="G15" s="11">
        <v>45200</v>
      </c>
      <c r="H15" s="11">
        <v>12018370</v>
      </c>
      <c r="I15" s="11">
        <v>-2817484</v>
      </c>
      <c r="J15" s="11">
        <v>9246086</v>
      </c>
      <c r="K15" s="11">
        <v>12077194</v>
      </c>
      <c r="L15" s="11">
        <v>7078450</v>
      </c>
      <c r="M15" s="11">
        <v>10552591</v>
      </c>
      <c r="N15" s="11">
        <v>29708235</v>
      </c>
      <c r="O15" s="11">
        <v>12980844</v>
      </c>
      <c r="P15" s="11">
        <v>10482496</v>
      </c>
      <c r="Q15" s="11">
        <v>18955664</v>
      </c>
      <c r="R15" s="11">
        <v>42419004</v>
      </c>
      <c r="S15" s="11">
        <v>10103583</v>
      </c>
      <c r="T15" s="11">
        <v>15566050</v>
      </c>
      <c r="U15" s="11">
        <v>43971939</v>
      </c>
      <c r="V15" s="11">
        <v>69641572</v>
      </c>
      <c r="W15" s="11">
        <v>151014897</v>
      </c>
      <c r="X15" s="11">
        <v>223228322</v>
      </c>
      <c r="Y15" s="11">
        <v>-72213425</v>
      </c>
      <c r="Z15" s="2">
        <v>-32.35</v>
      </c>
      <c r="AA15" s="15">
        <v>223228322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362618637</v>
      </c>
      <c r="D20" s="59">
        <f t="shared" si="2"/>
        <v>0</v>
      </c>
      <c r="E20" s="60">
        <f t="shared" si="2"/>
        <v>445715846</v>
      </c>
      <c r="F20" s="60">
        <f t="shared" si="2"/>
        <v>532245011</v>
      </c>
      <c r="G20" s="60">
        <f t="shared" si="2"/>
        <v>974624</v>
      </c>
      <c r="H20" s="60">
        <f t="shared" si="2"/>
        <v>20938280</v>
      </c>
      <c r="I20" s="60">
        <f t="shared" si="2"/>
        <v>22008453</v>
      </c>
      <c r="J20" s="60">
        <f t="shared" si="2"/>
        <v>43921357</v>
      </c>
      <c r="K20" s="60">
        <f t="shared" si="2"/>
        <v>35935921</v>
      </c>
      <c r="L20" s="60">
        <f t="shared" si="2"/>
        <v>27113076</v>
      </c>
      <c r="M20" s="60">
        <f t="shared" si="2"/>
        <v>59831971</v>
      </c>
      <c r="N20" s="60">
        <f t="shared" si="2"/>
        <v>122880968</v>
      </c>
      <c r="O20" s="60">
        <f t="shared" si="2"/>
        <v>17785465</v>
      </c>
      <c r="P20" s="60">
        <f t="shared" si="2"/>
        <v>42689926</v>
      </c>
      <c r="Q20" s="60">
        <f t="shared" si="2"/>
        <v>38731923</v>
      </c>
      <c r="R20" s="60">
        <f t="shared" si="2"/>
        <v>99207314</v>
      </c>
      <c r="S20" s="60">
        <f t="shared" si="2"/>
        <v>75597031</v>
      </c>
      <c r="T20" s="60">
        <f t="shared" si="2"/>
        <v>49328674</v>
      </c>
      <c r="U20" s="60">
        <f t="shared" si="2"/>
        <v>112784802</v>
      </c>
      <c r="V20" s="60">
        <f t="shared" si="2"/>
        <v>237710507</v>
      </c>
      <c r="W20" s="60">
        <f t="shared" si="2"/>
        <v>503720146</v>
      </c>
      <c r="X20" s="60">
        <f t="shared" si="2"/>
        <v>532245011</v>
      </c>
      <c r="Y20" s="60">
        <f t="shared" si="2"/>
        <v>-28524865</v>
      </c>
      <c r="Z20" s="61">
        <f>+IF(X20&lt;&gt;0,+(Y20/X20)*100,0)</f>
        <v>-5.35934849749113</v>
      </c>
      <c r="AA20" s="62">
        <f>SUM(AA26:AA33)</f>
        <v>532245011</v>
      </c>
    </row>
    <row r="21" spans="1:27" ht="13.5">
      <c r="A21" s="46" t="s">
        <v>32</v>
      </c>
      <c r="B21" s="47"/>
      <c r="C21" s="9">
        <v>105742068</v>
      </c>
      <c r="D21" s="10"/>
      <c r="E21" s="11">
        <v>66994768</v>
      </c>
      <c r="F21" s="11">
        <v>86722596</v>
      </c>
      <c r="G21" s="11">
        <v>168631</v>
      </c>
      <c r="H21" s="11">
        <v>6246667</v>
      </c>
      <c r="I21" s="11">
        <v>7860686</v>
      </c>
      <c r="J21" s="11">
        <v>14275984</v>
      </c>
      <c r="K21" s="11">
        <v>2116819</v>
      </c>
      <c r="L21" s="11">
        <v>4205909</v>
      </c>
      <c r="M21" s="11">
        <v>12620317</v>
      </c>
      <c r="N21" s="11">
        <v>18943045</v>
      </c>
      <c r="O21" s="11">
        <v>592287</v>
      </c>
      <c r="P21" s="11">
        <v>2633786</v>
      </c>
      <c r="Q21" s="11">
        <v>6569395</v>
      </c>
      <c r="R21" s="11">
        <v>9795468</v>
      </c>
      <c r="S21" s="11">
        <v>6015823</v>
      </c>
      <c r="T21" s="11">
        <v>12861757</v>
      </c>
      <c r="U21" s="11">
        <v>38116713</v>
      </c>
      <c r="V21" s="11">
        <v>56994293</v>
      </c>
      <c r="W21" s="11">
        <v>100008790</v>
      </c>
      <c r="X21" s="11">
        <v>86722596</v>
      </c>
      <c r="Y21" s="11">
        <v>13286194</v>
      </c>
      <c r="Z21" s="2">
        <v>15.32</v>
      </c>
      <c r="AA21" s="15">
        <v>86722596</v>
      </c>
    </row>
    <row r="22" spans="1:27" ht="13.5">
      <c r="A22" s="46" t="s">
        <v>33</v>
      </c>
      <c r="B22" s="47"/>
      <c r="C22" s="9">
        <v>26332093</v>
      </c>
      <c r="D22" s="10"/>
      <c r="E22" s="11">
        <v>112409724</v>
      </c>
      <c r="F22" s="11">
        <v>65148837</v>
      </c>
      <c r="G22" s="11">
        <v>55993</v>
      </c>
      <c r="H22" s="11">
        <v>952877</v>
      </c>
      <c r="I22" s="11">
        <v>617991</v>
      </c>
      <c r="J22" s="11">
        <v>1626861</v>
      </c>
      <c r="K22" s="11">
        <v>9268966</v>
      </c>
      <c r="L22" s="11">
        <v>2471210</v>
      </c>
      <c r="M22" s="11">
        <v>2886944</v>
      </c>
      <c r="N22" s="11">
        <v>14627120</v>
      </c>
      <c r="O22" s="11">
        <v>3346473</v>
      </c>
      <c r="P22" s="11">
        <v>23893369</v>
      </c>
      <c r="Q22" s="11">
        <v>3349996</v>
      </c>
      <c r="R22" s="11">
        <v>30589838</v>
      </c>
      <c r="S22" s="11">
        <v>1632250</v>
      </c>
      <c r="T22" s="11">
        <v>2348058</v>
      </c>
      <c r="U22" s="11">
        <v>26530239</v>
      </c>
      <c r="V22" s="11">
        <v>30510547</v>
      </c>
      <c r="W22" s="11">
        <v>77354366</v>
      </c>
      <c r="X22" s="11">
        <v>65148837</v>
      </c>
      <c r="Y22" s="11">
        <v>12205529</v>
      </c>
      <c r="Z22" s="2">
        <v>18.73</v>
      </c>
      <c r="AA22" s="15">
        <v>65148837</v>
      </c>
    </row>
    <row r="23" spans="1:27" ht="13.5">
      <c r="A23" s="46" t="s">
        <v>34</v>
      </c>
      <c r="B23" s="47"/>
      <c r="C23" s="9">
        <v>110531643</v>
      </c>
      <c r="D23" s="10"/>
      <c r="E23" s="11">
        <v>150974354</v>
      </c>
      <c r="F23" s="11">
        <v>193277765</v>
      </c>
      <c r="G23" s="11"/>
      <c r="H23" s="11">
        <v>7814436</v>
      </c>
      <c r="I23" s="11">
        <v>9122582</v>
      </c>
      <c r="J23" s="11">
        <v>16937018</v>
      </c>
      <c r="K23" s="11">
        <v>11916756</v>
      </c>
      <c r="L23" s="11">
        <v>11776109</v>
      </c>
      <c r="M23" s="11">
        <v>13020728</v>
      </c>
      <c r="N23" s="11">
        <v>36713593</v>
      </c>
      <c r="O23" s="11">
        <v>9006142</v>
      </c>
      <c r="P23" s="11">
        <v>9693342</v>
      </c>
      <c r="Q23" s="11">
        <v>14991923</v>
      </c>
      <c r="R23" s="11">
        <v>33691407</v>
      </c>
      <c r="S23" s="11">
        <v>38135885</v>
      </c>
      <c r="T23" s="11">
        <v>11776423</v>
      </c>
      <c r="U23" s="11">
        <v>24827025</v>
      </c>
      <c r="V23" s="11">
        <v>74739333</v>
      </c>
      <c r="W23" s="11">
        <v>162081351</v>
      </c>
      <c r="X23" s="11">
        <v>193277765</v>
      </c>
      <c r="Y23" s="11">
        <v>-31196414</v>
      </c>
      <c r="Z23" s="2">
        <v>-16.14</v>
      </c>
      <c r="AA23" s="15">
        <v>193277765</v>
      </c>
    </row>
    <row r="24" spans="1:27" ht="13.5">
      <c r="A24" s="46" t="s">
        <v>35</v>
      </c>
      <c r="B24" s="47"/>
      <c r="C24" s="9">
        <v>10939464</v>
      </c>
      <c r="D24" s="10"/>
      <c r="E24" s="11">
        <v>67295000</v>
      </c>
      <c r="F24" s="11">
        <v>109122984</v>
      </c>
      <c r="G24" s="11"/>
      <c r="H24" s="11">
        <v>2274314</v>
      </c>
      <c r="I24" s="11">
        <v>2490621</v>
      </c>
      <c r="J24" s="11">
        <v>4764935</v>
      </c>
      <c r="K24" s="11">
        <v>4119826</v>
      </c>
      <c r="L24" s="11">
        <v>4878139</v>
      </c>
      <c r="M24" s="11">
        <v>21073692</v>
      </c>
      <c r="N24" s="11">
        <v>30071657</v>
      </c>
      <c r="O24" s="11">
        <v>3287873</v>
      </c>
      <c r="P24" s="11">
        <v>5890012</v>
      </c>
      <c r="Q24" s="11">
        <v>9444474</v>
      </c>
      <c r="R24" s="11">
        <v>18622359</v>
      </c>
      <c r="S24" s="11">
        <v>23196948</v>
      </c>
      <c r="T24" s="11">
        <v>12696922</v>
      </c>
      <c r="U24" s="11">
        <v>16450487</v>
      </c>
      <c r="V24" s="11">
        <v>52344357</v>
      </c>
      <c r="W24" s="11">
        <v>105803308</v>
      </c>
      <c r="X24" s="11">
        <v>109122984</v>
      </c>
      <c r="Y24" s="11">
        <v>-3319676</v>
      </c>
      <c r="Z24" s="2">
        <v>-3.04</v>
      </c>
      <c r="AA24" s="15">
        <v>109122984</v>
      </c>
    </row>
    <row r="25" spans="1:27" ht="13.5">
      <c r="A25" s="46" t="s">
        <v>36</v>
      </c>
      <c r="B25" s="47"/>
      <c r="C25" s="9">
        <v>23705881</v>
      </c>
      <c r="D25" s="10"/>
      <c r="E25" s="11">
        <v>20450000</v>
      </c>
      <c r="F25" s="11">
        <v>21287626</v>
      </c>
      <c r="G25" s="11">
        <v>750000</v>
      </c>
      <c r="H25" s="11">
        <v>1016436</v>
      </c>
      <c r="I25" s="11">
        <v>1773752</v>
      </c>
      <c r="J25" s="11">
        <v>3540188</v>
      </c>
      <c r="K25" s="11">
        <v>1806373</v>
      </c>
      <c r="L25" s="11">
        <v>936862</v>
      </c>
      <c r="M25" s="11">
        <v>1622448</v>
      </c>
      <c r="N25" s="11">
        <v>4365683</v>
      </c>
      <c r="O25" s="11">
        <v>13300</v>
      </c>
      <c r="P25" s="11">
        <v>446434</v>
      </c>
      <c r="Q25" s="11">
        <v>2543894</v>
      </c>
      <c r="R25" s="11">
        <v>3003628</v>
      </c>
      <c r="S25" s="11">
        <v>1065965</v>
      </c>
      <c r="T25" s="11">
        <v>1901884</v>
      </c>
      <c r="U25" s="11">
        <v>2108043</v>
      </c>
      <c r="V25" s="11">
        <v>5075892</v>
      </c>
      <c r="W25" s="11">
        <v>15985391</v>
      </c>
      <c r="X25" s="11">
        <v>21287626</v>
      </c>
      <c r="Y25" s="11">
        <v>-5302235</v>
      </c>
      <c r="Z25" s="2">
        <v>-24.91</v>
      </c>
      <c r="AA25" s="15">
        <v>21287626</v>
      </c>
    </row>
    <row r="26" spans="1:27" ht="13.5">
      <c r="A26" s="48" t="s">
        <v>37</v>
      </c>
      <c r="B26" s="63"/>
      <c r="C26" s="49">
        <f aca="true" t="shared" si="3" ref="C26:Y26">SUM(C21:C25)</f>
        <v>277251149</v>
      </c>
      <c r="D26" s="50">
        <f t="shared" si="3"/>
        <v>0</v>
      </c>
      <c r="E26" s="51">
        <f t="shared" si="3"/>
        <v>418123846</v>
      </c>
      <c r="F26" s="51">
        <f t="shared" si="3"/>
        <v>475559808</v>
      </c>
      <c r="G26" s="51">
        <f t="shared" si="3"/>
        <v>974624</v>
      </c>
      <c r="H26" s="51">
        <f t="shared" si="3"/>
        <v>18304730</v>
      </c>
      <c r="I26" s="51">
        <f t="shared" si="3"/>
        <v>21865632</v>
      </c>
      <c r="J26" s="51">
        <f t="shared" si="3"/>
        <v>41144986</v>
      </c>
      <c r="K26" s="51">
        <f t="shared" si="3"/>
        <v>29228740</v>
      </c>
      <c r="L26" s="51">
        <f t="shared" si="3"/>
        <v>24268229</v>
      </c>
      <c r="M26" s="51">
        <f t="shared" si="3"/>
        <v>51224129</v>
      </c>
      <c r="N26" s="51">
        <f t="shared" si="3"/>
        <v>104721098</v>
      </c>
      <c r="O26" s="51">
        <f t="shared" si="3"/>
        <v>16246075</v>
      </c>
      <c r="P26" s="51">
        <f t="shared" si="3"/>
        <v>42556943</v>
      </c>
      <c r="Q26" s="51">
        <f t="shared" si="3"/>
        <v>36899682</v>
      </c>
      <c r="R26" s="51">
        <f t="shared" si="3"/>
        <v>95702700</v>
      </c>
      <c r="S26" s="51">
        <f t="shared" si="3"/>
        <v>70046871</v>
      </c>
      <c r="T26" s="51">
        <f t="shared" si="3"/>
        <v>41585044</v>
      </c>
      <c r="U26" s="51">
        <f t="shared" si="3"/>
        <v>108032507</v>
      </c>
      <c r="V26" s="51">
        <f t="shared" si="3"/>
        <v>219664422</v>
      </c>
      <c r="W26" s="51">
        <f t="shared" si="3"/>
        <v>461233206</v>
      </c>
      <c r="X26" s="51">
        <f t="shared" si="3"/>
        <v>475559808</v>
      </c>
      <c r="Y26" s="51">
        <f t="shared" si="3"/>
        <v>-14326602</v>
      </c>
      <c r="Z26" s="52">
        <f>+IF(X26&lt;&gt;0,+(Y26/X26)*100,0)</f>
        <v>-3.0125762856729894</v>
      </c>
      <c r="AA26" s="53">
        <f>SUM(AA21:AA25)</f>
        <v>475559808</v>
      </c>
    </row>
    <row r="27" spans="1:27" ht="13.5">
      <c r="A27" s="54" t="s">
        <v>38</v>
      </c>
      <c r="B27" s="64"/>
      <c r="C27" s="9">
        <v>1683414</v>
      </c>
      <c r="D27" s="10"/>
      <c r="E27" s="11">
        <v>8900000</v>
      </c>
      <c r="F27" s="11">
        <v>9400000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206985</v>
      </c>
      <c r="V27" s="11">
        <v>206985</v>
      </c>
      <c r="W27" s="11">
        <v>206985</v>
      </c>
      <c r="X27" s="11">
        <v>9400000</v>
      </c>
      <c r="Y27" s="11">
        <v>-9193015</v>
      </c>
      <c r="Z27" s="2">
        <v>-97.8</v>
      </c>
      <c r="AA27" s="15">
        <v>9400000</v>
      </c>
    </row>
    <row r="28" spans="1:27" ht="13.5">
      <c r="A28" s="54" t="s">
        <v>39</v>
      </c>
      <c r="B28" s="64"/>
      <c r="C28" s="12"/>
      <c r="D28" s="13"/>
      <c r="E28" s="14">
        <v>320000</v>
      </c>
      <c r="F28" s="14">
        <v>320000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320000</v>
      </c>
      <c r="Y28" s="14">
        <v>-320000</v>
      </c>
      <c r="Z28" s="2">
        <v>-100</v>
      </c>
      <c r="AA28" s="22">
        <v>320000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83684074</v>
      </c>
      <c r="D30" s="10"/>
      <c r="E30" s="11">
        <v>18372000</v>
      </c>
      <c r="F30" s="11">
        <v>46965203</v>
      </c>
      <c r="G30" s="11"/>
      <c r="H30" s="11">
        <v>2633550</v>
      </c>
      <c r="I30" s="11">
        <v>142821</v>
      </c>
      <c r="J30" s="11">
        <v>2776371</v>
      </c>
      <c r="K30" s="11">
        <v>6707181</v>
      </c>
      <c r="L30" s="11">
        <v>2844847</v>
      </c>
      <c r="M30" s="11">
        <v>8607842</v>
      </c>
      <c r="N30" s="11">
        <v>18159870</v>
      </c>
      <c r="O30" s="11">
        <v>1539390</v>
      </c>
      <c r="P30" s="11">
        <v>132983</v>
      </c>
      <c r="Q30" s="11">
        <v>1832241</v>
      </c>
      <c r="R30" s="11">
        <v>3504614</v>
      </c>
      <c r="S30" s="11">
        <v>5550160</v>
      </c>
      <c r="T30" s="11">
        <v>7743630</v>
      </c>
      <c r="U30" s="11">
        <v>4545310</v>
      </c>
      <c r="V30" s="11">
        <v>17839100</v>
      </c>
      <c r="W30" s="11">
        <v>42279955</v>
      </c>
      <c r="X30" s="11">
        <v>46965203</v>
      </c>
      <c r="Y30" s="11">
        <v>-4685248</v>
      </c>
      <c r="Z30" s="2">
        <v>-9.98</v>
      </c>
      <c r="AA30" s="15">
        <v>46965203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165031016</v>
      </c>
      <c r="D36" s="10">
        <f t="shared" si="4"/>
        <v>0</v>
      </c>
      <c r="E36" s="11">
        <f t="shared" si="4"/>
        <v>207456640</v>
      </c>
      <c r="F36" s="11">
        <f t="shared" si="4"/>
        <v>203120094</v>
      </c>
      <c r="G36" s="11">
        <f t="shared" si="4"/>
        <v>168631</v>
      </c>
      <c r="H36" s="11">
        <f t="shared" si="4"/>
        <v>6257667</v>
      </c>
      <c r="I36" s="11">
        <f t="shared" si="4"/>
        <v>10059701</v>
      </c>
      <c r="J36" s="11">
        <f t="shared" si="4"/>
        <v>16485999</v>
      </c>
      <c r="K36" s="11">
        <f t="shared" si="4"/>
        <v>2713528</v>
      </c>
      <c r="L36" s="11">
        <f t="shared" si="4"/>
        <v>7930641</v>
      </c>
      <c r="M36" s="11">
        <f t="shared" si="4"/>
        <v>15447367</v>
      </c>
      <c r="N36" s="11">
        <f t="shared" si="4"/>
        <v>26091536</v>
      </c>
      <c r="O36" s="11">
        <f t="shared" si="4"/>
        <v>2723521</v>
      </c>
      <c r="P36" s="11">
        <f t="shared" si="4"/>
        <v>6316501</v>
      </c>
      <c r="Q36" s="11">
        <f t="shared" si="4"/>
        <v>15851237</v>
      </c>
      <c r="R36" s="11">
        <f t="shared" si="4"/>
        <v>24891259</v>
      </c>
      <c r="S36" s="11">
        <f t="shared" si="4"/>
        <v>15389096</v>
      </c>
      <c r="T36" s="11">
        <f t="shared" si="4"/>
        <v>25649785</v>
      </c>
      <c r="U36" s="11">
        <f t="shared" si="4"/>
        <v>58342307</v>
      </c>
      <c r="V36" s="11">
        <f t="shared" si="4"/>
        <v>99381188</v>
      </c>
      <c r="W36" s="11">
        <f t="shared" si="4"/>
        <v>166849982</v>
      </c>
      <c r="X36" s="11">
        <f t="shared" si="4"/>
        <v>203120094</v>
      </c>
      <c r="Y36" s="11">
        <f t="shared" si="4"/>
        <v>-36270112</v>
      </c>
      <c r="Z36" s="2">
        <f aca="true" t="shared" si="5" ref="Z36:Z49">+IF(X36&lt;&gt;0,+(Y36/X36)*100,0)</f>
        <v>-17.856486419310144</v>
      </c>
      <c r="AA36" s="15">
        <f>AA6+AA21</f>
        <v>203120094</v>
      </c>
    </row>
    <row r="37" spans="1:27" ht="13.5">
      <c r="A37" s="46" t="s">
        <v>33</v>
      </c>
      <c r="B37" s="47"/>
      <c r="C37" s="9">
        <f t="shared" si="4"/>
        <v>150697758</v>
      </c>
      <c r="D37" s="10">
        <f t="shared" si="4"/>
        <v>0</v>
      </c>
      <c r="E37" s="11">
        <f t="shared" si="4"/>
        <v>249457080</v>
      </c>
      <c r="F37" s="11">
        <f t="shared" si="4"/>
        <v>266787136</v>
      </c>
      <c r="G37" s="11">
        <f t="shared" si="4"/>
        <v>514949</v>
      </c>
      <c r="H37" s="11">
        <f t="shared" si="4"/>
        <v>2030077</v>
      </c>
      <c r="I37" s="11">
        <f t="shared" si="4"/>
        <v>6163630</v>
      </c>
      <c r="J37" s="11">
        <f t="shared" si="4"/>
        <v>8708656</v>
      </c>
      <c r="K37" s="11">
        <f t="shared" si="4"/>
        <v>14892451</v>
      </c>
      <c r="L37" s="11">
        <f t="shared" si="4"/>
        <v>16452891</v>
      </c>
      <c r="M37" s="11">
        <f t="shared" si="4"/>
        <v>25924568</v>
      </c>
      <c r="N37" s="11">
        <f t="shared" si="4"/>
        <v>57269910</v>
      </c>
      <c r="O37" s="11">
        <f t="shared" si="4"/>
        <v>8274447</v>
      </c>
      <c r="P37" s="11">
        <f t="shared" si="4"/>
        <v>33839940</v>
      </c>
      <c r="Q37" s="11">
        <f t="shared" si="4"/>
        <v>20653130</v>
      </c>
      <c r="R37" s="11">
        <f t="shared" si="4"/>
        <v>62767517</v>
      </c>
      <c r="S37" s="11">
        <f t="shared" si="4"/>
        <v>24100575</v>
      </c>
      <c r="T37" s="11">
        <f t="shared" si="4"/>
        <v>27563383</v>
      </c>
      <c r="U37" s="11">
        <f t="shared" si="4"/>
        <v>77679360</v>
      </c>
      <c r="V37" s="11">
        <f t="shared" si="4"/>
        <v>129343318</v>
      </c>
      <c r="W37" s="11">
        <f t="shared" si="4"/>
        <v>258089401</v>
      </c>
      <c r="X37" s="11">
        <f t="shared" si="4"/>
        <v>266787136</v>
      </c>
      <c r="Y37" s="11">
        <f t="shared" si="4"/>
        <v>-8697735</v>
      </c>
      <c r="Z37" s="2">
        <f t="shared" si="5"/>
        <v>-3.260177807073876</v>
      </c>
      <c r="AA37" s="15">
        <f>AA7+AA22</f>
        <v>266787136</v>
      </c>
    </row>
    <row r="38" spans="1:27" ht="13.5">
      <c r="A38" s="46" t="s">
        <v>34</v>
      </c>
      <c r="B38" s="47"/>
      <c r="C38" s="9">
        <f t="shared" si="4"/>
        <v>248675482</v>
      </c>
      <c r="D38" s="10">
        <f t="shared" si="4"/>
        <v>0</v>
      </c>
      <c r="E38" s="11">
        <f t="shared" si="4"/>
        <v>288720069</v>
      </c>
      <c r="F38" s="11">
        <f t="shared" si="4"/>
        <v>380309406</v>
      </c>
      <c r="G38" s="11">
        <f t="shared" si="4"/>
        <v>0</v>
      </c>
      <c r="H38" s="11">
        <f t="shared" si="4"/>
        <v>11900874</v>
      </c>
      <c r="I38" s="11">
        <f t="shared" si="4"/>
        <v>14952590</v>
      </c>
      <c r="J38" s="11">
        <f t="shared" si="4"/>
        <v>26853464</v>
      </c>
      <c r="K38" s="11">
        <f t="shared" si="4"/>
        <v>23068181</v>
      </c>
      <c r="L38" s="11">
        <f t="shared" si="4"/>
        <v>21102347</v>
      </c>
      <c r="M38" s="11">
        <f t="shared" si="4"/>
        <v>29559364</v>
      </c>
      <c r="N38" s="11">
        <f t="shared" si="4"/>
        <v>73729892</v>
      </c>
      <c r="O38" s="11">
        <f t="shared" si="4"/>
        <v>12052172</v>
      </c>
      <c r="P38" s="11">
        <f t="shared" si="4"/>
        <v>21844186</v>
      </c>
      <c r="Q38" s="11">
        <f t="shared" si="4"/>
        <v>32538154</v>
      </c>
      <c r="R38" s="11">
        <f t="shared" si="4"/>
        <v>66434512</v>
      </c>
      <c r="S38" s="11">
        <f t="shared" si="4"/>
        <v>51266244</v>
      </c>
      <c r="T38" s="11">
        <f t="shared" si="4"/>
        <v>22869422</v>
      </c>
      <c r="U38" s="11">
        <f t="shared" si="4"/>
        <v>56677205</v>
      </c>
      <c r="V38" s="11">
        <f t="shared" si="4"/>
        <v>130812871</v>
      </c>
      <c r="W38" s="11">
        <f t="shared" si="4"/>
        <v>297830739</v>
      </c>
      <c r="X38" s="11">
        <f t="shared" si="4"/>
        <v>380309406</v>
      </c>
      <c r="Y38" s="11">
        <f t="shared" si="4"/>
        <v>-82478667</v>
      </c>
      <c r="Z38" s="2">
        <f t="shared" si="5"/>
        <v>-21.68725403546816</v>
      </c>
      <c r="AA38" s="15">
        <f>AA8+AA23</f>
        <v>380309406</v>
      </c>
    </row>
    <row r="39" spans="1:27" ht="13.5">
      <c r="A39" s="46" t="s">
        <v>35</v>
      </c>
      <c r="B39" s="47"/>
      <c r="C39" s="9">
        <f t="shared" si="4"/>
        <v>241891407</v>
      </c>
      <c r="D39" s="10">
        <f t="shared" si="4"/>
        <v>0</v>
      </c>
      <c r="E39" s="11">
        <f t="shared" si="4"/>
        <v>229002071</v>
      </c>
      <c r="F39" s="11">
        <f t="shared" si="4"/>
        <v>314564183</v>
      </c>
      <c r="G39" s="11">
        <f t="shared" si="4"/>
        <v>4301724</v>
      </c>
      <c r="H39" s="11">
        <f t="shared" si="4"/>
        <v>14967213</v>
      </c>
      <c r="I39" s="11">
        <f t="shared" si="4"/>
        <v>9428684</v>
      </c>
      <c r="J39" s="11">
        <f t="shared" si="4"/>
        <v>28697621</v>
      </c>
      <c r="K39" s="11">
        <f t="shared" si="4"/>
        <v>27094868</v>
      </c>
      <c r="L39" s="11">
        <f t="shared" si="4"/>
        <v>9853670</v>
      </c>
      <c r="M39" s="11">
        <f t="shared" si="4"/>
        <v>38238097</v>
      </c>
      <c r="N39" s="11">
        <f t="shared" si="4"/>
        <v>75186635</v>
      </c>
      <c r="O39" s="11">
        <f t="shared" si="4"/>
        <v>5492175</v>
      </c>
      <c r="P39" s="11">
        <f t="shared" si="4"/>
        <v>13913553</v>
      </c>
      <c r="Q39" s="11">
        <f t="shared" si="4"/>
        <v>28792982</v>
      </c>
      <c r="R39" s="11">
        <f t="shared" si="4"/>
        <v>48198710</v>
      </c>
      <c r="S39" s="11">
        <f t="shared" si="4"/>
        <v>39793099</v>
      </c>
      <c r="T39" s="11">
        <f t="shared" si="4"/>
        <v>29158808</v>
      </c>
      <c r="U39" s="11">
        <f t="shared" si="4"/>
        <v>59045376</v>
      </c>
      <c r="V39" s="11">
        <f t="shared" si="4"/>
        <v>127997283</v>
      </c>
      <c r="W39" s="11">
        <f t="shared" si="4"/>
        <v>280080249</v>
      </c>
      <c r="X39" s="11">
        <f t="shared" si="4"/>
        <v>314564183</v>
      </c>
      <c r="Y39" s="11">
        <f t="shared" si="4"/>
        <v>-34483934</v>
      </c>
      <c r="Z39" s="2">
        <f t="shared" si="5"/>
        <v>-10.962447685914706</v>
      </c>
      <c r="AA39" s="15">
        <f>AA9+AA24</f>
        <v>314564183</v>
      </c>
    </row>
    <row r="40" spans="1:27" ht="13.5">
      <c r="A40" s="46" t="s">
        <v>36</v>
      </c>
      <c r="B40" s="47"/>
      <c r="C40" s="9">
        <f t="shared" si="4"/>
        <v>29951060</v>
      </c>
      <c r="D40" s="10">
        <f t="shared" si="4"/>
        <v>0</v>
      </c>
      <c r="E40" s="11">
        <f t="shared" si="4"/>
        <v>41549063</v>
      </c>
      <c r="F40" s="11">
        <f t="shared" si="4"/>
        <v>33473362</v>
      </c>
      <c r="G40" s="11">
        <f t="shared" si="4"/>
        <v>750000</v>
      </c>
      <c r="H40" s="11">
        <f t="shared" si="4"/>
        <v>1016436</v>
      </c>
      <c r="I40" s="11">
        <f t="shared" si="4"/>
        <v>1773752</v>
      </c>
      <c r="J40" s="11">
        <f t="shared" si="4"/>
        <v>3540188</v>
      </c>
      <c r="K40" s="11">
        <f t="shared" si="4"/>
        <v>2404308</v>
      </c>
      <c r="L40" s="11">
        <f t="shared" si="4"/>
        <v>936862</v>
      </c>
      <c r="M40" s="11">
        <f t="shared" si="4"/>
        <v>1743883</v>
      </c>
      <c r="N40" s="11">
        <f t="shared" si="4"/>
        <v>5085053</v>
      </c>
      <c r="O40" s="11">
        <f t="shared" si="4"/>
        <v>266794</v>
      </c>
      <c r="P40" s="11">
        <f t="shared" si="4"/>
        <v>446434</v>
      </c>
      <c r="Q40" s="11">
        <f t="shared" si="4"/>
        <v>2543894</v>
      </c>
      <c r="R40" s="11">
        <f t="shared" si="4"/>
        <v>3257122</v>
      </c>
      <c r="S40" s="11">
        <f t="shared" si="4"/>
        <v>1065965</v>
      </c>
      <c r="T40" s="11">
        <f t="shared" si="4"/>
        <v>1901884</v>
      </c>
      <c r="U40" s="11">
        <f t="shared" si="4"/>
        <v>2108043</v>
      </c>
      <c r="V40" s="11">
        <f t="shared" si="4"/>
        <v>5075892</v>
      </c>
      <c r="W40" s="11">
        <f t="shared" si="4"/>
        <v>16958255</v>
      </c>
      <c r="X40" s="11">
        <f t="shared" si="4"/>
        <v>33473362</v>
      </c>
      <c r="Y40" s="11">
        <f t="shared" si="4"/>
        <v>-16515107</v>
      </c>
      <c r="Z40" s="2">
        <f t="shared" si="5"/>
        <v>-49.33805872263443</v>
      </c>
      <c r="AA40" s="15">
        <f>AA10+AA25</f>
        <v>33473362</v>
      </c>
    </row>
    <row r="41" spans="1:27" ht="13.5">
      <c r="A41" s="48" t="s">
        <v>37</v>
      </c>
      <c r="B41" s="47"/>
      <c r="C41" s="49">
        <f aca="true" t="shared" si="6" ref="C41:Y41">SUM(C36:C40)</f>
        <v>836246723</v>
      </c>
      <c r="D41" s="50">
        <f t="shared" si="6"/>
        <v>0</v>
      </c>
      <c r="E41" s="51">
        <f t="shared" si="6"/>
        <v>1016184923</v>
      </c>
      <c r="F41" s="51">
        <f t="shared" si="6"/>
        <v>1198254181</v>
      </c>
      <c r="G41" s="51">
        <f t="shared" si="6"/>
        <v>5735304</v>
      </c>
      <c r="H41" s="51">
        <f t="shared" si="6"/>
        <v>36172267</v>
      </c>
      <c r="I41" s="51">
        <f t="shared" si="6"/>
        <v>42378357</v>
      </c>
      <c r="J41" s="51">
        <f t="shared" si="6"/>
        <v>84285928</v>
      </c>
      <c r="K41" s="51">
        <f t="shared" si="6"/>
        <v>70173336</v>
      </c>
      <c r="L41" s="51">
        <f t="shared" si="6"/>
        <v>56276411</v>
      </c>
      <c r="M41" s="51">
        <f t="shared" si="6"/>
        <v>110913279</v>
      </c>
      <c r="N41" s="51">
        <f t="shared" si="6"/>
        <v>237363026</v>
      </c>
      <c r="O41" s="51">
        <f t="shared" si="6"/>
        <v>28809109</v>
      </c>
      <c r="P41" s="51">
        <f t="shared" si="6"/>
        <v>76360614</v>
      </c>
      <c r="Q41" s="51">
        <f t="shared" si="6"/>
        <v>100379397</v>
      </c>
      <c r="R41" s="51">
        <f t="shared" si="6"/>
        <v>205549120</v>
      </c>
      <c r="S41" s="51">
        <f t="shared" si="6"/>
        <v>131614979</v>
      </c>
      <c r="T41" s="51">
        <f t="shared" si="6"/>
        <v>107143282</v>
      </c>
      <c r="U41" s="51">
        <f t="shared" si="6"/>
        <v>253852291</v>
      </c>
      <c r="V41" s="51">
        <f t="shared" si="6"/>
        <v>492610552</v>
      </c>
      <c r="W41" s="51">
        <f t="shared" si="6"/>
        <v>1019808626</v>
      </c>
      <c r="X41" s="51">
        <f t="shared" si="6"/>
        <v>1198254181</v>
      </c>
      <c r="Y41" s="51">
        <f t="shared" si="6"/>
        <v>-178445555</v>
      </c>
      <c r="Z41" s="52">
        <f t="shared" si="5"/>
        <v>-14.892128717721537</v>
      </c>
      <c r="AA41" s="53">
        <f>SUM(AA36:AA40)</f>
        <v>1198254181</v>
      </c>
    </row>
    <row r="42" spans="1:27" ht="13.5">
      <c r="A42" s="54" t="s">
        <v>38</v>
      </c>
      <c r="B42" s="35"/>
      <c r="C42" s="65">
        <f aca="true" t="shared" si="7" ref="C42:Y48">C12+C27</f>
        <v>56721083</v>
      </c>
      <c r="D42" s="66">
        <f t="shared" si="7"/>
        <v>0</v>
      </c>
      <c r="E42" s="67">
        <f t="shared" si="7"/>
        <v>82594871</v>
      </c>
      <c r="F42" s="67">
        <f t="shared" si="7"/>
        <v>88981531</v>
      </c>
      <c r="G42" s="67">
        <f t="shared" si="7"/>
        <v>908153</v>
      </c>
      <c r="H42" s="67">
        <f t="shared" si="7"/>
        <v>402786</v>
      </c>
      <c r="I42" s="67">
        <f t="shared" si="7"/>
        <v>1372571</v>
      </c>
      <c r="J42" s="67">
        <f t="shared" si="7"/>
        <v>2683510</v>
      </c>
      <c r="K42" s="67">
        <f t="shared" si="7"/>
        <v>7092536</v>
      </c>
      <c r="L42" s="67">
        <f t="shared" si="7"/>
        <v>3228199</v>
      </c>
      <c r="M42" s="67">
        <f t="shared" si="7"/>
        <v>3143475</v>
      </c>
      <c r="N42" s="67">
        <f t="shared" si="7"/>
        <v>13464210</v>
      </c>
      <c r="O42" s="67">
        <f t="shared" si="7"/>
        <v>3494405</v>
      </c>
      <c r="P42" s="67">
        <f t="shared" si="7"/>
        <v>2915376</v>
      </c>
      <c r="Q42" s="67">
        <f t="shared" si="7"/>
        <v>7373901</v>
      </c>
      <c r="R42" s="67">
        <f t="shared" si="7"/>
        <v>13783682</v>
      </c>
      <c r="S42" s="67">
        <f t="shared" si="7"/>
        <v>1801276</v>
      </c>
      <c r="T42" s="67">
        <f t="shared" si="7"/>
        <v>6228007</v>
      </c>
      <c r="U42" s="67">
        <f t="shared" si="7"/>
        <v>5877481</v>
      </c>
      <c r="V42" s="67">
        <f t="shared" si="7"/>
        <v>13906764</v>
      </c>
      <c r="W42" s="67">
        <f t="shared" si="7"/>
        <v>43838166</v>
      </c>
      <c r="X42" s="67">
        <f t="shared" si="7"/>
        <v>88981531</v>
      </c>
      <c r="Y42" s="67">
        <f t="shared" si="7"/>
        <v>-45143365</v>
      </c>
      <c r="Z42" s="69">
        <f t="shared" si="5"/>
        <v>-50.73341006011686</v>
      </c>
      <c r="AA42" s="68">
        <f aca="true" t="shared" si="8" ref="AA42:AA48">AA12+AA27</f>
        <v>88981531</v>
      </c>
    </row>
    <row r="43" spans="1:27" ht="13.5">
      <c r="A43" s="54" t="s">
        <v>39</v>
      </c>
      <c r="B43" s="35"/>
      <c r="C43" s="70">
        <f t="shared" si="7"/>
        <v>2328649</v>
      </c>
      <c r="D43" s="71">
        <f t="shared" si="7"/>
        <v>0</v>
      </c>
      <c r="E43" s="72">
        <f t="shared" si="7"/>
        <v>320000</v>
      </c>
      <c r="F43" s="72">
        <f t="shared" si="7"/>
        <v>541703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88378</v>
      </c>
      <c r="N43" s="72">
        <f t="shared" si="7"/>
        <v>88378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88378</v>
      </c>
      <c r="X43" s="72">
        <f t="shared" si="7"/>
        <v>541703</v>
      </c>
      <c r="Y43" s="72">
        <f t="shared" si="7"/>
        <v>-453325</v>
      </c>
      <c r="Z43" s="73">
        <f t="shared" si="5"/>
        <v>-83.68515588800504</v>
      </c>
      <c r="AA43" s="74">
        <f t="shared" si="8"/>
        <v>541703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197700402</v>
      </c>
      <c r="D45" s="66">
        <f t="shared" si="7"/>
        <v>0</v>
      </c>
      <c r="E45" s="67">
        <f t="shared" si="7"/>
        <v>370362854</v>
      </c>
      <c r="F45" s="67">
        <f t="shared" si="7"/>
        <v>270193525</v>
      </c>
      <c r="G45" s="67">
        <f t="shared" si="7"/>
        <v>45200</v>
      </c>
      <c r="H45" s="67">
        <f t="shared" si="7"/>
        <v>14651920</v>
      </c>
      <c r="I45" s="67">
        <f t="shared" si="7"/>
        <v>-2674663</v>
      </c>
      <c r="J45" s="67">
        <f t="shared" si="7"/>
        <v>12022457</v>
      </c>
      <c r="K45" s="67">
        <f t="shared" si="7"/>
        <v>18784375</v>
      </c>
      <c r="L45" s="67">
        <f t="shared" si="7"/>
        <v>9923297</v>
      </c>
      <c r="M45" s="67">
        <f t="shared" si="7"/>
        <v>19160433</v>
      </c>
      <c r="N45" s="67">
        <f t="shared" si="7"/>
        <v>47868105</v>
      </c>
      <c r="O45" s="67">
        <f t="shared" si="7"/>
        <v>14520234</v>
      </c>
      <c r="P45" s="67">
        <f t="shared" si="7"/>
        <v>10615479</v>
      </c>
      <c r="Q45" s="67">
        <f t="shared" si="7"/>
        <v>20787905</v>
      </c>
      <c r="R45" s="67">
        <f t="shared" si="7"/>
        <v>45923618</v>
      </c>
      <c r="S45" s="67">
        <f t="shared" si="7"/>
        <v>15653743</v>
      </c>
      <c r="T45" s="67">
        <f t="shared" si="7"/>
        <v>23309680</v>
      </c>
      <c r="U45" s="67">
        <f t="shared" si="7"/>
        <v>48517249</v>
      </c>
      <c r="V45" s="67">
        <f t="shared" si="7"/>
        <v>87480672</v>
      </c>
      <c r="W45" s="67">
        <f t="shared" si="7"/>
        <v>193294852</v>
      </c>
      <c r="X45" s="67">
        <f t="shared" si="7"/>
        <v>270193525</v>
      </c>
      <c r="Y45" s="67">
        <f t="shared" si="7"/>
        <v>-76898673</v>
      </c>
      <c r="Z45" s="69">
        <f t="shared" si="5"/>
        <v>-28.460590608157617</v>
      </c>
      <c r="AA45" s="68">
        <f t="shared" si="8"/>
        <v>270193525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1092996857</v>
      </c>
      <c r="D49" s="78">
        <f t="shared" si="9"/>
        <v>0</v>
      </c>
      <c r="E49" s="79">
        <f t="shared" si="9"/>
        <v>1469462648</v>
      </c>
      <c r="F49" s="79">
        <f t="shared" si="9"/>
        <v>1557970940</v>
      </c>
      <c r="G49" s="79">
        <f t="shared" si="9"/>
        <v>6688657</v>
      </c>
      <c r="H49" s="79">
        <f t="shared" si="9"/>
        <v>51226973</v>
      </c>
      <c r="I49" s="79">
        <f t="shared" si="9"/>
        <v>41076265</v>
      </c>
      <c r="J49" s="79">
        <f t="shared" si="9"/>
        <v>98991895</v>
      </c>
      <c r="K49" s="79">
        <f t="shared" si="9"/>
        <v>96050247</v>
      </c>
      <c r="L49" s="79">
        <f t="shared" si="9"/>
        <v>69427907</v>
      </c>
      <c r="M49" s="79">
        <f t="shared" si="9"/>
        <v>133305565</v>
      </c>
      <c r="N49" s="79">
        <f t="shared" si="9"/>
        <v>298783719</v>
      </c>
      <c r="O49" s="79">
        <f t="shared" si="9"/>
        <v>46823748</v>
      </c>
      <c r="P49" s="79">
        <f t="shared" si="9"/>
        <v>89891469</v>
      </c>
      <c r="Q49" s="79">
        <f t="shared" si="9"/>
        <v>128541203</v>
      </c>
      <c r="R49" s="79">
        <f t="shared" si="9"/>
        <v>265256420</v>
      </c>
      <c r="S49" s="79">
        <f t="shared" si="9"/>
        <v>149069998</v>
      </c>
      <c r="T49" s="79">
        <f t="shared" si="9"/>
        <v>136680969</v>
      </c>
      <c r="U49" s="79">
        <f t="shared" si="9"/>
        <v>308247021</v>
      </c>
      <c r="V49" s="79">
        <f t="shared" si="9"/>
        <v>593997988</v>
      </c>
      <c r="W49" s="79">
        <f t="shared" si="9"/>
        <v>1257030022</v>
      </c>
      <c r="X49" s="79">
        <f t="shared" si="9"/>
        <v>1557970940</v>
      </c>
      <c r="Y49" s="79">
        <f t="shared" si="9"/>
        <v>-300940918</v>
      </c>
      <c r="Z49" s="80">
        <f t="shared" si="5"/>
        <v>-19.316208683584303</v>
      </c>
      <c r="AA49" s="81">
        <f>SUM(AA41:AA48)</f>
        <v>1557970940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264983307</v>
      </c>
      <c r="D51" s="66">
        <f t="shared" si="10"/>
        <v>0</v>
      </c>
      <c r="E51" s="67">
        <f t="shared" si="10"/>
        <v>419268369</v>
      </c>
      <c r="F51" s="67">
        <f t="shared" si="10"/>
        <v>396885935</v>
      </c>
      <c r="G51" s="67">
        <f t="shared" si="10"/>
        <v>3093706</v>
      </c>
      <c r="H51" s="67">
        <f t="shared" si="10"/>
        <v>9514249</v>
      </c>
      <c r="I51" s="67">
        <f t="shared" si="10"/>
        <v>20532934</v>
      </c>
      <c r="J51" s="67">
        <f t="shared" si="10"/>
        <v>33140889</v>
      </c>
      <c r="K51" s="67">
        <f t="shared" si="10"/>
        <v>25586741</v>
      </c>
      <c r="L51" s="67">
        <f t="shared" si="10"/>
        <v>28595066</v>
      </c>
      <c r="M51" s="67">
        <f t="shared" si="10"/>
        <v>51462666</v>
      </c>
      <c r="N51" s="67">
        <f t="shared" si="10"/>
        <v>105644473</v>
      </c>
      <c r="O51" s="67">
        <f t="shared" si="10"/>
        <v>14930914</v>
      </c>
      <c r="P51" s="67">
        <f t="shared" si="10"/>
        <v>10063459</v>
      </c>
      <c r="Q51" s="67">
        <f t="shared" si="10"/>
        <v>30793659</v>
      </c>
      <c r="R51" s="67">
        <f t="shared" si="10"/>
        <v>55788032</v>
      </c>
      <c r="S51" s="67">
        <f t="shared" si="10"/>
        <v>24980805</v>
      </c>
      <c r="T51" s="67">
        <f t="shared" si="10"/>
        <v>33990707</v>
      </c>
      <c r="U51" s="67">
        <f t="shared" si="10"/>
        <v>49215050</v>
      </c>
      <c r="V51" s="67">
        <f t="shared" si="10"/>
        <v>108186562</v>
      </c>
      <c r="W51" s="67">
        <f t="shared" si="10"/>
        <v>302759956</v>
      </c>
      <c r="X51" s="67">
        <f t="shared" si="10"/>
        <v>396885935</v>
      </c>
      <c r="Y51" s="67">
        <f t="shared" si="10"/>
        <v>-94125979</v>
      </c>
      <c r="Z51" s="69">
        <f>+IF(X51&lt;&gt;0,+(Y51/X51)*100,0)</f>
        <v>-23.716128665532075</v>
      </c>
      <c r="AA51" s="68">
        <f>SUM(AA57:AA61)</f>
        <v>396885935</v>
      </c>
    </row>
    <row r="52" spans="1:27" ht="13.5">
      <c r="A52" s="84" t="s">
        <v>32</v>
      </c>
      <c r="B52" s="47"/>
      <c r="C52" s="9">
        <v>60326609</v>
      </c>
      <c r="D52" s="10"/>
      <c r="E52" s="11">
        <v>68571613</v>
      </c>
      <c r="F52" s="11">
        <v>68152247</v>
      </c>
      <c r="G52" s="11">
        <v>647687</v>
      </c>
      <c r="H52" s="11">
        <v>1377156</v>
      </c>
      <c r="I52" s="11">
        <v>1092792</v>
      </c>
      <c r="J52" s="11">
        <v>3117635</v>
      </c>
      <c r="K52" s="11">
        <v>3532335</v>
      </c>
      <c r="L52" s="11">
        <v>5715760</v>
      </c>
      <c r="M52" s="11">
        <v>6871470</v>
      </c>
      <c r="N52" s="11">
        <v>16119565</v>
      </c>
      <c r="O52" s="11">
        <v>2402487</v>
      </c>
      <c r="P52" s="11">
        <v>7961048</v>
      </c>
      <c r="Q52" s="11">
        <v>2958579</v>
      </c>
      <c r="R52" s="11">
        <v>13322114</v>
      </c>
      <c r="S52" s="11">
        <v>5631633</v>
      </c>
      <c r="T52" s="11">
        <v>10063645</v>
      </c>
      <c r="U52" s="11">
        <v>15963740</v>
      </c>
      <c r="V52" s="11">
        <v>31659018</v>
      </c>
      <c r="W52" s="11">
        <v>64218332</v>
      </c>
      <c r="X52" s="11">
        <v>68152247</v>
      </c>
      <c r="Y52" s="11">
        <v>-3933915</v>
      </c>
      <c r="Z52" s="2">
        <v>-5.77</v>
      </c>
      <c r="AA52" s="15">
        <v>68152247</v>
      </c>
    </row>
    <row r="53" spans="1:27" ht="13.5">
      <c r="A53" s="84" t="s">
        <v>33</v>
      </c>
      <c r="B53" s="47"/>
      <c r="C53" s="9">
        <v>70828387</v>
      </c>
      <c r="D53" s="10"/>
      <c r="E53" s="11">
        <v>144122254</v>
      </c>
      <c r="F53" s="11">
        <v>128723754</v>
      </c>
      <c r="G53" s="11">
        <v>1751220</v>
      </c>
      <c r="H53" s="11">
        <v>5628815</v>
      </c>
      <c r="I53" s="11">
        <v>6532616</v>
      </c>
      <c r="J53" s="11">
        <v>13912651</v>
      </c>
      <c r="K53" s="11">
        <v>7373295</v>
      </c>
      <c r="L53" s="11">
        <v>14086675</v>
      </c>
      <c r="M53" s="11">
        <v>35372543</v>
      </c>
      <c r="N53" s="11">
        <v>56832513</v>
      </c>
      <c r="O53" s="11">
        <v>4105978</v>
      </c>
      <c r="P53" s="11">
        <v>-10506828</v>
      </c>
      <c r="Q53" s="11">
        <v>10042174</v>
      </c>
      <c r="R53" s="11">
        <v>3641324</v>
      </c>
      <c r="S53" s="11">
        <v>9969111</v>
      </c>
      <c r="T53" s="11">
        <v>9699684</v>
      </c>
      <c r="U53" s="11">
        <v>10580418</v>
      </c>
      <c r="V53" s="11">
        <v>30249213</v>
      </c>
      <c r="W53" s="11">
        <v>104635701</v>
      </c>
      <c r="X53" s="11">
        <v>128723754</v>
      </c>
      <c r="Y53" s="11">
        <v>-24088053</v>
      </c>
      <c r="Z53" s="2">
        <v>-18.71</v>
      </c>
      <c r="AA53" s="15">
        <v>128723754</v>
      </c>
    </row>
    <row r="54" spans="1:27" ht="13.5">
      <c r="A54" s="84" t="s">
        <v>34</v>
      </c>
      <c r="B54" s="47"/>
      <c r="C54" s="9">
        <v>56350947</v>
      </c>
      <c r="D54" s="10"/>
      <c r="E54" s="11">
        <v>49463766</v>
      </c>
      <c r="F54" s="11">
        <v>54234696</v>
      </c>
      <c r="G54" s="11">
        <v>426641</v>
      </c>
      <c r="H54" s="11">
        <v>467115</v>
      </c>
      <c r="I54" s="11">
        <v>6426064</v>
      </c>
      <c r="J54" s="11">
        <v>7319820</v>
      </c>
      <c r="K54" s="11">
        <v>8915862</v>
      </c>
      <c r="L54" s="11">
        <v>1352663</v>
      </c>
      <c r="M54" s="11">
        <v>2433550</v>
      </c>
      <c r="N54" s="11">
        <v>12702075</v>
      </c>
      <c r="O54" s="11">
        <v>4280526</v>
      </c>
      <c r="P54" s="11">
        <v>2989322</v>
      </c>
      <c r="Q54" s="11">
        <v>5041965</v>
      </c>
      <c r="R54" s="11">
        <v>12311813</v>
      </c>
      <c r="S54" s="11">
        <v>4132582</v>
      </c>
      <c r="T54" s="11">
        <v>3529589</v>
      </c>
      <c r="U54" s="11">
        <v>5436253</v>
      </c>
      <c r="V54" s="11">
        <v>13098424</v>
      </c>
      <c r="W54" s="11">
        <v>45432132</v>
      </c>
      <c r="X54" s="11">
        <v>54234696</v>
      </c>
      <c r="Y54" s="11">
        <v>-8802564</v>
      </c>
      <c r="Z54" s="2">
        <v>-16.23</v>
      </c>
      <c r="AA54" s="15">
        <v>54234696</v>
      </c>
    </row>
    <row r="55" spans="1:27" ht="13.5">
      <c r="A55" s="84" t="s">
        <v>35</v>
      </c>
      <c r="B55" s="47"/>
      <c r="C55" s="9">
        <v>14116855</v>
      </c>
      <c r="D55" s="10"/>
      <c r="E55" s="11">
        <v>15567864</v>
      </c>
      <c r="F55" s="11">
        <v>15967864</v>
      </c>
      <c r="G55" s="11"/>
      <c r="H55" s="11">
        <v>23108</v>
      </c>
      <c r="I55" s="11">
        <v>753201</v>
      </c>
      <c r="J55" s="11">
        <v>776309</v>
      </c>
      <c r="K55" s="11">
        <v>1096390</v>
      </c>
      <c r="L55" s="11">
        <v>621151</v>
      </c>
      <c r="M55" s="11">
        <v>2055323</v>
      </c>
      <c r="N55" s="11">
        <v>3772864</v>
      </c>
      <c r="O55" s="11">
        <v>720635</v>
      </c>
      <c r="P55" s="11">
        <v>2774864</v>
      </c>
      <c r="Q55" s="11">
        <v>690272</v>
      </c>
      <c r="R55" s="11">
        <v>4185771</v>
      </c>
      <c r="S55" s="11">
        <v>929952</v>
      </c>
      <c r="T55" s="11">
        <v>1105622</v>
      </c>
      <c r="U55" s="11">
        <v>3053555</v>
      </c>
      <c r="V55" s="11">
        <v>5089129</v>
      </c>
      <c r="W55" s="11">
        <v>13824073</v>
      </c>
      <c r="X55" s="11">
        <v>15967864</v>
      </c>
      <c r="Y55" s="11">
        <v>-2143791</v>
      </c>
      <c r="Z55" s="2">
        <v>-13.43</v>
      </c>
      <c r="AA55" s="15">
        <v>15967864</v>
      </c>
    </row>
    <row r="56" spans="1:27" ht="13.5">
      <c r="A56" s="84" t="s">
        <v>36</v>
      </c>
      <c r="B56" s="47"/>
      <c r="C56" s="9">
        <v>1982544</v>
      </c>
      <c r="D56" s="10"/>
      <c r="E56" s="11">
        <v>11555531</v>
      </c>
      <c r="F56" s="11">
        <v>7605531</v>
      </c>
      <c r="G56" s="11">
        <v>15347</v>
      </c>
      <c r="H56" s="11">
        <v>34196</v>
      </c>
      <c r="I56" s="11">
        <v>44510</v>
      </c>
      <c r="J56" s="11">
        <v>94053</v>
      </c>
      <c r="K56" s="11">
        <v>506906</v>
      </c>
      <c r="L56" s="11">
        <v>29054</v>
      </c>
      <c r="M56" s="11">
        <v>14918</v>
      </c>
      <c r="N56" s="11">
        <v>550878</v>
      </c>
      <c r="O56" s="11">
        <v>149303</v>
      </c>
      <c r="P56" s="11">
        <v>74640</v>
      </c>
      <c r="Q56" s="11">
        <v>19744</v>
      </c>
      <c r="R56" s="11">
        <v>243687</v>
      </c>
      <c r="S56" s="11">
        <v>60271</v>
      </c>
      <c r="T56" s="11">
        <v>40466</v>
      </c>
      <c r="U56" s="11">
        <v>878458</v>
      </c>
      <c r="V56" s="11">
        <v>979195</v>
      </c>
      <c r="W56" s="11">
        <v>1867813</v>
      </c>
      <c r="X56" s="11">
        <v>7605531</v>
      </c>
      <c r="Y56" s="11">
        <v>-5737718</v>
      </c>
      <c r="Z56" s="2">
        <v>-75.44</v>
      </c>
      <c r="AA56" s="15">
        <v>7605531</v>
      </c>
    </row>
    <row r="57" spans="1:27" ht="13.5">
      <c r="A57" s="85" t="s">
        <v>37</v>
      </c>
      <c r="B57" s="47"/>
      <c r="C57" s="49">
        <f aca="true" t="shared" si="11" ref="C57:Y57">SUM(C52:C56)</f>
        <v>203605342</v>
      </c>
      <c r="D57" s="50">
        <f t="shared" si="11"/>
        <v>0</v>
      </c>
      <c r="E57" s="51">
        <f t="shared" si="11"/>
        <v>289281028</v>
      </c>
      <c r="F57" s="51">
        <f t="shared" si="11"/>
        <v>274684092</v>
      </c>
      <c r="G57" s="51">
        <f t="shared" si="11"/>
        <v>2840895</v>
      </c>
      <c r="H57" s="51">
        <f t="shared" si="11"/>
        <v>7530390</v>
      </c>
      <c r="I57" s="51">
        <f t="shared" si="11"/>
        <v>14849183</v>
      </c>
      <c r="J57" s="51">
        <f t="shared" si="11"/>
        <v>25220468</v>
      </c>
      <c r="K57" s="51">
        <f t="shared" si="11"/>
        <v>21424788</v>
      </c>
      <c r="L57" s="51">
        <f t="shared" si="11"/>
        <v>21805303</v>
      </c>
      <c r="M57" s="51">
        <f t="shared" si="11"/>
        <v>46747804</v>
      </c>
      <c r="N57" s="51">
        <f t="shared" si="11"/>
        <v>89977895</v>
      </c>
      <c r="O57" s="51">
        <f t="shared" si="11"/>
        <v>11658929</v>
      </c>
      <c r="P57" s="51">
        <f t="shared" si="11"/>
        <v>3293046</v>
      </c>
      <c r="Q57" s="51">
        <f t="shared" si="11"/>
        <v>18752734</v>
      </c>
      <c r="R57" s="51">
        <f t="shared" si="11"/>
        <v>33704709</v>
      </c>
      <c r="S57" s="51">
        <f t="shared" si="11"/>
        <v>20723549</v>
      </c>
      <c r="T57" s="51">
        <f t="shared" si="11"/>
        <v>24439006</v>
      </c>
      <c r="U57" s="51">
        <f t="shared" si="11"/>
        <v>35912424</v>
      </c>
      <c r="V57" s="51">
        <f t="shared" si="11"/>
        <v>81074979</v>
      </c>
      <c r="W57" s="51">
        <f t="shared" si="11"/>
        <v>229978051</v>
      </c>
      <c r="X57" s="51">
        <f t="shared" si="11"/>
        <v>274684092</v>
      </c>
      <c r="Y57" s="51">
        <f t="shared" si="11"/>
        <v>-44706041</v>
      </c>
      <c r="Z57" s="52">
        <f>+IF(X57&lt;&gt;0,+(Y57/X57)*100,0)</f>
        <v>-16.275438695590715</v>
      </c>
      <c r="AA57" s="53">
        <f>SUM(AA52:AA56)</f>
        <v>274684092</v>
      </c>
    </row>
    <row r="58" spans="1:27" ht="13.5">
      <c r="A58" s="86" t="s">
        <v>38</v>
      </c>
      <c r="B58" s="35"/>
      <c r="C58" s="9">
        <v>6702221</v>
      </c>
      <c r="D58" s="10"/>
      <c r="E58" s="11">
        <v>11864118</v>
      </c>
      <c r="F58" s="11">
        <v>12288445</v>
      </c>
      <c r="G58" s="11">
        <v>5759</v>
      </c>
      <c r="H58" s="11">
        <v>17451</v>
      </c>
      <c r="I58" s="11">
        <v>988582</v>
      </c>
      <c r="J58" s="11">
        <v>1011792</v>
      </c>
      <c r="K58" s="11">
        <v>60079</v>
      </c>
      <c r="L58" s="11">
        <v>422948</v>
      </c>
      <c r="M58" s="11">
        <v>100756</v>
      </c>
      <c r="N58" s="11">
        <v>583783</v>
      </c>
      <c r="O58" s="11">
        <v>82312</v>
      </c>
      <c r="P58" s="11">
        <v>338257</v>
      </c>
      <c r="Q58" s="11">
        <v>1955293</v>
      </c>
      <c r="R58" s="11">
        <v>2375862</v>
      </c>
      <c r="S58" s="11">
        <v>180338</v>
      </c>
      <c r="T58" s="11">
        <v>363529</v>
      </c>
      <c r="U58" s="11">
        <v>1909459</v>
      </c>
      <c r="V58" s="11">
        <v>2453326</v>
      </c>
      <c r="W58" s="11">
        <v>6424763</v>
      </c>
      <c r="X58" s="11">
        <v>12288445</v>
      </c>
      <c r="Y58" s="11">
        <v>-5863682</v>
      </c>
      <c r="Z58" s="2">
        <v>-47.72</v>
      </c>
      <c r="AA58" s="15">
        <v>12288445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54675744</v>
      </c>
      <c r="D61" s="10"/>
      <c r="E61" s="11">
        <v>118123223</v>
      </c>
      <c r="F61" s="11">
        <v>109913398</v>
      </c>
      <c r="G61" s="11">
        <v>247052</v>
      </c>
      <c r="H61" s="11">
        <v>1966408</v>
      </c>
      <c r="I61" s="11">
        <v>4695169</v>
      </c>
      <c r="J61" s="11">
        <v>6908629</v>
      </c>
      <c r="K61" s="11">
        <v>4101874</v>
      </c>
      <c r="L61" s="11">
        <v>6366815</v>
      </c>
      <c r="M61" s="11">
        <v>4614106</v>
      </c>
      <c r="N61" s="11">
        <v>15082795</v>
      </c>
      <c r="O61" s="11">
        <v>3189673</v>
      </c>
      <c r="P61" s="11">
        <v>6432156</v>
      </c>
      <c r="Q61" s="11">
        <v>10085632</v>
      </c>
      <c r="R61" s="11">
        <v>19707461</v>
      </c>
      <c r="S61" s="11">
        <v>4076918</v>
      </c>
      <c r="T61" s="11">
        <v>9188172</v>
      </c>
      <c r="U61" s="11">
        <v>11393167</v>
      </c>
      <c r="V61" s="11">
        <v>24658257</v>
      </c>
      <c r="W61" s="11">
        <v>66357142</v>
      </c>
      <c r="X61" s="11">
        <v>109913398</v>
      </c>
      <c r="Y61" s="11">
        <v>-43556256</v>
      </c>
      <c r="Z61" s="2">
        <v>-39.63</v>
      </c>
      <c r="AA61" s="15">
        <v>109913398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264983547</v>
      </c>
      <c r="D66" s="13"/>
      <c r="E66" s="14">
        <v>419268374</v>
      </c>
      <c r="F66" s="14">
        <v>396885397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396885397</v>
      </c>
      <c r="Y66" s="14">
        <v>-396885397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3093707</v>
      </c>
      <c r="H68" s="11">
        <v>9514249</v>
      </c>
      <c r="I68" s="11">
        <v>20532935</v>
      </c>
      <c r="J68" s="11">
        <v>33140891</v>
      </c>
      <c r="K68" s="11">
        <v>25586743</v>
      </c>
      <c r="L68" s="11">
        <v>28595066</v>
      </c>
      <c r="M68" s="11">
        <v>51462667</v>
      </c>
      <c r="N68" s="11">
        <v>105644476</v>
      </c>
      <c r="O68" s="11">
        <v>14930916</v>
      </c>
      <c r="P68" s="11">
        <v>10063460</v>
      </c>
      <c r="Q68" s="11">
        <v>30793658</v>
      </c>
      <c r="R68" s="11">
        <v>55788034</v>
      </c>
      <c r="S68" s="11">
        <v>24980805</v>
      </c>
      <c r="T68" s="11">
        <v>33990705</v>
      </c>
      <c r="U68" s="11">
        <v>49215050</v>
      </c>
      <c r="V68" s="11">
        <v>108186560</v>
      </c>
      <c r="W68" s="11">
        <v>302759961</v>
      </c>
      <c r="X68" s="11"/>
      <c r="Y68" s="11">
        <v>302759961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264983547</v>
      </c>
      <c r="D69" s="78">
        <f t="shared" si="12"/>
        <v>0</v>
      </c>
      <c r="E69" s="79">
        <f t="shared" si="12"/>
        <v>419268374</v>
      </c>
      <c r="F69" s="79">
        <f t="shared" si="12"/>
        <v>396885397</v>
      </c>
      <c r="G69" s="79">
        <f t="shared" si="12"/>
        <v>3093707</v>
      </c>
      <c r="H69" s="79">
        <f t="shared" si="12"/>
        <v>9514249</v>
      </c>
      <c r="I69" s="79">
        <f t="shared" si="12"/>
        <v>20532935</v>
      </c>
      <c r="J69" s="79">
        <f t="shared" si="12"/>
        <v>33140891</v>
      </c>
      <c r="K69" s="79">
        <f t="shared" si="12"/>
        <v>25586743</v>
      </c>
      <c r="L69" s="79">
        <f t="shared" si="12"/>
        <v>28595066</v>
      </c>
      <c r="M69" s="79">
        <f t="shared" si="12"/>
        <v>51462667</v>
      </c>
      <c r="N69" s="79">
        <f t="shared" si="12"/>
        <v>105644476</v>
      </c>
      <c r="O69" s="79">
        <f t="shared" si="12"/>
        <v>14930916</v>
      </c>
      <c r="P69" s="79">
        <f t="shared" si="12"/>
        <v>10063460</v>
      </c>
      <c r="Q69" s="79">
        <f t="shared" si="12"/>
        <v>30793658</v>
      </c>
      <c r="R69" s="79">
        <f t="shared" si="12"/>
        <v>55788034</v>
      </c>
      <c r="S69" s="79">
        <f t="shared" si="12"/>
        <v>24980805</v>
      </c>
      <c r="T69" s="79">
        <f t="shared" si="12"/>
        <v>33990705</v>
      </c>
      <c r="U69" s="79">
        <f t="shared" si="12"/>
        <v>49215050</v>
      </c>
      <c r="V69" s="79">
        <f t="shared" si="12"/>
        <v>108186560</v>
      </c>
      <c r="W69" s="79">
        <f t="shared" si="12"/>
        <v>302759961</v>
      </c>
      <c r="X69" s="79">
        <f t="shared" si="12"/>
        <v>396885397</v>
      </c>
      <c r="Y69" s="79">
        <f t="shared" si="12"/>
        <v>-94125436</v>
      </c>
      <c r="Z69" s="80">
        <f>+IF(X69&lt;&gt;0,+(Y69/X69)*100,0)</f>
        <v>-23.71602399873634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3885723</v>
      </c>
      <c r="D5" s="42">
        <f t="shared" si="0"/>
        <v>0</v>
      </c>
      <c r="E5" s="43">
        <f t="shared" si="0"/>
        <v>7055000</v>
      </c>
      <c r="F5" s="43">
        <f t="shared" si="0"/>
        <v>6358719</v>
      </c>
      <c r="G5" s="43">
        <f t="shared" si="0"/>
        <v>256069</v>
      </c>
      <c r="H5" s="43">
        <f t="shared" si="0"/>
        <v>338356</v>
      </c>
      <c r="I5" s="43">
        <f t="shared" si="0"/>
        <v>1400</v>
      </c>
      <c r="J5" s="43">
        <f t="shared" si="0"/>
        <v>595825</v>
      </c>
      <c r="K5" s="43">
        <f t="shared" si="0"/>
        <v>31961</v>
      </c>
      <c r="L5" s="43">
        <f t="shared" si="0"/>
        <v>27800</v>
      </c>
      <c r="M5" s="43">
        <f t="shared" si="0"/>
        <v>688359</v>
      </c>
      <c r="N5" s="43">
        <f t="shared" si="0"/>
        <v>748120</v>
      </c>
      <c r="O5" s="43">
        <f t="shared" si="0"/>
        <v>26000</v>
      </c>
      <c r="P5" s="43">
        <f t="shared" si="0"/>
        <v>0</v>
      </c>
      <c r="Q5" s="43">
        <f t="shared" si="0"/>
        <v>510683</v>
      </c>
      <c r="R5" s="43">
        <f t="shared" si="0"/>
        <v>536683</v>
      </c>
      <c r="S5" s="43">
        <f t="shared" si="0"/>
        <v>2174648</v>
      </c>
      <c r="T5" s="43">
        <f t="shared" si="0"/>
        <v>49600</v>
      </c>
      <c r="U5" s="43">
        <f t="shared" si="0"/>
        <v>0</v>
      </c>
      <c r="V5" s="43">
        <f t="shared" si="0"/>
        <v>2224248</v>
      </c>
      <c r="W5" s="43">
        <f t="shared" si="0"/>
        <v>4104876</v>
      </c>
      <c r="X5" s="43">
        <f t="shared" si="0"/>
        <v>6358719</v>
      </c>
      <c r="Y5" s="43">
        <f t="shared" si="0"/>
        <v>-2253843</v>
      </c>
      <c r="Z5" s="44">
        <f>+IF(X5&lt;&gt;0,+(Y5/X5)*100,0)</f>
        <v>-35.444922161208886</v>
      </c>
      <c r="AA5" s="45">
        <f>SUM(AA11:AA18)</f>
        <v>6358719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3885723</v>
      </c>
      <c r="D15" s="10"/>
      <c r="E15" s="11">
        <v>7055000</v>
      </c>
      <c r="F15" s="11">
        <v>6358719</v>
      </c>
      <c r="G15" s="11">
        <v>256069</v>
      </c>
      <c r="H15" s="11">
        <v>338356</v>
      </c>
      <c r="I15" s="11">
        <v>1400</v>
      </c>
      <c r="J15" s="11">
        <v>595825</v>
      </c>
      <c r="K15" s="11">
        <v>31961</v>
      </c>
      <c r="L15" s="11">
        <v>27800</v>
      </c>
      <c r="M15" s="11">
        <v>688359</v>
      </c>
      <c r="N15" s="11">
        <v>748120</v>
      </c>
      <c r="O15" s="11">
        <v>26000</v>
      </c>
      <c r="P15" s="11"/>
      <c r="Q15" s="11">
        <v>510683</v>
      </c>
      <c r="R15" s="11">
        <v>536683</v>
      </c>
      <c r="S15" s="11">
        <v>2174648</v>
      </c>
      <c r="T15" s="11">
        <v>49600</v>
      </c>
      <c r="U15" s="11"/>
      <c r="V15" s="11">
        <v>2224248</v>
      </c>
      <c r="W15" s="11">
        <v>4104876</v>
      </c>
      <c r="X15" s="11">
        <v>6358719</v>
      </c>
      <c r="Y15" s="11">
        <v>-2253843</v>
      </c>
      <c r="Z15" s="2">
        <v>-35.44</v>
      </c>
      <c r="AA15" s="15">
        <v>6358719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3885723</v>
      </c>
      <c r="D45" s="66">
        <f t="shared" si="7"/>
        <v>0</v>
      </c>
      <c r="E45" s="67">
        <f t="shared" si="7"/>
        <v>7055000</v>
      </c>
      <c r="F45" s="67">
        <f t="shared" si="7"/>
        <v>6358719</v>
      </c>
      <c r="G45" s="67">
        <f t="shared" si="7"/>
        <v>256069</v>
      </c>
      <c r="H45" s="67">
        <f t="shared" si="7"/>
        <v>338356</v>
      </c>
      <c r="I45" s="67">
        <f t="shared" si="7"/>
        <v>1400</v>
      </c>
      <c r="J45" s="67">
        <f t="shared" si="7"/>
        <v>595825</v>
      </c>
      <c r="K45" s="67">
        <f t="shared" si="7"/>
        <v>31961</v>
      </c>
      <c r="L45" s="67">
        <f t="shared" si="7"/>
        <v>27800</v>
      </c>
      <c r="M45" s="67">
        <f t="shared" si="7"/>
        <v>688359</v>
      </c>
      <c r="N45" s="67">
        <f t="shared" si="7"/>
        <v>748120</v>
      </c>
      <c r="O45" s="67">
        <f t="shared" si="7"/>
        <v>26000</v>
      </c>
      <c r="P45" s="67">
        <f t="shared" si="7"/>
        <v>0</v>
      </c>
      <c r="Q45" s="67">
        <f t="shared" si="7"/>
        <v>510683</v>
      </c>
      <c r="R45" s="67">
        <f t="shared" si="7"/>
        <v>536683</v>
      </c>
      <c r="S45" s="67">
        <f t="shared" si="7"/>
        <v>2174648</v>
      </c>
      <c r="T45" s="67">
        <f t="shared" si="7"/>
        <v>49600</v>
      </c>
      <c r="U45" s="67">
        <f t="shared" si="7"/>
        <v>0</v>
      </c>
      <c r="V45" s="67">
        <f t="shared" si="7"/>
        <v>2224248</v>
      </c>
      <c r="W45" s="67">
        <f t="shared" si="7"/>
        <v>4104876</v>
      </c>
      <c r="X45" s="67">
        <f t="shared" si="7"/>
        <v>6358719</v>
      </c>
      <c r="Y45" s="67">
        <f t="shared" si="7"/>
        <v>-2253843</v>
      </c>
      <c r="Z45" s="69">
        <f t="shared" si="5"/>
        <v>-35.444922161208886</v>
      </c>
      <c r="AA45" s="68">
        <f t="shared" si="8"/>
        <v>6358719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3885723</v>
      </c>
      <c r="D49" s="78">
        <f t="shared" si="9"/>
        <v>0</v>
      </c>
      <c r="E49" s="79">
        <f t="shared" si="9"/>
        <v>7055000</v>
      </c>
      <c r="F49" s="79">
        <f t="shared" si="9"/>
        <v>6358719</v>
      </c>
      <c r="G49" s="79">
        <f t="shared" si="9"/>
        <v>256069</v>
      </c>
      <c r="H49" s="79">
        <f t="shared" si="9"/>
        <v>338356</v>
      </c>
      <c r="I49" s="79">
        <f t="shared" si="9"/>
        <v>1400</v>
      </c>
      <c r="J49" s="79">
        <f t="shared" si="9"/>
        <v>595825</v>
      </c>
      <c r="K49" s="79">
        <f t="shared" si="9"/>
        <v>31961</v>
      </c>
      <c r="L49" s="79">
        <f t="shared" si="9"/>
        <v>27800</v>
      </c>
      <c r="M49" s="79">
        <f t="shared" si="9"/>
        <v>688359</v>
      </c>
      <c r="N49" s="79">
        <f t="shared" si="9"/>
        <v>748120</v>
      </c>
      <c r="O49" s="79">
        <f t="shared" si="9"/>
        <v>26000</v>
      </c>
      <c r="P49" s="79">
        <f t="shared" si="9"/>
        <v>0</v>
      </c>
      <c r="Q49" s="79">
        <f t="shared" si="9"/>
        <v>510683</v>
      </c>
      <c r="R49" s="79">
        <f t="shared" si="9"/>
        <v>536683</v>
      </c>
      <c r="S49" s="79">
        <f t="shared" si="9"/>
        <v>2174648</v>
      </c>
      <c r="T49" s="79">
        <f t="shared" si="9"/>
        <v>49600</v>
      </c>
      <c r="U49" s="79">
        <f t="shared" si="9"/>
        <v>0</v>
      </c>
      <c r="V49" s="79">
        <f t="shared" si="9"/>
        <v>2224248</v>
      </c>
      <c r="W49" s="79">
        <f t="shared" si="9"/>
        <v>4104876</v>
      </c>
      <c r="X49" s="79">
        <f t="shared" si="9"/>
        <v>6358719</v>
      </c>
      <c r="Y49" s="79">
        <f t="shared" si="9"/>
        <v>-2253843</v>
      </c>
      <c r="Z49" s="80">
        <f t="shared" si="5"/>
        <v>-35.444922161208886</v>
      </c>
      <c r="AA49" s="81">
        <f>SUM(AA41:AA48)</f>
        <v>6358719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730000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730000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>
        <v>148000</v>
      </c>
      <c r="E68" s="11">
        <v>730000</v>
      </c>
      <c r="F68" s="11">
        <v>1480000</v>
      </c>
      <c r="G68" s="11">
        <v>165275</v>
      </c>
      <c r="H68" s="11">
        <v>231803</v>
      </c>
      <c r="I68" s="11">
        <v>6840</v>
      </c>
      <c r="J68" s="11">
        <v>403918</v>
      </c>
      <c r="K68" s="11">
        <v>143551</v>
      </c>
      <c r="L68" s="11">
        <v>135017</v>
      </c>
      <c r="M68" s="11">
        <v>9690</v>
      </c>
      <c r="N68" s="11">
        <v>288258</v>
      </c>
      <c r="O68" s="11">
        <v>5775</v>
      </c>
      <c r="P68" s="11">
        <v>103674</v>
      </c>
      <c r="Q68" s="11">
        <v>218559</v>
      </c>
      <c r="R68" s="11">
        <v>328008</v>
      </c>
      <c r="S68" s="11">
        <v>130618</v>
      </c>
      <c r="T68" s="11">
        <v>156590</v>
      </c>
      <c r="U68" s="11">
        <v>8090</v>
      </c>
      <c r="V68" s="11">
        <v>295298</v>
      </c>
      <c r="W68" s="11">
        <v>1315482</v>
      </c>
      <c r="X68" s="11">
        <v>1480000</v>
      </c>
      <c r="Y68" s="11">
        <v>-164518</v>
      </c>
      <c r="Z68" s="2">
        <v>-11.12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148000</v>
      </c>
      <c r="E69" s="79">
        <f t="shared" si="12"/>
        <v>730000</v>
      </c>
      <c r="F69" s="79">
        <f t="shared" si="12"/>
        <v>1480000</v>
      </c>
      <c r="G69" s="79">
        <f t="shared" si="12"/>
        <v>165275</v>
      </c>
      <c r="H69" s="79">
        <f t="shared" si="12"/>
        <v>231803</v>
      </c>
      <c r="I69" s="79">
        <f t="shared" si="12"/>
        <v>6840</v>
      </c>
      <c r="J69" s="79">
        <f t="shared" si="12"/>
        <v>403918</v>
      </c>
      <c r="K69" s="79">
        <f t="shared" si="12"/>
        <v>143551</v>
      </c>
      <c r="L69" s="79">
        <f t="shared" si="12"/>
        <v>135017</v>
      </c>
      <c r="M69" s="79">
        <f t="shared" si="12"/>
        <v>9690</v>
      </c>
      <c r="N69" s="79">
        <f t="shared" si="12"/>
        <v>288258</v>
      </c>
      <c r="O69" s="79">
        <f t="shared" si="12"/>
        <v>5775</v>
      </c>
      <c r="P69" s="79">
        <f t="shared" si="12"/>
        <v>103674</v>
      </c>
      <c r="Q69" s="79">
        <f t="shared" si="12"/>
        <v>218559</v>
      </c>
      <c r="R69" s="79">
        <f t="shared" si="12"/>
        <v>328008</v>
      </c>
      <c r="S69" s="79">
        <f t="shared" si="12"/>
        <v>130618</v>
      </c>
      <c r="T69" s="79">
        <f t="shared" si="12"/>
        <v>156590</v>
      </c>
      <c r="U69" s="79">
        <f t="shared" si="12"/>
        <v>8090</v>
      </c>
      <c r="V69" s="79">
        <f t="shared" si="12"/>
        <v>295298</v>
      </c>
      <c r="W69" s="79">
        <f t="shared" si="12"/>
        <v>1315482</v>
      </c>
      <c r="X69" s="79">
        <f t="shared" si="12"/>
        <v>1480000</v>
      </c>
      <c r="Y69" s="79">
        <f t="shared" si="12"/>
        <v>-164518</v>
      </c>
      <c r="Z69" s="80">
        <f>+IF(X69&lt;&gt;0,+(Y69/X69)*100,0)</f>
        <v>-11.11608108108108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5516390</v>
      </c>
      <c r="H5" s="43">
        <f t="shared" si="0"/>
        <v>0</v>
      </c>
      <c r="I5" s="43">
        <f t="shared" si="0"/>
        <v>3587124</v>
      </c>
      <c r="J5" s="43">
        <f t="shared" si="0"/>
        <v>9103514</v>
      </c>
      <c r="K5" s="43">
        <f t="shared" si="0"/>
        <v>6353604</v>
      </c>
      <c r="L5" s="43">
        <f t="shared" si="0"/>
        <v>2526021</v>
      </c>
      <c r="M5" s="43">
        <f t="shared" si="0"/>
        <v>0</v>
      </c>
      <c r="N5" s="43">
        <f t="shared" si="0"/>
        <v>8879625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9803511</v>
      </c>
      <c r="V5" s="43">
        <f t="shared" si="0"/>
        <v>9803511</v>
      </c>
      <c r="W5" s="43">
        <f t="shared" si="0"/>
        <v>27786650</v>
      </c>
      <c r="X5" s="43">
        <f t="shared" si="0"/>
        <v>0</v>
      </c>
      <c r="Y5" s="43">
        <f t="shared" si="0"/>
        <v>27786650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>
        <v>1741</v>
      </c>
      <c r="J6" s="11">
        <v>1741</v>
      </c>
      <c r="K6" s="11">
        <v>51278</v>
      </c>
      <c r="L6" s="11">
        <v>1159984</v>
      </c>
      <c r="M6" s="11"/>
      <c r="N6" s="11">
        <v>1211262</v>
      </c>
      <c r="O6" s="11"/>
      <c r="P6" s="11"/>
      <c r="Q6" s="11"/>
      <c r="R6" s="11"/>
      <c r="S6" s="11"/>
      <c r="T6" s="11"/>
      <c r="U6" s="11">
        <v>243571</v>
      </c>
      <c r="V6" s="11">
        <v>243571</v>
      </c>
      <c r="W6" s="11">
        <v>1456574</v>
      </c>
      <c r="X6" s="11"/>
      <c r="Y6" s="11">
        <v>1456574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>
        <v>54686</v>
      </c>
      <c r="H7" s="11"/>
      <c r="I7" s="11">
        <v>394266</v>
      </c>
      <c r="J7" s="11">
        <v>448952</v>
      </c>
      <c r="K7" s="11">
        <v>355298</v>
      </c>
      <c r="L7" s="11">
        <v>259911</v>
      </c>
      <c r="M7" s="11"/>
      <c r="N7" s="11">
        <v>615209</v>
      </c>
      <c r="O7" s="11"/>
      <c r="P7" s="11"/>
      <c r="Q7" s="11"/>
      <c r="R7" s="11"/>
      <c r="S7" s="11"/>
      <c r="T7" s="11"/>
      <c r="U7" s="11">
        <v>453490</v>
      </c>
      <c r="V7" s="11">
        <v>453490</v>
      </c>
      <c r="W7" s="11">
        <v>1517651</v>
      </c>
      <c r="X7" s="11"/>
      <c r="Y7" s="11">
        <v>1517651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>
        <v>51495</v>
      </c>
      <c r="H8" s="11"/>
      <c r="I8" s="11">
        <v>100164</v>
      </c>
      <c r="J8" s="11">
        <v>151659</v>
      </c>
      <c r="K8" s="11">
        <v>572417</v>
      </c>
      <c r="L8" s="11"/>
      <c r="M8" s="11"/>
      <c r="N8" s="11">
        <v>572417</v>
      </c>
      <c r="O8" s="11"/>
      <c r="P8" s="11"/>
      <c r="Q8" s="11"/>
      <c r="R8" s="11"/>
      <c r="S8" s="11"/>
      <c r="T8" s="11"/>
      <c r="U8" s="11">
        <v>706726</v>
      </c>
      <c r="V8" s="11">
        <v>706726</v>
      </c>
      <c r="W8" s="11">
        <v>1430802</v>
      </c>
      <c r="X8" s="11"/>
      <c r="Y8" s="11">
        <v>1430802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>
        <v>71095</v>
      </c>
      <c r="H9" s="11"/>
      <c r="I9" s="11">
        <v>223055</v>
      </c>
      <c r="J9" s="11">
        <v>294150</v>
      </c>
      <c r="K9" s="11">
        <v>2646760</v>
      </c>
      <c r="L9" s="11">
        <v>829669</v>
      </c>
      <c r="M9" s="11"/>
      <c r="N9" s="11">
        <v>3476429</v>
      </c>
      <c r="O9" s="11"/>
      <c r="P9" s="11"/>
      <c r="Q9" s="11"/>
      <c r="R9" s="11"/>
      <c r="S9" s="11"/>
      <c r="T9" s="11"/>
      <c r="U9" s="11">
        <v>2057736</v>
      </c>
      <c r="V9" s="11">
        <v>2057736</v>
      </c>
      <c r="W9" s="11">
        <v>5828315</v>
      </c>
      <c r="X9" s="11"/>
      <c r="Y9" s="11">
        <v>5828315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177276</v>
      </c>
      <c r="H11" s="51">
        <f t="shared" si="1"/>
        <v>0</v>
      </c>
      <c r="I11" s="51">
        <f t="shared" si="1"/>
        <v>719226</v>
      </c>
      <c r="J11" s="51">
        <f t="shared" si="1"/>
        <v>896502</v>
      </c>
      <c r="K11" s="51">
        <f t="shared" si="1"/>
        <v>3625753</v>
      </c>
      <c r="L11" s="51">
        <f t="shared" si="1"/>
        <v>2249564</v>
      </c>
      <c r="M11" s="51">
        <f t="shared" si="1"/>
        <v>0</v>
      </c>
      <c r="N11" s="51">
        <f t="shared" si="1"/>
        <v>5875317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3461523</v>
      </c>
      <c r="V11" s="51">
        <f t="shared" si="1"/>
        <v>3461523</v>
      </c>
      <c r="W11" s="51">
        <f t="shared" si="1"/>
        <v>10233342</v>
      </c>
      <c r="X11" s="51">
        <f t="shared" si="1"/>
        <v>0</v>
      </c>
      <c r="Y11" s="51">
        <f t="shared" si="1"/>
        <v>10233342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>
        <v>3521</v>
      </c>
      <c r="H12" s="11"/>
      <c r="I12" s="11">
        <v>1336</v>
      </c>
      <c r="J12" s="11">
        <v>4857</v>
      </c>
      <c r="K12" s="11">
        <v>50718</v>
      </c>
      <c r="L12" s="11"/>
      <c r="M12" s="11"/>
      <c r="N12" s="11">
        <v>50718</v>
      </c>
      <c r="O12" s="11"/>
      <c r="P12" s="11"/>
      <c r="Q12" s="11"/>
      <c r="R12" s="11"/>
      <c r="S12" s="11"/>
      <c r="T12" s="11"/>
      <c r="U12" s="11">
        <v>13613</v>
      </c>
      <c r="V12" s="11">
        <v>13613</v>
      </c>
      <c r="W12" s="11">
        <v>69188</v>
      </c>
      <c r="X12" s="11"/>
      <c r="Y12" s="11">
        <v>69188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5335593</v>
      </c>
      <c r="H15" s="11"/>
      <c r="I15" s="11">
        <v>2866562</v>
      </c>
      <c r="J15" s="11">
        <v>8202155</v>
      </c>
      <c r="K15" s="11">
        <v>2677133</v>
      </c>
      <c r="L15" s="11">
        <v>276457</v>
      </c>
      <c r="M15" s="11"/>
      <c r="N15" s="11">
        <v>2953590</v>
      </c>
      <c r="O15" s="11"/>
      <c r="P15" s="11"/>
      <c r="Q15" s="11"/>
      <c r="R15" s="11"/>
      <c r="S15" s="11"/>
      <c r="T15" s="11"/>
      <c r="U15" s="11">
        <v>6328375</v>
      </c>
      <c r="V15" s="11">
        <v>6328375</v>
      </c>
      <c r="W15" s="11">
        <v>17484120</v>
      </c>
      <c r="X15" s="11"/>
      <c r="Y15" s="11">
        <v>17484120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1741</v>
      </c>
      <c r="J36" s="11">
        <f t="shared" si="4"/>
        <v>1741</v>
      </c>
      <c r="K36" s="11">
        <f t="shared" si="4"/>
        <v>51278</v>
      </c>
      <c r="L36" s="11">
        <f t="shared" si="4"/>
        <v>1159984</v>
      </c>
      <c r="M36" s="11">
        <f t="shared" si="4"/>
        <v>0</v>
      </c>
      <c r="N36" s="11">
        <f t="shared" si="4"/>
        <v>1211262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243571</v>
      </c>
      <c r="V36" s="11">
        <f t="shared" si="4"/>
        <v>243571</v>
      </c>
      <c r="W36" s="11">
        <f t="shared" si="4"/>
        <v>1456574</v>
      </c>
      <c r="X36" s="11">
        <f t="shared" si="4"/>
        <v>0</v>
      </c>
      <c r="Y36" s="11">
        <f t="shared" si="4"/>
        <v>1456574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54686</v>
      </c>
      <c r="H37" s="11">
        <f t="shared" si="4"/>
        <v>0</v>
      </c>
      <c r="I37" s="11">
        <f t="shared" si="4"/>
        <v>394266</v>
      </c>
      <c r="J37" s="11">
        <f t="shared" si="4"/>
        <v>448952</v>
      </c>
      <c r="K37" s="11">
        <f t="shared" si="4"/>
        <v>355298</v>
      </c>
      <c r="L37" s="11">
        <f t="shared" si="4"/>
        <v>259911</v>
      </c>
      <c r="M37" s="11">
        <f t="shared" si="4"/>
        <v>0</v>
      </c>
      <c r="N37" s="11">
        <f t="shared" si="4"/>
        <v>615209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453490</v>
      </c>
      <c r="V37" s="11">
        <f t="shared" si="4"/>
        <v>453490</v>
      </c>
      <c r="W37" s="11">
        <f t="shared" si="4"/>
        <v>1517651</v>
      </c>
      <c r="X37" s="11">
        <f t="shared" si="4"/>
        <v>0</v>
      </c>
      <c r="Y37" s="11">
        <f t="shared" si="4"/>
        <v>1517651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51495</v>
      </c>
      <c r="H38" s="11">
        <f t="shared" si="4"/>
        <v>0</v>
      </c>
      <c r="I38" s="11">
        <f t="shared" si="4"/>
        <v>100164</v>
      </c>
      <c r="J38" s="11">
        <f t="shared" si="4"/>
        <v>151659</v>
      </c>
      <c r="K38" s="11">
        <f t="shared" si="4"/>
        <v>572417</v>
      </c>
      <c r="L38" s="11">
        <f t="shared" si="4"/>
        <v>0</v>
      </c>
      <c r="M38" s="11">
        <f t="shared" si="4"/>
        <v>0</v>
      </c>
      <c r="N38" s="11">
        <f t="shared" si="4"/>
        <v>572417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706726</v>
      </c>
      <c r="V38" s="11">
        <f t="shared" si="4"/>
        <v>706726</v>
      </c>
      <c r="W38" s="11">
        <f t="shared" si="4"/>
        <v>1430802</v>
      </c>
      <c r="X38" s="11">
        <f t="shared" si="4"/>
        <v>0</v>
      </c>
      <c r="Y38" s="11">
        <f t="shared" si="4"/>
        <v>1430802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71095</v>
      </c>
      <c r="H39" s="11">
        <f t="shared" si="4"/>
        <v>0</v>
      </c>
      <c r="I39" s="11">
        <f t="shared" si="4"/>
        <v>223055</v>
      </c>
      <c r="J39" s="11">
        <f t="shared" si="4"/>
        <v>294150</v>
      </c>
      <c r="K39" s="11">
        <f t="shared" si="4"/>
        <v>2646760</v>
      </c>
      <c r="L39" s="11">
        <f t="shared" si="4"/>
        <v>829669</v>
      </c>
      <c r="M39" s="11">
        <f t="shared" si="4"/>
        <v>0</v>
      </c>
      <c r="N39" s="11">
        <f t="shared" si="4"/>
        <v>3476429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2057736</v>
      </c>
      <c r="V39" s="11">
        <f t="shared" si="4"/>
        <v>2057736</v>
      </c>
      <c r="W39" s="11">
        <f t="shared" si="4"/>
        <v>5828315</v>
      </c>
      <c r="X39" s="11">
        <f t="shared" si="4"/>
        <v>0</v>
      </c>
      <c r="Y39" s="11">
        <f t="shared" si="4"/>
        <v>5828315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177276</v>
      </c>
      <c r="H41" s="51">
        <f t="shared" si="6"/>
        <v>0</v>
      </c>
      <c r="I41" s="51">
        <f t="shared" si="6"/>
        <v>719226</v>
      </c>
      <c r="J41" s="51">
        <f t="shared" si="6"/>
        <v>896502</v>
      </c>
      <c r="K41" s="51">
        <f t="shared" si="6"/>
        <v>3625753</v>
      </c>
      <c r="L41" s="51">
        <f t="shared" si="6"/>
        <v>2249564</v>
      </c>
      <c r="M41" s="51">
        <f t="shared" si="6"/>
        <v>0</v>
      </c>
      <c r="N41" s="51">
        <f t="shared" si="6"/>
        <v>5875317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3461523</v>
      </c>
      <c r="V41" s="51">
        <f t="shared" si="6"/>
        <v>3461523</v>
      </c>
      <c r="W41" s="51">
        <f t="shared" si="6"/>
        <v>10233342</v>
      </c>
      <c r="X41" s="51">
        <f t="shared" si="6"/>
        <v>0</v>
      </c>
      <c r="Y41" s="51">
        <f t="shared" si="6"/>
        <v>10233342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3521</v>
      </c>
      <c r="H42" s="67">
        <f t="shared" si="7"/>
        <v>0</v>
      </c>
      <c r="I42" s="67">
        <f t="shared" si="7"/>
        <v>1336</v>
      </c>
      <c r="J42" s="67">
        <f t="shared" si="7"/>
        <v>4857</v>
      </c>
      <c r="K42" s="67">
        <f t="shared" si="7"/>
        <v>50718</v>
      </c>
      <c r="L42" s="67">
        <f t="shared" si="7"/>
        <v>0</v>
      </c>
      <c r="M42" s="67">
        <f t="shared" si="7"/>
        <v>0</v>
      </c>
      <c r="N42" s="67">
        <f t="shared" si="7"/>
        <v>50718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13613</v>
      </c>
      <c r="V42" s="67">
        <f t="shared" si="7"/>
        <v>13613</v>
      </c>
      <c r="W42" s="67">
        <f t="shared" si="7"/>
        <v>69188</v>
      </c>
      <c r="X42" s="67">
        <f t="shared" si="7"/>
        <v>0</v>
      </c>
      <c r="Y42" s="67">
        <f t="shared" si="7"/>
        <v>69188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5335593</v>
      </c>
      <c r="H45" s="67">
        <f t="shared" si="7"/>
        <v>0</v>
      </c>
      <c r="I45" s="67">
        <f t="shared" si="7"/>
        <v>2866562</v>
      </c>
      <c r="J45" s="67">
        <f t="shared" si="7"/>
        <v>8202155</v>
      </c>
      <c r="K45" s="67">
        <f t="shared" si="7"/>
        <v>2677133</v>
      </c>
      <c r="L45" s="67">
        <f t="shared" si="7"/>
        <v>276457</v>
      </c>
      <c r="M45" s="67">
        <f t="shared" si="7"/>
        <v>0</v>
      </c>
      <c r="N45" s="67">
        <f t="shared" si="7"/>
        <v>2953590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6328375</v>
      </c>
      <c r="V45" s="67">
        <f t="shared" si="7"/>
        <v>6328375</v>
      </c>
      <c r="W45" s="67">
        <f t="shared" si="7"/>
        <v>17484120</v>
      </c>
      <c r="X45" s="67">
        <f t="shared" si="7"/>
        <v>0</v>
      </c>
      <c r="Y45" s="67">
        <f t="shared" si="7"/>
        <v>17484120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0</v>
      </c>
      <c r="F49" s="79">
        <f t="shared" si="9"/>
        <v>0</v>
      </c>
      <c r="G49" s="79">
        <f t="shared" si="9"/>
        <v>5516390</v>
      </c>
      <c r="H49" s="79">
        <f t="shared" si="9"/>
        <v>0</v>
      </c>
      <c r="I49" s="79">
        <f t="shared" si="9"/>
        <v>3587124</v>
      </c>
      <c r="J49" s="79">
        <f t="shared" si="9"/>
        <v>9103514</v>
      </c>
      <c r="K49" s="79">
        <f t="shared" si="9"/>
        <v>6353604</v>
      </c>
      <c r="L49" s="79">
        <f t="shared" si="9"/>
        <v>2526021</v>
      </c>
      <c r="M49" s="79">
        <f t="shared" si="9"/>
        <v>0</v>
      </c>
      <c r="N49" s="79">
        <f t="shared" si="9"/>
        <v>8879625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9803511</v>
      </c>
      <c r="V49" s="79">
        <f t="shared" si="9"/>
        <v>9803511</v>
      </c>
      <c r="W49" s="79">
        <f t="shared" si="9"/>
        <v>27786650</v>
      </c>
      <c r="X49" s="79">
        <f t="shared" si="9"/>
        <v>0</v>
      </c>
      <c r="Y49" s="79">
        <f t="shared" si="9"/>
        <v>27786650</v>
      </c>
      <c r="Z49" s="80">
        <f t="shared" si="5"/>
        <v>0</v>
      </c>
      <c r="AA49" s="81">
        <f>SUM(AA41:AA48)</f>
        <v>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13307</v>
      </c>
      <c r="H51" s="67">
        <f t="shared" si="10"/>
        <v>0</v>
      </c>
      <c r="I51" s="67">
        <f t="shared" si="10"/>
        <v>7520</v>
      </c>
      <c r="J51" s="67">
        <f t="shared" si="10"/>
        <v>20827</v>
      </c>
      <c r="K51" s="67">
        <f t="shared" si="10"/>
        <v>83862</v>
      </c>
      <c r="L51" s="67">
        <f t="shared" si="10"/>
        <v>0</v>
      </c>
      <c r="M51" s="67">
        <f t="shared" si="10"/>
        <v>0</v>
      </c>
      <c r="N51" s="67">
        <f t="shared" si="10"/>
        <v>83862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30215</v>
      </c>
      <c r="V51" s="67">
        <f t="shared" si="10"/>
        <v>30215</v>
      </c>
      <c r="W51" s="67">
        <f t="shared" si="10"/>
        <v>134904</v>
      </c>
      <c r="X51" s="67">
        <f t="shared" si="10"/>
        <v>0</v>
      </c>
      <c r="Y51" s="67">
        <f t="shared" si="10"/>
        <v>134904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>
        <v>13307</v>
      </c>
      <c r="H61" s="11"/>
      <c r="I61" s="11">
        <v>7520</v>
      </c>
      <c r="J61" s="11">
        <v>20827</v>
      </c>
      <c r="K61" s="11">
        <v>83862</v>
      </c>
      <c r="L61" s="11"/>
      <c r="M61" s="11"/>
      <c r="N61" s="11">
        <v>83862</v>
      </c>
      <c r="O61" s="11"/>
      <c r="P61" s="11"/>
      <c r="Q61" s="11"/>
      <c r="R61" s="11"/>
      <c r="S61" s="11"/>
      <c r="T61" s="11"/>
      <c r="U61" s="11">
        <v>30215</v>
      </c>
      <c r="V61" s="11">
        <v>30215</v>
      </c>
      <c r="W61" s="11">
        <v>134904</v>
      </c>
      <c r="X61" s="11"/>
      <c r="Y61" s="11">
        <v>134904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32839000</v>
      </c>
      <c r="D68" s="10">
        <v>33887000</v>
      </c>
      <c r="E68" s="11">
        <v>47733000</v>
      </c>
      <c r="F68" s="11">
        <v>33887000</v>
      </c>
      <c r="G68" s="11">
        <v>325925</v>
      </c>
      <c r="H68" s="11">
        <v>3939949</v>
      </c>
      <c r="I68" s="11">
        <v>1618515</v>
      </c>
      <c r="J68" s="11">
        <v>5884389</v>
      </c>
      <c r="K68" s="11">
        <v>4532368</v>
      </c>
      <c r="L68" s="11">
        <v>1483533</v>
      </c>
      <c r="M68" s="11">
        <v>1958842</v>
      </c>
      <c r="N68" s="11">
        <v>7974743</v>
      </c>
      <c r="O68" s="11">
        <v>2185229</v>
      </c>
      <c r="P68" s="11">
        <v>1094585</v>
      </c>
      <c r="Q68" s="11">
        <v>1839576</v>
      </c>
      <c r="R68" s="11">
        <v>5119390</v>
      </c>
      <c r="S68" s="11">
        <v>3524835</v>
      </c>
      <c r="T68" s="11">
        <v>3100765</v>
      </c>
      <c r="U68" s="11">
        <v>4610577</v>
      </c>
      <c r="V68" s="11">
        <v>11236177</v>
      </c>
      <c r="W68" s="11">
        <v>30214699</v>
      </c>
      <c r="X68" s="11">
        <v>33887000</v>
      </c>
      <c r="Y68" s="11">
        <v>-3672301</v>
      </c>
      <c r="Z68" s="2">
        <v>-10.84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32839000</v>
      </c>
      <c r="D69" s="78">
        <f t="shared" si="12"/>
        <v>33887000</v>
      </c>
      <c r="E69" s="79">
        <f t="shared" si="12"/>
        <v>47733000</v>
      </c>
      <c r="F69" s="79">
        <f t="shared" si="12"/>
        <v>33887000</v>
      </c>
      <c r="G69" s="79">
        <f t="shared" si="12"/>
        <v>325925</v>
      </c>
      <c r="H69" s="79">
        <f t="shared" si="12"/>
        <v>3939949</v>
      </c>
      <c r="I69" s="79">
        <f t="shared" si="12"/>
        <v>1618515</v>
      </c>
      <c r="J69" s="79">
        <f t="shared" si="12"/>
        <v>5884389</v>
      </c>
      <c r="K69" s="79">
        <f t="shared" si="12"/>
        <v>4532368</v>
      </c>
      <c r="L69" s="79">
        <f t="shared" si="12"/>
        <v>1483533</v>
      </c>
      <c r="M69" s="79">
        <f t="shared" si="12"/>
        <v>1958842</v>
      </c>
      <c r="N69" s="79">
        <f t="shared" si="12"/>
        <v>7974743</v>
      </c>
      <c r="O69" s="79">
        <f t="shared" si="12"/>
        <v>2185229</v>
      </c>
      <c r="P69" s="79">
        <f t="shared" si="12"/>
        <v>1094585</v>
      </c>
      <c r="Q69" s="79">
        <f t="shared" si="12"/>
        <v>1839576</v>
      </c>
      <c r="R69" s="79">
        <f t="shared" si="12"/>
        <v>5119390</v>
      </c>
      <c r="S69" s="79">
        <f t="shared" si="12"/>
        <v>3524835</v>
      </c>
      <c r="T69" s="79">
        <f t="shared" si="12"/>
        <v>3100765</v>
      </c>
      <c r="U69" s="79">
        <f t="shared" si="12"/>
        <v>4610577</v>
      </c>
      <c r="V69" s="79">
        <f t="shared" si="12"/>
        <v>11236177</v>
      </c>
      <c r="W69" s="79">
        <f t="shared" si="12"/>
        <v>30214699</v>
      </c>
      <c r="X69" s="79">
        <f t="shared" si="12"/>
        <v>33887000</v>
      </c>
      <c r="Y69" s="79">
        <f t="shared" si="12"/>
        <v>-3672301</v>
      </c>
      <c r="Z69" s="80">
        <f>+IF(X69&lt;&gt;0,+(Y69/X69)*100,0)</f>
        <v>-10.836902056835955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61065769</v>
      </c>
      <c r="D5" s="42">
        <f t="shared" si="0"/>
        <v>0</v>
      </c>
      <c r="E5" s="43">
        <f t="shared" si="0"/>
        <v>66691559</v>
      </c>
      <c r="F5" s="43">
        <f t="shared" si="0"/>
        <v>67672200</v>
      </c>
      <c r="G5" s="43">
        <f t="shared" si="0"/>
        <v>11080443</v>
      </c>
      <c r="H5" s="43">
        <f t="shared" si="0"/>
        <v>2227917</v>
      </c>
      <c r="I5" s="43">
        <f t="shared" si="0"/>
        <v>969213</v>
      </c>
      <c r="J5" s="43">
        <f t="shared" si="0"/>
        <v>14277573</v>
      </c>
      <c r="K5" s="43">
        <f t="shared" si="0"/>
        <v>4916068</v>
      </c>
      <c r="L5" s="43">
        <f t="shared" si="0"/>
        <v>3814232</v>
      </c>
      <c r="M5" s="43">
        <f t="shared" si="0"/>
        <v>2253741</v>
      </c>
      <c r="N5" s="43">
        <f t="shared" si="0"/>
        <v>10984041</v>
      </c>
      <c r="O5" s="43">
        <f t="shared" si="0"/>
        <v>5509668</v>
      </c>
      <c r="P5" s="43">
        <f t="shared" si="0"/>
        <v>12218505</v>
      </c>
      <c r="Q5" s="43">
        <f t="shared" si="0"/>
        <v>2103036</v>
      </c>
      <c r="R5" s="43">
        <f t="shared" si="0"/>
        <v>19831209</v>
      </c>
      <c r="S5" s="43">
        <f t="shared" si="0"/>
        <v>0</v>
      </c>
      <c r="T5" s="43">
        <f t="shared" si="0"/>
        <v>518092</v>
      </c>
      <c r="U5" s="43">
        <f t="shared" si="0"/>
        <v>14402821</v>
      </c>
      <c r="V5" s="43">
        <f t="shared" si="0"/>
        <v>14920913</v>
      </c>
      <c r="W5" s="43">
        <f t="shared" si="0"/>
        <v>60013736</v>
      </c>
      <c r="X5" s="43">
        <f t="shared" si="0"/>
        <v>67672200</v>
      </c>
      <c r="Y5" s="43">
        <f t="shared" si="0"/>
        <v>-7658464</v>
      </c>
      <c r="Z5" s="44">
        <f>+IF(X5&lt;&gt;0,+(Y5/X5)*100,0)</f>
        <v>-11.317001663903346</v>
      </c>
      <c r="AA5" s="45">
        <f>SUM(AA11:AA18)</f>
        <v>67672200</v>
      </c>
    </row>
    <row r="6" spans="1:27" ht="13.5">
      <c r="A6" s="46" t="s">
        <v>32</v>
      </c>
      <c r="B6" s="47"/>
      <c r="C6" s="9">
        <v>2849128</v>
      </c>
      <c r="D6" s="10"/>
      <c r="E6" s="11">
        <v>2878000</v>
      </c>
      <c r="F6" s="11">
        <v>1661060</v>
      </c>
      <c r="G6" s="11"/>
      <c r="H6" s="11"/>
      <c r="I6" s="11"/>
      <c r="J6" s="11"/>
      <c r="K6" s="11"/>
      <c r="L6" s="11"/>
      <c r="M6" s="11"/>
      <c r="N6" s="11"/>
      <c r="O6" s="11">
        <v>693527</v>
      </c>
      <c r="P6" s="11">
        <v>436680</v>
      </c>
      <c r="Q6" s="11"/>
      <c r="R6" s="11">
        <v>1130207</v>
      </c>
      <c r="S6" s="11"/>
      <c r="T6" s="11"/>
      <c r="U6" s="11"/>
      <c r="V6" s="11"/>
      <c r="W6" s="11">
        <v>1130207</v>
      </c>
      <c r="X6" s="11">
        <v>1661060</v>
      </c>
      <c r="Y6" s="11">
        <v>-530853</v>
      </c>
      <c r="Z6" s="2">
        <v>-31.96</v>
      </c>
      <c r="AA6" s="15">
        <v>1661060</v>
      </c>
    </row>
    <row r="7" spans="1:27" ht="13.5">
      <c r="A7" s="46" t="s">
        <v>33</v>
      </c>
      <c r="B7" s="47"/>
      <c r="C7" s="9"/>
      <c r="D7" s="10"/>
      <c r="E7" s="11">
        <v>6020000</v>
      </c>
      <c r="F7" s="11">
        <v>12460000</v>
      </c>
      <c r="G7" s="11">
        <v>197952</v>
      </c>
      <c r="H7" s="11">
        <v>1954478</v>
      </c>
      <c r="I7" s="11">
        <v>-543879</v>
      </c>
      <c r="J7" s="11">
        <v>1608551</v>
      </c>
      <c r="K7" s="11">
        <v>715239</v>
      </c>
      <c r="L7" s="11">
        <v>687604</v>
      </c>
      <c r="M7" s="11">
        <v>143700</v>
      </c>
      <c r="N7" s="11">
        <v>1546543</v>
      </c>
      <c r="O7" s="11">
        <v>49262</v>
      </c>
      <c r="P7" s="11">
        <v>2808352</v>
      </c>
      <c r="Q7" s="11">
        <v>281113</v>
      </c>
      <c r="R7" s="11">
        <v>3138727</v>
      </c>
      <c r="S7" s="11"/>
      <c r="T7" s="11">
        <v>52480</v>
      </c>
      <c r="U7" s="11">
        <v>1991311</v>
      </c>
      <c r="V7" s="11">
        <v>2043791</v>
      </c>
      <c r="W7" s="11">
        <v>8337612</v>
      </c>
      <c r="X7" s="11">
        <v>12460000</v>
      </c>
      <c r="Y7" s="11">
        <v>-4122388</v>
      </c>
      <c r="Z7" s="2">
        <v>-33.08</v>
      </c>
      <c r="AA7" s="15">
        <v>12460000</v>
      </c>
    </row>
    <row r="8" spans="1:27" ht="13.5">
      <c r="A8" s="46" t="s">
        <v>34</v>
      </c>
      <c r="B8" s="47"/>
      <c r="C8" s="9">
        <v>13169598</v>
      </c>
      <c r="D8" s="10"/>
      <c r="E8" s="11">
        <v>7625509</v>
      </c>
      <c r="F8" s="11">
        <v>19290389</v>
      </c>
      <c r="G8" s="11"/>
      <c r="H8" s="11"/>
      <c r="I8" s="11"/>
      <c r="J8" s="11"/>
      <c r="K8" s="11"/>
      <c r="L8" s="11"/>
      <c r="M8" s="11"/>
      <c r="N8" s="11"/>
      <c r="O8" s="11"/>
      <c r="P8" s="11">
        <v>2909475</v>
      </c>
      <c r="Q8" s="11">
        <v>1696379</v>
      </c>
      <c r="R8" s="11">
        <v>4605854</v>
      </c>
      <c r="S8" s="11"/>
      <c r="T8" s="11"/>
      <c r="U8" s="11">
        <v>7995082</v>
      </c>
      <c r="V8" s="11">
        <v>7995082</v>
      </c>
      <c r="W8" s="11">
        <v>12600936</v>
      </c>
      <c r="X8" s="11">
        <v>19290389</v>
      </c>
      <c r="Y8" s="11">
        <v>-6689453</v>
      </c>
      <c r="Z8" s="2">
        <v>-34.68</v>
      </c>
      <c r="AA8" s="15">
        <v>19290389</v>
      </c>
    </row>
    <row r="9" spans="1:27" ht="13.5">
      <c r="A9" s="46" t="s">
        <v>35</v>
      </c>
      <c r="B9" s="47"/>
      <c r="C9" s="9">
        <v>33784553</v>
      </c>
      <c r="D9" s="10"/>
      <c r="E9" s="11">
        <v>12100000</v>
      </c>
      <c r="F9" s="11">
        <v>13218229</v>
      </c>
      <c r="G9" s="11">
        <v>4843186</v>
      </c>
      <c r="H9" s="11"/>
      <c r="I9" s="11">
        <v>470639</v>
      </c>
      <c r="J9" s="11">
        <v>5313825</v>
      </c>
      <c r="K9" s="11"/>
      <c r="L9" s="11">
        <v>1507101</v>
      </c>
      <c r="M9" s="11">
        <v>1033600</v>
      </c>
      <c r="N9" s="11">
        <v>2540701</v>
      </c>
      <c r="O9" s="11">
        <v>2418448</v>
      </c>
      <c r="P9" s="11">
        <v>2149629</v>
      </c>
      <c r="Q9" s="11"/>
      <c r="R9" s="11">
        <v>4568077</v>
      </c>
      <c r="S9" s="11"/>
      <c r="T9" s="11"/>
      <c r="U9" s="11">
        <v>3448638</v>
      </c>
      <c r="V9" s="11">
        <v>3448638</v>
      </c>
      <c r="W9" s="11">
        <v>15871241</v>
      </c>
      <c r="X9" s="11">
        <v>13218229</v>
      </c>
      <c r="Y9" s="11">
        <v>2653012</v>
      </c>
      <c r="Z9" s="2">
        <v>20.07</v>
      </c>
      <c r="AA9" s="15">
        <v>13218229</v>
      </c>
    </row>
    <row r="10" spans="1:27" ht="13.5">
      <c r="A10" s="46" t="s">
        <v>36</v>
      </c>
      <c r="B10" s="47"/>
      <c r="C10" s="9"/>
      <c r="D10" s="10"/>
      <c r="E10" s="11">
        <v>9303000</v>
      </c>
      <c r="F10" s="11">
        <v>650000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53440</v>
      </c>
      <c r="V10" s="11">
        <v>53440</v>
      </c>
      <c r="W10" s="11">
        <v>53440</v>
      </c>
      <c r="X10" s="11">
        <v>650000</v>
      </c>
      <c r="Y10" s="11">
        <v>-596560</v>
      </c>
      <c r="Z10" s="2">
        <v>-91.78</v>
      </c>
      <c r="AA10" s="15">
        <v>650000</v>
      </c>
    </row>
    <row r="11" spans="1:27" ht="13.5">
      <c r="A11" s="48" t="s">
        <v>37</v>
      </c>
      <c r="B11" s="47"/>
      <c r="C11" s="49">
        <f aca="true" t="shared" si="1" ref="C11:Y11">SUM(C6:C10)</f>
        <v>49803279</v>
      </c>
      <c r="D11" s="50">
        <f t="shared" si="1"/>
        <v>0</v>
      </c>
      <c r="E11" s="51">
        <f t="shared" si="1"/>
        <v>37926509</v>
      </c>
      <c r="F11" s="51">
        <f t="shared" si="1"/>
        <v>47279678</v>
      </c>
      <c r="G11" s="51">
        <f t="shared" si="1"/>
        <v>5041138</v>
      </c>
      <c r="H11" s="51">
        <f t="shared" si="1"/>
        <v>1954478</v>
      </c>
      <c r="I11" s="51">
        <f t="shared" si="1"/>
        <v>-73240</v>
      </c>
      <c r="J11" s="51">
        <f t="shared" si="1"/>
        <v>6922376</v>
      </c>
      <c r="K11" s="51">
        <f t="shared" si="1"/>
        <v>715239</v>
      </c>
      <c r="L11" s="51">
        <f t="shared" si="1"/>
        <v>2194705</v>
      </c>
      <c r="M11" s="51">
        <f t="shared" si="1"/>
        <v>1177300</v>
      </c>
      <c r="N11" s="51">
        <f t="shared" si="1"/>
        <v>4087244</v>
      </c>
      <c r="O11" s="51">
        <f t="shared" si="1"/>
        <v>3161237</v>
      </c>
      <c r="P11" s="51">
        <f t="shared" si="1"/>
        <v>8304136</v>
      </c>
      <c r="Q11" s="51">
        <f t="shared" si="1"/>
        <v>1977492</v>
      </c>
      <c r="R11" s="51">
        <f t="shared" si="1"/>
        <v>13442865</v>
      </c>
      <c r="S11" s="51">
        <f t="shared" si="1"/>
        <v>0</v>
      </c>
      <c r="T11" s="51">
        <f t="shared" si="1"/>
        <v>52480</v>
      </c>
      <c r="U11" s="51">
        <f t="shared" si="1"/>
        <v>13488471</v>
      </c>
      <c r="V11" s="51">
        <f t="shared" si="1"/>
        <v>13540951</v>
      </c>
      <c r="W11" s="51">
        <f t="shared" si="1"/>
        <v>37993436</v>
      </c>
      <c r="X11" s="51">
        <f t="shared" si="1"/>
        <v>47279678</v>
      </c>
      <c r="Y11" s="51">
        <f t="shared" si="1"/>
        <v>-9286242</v>
      </c>
      <c r="Z11" s="52">
        <f>+IF(X11&lt;&gt;0,+(Y11/X11)*100,0)</f>
        <v>-19.641085542080045</v>
      </c>
      <c r="AA11" s="53">
        <f>SUM(AA6:AA10)</f>
        <v>47279678</v>
      </c>
    </row>
    <row r="12" spans="1:27" ht="13.5">
      <c r="A12" s="54" t="s">
        <v>38</v>
      </c>
      <c r="B12" s="35"/>
      <c r="C12" s="9">
        <v>4669624</v>
      </c>
      <c r="D12" s="10"/>
      <c r="E12" s="11">
        <v>7975050</v>
      </c>
      <c r="F12" s="11">
        <v>10482522</v>
      </c>
      <c r="G12" s="11"/>
      <c r="H12" s="11"/>
      <c r="I12" s="11"/>
      <c r="J12" s="11"/>
      <c r="K12" s="11">
        <v>699320</v>
      </c>
      <c r="L12" s="11"/>
      <c r="M12" s="11">
        <v>496215</v>
      </c>
      <c r="N12" s="11">
        <v>1195535</v>
      </c>
      <c r="O12" s="11">
        <v>449500</v>
      </c>
      <c r="P12" s="11">
        <v>3295341</v>
      </c>
      <c r="Q12" s="11">
        <v>40906</v>
      </c>
      <c r="R12" s="11">
        <v>3785747</v>
      </c>
      <c r="S12" s="11"/>
      <c r="T12" s="11"/>
      <c r="U12" s="11">
        <v>146515</v>
      </c>
      <c r="V12" s="11">
        <v>146515</v>
      </c>
      <c r="W12" s="11">
        <v>5127797</v>
      </c>
      <c r="X12" s="11">
        <v>10482522</v>
      </c>
      <c r="Y12" s="11">
        <v>-5354725</v>
      </c>
      <c r="Z12" s="2">
        <v>-51.08</v>
      </c>
      <c r="AA12" s="15">
        <v>10482522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6592866</v>
      </c>
      <c r="D15" s="10"/>
      <c r="E15" s="11">
        <v>20790000</v>
      </c>
      <c r="F15" s="11">
        <v>9910000</v>
      </c>
      <c r="G15" s="11">
        <v>6039305</v>
      </c>
      <c r="H15" s="11">
        <v>273439</v>
      </c>
      <c r="I15" s="11">
        <v>1042453</v>
      </c>
      <c r="J15" s="11">
        <v>7355197</v>
      </c>
      <c r="K15" s="11">
        <v>3501509</v>
      </c>
      <c r="L15" s="11">
        <v>1619527</v>
      </c>
      <c r="M15" s="11">
        <v>580226</v>
      </c>
      <c r="N15" s="11">
        <v>5701262</v>
      </c>
      <c r="O15" s="11">
        <v>1898931</v>
      </c>
      <c r="P15" s="11">
        <v>619028</v>
      </c>
      <c r="Q15" s="11">
        <v>84638</v>
      </c>
      <c r="R15" s="11">
        <v>2602597</v>
      </c>
      <c r="S15" s="11"/>
      <c r="T15" s="11">
        <v>465612</v>
      </c>
      <c r="U15" s="11">
        <v>767835</v>
      </c>
      <c r="V15" s="11">
        <v>1233447</v>
      </c>
      <c r="W15" s="11">
        <v>16892503</v>
      </c>
      <c r="X15" s="11">
        <v>9910000</v>
      </c>
      <c r="Y15" s="11">
        <v>6982503</v>
      </c>
      <c r="Z15" s="2">
        <v>70.46</v>
      </c>
      <c r="AA15" s="15">
        <v>9910000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2849128</v>
      </c>
      <c r="D36" s="10">
        <f t="shared" si="4"/>
        <v>0</v>
      </c>
      <c r="E36" s="11">
        <f t="shared" si="4"/>
        <v>2878000</v>
      </c>
      <c r="F36" s="11">
        <f t="shared" si="4"/>
        <v>1661060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693527</v>
      </c>
      <c r="P36" s="11">
        <f t="shared" si="4"/>
        <v>436680</v>
      </c>
      <c r="Q36" s="11">
        <f t="shared" si="4"/>
        <v>0</v>
      </c>
      <c r="R36" s="11">
        <f t="shared" si="4"/>
        <v>1130207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1130207</v>
      </c>
      <c r="X36" s="11">
        <f t="shared" si="4"/>
        <v>1661060</v>
      </c>
      <c r="Y36" s="11">
        <f t="shared" si="4"/>
        <v>-530853</v>
      </c>
      <c r="Z36" s="2">
        <f aca="true" t="shared" si="5" ref="Z36:Z49">+IF(X36&lt;&gt;0,+(Y36/X36)*100,0)</f>
        <v>-31.95868902989657</v>
      </c>
      <c r="AA36" s="15">
        <f>AA6+AA21</f>
        <v>1661060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6020000</v>
      </c>
      <c r="F37" s="11">
        <f t="shared" si="4"/>
        <v>12460000</v>
      </c>
      <c r="G37" s="11">
        <f t="shared" si="4"/>
        <v>197952</v>
      </c>
      <c r="H37" s="11">
        <f t="shared" si="4"/>
        <v>1954478</v>
      </c>
      <c r="I37" s="11">
        <f t="shared" si="4"/>
        <v>-543879</v>
      </c>
      <c r="J37" s="11">
        <f t="shared" si="4"/>
        <v>1608551</v>
      </c>
      <c r="K37" s="11">
        <f t="shared" si="4"/>
        <v>715239</v>
      </c>
      <c r="L37" s="11">
        <f t="shared" si="4"/>
        <v>687604</v>
      </c>
      <c r="M37" s="11">
        <f t="shared" si="4"/>
        <v>143700</v>
      </c>
      <c r="N37" s="11">
        <f t="shared" si="4"/>
        <v>1546543</v>
      </c>
      <c r="O37" s="11">
        <f t="shared" si="4"/>
        <v>49262</v>
      </c>
      <c r="P37" s="11">
        <f t="shared" si="4"/>
        <v>2808352</v>
      </c>
      <c r="Q37" s="11">
        <f t="shared" si="4"/>
        <v>281113</v>
      </c>
      <c r="R37" s="11">
        <f t="shared" si="4"/>
        <v>3138727</v>
      </c>
      <c r="S37" s="11">
        <f t="shared" si="4"/>
        <v>0</v>
      </c>
      <c r="T37" s="11">
        <f t="shared" si="4"/>
        <v>52480</v>
      </c>
      <c r="U37" s="11">
        <f t="shared" si="4"/>
        <v>1991311</v>
      </c>
      <c r="V37" s="11">
        <f t="shared" si="4"/>
        <v>2043791</v>
      </c>
      <c r="W37" s="11">
        <f t="shared" si="4"/>
        <v>8337612</v>
      </c>
      <c r="X37" s="11">
        <f t="shared" si="4"/>
        <v>12460000</v>
      </c>
      <c r="Y37" s="11">
        <f t="shared" si="4"/>
        <v>-4122388</v>
      </c>
      <c r="Z37" s="2">
        <f t="shared" si="5"/>
        <v>-33.084975922953454</v>
      </c>
      <c r="AA37" s="15">
        <f>AA7+AA22</f>
        <v>12460000</v>
      </c>
    </row>
    <row r="38" spans="1:27" ht="13.5">
      <c r="A38" s="46" t="s">
        <v>34</v>
      </c>
      <c r="B38" s="47"/>
      <c r="C38" s="9">
        <f t="shared" si="4"/>
        <v>13169598</v>
      </c>
      <c r="D38" s="10">
        <f t="shared" si="4"/>
        <v>0</v>
      </c>
      <c r="E38" s="11">
        <f t="shared" si="4"/>
        <v>7625509</v>
      </c>
      <c r="F38" s="11">
        <f t="shared" si="4"/>
        <v>19290389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2909475</v>
      </c>
      <c r="Q38" s="11">
        <f t="shared" si="4"/>
        <v>1696379</v>
      </c>
      <c r="R38" s="11">
        <f t="shared" si="4"/>
        <v>4605854</v>
      </c>
      <c r="S38" s="11">
        <f t="shared" si="4"/>
        <v>0</v>
      </c>
      <c r="T38" s="11">
        <f t="shared" si="4"/>
        <v>0</v>
      </c>
      <c r="U38" s="11">
        <f t="shared" si="4"/>
        <v>7995082</v>
      </c>
      <c r="V38" s="11">
        <f t="shared" si="4"/>
        <v>7995082</v>
      </c>
      <c r="W38" s="11">
        <f t="shared" si="4"/>
        <v>12600936</v>
      </c>
      <c r="X38" s="11">
        <f t="shared" si="4"/>
        <v>19290389</v>
      </c>
      <c r="Y38" s="11">
        <f t="shared" si="4"/>
        <v>-6689453</v>
      </c>
      <c r="Z38" s="2">
        <f t="shared" si="5"/>
        <v>-34.6776469878342</v>
      </c>
      <c r="AA38" s="15">
        <f>AA8+AA23</f>
        <v>19290389</v>
      </c>
    </row>
    <row r="39" spans="1:27" ht="13.5">
      <c r="A39" s="46" t="s">
        <v>35</v>
      </c>
      <c r="B39" s="47"/>
      <c r="C39" s="9">
        <f t="shared" si="4"/>
        <v>33784553</v>
      </c>
      <c r="D39" s="10">
        <f t="shared" si="4"/>
        <v>0</v>
      </c>
      <c r="E39" s="11">
        <f t="shared" si="4"/>
        <v>12100000</v>
      </c>
      <c r="F39" s="11">
        <f t="shared" si="4"/>
        <v>13218229</v>
      </c>
      <c r="G39" s="11">
        <f t="shared" si="4"/>
        <v>4843186</v>
      </c>
      <c r="H39" s="11">
        <f t="shared" si="4"/>
        <v>0</v>
      </c>
      <c r="I39" s="11">
        <f t="shared" si="4"/>
        <v>470639</v>
      </c>
      <c r="J39" s="11">
        <f t="shared" si="4"/>
        <v>5313825</v>
      </c>
      <c r="K39" s="11">
        <f t="shared" si="4"/>
        <v>0</v>
      </c>
      <c r="L39" s="11">
        <f t="shared" si="4"/>
        <v>1507101</v>
      </c>
      <c r="M39" s="11">
        <f t="shared" si="4"/>
        <v>1033600</v>
      </c>
      <c r="N39" s="11">
        <f t="shared" si="4"/>
        <v>2540701</v>
      </c>
      <c r="O39" s="11">
        <f t="shared" si="4"/>
        <v>2418448</v>
      </c>
      <c r="P39" s="11">
        <f t="shared" si="4"/>
        <v>2149629</v>
      </c>
      <c r="Q39" s="11">
        <f t="shared" si="4"/>
        <v>0</v>
      </c>
      <c r="R39" s="11">
        <f t="shared" si="4"/>
        <v>4568077</v>
      </c>
      <c r="S39" s="11">
        <f t="shared" si="4"/>
        <v>0</v>
      </c>
      <c r="T39" s="11">
        <f t="shared" si="4"/>
        <v>0</v>
      </c>
      <c r="U39" s="11">
        <f t="shared" si="4"/>
        <v>3448638</v>
      </c>
      <c r="V39" s="11">
        <f t="shared" si="4"/>
        <v>3448638</v>
      </c>
      <c r="W39" s="11">
        <f t="shared" si="4"/>
        <v>15871241</v>
      </c>
      <c r="X39" s="11">
        <f t="shared" si="4"/>
        <v>13218229</v>
      </c>
      <c r="Y39" s="11">
        <f t="shared" si="4"/>
        <v>2653012</v>
      </c>
      <c r="Z39" s="2">
        <f t="shared" si="5"/>
        <v>20.070858206496496</v>
      </c>
      <c r="AA39" s="15">
        <f>AA9+AA24</f>
        <v>13218229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9303000</v>
      </c>
      <c r="F40" s="11">
        <f t="shared" si="4"/>
        <v>650000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53440</v>
      </c>
      <c r="V40" s="11">
        <f t="shared" si="4"/>
        <v>53440</v>
      </c>
      <c r="W40" s="11">
        <f t="shared" si="4"/>
        <v>53440</v>
      </c>
      <c r="X40" s="11">
        <f t="shared" si="4"/>
        <v>650000</v>
      </c>
      <c r="Y40" s="11">
        <f t="shared" si="4"/>
        <v>-596560</v>
      </c>
      <c r="Z40" s="2">
        <f t="shared" si="5"/>
        <v>-91.77846153846154</v>
      </c>
      <c r="AA40" s="15">
        <f>AA10+AA25</f>
        <v>650000</v>
      </c>
    </row>
    <row r="41" spans="1:27" ht="13.5">
      <c r="A41" s="48" t="s">
        <v>37</v>
      </c>
      <c r="B41" s="47"/>
      <c r="C41" s="49">
        <f aca="true" t="shared" si="6" ref="C41:Y41">SUM(C36:C40)</f>
        <v>49803279</v>
      </c>
      <c r="D41" s="50">
        <f t="shared" si="6"/>
        <v>0</v>
      </c>
      <c r="E41" s="51">
        <f t="shared" si="6"/>
        <v>37926509</v>
      </c>
      <c r="F41" s="51">
        <f t="shared" si="6"/>
        <v>47279678</v>
      </c>
      <c r="G41" s="51">
        <f t="shared" si="6"/>
        <v>5041138</v>
      </c>
      <c r="H41" s="51">
        <f t="shared" si="6"/>
        <v>1954478</v>
      </c>
      <c r="I41" s="51">
        <f t="shared" si="6"/>
        <v>-73240</v>
      </c>
      <c r="J41" s="51">
        <f t="shared" si="6"/>
        <v>6922376</v>
      </c>
      <c r="K41" s="51">
        <f t="shared" si="6"/>
        <v>715239</v>
      </c>
      <c r="L41" s="51">
        <f t="shared" si="6"/>
        <v>2194705</v>
      </c>
      <c r="M41" s="51">
        <f t="shared" si="6"/>
        <v>1177300</v>
      </c>
      <c r="N41" s="51">
        <f t="shared" si="6"/>
        <v>4087244</v>
      </c>
      <c r="O41" s="51">
        <f t="shared" si="6"/>
        <v>3161237</v>
      </c>
      <c r="P41" s="51">
        <f t="shared" si="6"/>
        <v>8304136</v>
      </c>
      <c r="Q41" s="51">
        <f t="shared" si="6"/>
        <v>1977492</v>
      </c>
      <c r="R41" s="51">
        <f t="shared" si="6"/>
        <v>13442865</v>
      </c>
      <c r="S41" s="51">
        <f t="shared" si="6"/>
        <v>0</v>
      </c>
      <c r="T41" s="51">
        <f t="shared" si="6"/>
        <v>52480</v>
      </c>
      <c r="U41" s="51">
        <f t="shared" si="6"/>
        <v>13488471</v>
      </c>
      <c r="V41" s="51">
        <f t="shared" si="6"/>
        <v>13540951</v>
      </c>
      <c r="W41" s="51">
        <f t="shared" si="6"/>
        <v>37993436</v>
      </c>
      <c r="X41" s="51">
        <f t="shared" si="6"/>
        <v>47279678</v>
      </c>
      <c r="Y41" s="51">
        <f t="shared" si="6"/>
        <v>-9286242</v>
      </c>
      <c r="Z41" s="52">
        <f t="shared" si="5"/>
        <v>-19.641085542080045</v>
      </c>
      <c r="AA41" s="53">
        <f>SUM(AA36:AA40)</f>
        <v>47279678</v>
      </c>
    </row>
    <row r="42" spans="1:27" ht="13.5">
      <c r="A42" s="54" t="s">
        <v>38</v>
      </c>
      <c r="B42" s="35"/>
      <c r="C42" s="65">
        <f aca="true" t="shared" si="7" ref="C42:Y48">C12+C27</f>
        <v>4669624</v>
      </c>
      <c r="D42" s="66">
        <f t="shared" si="7"/>
        <v>0</v>
      </c>
      <c r="E42" s="67">
        <f t="shared" si="7"/>
        <v>7975050</v>
      </c>
      <c r="F42" s="67">
        <f t="shared" si="7"/>
        <v>10482522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699320</v>
      </c>
      <c r="L42" s="67">
        <f t="shared" si="7"/>
        <v>0</v>
      </c>
      <c r="M42" s="67">
        <f t="shared" si="7"/>
        <v>496215</v>
      </c>
      <c r="N42" s="67">
        <f t="shared" si="7"/>
        <v>1195535</v>
      </c>
      <c r="O42" s="67">
        <f t="shared" si="7"/>
        <v>449500</v>
      </c>
      <c r="P42" s="67">
        <f t="shared" si="7"/>
        <v>3295341</v>
      </c>
      <c r="Q42" s="67">
        <f t="shared" si="7"/>
        <v>40906</v>
      </c>
      <c r="R42" s="67">
        <f t="shared" si="7"/>
        <v>3785747</v>
      </c>
      <c r="S42" s="67">
        <f t="shared" si="7"/>
        <v>0</v>
      </c>
      <c r="T42" s="67">
        <f t="shared" si="7"/>
        <v>0</v>
      </c>
      <c r="U42" s="67">
        <f t="shared" si="7"/>
        <v>146515</v>
      </c>
      <c r="V42" s="67">
        <f t="shared" si="7"/>
        <v>146515</v>
      </c>
      <c r="W42" s="67">
        <f t="shared" si="7"/>
        <v>5127797</v>
      </c>
      <c r="X42" s="67">
        <f t="shared" si="7"/>
        <v>10482522</v>
      </c>
      <c r="Y42" s="67">
        <f t="shared" si="7"/>
        <v>-5354725</v>
      </c>
      <c r="Z42" s="69">
        <f t="shared" si="5"/>
        <v>-51.08241127469134</v>
      </c>
      <c r="AA42" s="68">
        <f aca="true" t="shared" si="8" ref="AA42:AA48">AA12+AA27</f>
        <v>10482522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6592866</v>
      </c>
      <c r="D45" s="66">
        <f t="shared" si="7"/>
        <v>0</v>
      </c>
      <c r="E45" s="67">
        <f t="shared" si="7"/>
        <v>20790000</v>
      </c>
      <c r="F45" s="67">
        <f t="shared" si="7"/>
        <v>9910000</v>
      </c>
      <c r="G45" s="67">
        <f t="shared" si="7"/>
        <v>6039305</v>
      </c>
      <c r="H45" s="67">
        <f t="shared" si="7"/>
        <v>273439</v>
      </c>
      <c r="I45" s="67">
        <f t="shared" si="7"/>
        <v>1042453</v>
      </c>
      <c r="J45" s="67">
        <f t="shared" si="7"/>
        <v>7355197</v>
      </c>
      <c r="K45" s="67">
        <f t="shared" si="7"/>
        <v>3501509</v>
      </c>
      <c r="L45" s="67">
        <f t="shared" si="7"/>
        <v>1619527</v>
      </c>
      <c r="M45" s="67">
        <f t="shared" si="7"/>
        <v>580226</v>
      </c>
      <c r="N45" s="67">
        <f t="shared" si="7"/>
        <v>5701262</v>
      </c>
      <c r="O45" s="67">
        <f t="shared" si="7"/>
        <v>1898931</v>
      </c>
      <c r="P45" s="67">
        <f t="shared" si="7"/>
        <v>619028</v>
      </c>
      <c r="Q45" s="67">
        <f t="shared" si="7"/>
        <v>84638</v>
      </c>
      <c r="R45" s="67">
        <f t="shared" si="7"/>
        <v>2602597</v>
      </c>
      <c r="S45" s="67">
        <f t="shared" si="7"/>
        <v>0</v>
      </c>
      <c r="T45" s="67">
        <f t="shared" si="7"/>
        <v>465612</v>
      </c>
      <c r="U45" s="67">
        <f t="shared" si="7"/>
        <v>767835</v>
      </c>
      <c r="V45" s="67">
        <f t="shared" si="7"/>
        <v>1233447</v>
      </c>
      <c r="W45" s="67">
        <f t="shared" si="7"/>
        <v>16892503</v>
      </c>
      <c r="X45" s="67">
        <f t="shared" si="7"/>
        <v>9910000</v>
      </c>
      <c r="Y45" s="67">
        <f t="shared" si="7"/>
        <v>6982503</v>
      </c>
      <c r="Z45" s="69">
        <f t="shared" si="5"/>
        <v>70.45916246215943</v>
      </c>
      <c r="AA45" s="68">
        <f t="shared" si="8"/>
        <v>9910000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61065769</v>
      </c>
      <c r="D49" s="78">
        <f t="shared" si="9"/>
        <v>0</v>
      </c>
      <c r="E49" s="79">
        <f t="shared" si="9"/>
        <v>66691559</v>
      </c>
      <c r="F49" s="79">
        <f t="shared" si="9"/>
        <v>67672200</v>
      </c>
      <c r="G49" s="79">
        <f t="shared" si="9"/>
        <v>11080443</v>
      </c>
      <c r="H49" s="79">
        <f t="shared" si="9"/>
        <v>2227917</v>
      </c>
      <c r="I49" s="79">
        <f t="shared" si="9"/>
        <v>969213</v>
      </c>
      <c r="J49" s="79">
        <f t="shared" si="9"/>
        <v>14277573</v>
      </c>
      <c r="K49" s="79">
        <f t="shared" si="9"/>
        <v>4916068</v>
      </c>
      <c r="L49" s="79">
        <f t="shared" si="9"/>
        <v>3814232</v>
      </c>
      <c r="M49" s="79">
        <f t="shared" si="9"/>
        <v>2253741</v>
      </c>
      <c r="N49" s="79">
        <f t="shared" si="9"/>
        <v>10984041</v>
      </c>
      <c r="O49" s="79">
        <f t="shared" si="9"/>
        <v>5509668</v>
      </c>
      <c r="P49" s="79">
        <f t="shared" si="9"/>
        <v>12218505</v>
      </c>
      <c r="Q49" s="79">
        <f t="shared" si="9"/>
        <v>2103036</v>
      </c>
      <c r="R49" s="79">
        <f t="shared" si="9"/>
        <v>19831209</v>
      </c>
      <c r="S49" s="79">
        <f t="shared" si="9"/>
        <v>0</v>
      </c>
      <c r="T49" s="79">
        <f t="shared" si="9"/>
        <v>518092</v>
      </c>
      <c r="U49" s="79">
        <f t="shared" si="9"/>
        <v>14402821</v>
      </c>
      <c r="V49" s="79">
        <f t="shared" si="9"/>
        <v>14920913</v>
      </c>
      <c r="W49" s="79">
        <f t="shared" si="9"/>
        <v>60013736</v>
      </c>
      <c r="X49" s="79">
        <f t="shared" si="9"/>
        <v>67672200</v>
      </c>
      <c r="Y49" s="79">
        <f t="shared" si="9"/>
        <v>-7658464</v>
      </c>
      <c r="Z49" s="80">
        <f t="shared" si="5"/>
        <v>-11.317001663903346</v>
      </c>
      <c r="AA49" s="81">
        <f>SUM(AA41:AA48)</f>
        <v>67672200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467766</v>
      </c>
      <c r="H66" s="14">
        <v>29993</v>
      </c>
      <c r="I66" s="14">
        <v>307197</v>
      </c>
      <c r="J66" s="14">
        <v>804956</v>
      </c>
      <c r="K66" s="14">
        <v>235568</v>
      </c>
      <c r="L66" s="14">
        <v>159395</v>
      </c>
      <c r="M66" s="14">
        <v>19180</v>
      </c>
      <c r="N66" s="14">
        <v>414143</v>
      </c>
      <c r="O66" s="14">
        <v>906224</v>
      </c>
      <c r="P66" s="14">
        <v>120979</v>
      </c>
      <c r="Q66" s="14">
        <v>83464</v>
      </c>
      <c r="R66" s="14">
        <v>1110667</v>
      </c>
      <c r="S66" s="14">
        <v>261020</v>
      </c>
      <c r="T66" s="14">
        <v>396653</v>
      </c>
      <c r="U66" s="14">
        <v>117154</v>
      </c>
      <c r="V66" s="14">
        <v>774827</v>
      </c>
      <c r="W66" s="14">
        <v>3104593</v>
      </c>
      <c r="X66" s="14"/>
      <c r="Y66" s="14">
        <v>3104593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14940000</v>
      </c>
      <c r="F67" s="11">
        <v>14400000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14400000</v>
      </c>
      <c r="Y67" s="11">
        <v>-14400000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1735792</v>
      </c>
      <c r="H68" s="11">
        <v>164674</v>
      </c>
      <c r="I68" s="11">
        <v>183817</v>
      </c>
      <c r="J68" s="11">
        <v>2084283</v>
      </c>
      <c r="K68" s="11">
        <v>512752</v>
      </c>
      <c r="L68" s="11">
        <v>28792</v>
      </c>
      <c r="M68" s="11">
        <v>2813</v>
      </c>
      <c r="N68" s="11">
        <v>544357</v>
      </c>
      <c r="O68" s="11">
        <v>3022705</v>
      </c>
      <c r="P68" s="11">
        <v>3044044</v>
      </c>
      <c r="Q68" s="11">
        <v>5357</v>
      </c>
      <c r="R68" s="11">
        <v>6072106</v>
      </c>
      <c r="S68" s="11">
        <v>2831901</v>
      </c>
      <c r="T68" s="11">
        <v>300188</v>
      </c>
      <c r="U68" s="11">
        <v>73406</v>
      </c>
      <c r="V68" s="11">
        <v>3205495</v>
      </c>
      <c r="W68" s="11">
        <v>11906241</v>
      </c>
      <c r="X68" s="11"/>
      <c r="Y68" s="11">
        <v>11906241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14940000</v>
      </c>
      <c r="F69" s="79">
        <f t="shared" si="12"/>
        <v>14400000</v>
      </c>
      <c r="G69" s="79">
        <f t="shared" si="12"/>
        <v>2203558</v>
      </c>
      <c r="H69" s="79">
        <f t="shared" si="12"/>
        <v>194667</v>
      </c>
      <c r="I69" s="79">
        <f t="shared" si="12"/>
        <v>491014</v>
      </c>
      <c r="J69" s="79">
        <f t="shared" si="12"/>
        <v>2889239</v>
      </c>
      <c r="K69" s="79">
        <f t="shared" si="12"/>
        <v>748320</v>
      </c>
      <c r="L69" s="79">
        <f t="shared" si="12"/>
        <v>188187</v>
      </c>
      <c r="M69" s="79">
        <f t="shared" si="12"/>
        <v>21993</v>
      </c>
      <c r="N69" s="79">
        <f t="shared" si="12"/>
        <v>958500</v>
      </c>
      <c r="O69" s="79">
        <f t="shared" si="12"/>
        <v>3928929</v>
      </c>
      <c r="P69" s="79">
        <f t="shared" si="12"/>
        <v>3165023</v>
      </c>
      <c r="Q69" s="79">
        <f t="shared" si="12"/>
        <v>88821</v>
      </c>
      <c r="R69" s="79">
        <f t="shared" si="12"/>
        <v>7182773</v>
      </c>
      <c r="S69" s="79">
        <f t="shared" si="12"/>
        <v>3092921</v>
      </c>
      <c r="T69" s="79">
        <f t="shared" si="12"/>
        <v>696841</v>
      </c>
      <c r="U69" s="79">
        <f t="shared" si="12"/>
        <v>190560</v>
      </c>
      <c r="V69" s="79">
        <f t="shared" si="12"/>
        <v>3980322</v>
      </c>
      <c r="W69" s="79">
        <f t="shared" si="12"/>
        <v>15010834</v>
      </c>
      <c r="X69" s="79">
        <f t="shared" si="12"/>
        <v>14400000</v>
      </c>
      <c r="Y69" s="79">
        <f t="shared" si="12"/>
        <v>610834</v>
      </c>
      <c r="Z69" s="80">
        <f>+IF(X69&lt;&gt;0,+(Y69/X69)*100,0)</f>
        <v>4.241902777777778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70909521</v>
      </c>
      <c r="D5" s="42">
        <f t="shared" si="0"/>
        <v>0</v>
      </c>
      <c r="E5" s="43">
        <f t="shared" si="0"/>
        <v>136860750</v>
      </c>
      <c r="F5" s="43">
        <f t="shared" si="0"/>
        <v>78264650</v>
      </c>
      <c r="G5" s="43">
        <f t="shared" si="0"/>
        <v>0</v>
      </c>
      <c r="H5" s="43">
        <f t="shared" si="0"/>
        <v>241500</v>
      </c>
      <c r="I5" s="43">
        <f t="shared" si="0"/>
        <v>4350362</v>
      </c>
      <c r="J5" s="43">
        <f t="shared" si="0"/>
        <v>4591862</v>
      </c>
      <c r="K5" s="43">
        <f t="shared" si="0"/>
        <v>399944</v>
      </c>
      <c r="L5" s="43">
        <f t="shared" si="0"/>
        <v>7533998</v>
      </c>
      <c r="M5" s="43">
        <f t="shared" si="0"/>
        <v>29274</v>
      </c>
      <c r="N5" s="43">
        <f t="shared" si="0"/>
        <v>7963216</v>
      </c>
      <c r="O5" s="43">
        <f t="shared" si="0"/>
        <v>1425623</v>
      </c>
      <c r="P5" s="43">
        <f t="shared" si="0"/>
        <v>2055820</v>
      </c>
      <c r="Q5" s="43">
        <f t="shared" si="0"/>
        <v>10627948</v>
      </c>
      <c r="R5" s="43">
        <f t="shared" si="0"/>
        <v>14109391</v>
      </c>
      <c r="S5" s="43">
        <f t="shared" si="0"/>
        <v>8650348</v>
      </c>
      <c r="T5" s="43">
        <f t="shared" si="0"/>
        <v>2521100</v>
      </c>
      <c r="U5" s="43">
        <f t="shared" si="0"/>
        <v>7298788</v>
      </c>
      <c r="V5" s="43">
        <f t="shared" si="0"/>
        <v>18470236</v>
      </c>
      <c r="W5" s="43">
        <f t="shared" si="0"/>
        <v>45134705</v>
      </c>
      <c r="X5" s="43">
        <f t="shared" si="0"/>
        <v>78264650</v>
      </c>
      <c r="Y5" s="43">
        <f t="shared" si="0"/>
        <v>-33129945</v>
      </c>
      <c r="Z5" s="44">
        <f>+IF(X5&lt;&gt;0,+(Y5/X5)*100,0)</f>
        <v>-42.330662693821544</v>
      </c>
      <c r="AA5" s="45">
        <f>SUM(AA11:AA18)</f>
        <v>78264650</v>
      </c>
    </row>
    <row r="6" spans="1:27" ht="13.5">
      <c r="A6" s="46" t="s">
        <v>32</v>
      </c>
      <c r="B6" s="47"/>
      <c r="C6" s="9">
        <v>1407783</v>
      </c>
      <c r="D6" s="10"/>
      <c r="E6" s="11">
        <v>5700000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23873389</v>
      </c>
      <c r="D7" s="10"/>
      <c r="E7" s="11">
        <v>16800000</v>
      </c>
      <c r="F7" s="11">
        <v>9500000</v>
      </c>
      <c r="G7" s="11"/>
      <c r="H7" s="11">
        <v>241500</v>
      </c>
      <c r="I7" s="11">
        <v>4347562</v>
      </c>
      <c r="J7" s="11">
        <v>4589062</v>
      </c>
      <c r="K7" s="11">
        <v>399944</v>
      </c>
      <c r="L7" s="11">
        <v>602934</v>
      </c>
      <c r="M7" s="11"/>
      <c r="N7" s="11">
        <v>1002878</v>
      </c>
      <c r="O7" s="11">
        <v>759714</v>
      </c>
      <c r="P7" s="11">
        <v>-222221</v>
      </c>
      <c r="Q7" s="11"/>
      <c r="R7" s="11">
        <v>537493</v>
      </c>
      <c r="S7" s="11"/>
      <c r="T7" s="11"/>
      <c r="U7" s="11">
        <v>812668</v>
      </c>
      <c r="V7" s="11">
        <v>812668</v>
      </c>
      <c r="W7" s="11">
        <v>6942101</v>
      </c>
      <c r="X7" s="11">
        <v>9500000</v>
      </c>
      <c r="Y7" s="11">
        <v>-2557899</v>
      </c>
      <c r="Z7" s="2">
        <v>-26.93</v>
      </c>
      <c r="AA7" s="15">
        <v>9500000</v>
      </c>
    </row>
    <row r="8" spans="1:27" ht="13.5">
      <c r="A8" s="46" t="s">
        <v>34</v>
      </c>
      <c r="B8" s="47"/>
      <c r="C8" s="9">
        <v>6873185</v>
      </c>
      <c r="D8" s="10"/>
      <c r="E8" s="11">
        <v>14900000</v>
      </c>
      <c r="F8" s="11">
        <v>3710000</v>
      </c>
      <c r="G8" s="11"/>
      <c r="H8" s="11"/>
      <c r="I8" s="11"/>
      <c r="J8" s="11"/>
      <c r="K8" s="11"/>
      <c r="L8" s="11">
        <v>2609528</v>
      </c>
      <c r="M8" s="11"/>
      <c r="N8" s="11">
        <v>2609528</v>
      </c>
      <c r="O8" s="11"/>
      <c r="P8" s="11">
        <v>-2609528</v>
      </c>
      <c r="Q8" s="11">
        <v>3938558</v>
      </c>
      <c r="R8" s="11">
        <v>1329030</v>
      </c>
      <c r="S8" s="11">
        <v>1315626</v>
      </c>
      <c r="T8" s="11"/>
      <c r="U8" s="11"/>
      <c r="V8" s="11">
        <v>1315626</v>
      </c>
      <c r="W8" s="11">
        <v>5254184</v>
      </c>
      <c r="X8" s="11">
        <v>3710000</v>
      </c>
      <c r="Y8" s="11">
        <v>1544184</v>
      </c>
      <c r="Z8" s="2">
        <v>41.62</v>
      </c>
      <c r="AA8" s="15">
        <v>3710000</v>
      </c>
    </row>
    <row r="9" spans="1:27" ht="13.5">
      <c r="A9" s="46" t="s">
        <v>35</v>
      </c>
      <c r="B9" s="47"/>
      <c r="C9" s="9">
        <v>34541819</v>
      </c>
      <c r="D9" s="10"/>
      <c r="E9" s="11">
        <v>27619110</v>
      </c>
      <c r="F9" s="11">
        <v>40262050</v>
      </c>
      <c r="G9" s="11"/>
      <c r="H9" s="11"/>
      <c r="I9" s="11"/>
      <c r="J9" s="11"/>
      <c r="K9" s="11"/>
      <c r="L9" s="11">
        <v>4213001</v>
      </c>
      <c r="M9" s="11"/>
      <c r="N9" s="11">
        <v>4213001</v>
      </c>
      <c r="O9" s="11">
        <v>601688</v>
      </c>
      <c r="P9" s="11">
        <v>4975879</v>
      </c>
      <c r="Q9" s="11">
        <v>6648805</v>
      </c>
      <c r="R9" s="11">
        <v>12226372</v>
      </c>
      <c r="S9" s="11">
        <v>6846129</v>
      </c>
      <c r="T9" s="11">
        <v>2472325</v>
      </c>
      <c r="U9" s="11">
        <v>6486120</v>
      </c>
      <c r="V9" s="11">
        <v>15804574</v>
      </c>
      <c r="W9" s="11">
        <v>32243947</v>
      </c>
      <c r="X9" s="11">
        <v>40262050</v>
      </c>
      <c r="Y9" s="11">
        <v>-8018103</v>
      </c>
      <c r="Z9" s="2">
        <v>-19.91</v>
      </c>
      <c r="AA9" s="15">
        <v>40262050</v>
      </c>
    </row>
    <row r="10" spans="1:27" ht="13.5">
      <c r="A10" s="46" t="s">
        <v>36</v>
      </c>
      <c r="B10" s="47"/>
      <c r="C10" s="9"/>
      <c r="D10" s="10"/>
      <c r="E10" s="11">
        <v>34300000</v>
      </c>
      <c r="F10" s="11">
        <v>7300000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40585</v>
      </c>
      <c r="R10" s="11">
        <v>40585</v>
      </c>
      <c r="S10" s="11"/>
      <c r="T10" s="11">
        <v>48775</v>
      </c>
      <c r="U10" s="11"/>
      <c r="V10" s="11">
        <v>48775</v>
      </c>
      <c r="W10" s="11">
        <v>89360</v>
      </c>
      <c r="X10" s="11">
        <v>7300000</v>
      </c>
      <c r="Y10" s="11">
        <v>-7210640</v>
      </c>
      <c r="Z10" s="2">
        <v>-98.78</v>
      </c>
      <c r="AA10" s="15">
        <v>7300000</v>
      </c>
    </row>
    <row r="11" spans="1:27" ht="13.5">
      <c r="A11" s="48" t="s">
        <v>37</v>
      </c>
      <c r="B11" s="47"/>
      <c r="C11" s="49">
        <f aca="true" t="shared" si="1" ref="C11:Y11">SUM(C6:C10)</f>
        <v>66696176</v>
      </c>
      <c r="D11" s="50">
        <f t="shared" si="1"/>
        <v>0</v>
      </c>
      <c r="E11" s="51">
        <f t="shared" si="1"/>
        <v>99319110</v>
      </c>
      <c r="F11" s="51">
        <f t="shared" si="1"/>
        <v>60772050</v>
      </c>
      <c r="G11" s="51">
        <f t="shared" si="1"/>
        <v>0</v>
      </c>
      <c r="H11" s="51">
        <f t="shared" si="1"/>
        <v>241500</v>
      </c>
      <c r="I11" s="51">
        <f t="shared" si="1"/>
        <v>4347562</v>
      </c>
      <c r="J11" s="51">
        <f t="shared" si="1"/>
        <v>4589062</v>
      </c>
      <c r="K11" s="51">
        <f t="shared" si="1"/>
        <v>399944</v>
      </c>
      <c r="L11" s="51">
        <f t="shared" si="1"/>
        <v>7425463</v>
      </c>
      <c r="M11" s="51">
        <f t="shared" si="1"/>
        <v>0</v>
      </c>
      <c r="N11" s="51">
        <f t="shared" si="1"/>
        <v>7825407</v>
      </c>
      <c r="O11" s="51">
        <f t="shared" si="1"/>
        <v>1361402</v>
      </c>
      <c r="P11" s="51">
        <f t="shared" si="1"/>
        <v>2144130</v>
      </c>
      <c r="Q11" s="51">
        <f t="shared" si="1"/>
        <v>10627948</v>
      </c>
      <c r="R11" s="51">
        <f t="shared" si="1"/>
        <v>14133480</v>
      </c>
      <c r="S11" s="51">
        <f t="shared" si="1"/>
        <v>8161755</v>
      </c>
      <c r="T11" s="51">
        <f t="shared" si="1"/>
        <v>2521100</v>
      </c>
      <c r="U11" s="51">
        <f t="shared" si="1"/>
        <v>7298788</v>
      </c>
      <c r="V11" s="51">
        <f t="shared" si="1"/>
        <v>17981643</v>
      </c>
      <c r="W11" s="51">
        <f t="shared" si="1"/>
        <v>44529592</v>
      </c>
      <c r="X11" s="51">
        <f t="shared" si="1"/>
        <v>60772050</v>
      </c>
      <c r="Y11" s="51">
        <f t="shared" si="1"/>
        <v>-16242458</v>
      </c>
      <c r="Z11" s="52">
        <f>+IF(X11&lt;&gt;0,+(Y11/X11)*100,0)</f>
        <v>-26.726855519930627</v>
      </c>
      <c r="AA11" s="53">
        <f>SUM(AA6:AA10)</f>
        <v>60772050</v>
      </c>
    </row>
    <row r="12" spans="1:27" ht="13.5">
      <c r="A12" s="54" t="s">
        <v>38</v>
      </c>
      <c r="B12" s="35"/>
      <c r="C12" s="9">
        <v>3343132</v>
      </c>
      <c r="D12" s="10"/>
      <c r="E12" s="11">
        <v>12641640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870213</v>
      </c>
      <c r="D15" s="10"/>
      <c r="E15" s="11">
        <v>24900000</v>
      </c>
      <c r="F15" s="11">
        <v>17492600</v>
      </c>
      <c r="G15" s="11"/>
      <c r="H15" s="11"/>
      <c r="I15" s="11">
        <v>2800</v>
      </c>
      <c r="J15" s="11">
        <v>2800</v>
      </c>
      <c r="K15" s="11"/>
      <c r="L15" s="11">
        <v>108535</v>
      </c>
      <c r="M15" s="11">
        <v>29274</v>
      </c>
      <c r="N15" s="11">
        <v>137809</v>
      </c>
      <c r="O15" s="11">
        <v>64221</v>
      </c>
      <c r="P15" s="11">
        <v>-88310</v>
      </c>
      <c r="Q15" s="11"/>
      <c r="R15" s="11">
        <v>-24089</v>
      </c>
      <c r="S15" s="11">
        <v>488593</v>
      </c>
      <c r="T15" s="11"/>
      <c r="U15" s="11"/>
      <c r="V15" s="11">
        <v>488593</v>
      </c>
      <c r="W15" s="11">
        <v>605113</v>
      </c>
      <c r="X15" s="11">
        <v>17492600</v>
      </c>
      <c r="Y15" s="11">
        <v>-16887487</v>
      </c>
      <c r="Z15" s="2">
        <v>-96.54</v>
      </c>
      <c r="AA15" s="15">
        <v>17492600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1407783</v>
      </c>
      <c r="D36" s="10">
        <f t="shared" si="4"/>
        <v>0</v>
      </c>
      <c r="E36" s="11">
        <f t="shared" si="4"/>
        <v>5700000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23873389</v>
      </c>
      <c r="D37" s="10">
        <f t="shared" si="4"/>
        <v>0</v>
      </c>
      <c r="E37" s="11">
        <f t="shared" si="4"/>
        <v>16800000</v>
      </c>
      <c r="F37" s="11">
        <f t="shared" si="4"/>
        <v>9500000</v>
      </c>
      <c r="G37" s="11">
        <f t="shared" si="4"/>
        <v>0</v>
      </c>
      <c r="H37" s="11">
        <f t="shared" si="4"/>
        <v>241500</v>
      </c>
      <c r="I37" s="11">
        <f t="shared" si="4"/>
        <v>4347562</v>
      </c>
      <c r="J37" s="11">
        <f t="shared" si="4"/>
        <v>4589062</v>
      </c>
      <c r="K37" s="11">
        <f t="shared" si="4"/>
        <v>399944</v>
      </c>
      <c r="L37" s="11">
        <f t="shared" si="4"/>
        <v>602934</v>
      </c>
      <c r="M37" s="11">
        <f t="shared" si="4"/>
        <v>0</v>
      </c>
      <c r="N37" s="11">
        <f t="shared" si="4"/>
        <v>1002878</v>
      </c>
      <c r="O37" s="11">
        <f t="shared" si="4"/>
        <v>759714</v>
      </c>
      <c r="P37" s="11">
        <f t="shared" si="4"/>
        <v>-222221</v>
      </c>
      <c r="Q37" s="11">
        <f t="shared" si="4"/>
        <v>0</v>
      </c>
      <c r="R37" s="11">
        <f t="shared" si="4"/>
        <v>537493</v>
      </c>
      <c r="S37" s="11">
        <f t="shared" si="4"/>
        <v>0</v>
      </c>
      <c r="T37" s="11">
        <f t="shared" si="4"/>
        <v>0</v>
      </c>
      <c r="U37" s="11">
        <f t="shared" si="4"/>
        <v>812668</v>
      </c>
      <c r="V37" s="11">
        <f t="shared" si="4"/>
        <v>812668</v>
      </c>
      <c r="W37" s="11">
        <f t="shared" si="4"/>
        <v>6942101</v>
      </c>
      <c r="X37" s="11">
        <f t="shared" si="4"/>
        <v>9500000</v>
      </c>
      <c r="Y37" s="11">
        <f t="shared" si="4"/>
        <v>-2557899</v>
      </c>
      <c r="Z37" s="2">
        <f t="shared" si="5"/>
        <v>-26.92525263157895</v>
      </c>
      <c r="AA37" s="15">
        <f>AA7+AA22</f>
        <v>9500000</v>
      </c>
    </row>
    <row r="38" spans="1:27" ht="13.5">
      <c r="A38" s="46" t="s">
        <v>34</v>
      </c>
      <c r="B38" s="47"/>
      <c r="C38" s="9">
        <f t="shared" si="4"/>
        <v>6873185</v>
      </c>
      <c r="D38" s="10">
        <f t="shared" si="4"/>
        <v>0</v>
      </c>
      <c r="E38" s="11">
        <f t="shared" si="4"/>
        <v>14900000</v>
      </c>
      <c r="F38" s="11">
        <f t="shared" si="4"/>
        <v>3710000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2609528</v>
      </c>
      <c r="M38" s="11">
        <f t="shared" si="4"/>
        <v>0</v>
      </c>
      <c r="N38" s="11">
        <f t="shared" si="4"/>
        <v>2609528</v>
      </c>
      <c r="O38" s="11">
        <f t="shared" si="4"/>
        <v>0</v>
      </c>
      <c r="P38" s="11">
        <f t="shared" si="4"/>
        <v>-2609528</v>
      </c>
      <c r="Q38" s="11">
        <f t="shared" si="4"/>
        <v>3938558</v>
      </c>
      <c r="R38" s="11">
        <f t="shared" si="4"/>
        <v>1329030</v>
      </c>
      <c r="S38" s="11">
        <f t="shared" si="4"/>
        <v>1315626</v>
      </c>
      <c r="T38" s="11">
        <f t="shared" si="4"/>
        <v>0</v>
      </c>
      <c r="U38" s="11">
        <f t="shared" si="4"/>
        <v>0</v>
      </c>
      <c r="V38" s="11">
        <f t="shared" si="4"/>
        <v>1315626</v>
      </c>
      <c r="W38" s="11">
        <f t="shared" si="4"/>
        <v>5254184</v>
      </c>
      <c r="X38" s="11">
        <f t="shared" si="4"/>
        <v>3710000</v>
      </c>
      <c r="Y38" s="11">
        <f t="shared" si="4"/>
        <v>1544184</v>
      </c>
      <c r="Z38" s="2">
        <f t="shared" si="5"/>
        <v>41.6222102425876</v>
      </c>
      <c r="AA38" s="15">
        <f>AA8+AA23</f>
        <v>3710000</v>
      </c>
    </row>
    <row r="39" spans="1:27" ht="13.5">
      <c r="A39" s="46" t="s">
        <v>35</v>
      </c>
      <c r="B39" s="47"/>
      <c r="C39" s="9">
        <f t="shared" si="4"/>
        <v>34541819</v>
      </c>
      <c r="D39" s="10">
        <f t="shared" si="4"/>
        <v>0</v>
      </c>
      <c r="E39" s="11">
        <f t="shared" si="4"/>
        <v>27619110</v>
      </c>
      <c r="F39" s="11">
        <f t="shared" si="4"/>
        <v>40262050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4213001</v>
      </c>
      <c r="M39" s="11">
        <f t="shared" si="4"/>
        <v>0</v>
      </c>
      <c r="N39" s="11">
        <f t="shared" si="4"/>
        <v>4213001</v>
      </c>
      <c r="O39" s="11">
        <f t="shared" si="4"/>
        <v>601688</v>
      </c>
      <c r="P39" s="11">
        <f t="shared" si="4"/>
        <v>4975879</v>
      </c>
      <c r="Q39" s="11">
        <f t="shared" si="4"/>
        <v>6648805</v>
      </c>
      <c r="R39" s="11">
        <f t="shared" si="4"/>
        <v>12226372</v>
      </c>
      <c r="S39" s="11">
        <f t="shared" si="4"/>
        <v>6846129</v>
      </c>
      <c r="T39" s="11">
        <f t="shared" si="4"/>
        <v>2472325</v>
      </c>
      <c r="U39" s="11">
        <f t="shared" si="4"/>
        <v>6486120</v>
      </c>
      <c r="V39" s="11">
        <f t="shared" si="4"/>
        <v>15804574</v>
      </c>
      <c r="W39" s="11">
        <f t="shared" si="4"/>
        <v>32243947</v>
      </c>
      <c r="X39" s="11">
        <f t="shared" si="4"/>
        <v>40262050</v>
      </c>
      <c r="Y39" s="11">
        <f t="shared" si="4"/>
        <v>-8018103</v>
      </c>
      <c r="Z39" s="2">
        <f t="shared" si="5"/>
        <v>-19.914790727248118</v>
      </c>
      <c r="AA39" s="15">
        <f>AA9+AA24</f>
        <v>40262050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34300000</v>
      </c>
      <c r="F40" s="11">
        <f t="shared" si="4"/>
        <v>7300000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40585</v>
      </c>
      <c r="R40" s="11">
        <f t="shared" si="4"/>
        <v>40585</v>
      </c>
      <c r="S40" s="11">
        <f t="shared" si="4"/>
        <v>0</v>
      </c>
      <c r="T40" s="11">
        <f t="shared" si="4"/>
        <v>48775</v>
      </c>
      <c r="U40" s="11">
        <f t="shared" si="4"/>
        <v>0</v>
      </c>
      <c r="V40" s="11">
        <f t="shared" si="4"/>
        <v>48775</v>
      </c>
      <c r="W40" s="11">
        <f t="shared" si="4"/>
        <v>89360</v>
      </c>
      <c r="X40" s="11">
        <f t="shared" si="4"/>
        <v>7300000</v>
      </c>
      <c r="Y40" s="11">
        <f t="shared" si="4"/>
        <v>-7210640</v>
      </c>
      <c r="Z40" s="2">
        <f t="shared" si="5"/>
        <v>-98.7758904109589</v>
      </c>
      <c r="AA40" s="15">
        <f>AA10+AA25</f>
        <v>7300000</v>
      </c>
    </row>
    <row r="41" spans="1:27" ht="13.5">
      <c r="A41" s="48" t="s">
        <v>37</v>
      </c>
      <c r="B41" s="47"/>
      <c r="C41" s="49">
        <f aca="true" t="shared" si="6" ref="C41:Y41">SUM(C36:C40)</f>
        <v>66696176</v>
      </c>
      <c r="D41" s="50">
        <f t="shared" si="6"/>
        <v>0</v>
      </c>
      <c r="E41" s="51">
        <f t="shared" si="6"/>
        <v>99319110</v>
      </c>
      <c r="F41" s="51">
        <f t="shared" si="6"/>
        <v>60772050</v>
      </c>
      <c r="G41" s="51">
        <f t="shared" si="6"/>
        <v>0</v>
      </c>
      <c r="H41" s="51">
        <f t="shared" si="6"/>
        <v>241500</v>
      </c>
      <c r="I41" s="51">
        <f t="shared" si="6"/>
        <v>4347562</v>
      </c>
      <c r="J41" s="51">
        <f t="shared" si="6"/>
        <v>4589062</v>
      </c>
      <c r="K41" s="51">
        <f t="shared" si="6"/>
        <v>399944</v>
      </c>
      <c r="L41" s="51">
        <f t="shared" si="6"/>
        <v>7425463</v>
      </c>
      <c r="M41" s="51">
        <f t="shared" si="6"/>
        <v>0</v>
      </c>
      <c r="N41" s="51">
        <f t="shared" si="6"/>
        <v>7825407</v>
      </c>
      <c r="O41" s="51">
        <f t="shared" si="6"/>
        <v>1361402</v>
      </c>
      <c r="P41" s="51">
        <f t="shared" si="6"/>
        <v>2144130</v>
      </c>
      <c r="Q41" s="51">
        <f t="shared" si="6"/>
        <v>10627948</v>
      </c>
      <c r="R41" s="51">
        <f t="shared" si="6"/>
        <v>14133480</v>
      </c>
      <c r="S41" s="51">
        <f t="shared" si="6"/>
        <v>8161755</v>
      </c>
      <c r="T41" s="51">
        <f t="shared" si="6"/>
        <v>2521100</v>
      </c>
      <c r="U41" s="51">
        <f t="shared" si="6"/>
        <v>7298788</v>
      </c>
      <c r="V41" s="51">
        <f t="shared" si="6"/>
        <v>17981643</v>
      </c>
      <c r="W41" s="51">
        <f t="shared" si="6"/>
        <v>44529592</v>
      </c>
      <c r="X41" s="51">
        <f t="shared" si="6"/>
        <v>60772050</v>
      </c>
      <c r="Y41" s="51">
        <f t="shared" si="6"/>
        <v>-16242458</v>
      </c>
      <c r="Z41" s="52">
        <f t="shared" si="5"/>
        <v>-26.726855519930627</v>
      </c>
      <c r="AA41" s="53">
        <f>SUM(AA36:AA40)</f>
        <v>60772050</v>
      </c>
    </row>
    <row r="42" spans="1:27" ht="13.5">
      <c r="A42" s="54" t="s">
        <v>38</v>
      </c>
      <c r="B42" s="35"/>
      <c r="C42" s="65">
        <f aca="true" t="shared" si="7" ref="C42:Y48">C12+C27</f>
        <v>3343132</v>
      </c>
      <c r="D42" s="66">
        <f t="shared" si="7"/>
        <v>0</v>
      </c>
      <c r="E42" s="67">
        <f t="shared" si="7"/>
        <v>12641640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870213</v>
      </c>
      <c r="D45" s="66">
        <f t="shared" si="7"/>
        <v>0</v>
      </c>
      <c r="E45" s="67">
        <f t="shared" si="7"/>
        <v>24900000</v>
      </c>
      <c r="F45" s="67">
        <f t="shared" si="7"/>
        <v>17492600</v>
      </c>
      <c r="G45" s="67">
        <f t="shared" si="7"/>
        <v>0</v>
      </c>
      <c r="H45" s="67">
        <f t="shared" si="7"/>
        <v>0</v>
      </c>
      <c r="I45" s="67">
        <f t="shared" si="7"/>
        <v>2800</v>
      </c>
      <c r="J45" s="67">
        <f t="shared" si="7"/>
        <v>2800</v>
      </c>
      <c r="K45" s="67">
        <f t="shared" si="7"/>
        <v>0</v>
      </c>
      <c r="L45" s="67">
        <f t="shared" si="7"/>
        <v>108535</v>
      </c>
      <c r="M45" s="67">
        <f t="shared" si="7"/>
        <v>29274</v>
      </c>
      <c r="N45" s="67">
        <f t="shared" si="7"/>
        <v>137809</v>
      </c>
      <c r="O45" s="67">
        <f t="shared" si="7"/>
        <v>64221</v>
      </c>
      <c r="P45" s="67">
        <f t="shared" si="7"/>
        <v>-88310</v>
      </c>
      <c r="Q45" s="67">
        <f t="shared" si="7"/>
        <v>0</v>
      </c>
      <c r="R45" s="67">
        <f t="shared" si="7"/>
        <v>-24089</v>
      </c>
      <c r="S45" s="67">
        <f t="shared" si="7"/>
        <v>488593</v>
      </c>
      <c r="T45" s="67">
        <f t="shared" si="7"/>
        <v>0</v>
      </c>
      <c r="U45" s="67">
        <f t="shared" si="7"/>
        <v>0</v>
      </c>
      <c r="V45" s="67">
        <f t="shared" si="7"/>
        <v>488593</v>
      </c>
      <c r="W45" s="67">
        <f t="shared" si="7"/>
        <v>605113</v>
      </c>
      <c r="X45" s="67">
        <f t="shared" si="7"/>
        <v>17492600</v>
      </c>
      <c r="Y45" s="67">
        <f t="shared" si="7"/>
        <v>-16887487</v>
      </c>
      <c r="Z45" s="69">
        <f t="shared" si="5"/>
        <v>-96.54074865943313</v>
      </c>
      <c r="AA45" s="68">
        <f t="shared" si="8"/>
        <v>17492600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70909521</v>
      </c>
      <c r="D49" s="78">
        <f t="shared" si="9"/>
        <v>0</v>
      </c>
      <c r="E49" s="79">
        <f t="shared" si="9"/>
        <v>136860750</v>
      </c>
      <c r="F49" s="79">
        <f t="shared" si="9"/>
        <v>78264650</v>
      </c>
      <c r="G49" s="79">
        <f t="shared" si="9"/>
        <v>0</v>
      </c>
      <c r="H49" s="79">
        <f t="shared" si="9"/>
        <v>241500</v>
      </c>
      <c r="I49" s="79">
        <f t="shared" si="9"/>
        <v>4350362</v>
      </c>
      <c r="J49" s="79">
        <f t="shared" si="9"/>
        <v>4591862</v>
      </c>
      <c r="K49" s="79">
        <f t="shared" si="9"/>
        <v>399944</v>
      </c>
      <c r="L49" s="79">
        <f t="shared" si="9"/>
        <v>7533998</v>
      </c>
      <c r="M49" s="79">
        <f t="shared" si="9"/>
        <v>29274</v>
      </c>
      <c r="N49" s="79">
        <f t="shared" si="9"/>
        <v>7963216</v>
      </c>
      <c r="O49" s="79">
        <f t="shared" si="9"/>
        <v>1425623</v>
      </c>
      <c r="P49" s="79">
        <f t="shared" si="9"/>
        <v>2055820</v>
      </c>
      <c r="Q49" s="79">
        <f t="shared" si="9"/>
        <v>10627948</v>
      </c>
      <c r="R49" s="79">
        <f t="shared" si="9"/>
        <v>14109391</v>
      </c>
      <c r="S49" s="79">
        <f t="shared" si="9"/>
        <v>8650348</v>
      </c>
      <c r="T49" s="79">
        <f t="shared" si="9"/>
        <v>2521100</v>
      </c>
      <c r="U49" s="79">
        <f t="shared" si="9"/>
        <v>7298788</v>
      </c>
      <c r="V49" s="79">
        <f t="shared" si="9"/>
        <v>18470236</v>
      </c>
      <c r="W49" s="79">
        <f t="shared" si="9"/>
        <v>45134705</v>
      </c>
      <c r="X49" s="79">
        <f t="shared" si="9"/>
        <v>78264650</v>
      </c>
      <c r="Y49" s="79">
        <f t="shared" si="9"/>
        <v>-33129945</v>
      </c>
      <c r="Z49" s="80">
        <f t="shared" si="5"/>
        <v>-42.330662693821544</v>
      </c>
      <c r="AA49" s="81">
        <f>SUM(AA41:AA48)</f>
        <v>78264650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15179624</v>
      </c>
      <c r="D51" s="66">
        <f t="shared" si="10"/>
        <v>0</v>
      </c>
      <c r="E51" s="67">
        <f t="shared" si="10"/>
        <v>30685250</v>
      </c>
      <c r="F51" s="67">
        <f t="shared" si="10"/>
        <v>27232250</v>
      </c>
      <c r="G51" s="67">
        <f t="shared" si="10"/>
        <v>-14953</v>
      </c>
      <c r="H51" s="67">
        <f t="shared" si="10"/>
        <v>46570</v>
      </c>
      <c r="I51" s="67">
        <f t="shared" si="10"/>
        <v>793452</v>
      </c>
      <c r="J51" s="67">
        <f t="shared" si="10"/>
        <v>825069</v>
      </c>
      <c r="K51" s="67">
        <f t="shared" si="10"/>
        <v>1049881</v>
      </c>
      <c r="L51" s="67">
        <f t="shared" si="10"/>
        <v>1083940</v>
      </c>
      <c r="M51" s="67">
        <f t="shared" si="10"/>
        <v>2419833</v>
      </c>
      <c r="N51" s="67">
        <f t="shared" si="10"/>
        <v>4553654</v>
      </c>
      <c r="O51" s="67">
        <f t="shared" si="10"/>
        <v>1564157</v>
      </c>
      <c r="P51" s="67">
        <f t="shared" si="10"/>
        <v>1464042</v>
      </c>
      <c r="Q51" s="67">
        <f t="shared" si="10"/>
        <v>2824833</v>
      </c>
      <c r="R51" s="67">
        <f t="shared" si="10"/>
        <v>5853032</v>
      </c>
      <c r="S51" s="67">
        <f t="shared" si="10"/>
        <v>1618537</v>
      </c>
      <c r="T51" s="67">
        <f t="shared" si="10"/>
        <v>1615913</v>
      </c>
      <c r="U51" s="67">
        <f t="shared" si="10"/>
        <v>5223857</v>
      </c>
      <c r="V51" s="67">
        <f t="shared" si="10"/>
        <v>8458307</v>
      </c>
      <c r="W51" s="67">
        <f t="shared" si="10"/>
        <v>19690062</v>
      </c>
      <c r="X51" s="67">
        <f t="shared" si="10"/>
        <v>27232250</v>
      </c>
      <c r="Y51" s="67">
        <f t="shared" si="10"/>
        <v>-7542188</v>
      </c>
      <c r="Z51" s="69">
        <f>+IF(X51&lt;&gt;0,+(Y51/X51)*100,0)</f>
        <v>-27.695794508349476</v>
      </c>
      <c r="AA51" s="68">
        <f>SUM(AA57:AA61)</f>
        <v>27232250</v>
      </c>
    </row>
    <row r="52" spans="1:27" ht="13.5">
      <c r="A52" s="84" t="s">
        <v>32</v>
      </c>
      <c r="B52" s="47"/>
      <c r="C52" s="9">
        <v>5747933</v>
      </c>
      <c r="D52" s="10"/>
      <c r="E52" s="11">
        <v>15230000</v>
      </c>
      <c r="F52" s="11">
        <v>5220000</v>
      </c>
      <c r="G52" s="11"/>
      <c r="H52" s="11"/>
      <c r="I52" s="11">
        <v>41225</v>
      </c>
      <c r="J52" s="11">
        <v>41225</v>
      </c>
      <c r="K52" s="11"/>
      <c r="L52" s="11">
        <v>24359</v>
      </c>
      <c r="M52" s="11">
        <v>763158</v>
      </c>
      <c r="N52" s="11">
        <v>787517</v>
      </c>
      <c r="O52" s="11"/>
      <c r="P52" s="11"/>
      <c r="Q52" s="11">
        <v>1006474</v>
      </c>
      <c r="R52" s="11">
        <v>1006474</v>
      </c>
      <c r="S52" s="11">
        <v>-274757</v>
      </c>
      <c r="T52" s="11">
        <v>484132</v>
      </c>
      <c r="U52" s="11">
        <v>1702799</v>
      </c>
      <c r="V52" s="11">
        <v>1912174</v>
      </c>
      <c r="W52" s="11">
        <v>3747390</v>
      </c>
      <c r="X52" s="11">
        <v>5220000</v>
      </c>
      <c r="Y52" s="11">
        <v>-1472610</v>
      </c>
      <c r="Z52" s="2">
        <v>-28.21</v>
      </c>
      <c r="AA52" s="15">
        <v>5220000</v>
      </c>
    </row>
    <row r="53" spans="1:27" ht="13.5">
      <c r="A53" s="84" t="s">
        <v>33</v>
      </c>
      <c r="B53" s="47"/>
      <c r="C53" s="9">
        <v>1155780</v>
      </c>
      <c r="D53" s="10"/>
      <c r="E53" s="11">
        <v>3270600</v>
      </c>
      <c r="F53" s="11">
        <v>4255600</v>
      </c>
      <c r="G53" s="11"/>
      <c r="H53" s="11">
        <v>-18761</v>
      </c>
      <c r="I53" s="11">
        <v>319492</v>
      </c>
      <c r="J53" s="11">
        <v>300731</v>
      </c>
      <c r="K53" s="11">
        <v>25750</v>
      </c>
      <c r="L53" s="11">
        <v>70172</v>
      </c>
      <c r="M53" s="11">
        <v>13481</v>
      </c>
      <c r="N53" s="11">
        <v>109403</v>
      </c>
      <c r="O53" s="11">
        <v>39811</v>
      </c>
      <c r="P53" s="11">
        <v>187592</v>
      </c>
      <c r="Q53" s="11">
        <v>107952</v>
      </c>
      <c r="R53" s="11">
        <v>335355</v>
      </c>
      <c r="S53" s="11">
        <v>156628</v>
      </c>
      <c r="T53" s="11"/>
      <c r="U53" s="11">
        <v>117181</v>
      </c>
      <c r="V53" s="11">
        <v>273809</v>
      </c>
      <c r="W53" s="11">
        <v>1019298</v>
      </c>
      <c r="X53" s="11">
        <v>4255600</v>
      </c>
      <c r="Y53" s="11">
        <v>-3236302</v>
      </c>
      <c r="Z53" s="2">
        <v>-76.05</v>
      </c>
      <c r="AA53" s="15">
        <v>4255600</v>
      </c>
    </row>
    <row r="54" spans="1:27" ht="13.5">
      <c r="A54" s="84" t="s">
        <v>34</v>
      </c>
      <c r="B54" s="47"/>
      <c r="C54" s="9">
        <v>1993731</v>
      </c>
      <c r="D54" s="10"/>
      <c r="E54" s="11">
        <v>2550000</v>
      </c>
      <c r="F54" s="11">
        <v>3850000</v>
      </c>
      <c r="G54" s="11"/>
      <c r="H54" s="11"/>
      <c r="I54" s="11">
        <v>374095</v>
      </c>
      <c r="J54" s="11">
        <v>374095</v>
      </c>
      <c r="K54" s="11">
        <v>839</v>
      </c>
      <c r="L54" s="11"/>
      <c r="M54" s="11">
        <v>545</v>
      </c>
      <c r="N54" s="11">
        <v>1384</v>
      </c>
      <c r="O54" s="11">
        <v>935120</v>
      </c>
      <c r="P54" s="11">
        <v>583045</v>
      </c>
      <c r="Q54" s="11">
        <v>291882</v>
      </c>
      <c r="R54" s="11">
        <v>1810047</v>
      </c>
      <c r="S54" s="11">
        <v>70000</v>
      </c>
      <c r="T54" s="11">
        <v>531370</v>
      </c>
      <c r="U54" s="11">
        <v>761298</v>
      </c>
      <c r="V54" s="11">
        <v>1362668</v>
      </c>
      <c r="W54" s="11">
        <v>3548194</v>
      </c>
      <c r="X54" s="11">
        <v>3850000</v>
      </c>
      <c r="Y54" s="11">
        <v>-301806</v>
      </c>
      <c r="Z54" s="2">
        <v>-7.84</v>
      </c>
      <c r="AA54" s="15">
        <v>3850000</v>
      </c>
    </row>
    <row r="55" spans="1:27" ht="13.5">
      <c r="A55" s="84" t="s">
        <v>35</v>
      </c>
      <c r="B55" s="47"/>
      <c r="C55" s="9">
        <v>1360410</v>
      </c>
      <c r="D55" s="10"/>
      <c r="E55" s="11">
        <v>2462000</v>
      </c>
      <c r="F55" s="11">
        <v>7962000</v>
      </c>
      <c r="G55" s="11"/>
      <c r="H55" s="11">
        <v>52148</v>
      </c>
      <c r="I55" s="11"/>
      <c r="J55" s="11">
        <v>52148</v>
      </c>
      <c r="K55" s="11">
        <v>872319</v>
      </c>
      <c r="L55" s="11">
        <v>936780</v>
      </c>
      <c r="M55" s="11">
        <v>1513952</v>
      </c>
      <c r="N55" s="11">
        <v>3323051</v>
      </c>
      <c r="O55" s="11">
        <v>170702</v>
      </c>
      <c r="P55" s="11">
        <v>234400</v>
      </c>
      <c r="Q55" s="11">
        <v>999317</v>
      </c>
      <c r="R55" s="11">
        <v>1404419</v>
      </c>
      <c r="S55" s="11">
        <v>924404</v>
      </c>
      <c r="T55" s="11">
        <v>106347</v>
      </c>
      <c r="U55" s="11">
        <v>2195134</v>
      </c>
      <c r="V55" s="11">
        <v>3225885</v>
      </c>
      <c r="W55" s="11">
        <v>8005503</v>
      </c>
      <c r="X55" s="11">
        <v>7962000</v>
      </c>
      <c r="Y55" s="11">
        <v>43503</v>
      </c>
      <c r="Z55" s="2">
        <v>0.55</v>
      </c>
      <c r="AA55" s="15">
        <v>7962000</v>
      </c>
    </row>
    <row r="56" spans="1:27" ht="13.5">
      <c r="A56" s="84" t="s">
        <v>36</v>
      </c>
      <c r="B56" s="47"/>
      <c r="C56" s="9"/>
      <c r="D56" s="10"/>
      <c r="E56" s="11">
        <v>320000</v>
      </c>
      <c r="F56" s="11">
        <v>190000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190000</v>
      </c>
      <c r="Y56" s="11">
        <v>-190000</v>
      </c>
      <c r="Z56" s="2">
        <v>-100</v>
      </c>
      <c r="AA56" s="15">
        <v>190000</v>
      </c>
    </row>
    <row r="57" spans="1:27" ht="13.5">
      <c r="A57" s="85" t="s">
        <v>37</v>
      </c>
      <c r="B57" s="47"/>
      <c r="C57" s="49">
        <f aca="true" t="shared" si="11" ref="C57:Y57">SUM(C52:C56)</f>
        <v>10257854</v>
      </c>
      <c r="D57" s="50">
        <f t="shared" si="11"/>
        <v>0</v>
      </c>
      <c r="E57" s="51">
        <f t="shared" si="11"/>
        <v>23832600</v>
      </c>
      <c r="F57" s="51">
        <f t="shared" si="11"/>
        <v>21477600</v>
      </c>
      <c r="G57" s="51">
        <f t="shared" si="11"/>
        <v>0</v>
      </c>
      <c r="H57" s="51">
        <f t="shared" si="11"/>
        <v>33387</v>
      </c>
      <c r="I57" s="51">
        <f t="shared" si="11"/>
        <v>734812</v>
      </c>
      <c r="J57" s="51">
        <f t="shared" si="11"/>
        <v>768199</v>
      </c>
      <c r="K57" s="51">
        <f t="shared" si="11"/>
        <v>898908</v>
      </c>
      <c r="L57" s="51">
        <f t="shared" si="11"/>
        <v>1031311</v>
      </c>
      <c r="M57" s="51">
        <f t="shared" si="11"/>
        <v>2291136</v>
      </c>
      <c r="N57" s="51">
        <f t="shared" si="11"/>
        <v>4221355</v>
      </c>
      <c r="O57" s="51">
        <f t="shared" si="11"/>
        <v>1145633</v>
      </c>
      <c r="P57" s="51">
        <f t="shared" si="11"/>
        <v>1005037</v>
      </c>
      <c r="Q57" s="51">
        <f t="shared" si="11"/>
        <v>2405625</v>
      </c>
      <c r="R57" s="51">
        <f t="shared" si="11"/>
        <v>4556295</v>
      </c>
      <c r="S57" s="51">
        <f t="shared" si="11"/>
        <v>876275</v>
      </c>
      <c r="T57" s="51">
        <f t="shared" si="11"/>
        <v>1121849</v>
      </c>
      <c r="U57" s="51">
        <f t="shared" si="11"/>
        <v>4776412</v>
      </c>
      <c r="V57" s="51">
        <f t="shared" si="11"/>
        <v>6774536</v>
      </c>
      <c r="W57" s="51">
        <f t="shared" si="11"/>
        <v>16320385</v>
      </c>
      <c r="X57" s="51">
        <f t="shared" si="11"/>
        <v>21477600</v>
      </c>
      <c r="Y57" s="51">
        <f t="shared" si="11"/>
        <v>-5157215</v>
      </c>
      <c r="Z57" s="52">
        <f>+IF(X57&lt;&gt;0,+(Y57/X57)*100,0)</f>
        <v>-24.012063731515624</v>
      </c>
      <c r="AA57" s="53">
        <f>SUM(AA52:AA56)</f>
        <v>21477600</v>
      </c>
    </row>
    <row r="58" spans="1:27" ht="13.5">
      <c r="A58" s="86" t="s">
        <v>38</v>
      </c>
      <c r="B58" s="35"/>
      <c r="C58" s="9">
        <v>48066</v>
      </c>
      <c r="D58" s="10"/>
      <c r="E58" s="11">
        <v>182200</v>
      </c>
      <c r="F58" s="11">
        <v>157200</v>
      </c>
      <c r="G58" s="11"/>
      <c r="H58" s="11"/>
      <c r="I58" s="11"/>
      <c r="J58" s="11"/>
      <c r="K58" s="11"/>
      <c r="L58" s="11"/>
      <c r="M58" s="11">
        <v>62928</v>
      </c>
      <c r="N58" s="11">
        <v>62928</v>
      </c>
      <c r="O58" s="11"/>
      <c r="P58" s="11"/>
      <c r="Q58" s="11"/>
      <c r="R58" s="11"/>
      <c r="S58" s="11">
        <v>30705</v>
      </c>
      <c r="T58" s="11">
        <v>909</v>
      </c>
      <c r="U58" s="11">
        <v>1527</v>
      </c>
      <c r="V58" s="11">
        <v>33141</v>
      </c>
      <c r="W58" s="11">
        <v>96069</v>
      </c>
      <c r="X58" s="11">
        <v>157200</v>
      </c>
      <c r="Y58" s="11">
        <v>-61131</v>
      </c>
      <c r="Z58" s="2">
        <v>-38.89</v>
      </c>
      <c r="AA58" s="15">
        <v>157200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4873704</v>
      </c>
      <c r="D61" s="10"/>
      <c r="E61" s="11">
        <v>6670450</v>
      </c>
      <c r="F61" s="11">
        <v>5597450</v>
      </c>
      <c r="G61" s="11">
        <v>-14953</v>
      </c>
      <c r="H61" s="11">
        <v>13183</v>
      </c>
      <c r="I61" s="11">
        <v>58640</v>
      </c>
      <c r="J61" s="11">
        <v>56870</v>
      </c>
      <c r="K61" s="11">
        <v>150973</v>
      </c>
      <c r="L61" s="11">
        <v>52629</v>
      </c>
      <c r="M61" s="11">
        <v>65769</v>
      </c>
      <c r="N61" s="11">
        <v>269371</v>
      </c>
      <c r="O61" s="11">
        <v>418524</v>
      </c>
      <c r="P61" s="11">
        <v>459005</v>
      </c>
      <c r="Q61" s="11">
        <v>419208</v>
      </c>
      <c r="R61" s="11">
        <v>1296737</v>
      </c>
      <c r="S61" s="11">
        <v>711557</v>
      </c>
      <c r="T61" s="11">
        <v>493155</v>
      </c>
      <c r="U61" s="11">
        <v>445918</v>
      </c>
      <c r="V61" s="11">
        <v>1650630</v>
      </c>
      <c r="W61" s="11">
        <v>3273608</v>
      </c>
      <c r="X61" s="11">
        <v>5597450</v>
      </c>
      <c r="Y61" s="11">
        <v>-2323842</v>
      </c>
      <c r="Z61" s="2">
        <v>-41.52</v>
      </c>
      <c r="AA61" s="15">
        <v>5597450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44385000</v>
      </c>
      <c r="D65" s="10"/>
      <c r="E65" s="11">
        <v>49048020</v>
      </c>
      <c r="F65" s="11">
        <v>45137000</v>
      </c>
      <c r="G65" s="11"/>
      <c r="H65" s="11"/>
      <c r="I65" s="11"/>
      <c r="J65" s="11"/>
      <c r="K65" s="11">
        <v>2811537</v>
      </c>
      <c r="L65" s="11">
        <v>1145302</v>
      </c>
      <c r="M65" s="11">
        <v>2268734</v>
      </c>
      <c r="N65" s="11">
        <v>6225573</v>
      </c>
      <c r="O65" s="11">
        <v>5343788</v>
      </c>
      <c r="P65" s="11">
        <v>1899445</v>
      </c>
      <c r="Q65" s="11">
        <v>2824833</v>
      </c>
      <c r="R65" s="11">
        <v>10068066</v>
      </c>
      <c r="S65" s="11">
        <v>1618540</v>
      </c>
      <c r="T65" s="11">
        <v>1615915</v>
      </c>
      <c r="U65" s="11">
        <v>5223856</v>
      </c>
      <c r="V65" s="11">
        <v>8458311</v>
      </c>
      <c r="W65" s="11">
        <v>24751950</v>
      </c>
      <c r="X65" s="11">
        <v>45137000</v>
      </c>
      <c r="Y65" s="11">
        <v>-20385050</v>
      </c>
      <c r="Z65" s="2">
        <v>-45.16</v>
      </c>
      <c r="AA65" s="15"/>
    </row>
    <row r="66" spans="1:27" ht="13.5">
      <c r="A66" s="86" t="s">
        <v>54</v>
      </c>
      <c r="B66" s="93"/>
      <c r="C66" s="12">
        <v>15182000</v>
      </c>
      <c r="D66" s="13"/>
      <c r="E66" s="14">
        <v>30685250</v>
      </c>
      <c r="F66" s="14">
        <v>27232000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27232000</v>
      </c>
      <c r="Y66" s="14">
        <v>-27232000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46570</v>
      </c>
      <c r="I68" s="11">
        <v>793450</v>
      </c>
      <c r="J68" s="11">
        <v>840020</v>
      </c>
      <c r="K68" s="11">
        <v>1049881</v>
      </c>
      <c r="L68" s="11">
        <v>1083938</v>
      </c>
      <c r="M68" s="11">
        <v>2419832</v>
      </c>
      <c r="N68" s="11">
        <v>4553651</v>
      </c>
      <c r="O68" s="11">
        <v>1564156</v>
      </c>
      <c r="P68" s="11">
        <v>1464042</v>
      </c>
      <c r="Q68" s="11">
        <v>2521849</v>
      </c>
      <c r="R68" s="11">
        <v>5550047</v>
      </c>
      <c r="S68" s="11">
        <v>5245500</v>
      </c>
      <c r="T68" s="11">
        <v>4628246</v>
      </c>
      <c r="U68" s="11">
        <v>4546661</v>
      </c>
      <c r="V68" s="11">
        <v>14420407</v>
      </c>
      <c r="W68" s="11">
        <v>25364125</v>
      </c>
      <c r="X68" s="11"/>
      <c r="Y68" s="11">
        <v>25364125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59567000</v>
      </c>
      <c r="D69" s="78">
        <f t="shared" si="12"/>
        <v>0</v>
      </c>
      <c r="E69" s="79">
        <f t="shared" si="12"/>
        <v>79733270</v>
      </c>
      <c r="F69" s="79">
        <f t="shared" si="12"/>
        <v>72369000</v>
      </c>
      <c r="G69" s="79">
        <f t="shared" si="12"/>
        <v>0</v>
      </c>
      <c r="H69" s="79">
        <f t="shared" si="12"/>
        <v>46570</v>
      </c>
      <c r="I69" s="79">
        <f t="shared" si="12"/>
        <v>793450</v>
      </c>
      <c r="J69" s="79">
        <f t="shared" si="12"/>
        <v>840020</v>
      </c>
      <c r="K69" s="79">
        <f t="shared" si="12"/>
        <v>3861418</v>
      </c>
      <c r="L69" s="79">
        <f t="shared" si="12"/>
        <v>2229240</v>
      </c>
      <c r="M69" s="79">
        <f t="shared" si="12"/>
        <v>4688566</v>
      </c>
      <c r="N69" s="79">
        <f t="shared" si="12"/>
        <v>10779224</v>
      </c>
      <c r="O69" s="79">
        <f t="shared" si="12"/>
        <v>6907944</v>
      </c>
      <c r="P69" s="79">
        <f t="shared" si="12"/>
        <v>3363487</v>
      </c>
      <c r="Q69" s="79">
        <f t="shared" si="12"/>
        <v>5346682</v>
      </c>
      <c r="R69" s="79">
        <f t="shared" si="12"/>
        <v>15618113</v>
      </c>
      <c r="S69" s="79">
        <f t="shared" si="12"/>
        <v>6864040</v>
      </c>
      <c r="T69" s="79">
        <f t="shared" si="12"/>
        <v>6244161</v>
      </c>
      <c r="U69" s="79">
        <f t="shared" si="12"/>
        <v>9770517</v>
      </c>
      <c r="V69" s="79">
        <f t="shared" si="12"/>
        <v>22878718</v>
      </c>
      <c r="W69" s="79">
        <f t="shared" si="12"/>
        <v>50116075</v>
      </c>
      <c r="X69" s="79">
        <f t="shared" si="12"/>
        <v>72369000</v>
      </c>
      <c r="Y69" s="79">
        <f t="shared" si="12"/>
        <v>-22252925</v>
      </c>
      <c r="Z69" s="80">
        <f>+IF(X69&lt;&gt;0,+(Y69/X69)*100,0)</f>
        <v>-30.74925036963341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25642024</v>
      </c>
      <c r="D5" s="42">
        <f t="shared" si="0"/>
        <v>0</v>
      </c>
      <c r="E5" s="43">
        <f t="shared" si="0"/>
        <v>43017176</v>
      </c>
      <c r="F5" s="43">
        <f t="shared" si="0"/>
        <v>38299422</v>
      </c>
      <c r="G5" s="43">
        <f t="shared" si="0"/>
        <v>0</v>
      </c>
      <c r="H5" s="43">
        <f t="shared" si="0"/>
        <v>1214625</v>
      </c>
      <c r="I5" s="43">
        <f t="shared" si="0"/>
        <v>253406</v>
      </c>
      <c r="J5" s="43">
        <f t="shared" si="0"/>
        <v>1468031</v>
      </c>
      <c r="K5" s="43">
        <f t="shared" si="0"/>
        <v>58499</v>
      </c>
      <c r="L5" s="43">
        <f t="shared" si="0"/>
        <v>204250</v>
      </c>
      <c r="M5" s="43">
        <f t="shared" si="0"/>
        <v>2637297</v>
      </c>
      <c r="N5" s="43">
        <f t="shared" si="0"/>
        <v>2900046</v>
      </c>
      <c r="O5" s="43">
        <f t="shared" si="0"/>
        <v>0</v>
      </c>
      <c r="P5" s="43">
        <f t="shared" si="0"/>
        <v>3002429</v>
      </c>
      <c r="Q5" s="43">
        <f t="shared" si="0"/>
        <v>0</v>
      </c>
      <c r="R5" s="43">
        <f t="shared" si="0"/>
        <v>3002429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7370506</v>
      </c>
      <c r="X5" s="43">
        <f t="shared" si="0"/>
        <v>38299422</v>
      </c>
      <c r="Y5" s="43">
        <f t="shared" si="0"/>
        <v>-30928916</v>
      </c>
      <c r="Z5" s="44">
        <f>+IF(X5&lt;&gt;0,+(Y5/X5)*100,0)</f>
        <v>-80.75556858273214</v>
      </c>
      <c r="AA5" s="45">
        <f>SUM(AA11:AA18)</f>
        <v>38299422</v>
      </c>
    </row>
    <row r="6" spans="1:27" ht="13.5">
      <c r="A6" s="46" t="s">
        <v>32</v>
      </c>
      <c r="B6" s="47"/>
      <c r="C6" s="9"/>
      <c r="D6" s="10"/>
      <c r="E6" s="11">
        <v>5519045</v>
      </c>
      <c r="F6" s="11">
        <v>5891918</v>
      </c>
      <c r="G6" s="11"/>
      <c r="H6" s="11"/>
      <c r="I6" s="11">
        <v>250806</v>
      </c>
      <c r="J6" s="11">
        <v>250806</v>
      </c>
      <c r="K6" s="11"/>
      <c r="L6" s="11"/>
      <c r="M6" s="11">
        <v>135087</v>
      </c>
      <c r="N6" s="11">
        <v>135087</v>
      </c>
      <c r="O6" s="11"/>
      <c r="P6" s="11"/>
      <c r="Q6" s="11"/>
      <c r="R6" s="11"/>
      <c r="S6" s="11"/>
      <c r="T6" s="11"/>
      <c r="U6" s="11"/>
      <c r="V6" s="11"/>
      <c r="W6" s="11">
        <v>385893</v>
      </c>
      <c r="X6" s="11">
        <v>5891918</v>
      </c>
      <c r="Y6" s="11">
        <v>-5506025</v>
      </c>
      <c r="Z6" s="2">
        <v>-93.45</v>
      </c>
      <c r="AA6" s="15">
        <v>5891918</v>
      </c>
    </row>
    <row r="7" spans="1:27" ht="13.5">
      <c r="A7" s="46" t="s">
        <v>33</v>
      </c>
      <c r="B7" s="47"/>
      <c r="C7" s="9"/>
      <c r="D7" s="10"/>
      <c r="E7" s="11">
        <v>3000000</v>
      </c>
      <c r="F7" s="11">
        <v>3000000</v>
      </c>
      <c r="G7" s="11"/>
      <c r="H7" s="11">
        <v>860418</v>
      </c>
      <c r="I7" s="11"/>
      <c r="J7" s="11">
        <v>860418</v>
      </c>
      <c r="K7" s="11">
        <v>23999</v>
      </c>
      <c r="L7" s="11">
        <v>204250</v>
      </c>
      <c r="M7" s="11">
        <v>468269</v>
      </c>
      <c r="N7" s="11">
        <v>696518</v>
      </c>
      <c r="O7" s="11"/>
      <c r="P7" s="11">
        <v>432861</v>
      </c>
      <c r="Q7" s="11"/>
      <c r="R7" s="11">
        <v>432861</v>
      </c>
      <c r="S7" s="11"/>
      <c r="T7" s="11"/>
      <c r="U7" s="11"/>
      <c r="V7" s="11"/>
      <c r="W7" s="11">
        <v>1989797</v>
      </c>
      <c r="X7" s="11">
        <v>3000000</v>
      </c>
      <c r="Y7" s="11">
        <v>-1010203</v>
      </c>
      <c r="Z7" s="2">
        <v>-33.67</v>
      </c>
      <c r="AA7" s="15">
        <v>3000000</v>
      </c>
    </row>
    <row r="8" spans="1:27" ht="13.5">
      <c r="A8" s="46" t="s">
        <v>34</v>
      </c>
      <c r="B8" s="47"/>
      <c r="C8" s="9"/>
      <c r="D8" s="10"/>
      <c r="E8" s="11">
        <v>1249649</v>
      </c>
      <c r="F8" s="11">
        <v>2596526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2596526</v>
      </c>
      <c r="Y8" s="11">
        <v>-2596526</v>
      </c>
      <c r="Z8" s="2">
        <v>-100</v>
      </c>
      <c r="AA8" s="15">
        <v>2596526</v>
      </c>
    </row>
    <row r="9" spans="1:27" ht="13.5">
      <c r="A9" s="46" t="s">
        <v>35</v>
      </c>
      <c r="B9" s="47"/>
      <c r="C9" s="9"/>
      <c r="D9" s="10"/>
      <c r="E9" s="11">
        <v>10349657</v>
      </c>
      <c r="F9" s="11">
        <v>9871289</v>
      </c>
      <c r="G9" s="11"/>
      <c r="H9" s="11"/>
      <c r="I9" s="11"/>
      <c r="J9" s="11"/>
      <c r="K9" s="11"/>
      <c r="L9" s="11"/>
      <c r="M9" s="11">
        <v>984812</v>
      </c>
      <c r="N9" s="11">
        <v>984812</v>
      </c>
      <c r="O9" s="11"/>
      <c r="P9" s="11">
        <v>1588881</v>
      </c>
      <c r="Q9" s="11"/>
      <c r="R9" s="11">
        <v>1588881</v>
      </c>
      <c r="S9" s="11"/>
      <c r="T9" s="11"/>
      <c r="U9" s="11"/>
      <c r="V9" s="11"/>
      <c r="W9" s="11">
        <v>2573693</v>
      </c>
      <c r="X9" s="11">
        <v>9871289</v>
      </c>
      <c r="Y9" s="11">
        <v>-7297596</v>
      </c>
      <c r="Z9" s="2">
        <v>-73.93</v>
      </c>
      <c r="AA9" s="15">
        <v>9871289</v>
      </c>
    </row>
    <row r="10" spans="1:27" ht="13.5">
      <c r="A10" s="46" t="s">
        <v>36</v>
      </c>
      <c r="B10" s="47"/>
      <c r="C10" s="9">
        <v>23323464</v>
      </c>
      <c r="D10" s="10"/>
      <c r="E10" s="11">
        <v>2070000</v>
      </c>
      <c r="F10" s="11">
        <v>1070000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1070000</v>
      </c>
      <c r="Y10" s="11">
        <v>-1070000</v>
      </c>
      <c r="Z10" s="2">
        <v>-100</v>
      </c>
      <c r="AA10" s="15">
        <v>1070000</v>
      </c>
    </row>
    <row r="11" spans="1:27" ht="13.5">
      <c r="A11" s="48" t="s">
        <v>37</v>
      </c>
      <c r="B11" s="47"/>
      <c r="C11" s="49">
        <f aca="true" t="shared" si="1" ref="C11:Y11">SUM(C6:C10)</f>
        <v>23323464</v>
      </c>
      <c r="D11" s="50">
        <f t="shared" si="1"/>
        <v>0</v>
      </c>
      <c r="E11" s="51">
        <f t="shared" si="1"/>
        <v>22188351</v>
      </c>
      <c r="F11" s="51">
        <f t="shared" si="1"/>
        <v>22429733</v>
      </c>
      <c r="G11" s="51">
        <f t="shared" si="1"/>
        <v>0</v>
      </c>
      <c r="H11" s="51">
        <f t="shared" si="1"/>
        <v>860418</v>
      </c>
      <c r="I11" s="51">
        <f t="shared" si="1"/>
        <v>250806</v>
      </c>
      <c r="J11" s="51">
        <f t="shared" si="1"/>
        <v>1111224</v>
      </c>
      <c r="K11" s="51">
        <f t="shared" si="1"/>
        <v>23999</v>
      </c>
      <c r="L11" s="51">
        <f t="shared" si="1"/>
        <v>204250</v>
      </c>
      <c r="M11" s="51">
        <f t="shared" si="1"/>
        <v>1588168</v>
      </c>
      <c r="N11" s="51">
        <f t="shared" si="1"/>
        <v>1816417</v>
      </c>
      <c r="O11" s="51">
        <f t="shared" si="1"/>
        <v>0</v>
      </c>
      <c r="P11" s="51">
        <f t="shared" si="1"/>
        <v>2021742</v>
      </c>
      <c r="Q11" s="51">
        <f t="shared" si="1"/>
        <v>0</v>
      </c>
      <c r="R11" s="51">
        <f t="shared" si="1"/>
        <v>2021742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4949383</v>
      </c>
      <c r="X11" s="51">
        <f t="shared" si="1"/>
        <v>22429733</v>
      </c>
      <c r="Y11" s="51">
        <f t="shared" si="1"/>
        <v>-17480350</v>
      </c>
      <c r="Z11" s="52">
        <f>+IF(X11&lt;&gt;0,+(Y11/X11)*100,0)</f>
        <v>-77.93383006387103</v>
      </c>
      <c r="AA11" s="53">
        <f>SUM(AA6:AA10)</f>
        <v>22429733</v>
      </c>
    </row>
    <row r="12" spans="1:27" ht="13.5">
      <c r="A12" s="54" t="s">
        <v>38</v>
      </c>
      <c r="B12" s="35"/>
      <c r="C12" s="9"/>
      <c r="D12" s="10"/>
      <c r="E12" s="11">
        <v>8911650</v>
      </c>
      <c r="F12" s="11">
        <v>5581650</v>
      </c>
      <c r="G12" s="11"/>
      <c r="H12" s="11">
        <v>326207</v>
      </c>
      <c r="I12" s="11"/>
      <c r="J12" s="11">
        <v>326207</v>
      </c>
      <c r="K12" s="11">
        <v>34500</v>
      </c>
      <c r="L12" s="11"/>
      <c r="M12" s="11">
        <v>585530</v>
      </c>
      <c r="N12" s="11">
        <v>620030</v>
      </c>
      <c r="O12" s="11"/>
      <c r="P12" s="11">
        <v>231064</v>
      </c>
      <c r="Q12" s="11"/>
      <c r="R12" s="11">
        <v>231064</v>
      </c>
      <c r="S12" s="11"/>
      <c r="T12" s="11"/>
      <c r="U12" s="11"/>
      <c r="V12" s="11"/>
      <c r="W12" s="11">
        <v>1177301</v>
      </c>
      <c r="X12" s="11">
        <v>5581650</v>
      </c>
      <c r="Y12" s="11">
        <v>-4404349</v>
      </c>
      <c r="Z12" s="2">
        <v>-78.91</v>
      </c>
      <c r="AA12" s="15">
        <v>5581650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2318560</v>
      </c>
      <c r="D15" s="10"/>
      <c r="E15" s="11">
        <v>10397175</v>
      </c>
      <c r="F15" s="11">
        <v>8588039</v>
      </c>
      <c r="G15" s="11"/>
      <c r="H15" s="11">
        <v>28000</v>
      </c>
      <c r="I15" s="11">
        <v>2600</v>
      </c>
      <c r="J15" s="11">
        <v>30600</v>
      </c>
      <c r="K15" s="11"/>
      <c r="L15" s="11"/>
      <c r="M15" s="11">
        <v>463599</v>
      </c>
      <c r="N15" s="11">
        <v>463599</v>
      </c>
      <c r="O15" s="11"/>
      <c r="P15" s="11">
        <v>749623</v>
      </c>
      <c r="Q15" s="11"/>
      <c r="R15" s="11">
        <v>749623</v>
      </c>
      <c r="S15" s="11"/>
      <c r="T15" s="11"/>
      <c r="U15" s="11"/>
      <c r="V15" s="11"/>
      <c r="W15" s="11">
        <v>1243822</v>
      </c>
      <c r="X15" s="11">
        <v>8588039</v>
      </c>
      <c r="Y15" s="11">
        <v>-7344217</v>
      </c>
      <c r="Z15" s="2">
        <v>-85.52</v>
      </c>
      <c r="AA15" s="15">
        <v>8588039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1520000</v>
      </c>
      <c r="F18" s="18">
        <v>1700000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1700000</v>
      </c>
      <c r="Y18" s="18">
        <v>-1700000</v>
      </c>
      <c r="Z18" s="3">
        <v>-100</v>
      </c>
      <c r="AA18" s="23">
        <v>1700000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10415567</v>
      </c>
      <c r="H20" s="60">
        <f t="shared" si="2"/>
        <v>0</v>
      </c>
      <c r="I20" s="60">
        <f t="shared" si="2"/>
        <v>0</v>
      </c>
      <c r="J20" s="60">
        <f t="shared" si="2"/>
        <v>10415567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10415567</v>
      </c>
      <c r="X20" s="60">
        <f t="shared" si="2"/>
        <v>0</v>
      </c>
      <c r="Y20" s="60">
        <f t="shared" si="2"/>
        <v>10415567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>
        <v>1036538</v>
      </c>
      <c r="H21" s="11"/>
      <c r="I21" s="11"/>
      <c r="J21" s="11">
        <v>1036538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1036538</v>
      </c>
      <c r="X21" s="11"/>
      <c r="Y21" s="11">
        <v>1036538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>
        <v>1850091</v>
      </c>
      <c r="H22" s="11"/>
      <c r="I22" s="11"/>
      <c r="J22" s="11">
        <v>1850091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1850091</v>
      </c>
      <c r="X22" s="11"/>
      <c r="Y22" s="11">
        <v>1850091</v>
      </c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>
        <v>1160917</v>
      </c>
      <c r="H23" s="11"/>
      <c r="I23" s="11"/>
      <c r="J23" s="11">
        <v>1160917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1160917</v>
      </c>
      <c r="X23" s="11"/>
      <c r="Y23" s="11">
        <v>1160917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>
        <v>3402638</v>
      </c>
      <c r="H24" s="11"/>
      <c r="I24" s="11"/>
      <c r="J24" s="11">
        <v>3402638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3402638</v>
      </c>
      <c r="X24" s="11"/>
      <c r="Y24" s="11">
        <v>3402638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7450184</v>
      </c>
      <c r="H26" s="51">
        <f t="shared" si="3"/>
        <v>0</v>
      </c>
      <c r="I26" s="51">
        <f t="shared" si="3"/>
        <v>0</v>
      </c>
      <c r="J26" s="51">
        <f t="shared" si="3"/>
        <v>7450184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7450184</v>
      </c>
      <c r="X26" s="51">
        <f t="shared" si="3"/>
        <v>0</v>
      </c>
      <c r="Y26" s="51">
        <f t="shared" si="3"/>
        <v>7450184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>
        <v>2780296</v>
      </c>
      <c r="H27" s="11"/>
      <c r="I27" s="11"/>
      <c r="J27" s="11">
        <v>2780296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2780296</v>
      </c>
      <c r="X27" s="11"/>
      <c r="Y27" s="11">
        <v>2780296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>
        <v>185087</v>
      </c>
      <c r="H30" s="11"/>
      <c r="I30" s="11"/>
      <c r="J30" s="11">
        <v>185087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185087</v>
      </c>
      <c r="X30" s="11"/>
      <c r="Y30" s="11">
        <v>185087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5519045</v>
      </c>
      <c r="F36" s="11">
        <f t="shared" si="4"/>
        <v>5891918</v>
      </c>
      <c r="G36" s="11">
        <f t="shared" si="4"/>
        <v>1036538</v>
      </c>
      <c r="H36" s="11">
        <f t="shared" si="4"/>
        <v>0</v>
      </c>
      <c r="I36" s="11">
        <f t="shared" si="4"/>
        <v>250806</v>
      </c>
      <c r="J36" s="11">
        <f t="shared" si="4"/>
        <v>1287344</v>
      </c>
      <c r="K36" s="11">
        <f t="shared" si="4"/>
        <v>0</v>
      </c>
      <c r="L36" s="11">
        <f t="shared" si="4"/>
        <v>0</v>
      </c>
      <c r="M36" s="11">
        <f t="shared" si="4"/>
        <v>135087</v>
      </c>
      <c r="N36" s="11">
        <f t="shared" si="4"/>
        <v>135087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1422431</v>
      </c>
      <c r="X36" s="11">
        <f t="shared" si="4"/>
        <v>5891918</v>
      </c>
      <c r="Y36" s="11">
        <f t="shared" si="4"/>
        <v>-4469487</v>
      </c>
      <c r="Z36" s="2">
        <f aca="true" t="shared" si="5" ref="Z36:Z49">+IF(X36&lt;&gt;0,+(Y36/X36)*100,0)</f>
        <v>-75.85792945523004</v>
      </c>
      <c r="AA36" s="15">
        <f>AA6+AA21</f>
        <v>5891918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1850091</v>
      </c>
      <c r="H37" s="11">
        <f t="shared" si="4"/>
        <v>860418</v>
      </c>
      <c r="I37" s="11">
        <f t="shared" si="4"/>
        <v>0</v>
      </c>
      <c r="J37" s="11">
        <f t="shared" si="4"/>
        <v>2710509</v>
      </c>
      <c r="K37" s="11">
        <f t="shared" si="4"/>
        <v>23999</v>
      </c>
      <c r="L37" s="11">
        <f t="shared" si="4"/>
        <v>204250</v>
      </c>
      <c r="M37" s="11">
        <f t="shared" si="4"/>
        <v>468269</v>
      </c>
      <c r="N37" s="11">
        <f t="shared" si="4"/>
        <v>696518</v>
      </c>
      <c r="O37" s="11">
        <f t="shared" si="4"/>
        <v>0</v>
      </c>
      <c r="P37" s="11">
        <f t="shared" si="4"/>
        <v>432861</v>
      </c>
      <c r="Q37" s="11">
        <f t="shared" si="4"/>
        <v>0</v>
      </c>
      <c r="R37" s="11">
        <f t="shared" si="4"/>
        <v>432861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3839888</v>
      </c>
      <c r="X37" s="11">
        <f t="shared" si="4"/>
        <v>3000000</v>
      </c>
      <c r="Y37" s="11">
        <f t="shared" si="4"/>
        <v>839888</v>
      </c>
      <c r="Z37" s="2">
        <f t="shared" si="5"/>
        <v>27.99626666666667</v>
      </c>
      <c r="AA37" s="15">
        <f>AA7+AA22</f>
        <v>3000000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1249649</v>
      </c>
      <c r="F38" s="11">
        <f t="shared" si="4"/>
        <v>2596526</v>
      </c>
      <c r="G38" s="11">
        <f t="shared" si="4"/>
        <v>1160917</v>
      </c>
      <c r="H38" s="11">
        <f t="shared" si="4"/>
        <v>0</v>
      </c>
      <c r="I38" s="11">
        <f t="shared" si="4"/>
        <v>0</v>
      </c>
      <c r="J38" s="11">
        <f t="shared" si="4"/>
        <v>1160917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1160917</v>
      </c>
      <c r="X38" s="11">
        <f t="shared" si="4"/>
        <v>2596526</v>
      </c>
      <c r="Y38" s="11">
        <f t="shared" si="4"/>
        <v>-1435609</v>
      </c>
      <c r="Z38" s="2">
        <f t="shared" si="5"/>
        <v>-55.28960618919279</v>
      </c>
      <c r="AA38" s="15">
        <f>AA8+AA23</f>
        <v>2596526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10349657</v>
      </c>
      <c r="F39" s="11">
        <f t="shared" si="4"/>
        <v>9871289</v>
      </c>
      <c r="G39" s="11">
        <f t="shared" si="4"/>
        <v>3402638</v>
      </c>
      <c r="H39" s="11">
        <f t="shared" si="4"/>
        <v>0</v>
      </c>
      <c r="I39" s="11">
        <f t="shared" si="4"/>
        <v>0</v>
      </c>
      <c r="J39" s="11">
        <f t="shared" si="4"/>
        <v>3402638</v>
      </c>
      <c r="K39" s="11">
        <f t="shared" si="4"/>
        <v>0</v>
      </c>
      <c r="L39" s="11">
        <f t="shared" si="4"/>
        <v>0</v>
      </c>
      <c r="M39" s="11">
        <f t="shared" si="4"/>
        <v>984812</v>
      </c>
      <c r="N39" s="11">
        <f t="shared" si="4"/>
        <v>984812</v>
      </c>
      <c r="O39" s="11">
        <f t="shared" si="4"/>
        <v>0</v>
      </c>
      <c r="P39" s="11">
        <f t="shared" si="4"/>
        <v>1588881</v>
      </c>
      <c r="Q39" s="11">
        <f t="shared" si="4"/>
        <v>0</v>
      </c>
      <c r="R39" s="11">
        <f t="shared" si="4"/>
        <v>1588881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5976331</v>
      </c>
      <c r="X39" s="11">
        <f t="shared" si="4"/>
        <v>9871289</v>
      </c>
      <c r="Y39" s="11">
        <f t="shared" si="4"/>
        <v>-3894958</v>
      </c>
      <c r="Z39" s="2">
        <f t="shared" si="5"/>
        <v>-39.45744066453732</v>
      </c>
      <c r="AA39" s="15">
        <f>AA9+AA24</f>
        <v>9871289</v>
      </c>
    </row>
    <row r="40" spans="1:27" ht="13.5">
      <c r="A40" s="46" t="s">
        <v>36</v>
      </c>
      <c r="B40" s="47"/>
      <c r="C40" s="9">
        <f t="shared" si="4"/>
        <v>23323464</v>
      </c>
      <c r="D40" s="10">
        <f t="shared" si="4"/>
        <v>0</v>
      </c>
      <c r="E40" s="11">
        <f t="shared" si="4"/>
        <v>2070000</v>
      </c>
      <c r="F40" s="11">
        <f t="shared" si="4"/>
        <v>1070000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1070000</v>
      </c>
      <c r="Y40" s="11">
        <f t="shared" si="4"/>
        <v>-1070000</v>
      </c>
      <c r="Z40" s="2">
        <f t="shared" si="5"/>
        <v>-100</v>
      </c>
      <c r="AA40" s="15">
        <f>AA10+AA25</f>
        <v>1070000</v>
      </c>
    </row>
    <row r="41" spans="1:27" ht="13.5">
      <c r="A41" s="48" t="s">
        <v>37</v>
      </c>
      <c r="B41" s="47"/>
      <c r="C41" s="49">
        <f aca="true" t="shared" si="6" ref="C41:Y41">SUM(C36:C40)</f>
        <v>23323464</v>
      </c>
      <c r="D41" s="50">
        <f t="shared" si="6"/>
        <v>0</v>
      </c>
      <c r="E41" s="51">
        <f t="shared" si="6"/>
        <v>22188351</v>
      </c>
      <c r="F41" s="51">
        <f t="shared" si="6"/>
        <v>22429733</v>
      </c>
      <c r="G41" s="51">
        <f t="shared" si="6"/>
        <v>7450184</v>
      </c>
      <c r="H41" s="51">
        <f t="shared" si="6"/>
        <v>860418</v>
      </c>
      <c r="I41" s="51">
        <f t="shared" si="6"/>
        <v>250806</v>
      </c>
      <c r="J41" s="51">
        <f t="shared" si="6"/>
        <v>8561408</v>
      </c>
      <c r="K41" s="51">
        <f t="shared" si="6"/>
        <v>23999</v>
      </c>
      <c r="L41" s="51">
        <f t="shared" si="6"/>
        <v>204250</v>
      </c>
      <c r="M41" s="51">
        <f t="shared" si="6"/>
        <v>1588168</v>
      </c>
      <c r="N41" s="51">
        <f t="shared" si="6"/>
        <v>1816417</v>
      </c>
      <c r="O41" s="51">
        <f t="shared" si="6"/>
        <v>0</v>
      </c>
      <c r="P41" s="51">
        <f t="shared" si="6"/>
        <v>2021742</v>
      </c>
      <c r="Q41" s="51">
        <f t="shared" si="6"/>
        <v>0</v>
      </c>
      <c r="R41" s="51">
        <f t="shared" si="6"/>
        <v>2021742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12399567</v>
      </c>
      <c r="X41" s="51">
        <f t="shared" si="6"/>
        <v>22429733</v>
      </c>
      <c r="Y41" s="51">
        <f t="shared" si="6"/>
        <v>-10030166</v>
      </c>
      <c r="Z41" s="52">
        <f t="shared" si="5"/>
        <v>-44.71816940486987</v>
      </c>
      <c r="AA41" s="53">
        <f>SUM(AA36:AA40)</f>
        <v>22429733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8911650</v>
      </c>
      <c r="F42" s="67">
        <f t="shared" si="7"/>
        <v>5581650</v>
      </c>
      <c r="G42" s="67">
        <f t="shared" si="7"/>
        <v>2780296</v>
      </c>
      <c r="H42" s="67">
        <f t="shared" si="7"/>
        <v>326207</v>
      </c>
      <c r="I42" s="67">
        <f t="shared" si="7"/>
        <v>0</v>
      </c>
      <c r="J42" s="67">
        <f t="shared" si="7"/>
        <v>3106503</v>
      </c>
      <c r="K42" s="67">
        <f t="shared" si="7"/>
        <v>34500</v>
      </c>
      <c r="L42" s="67">
        <f t="shared" si="7"/>
        <v>0</v>
      </c>
      <c r="M42" s="67">
        <f t="shared" si="7"/>
        <v>585530</v>
      </c>
      <c r="N42" s="67">
        <f t="shared" si="7"/>
        <v>620030</v>
      </c>
      <c r="O42" s="67">
        <f t="shared" si="7"/>
        <v>0</v>
      </c>
      <c r="P42" s="67">
        <f t="shared" si="7"/>
        <v>231064</v>
      </c>
      <c r="Q42" s="67">
        <f t="shared" si="7"/>
        <v>0</v>
      </c>
      <c r="R42" s="67">
        <f t="shared" si="7"/>
        <v>231064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3957597</v>
      </c>
      <c r="X42" s="67">
        <f t="shared" si="7"/>
        <v>5581650</v>
      </c>
      <c r="Y42" s="67">
        <f t="shared" si="7"/>
        <v>-1624053</v>
      </c>
      <c r="Z42" s="69">
        <f t="shared" si="5"/>
        <v>-29.096288731826608</v>
      </c>
      <c r="AA42" s="68">
        <f aca="true" t="shared" si="8" ref="AA42:AA48">AA12+AA27</f>
        <v>5581650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2318560</v>
      </c>
      <c r="D45" s="66">
        <f t="shared" si="7"/>
        <v>0</v>
      </c>
      <c r="E45" s="67">
        <f t="shared" si="7"/>
        <v>10397175</v>
      </c>
      <c r="F45" s="67">
        <f t="shared" si="7"/>
        <v>8588039</v>
      </c>
      <c r="G45" s="67">
        <f t="shared" si="7"/>
        <v>185087</v>
      </c>
      <c r="H45" s="67">
        <f t="shared" si="7"/>
        <v>28000</v>
      </c>
      <c r="I45" s="67">
        <f t="shared" si="7"/>
        <v>2600</v>
      </c>
      <c r="J45" s="67">
        <f t="shared" si="7"/>
        <v>215687</v>
      </c>
      <c r="K45" s="67">
        <f t="shared" si="7"/>
        <v>0</v>
      </c>
      <c r="L45" s="67">
        <f t="shared" si="7"/>
        <v>0</v>
      </c>
      <c r="M45" s="67">
        <f t="shared" si="7"/>
        <v>463599</v>
      </c>
      <c r="N45" s="67">
        <f t="shared" si="7"/>
        <v>463599</v>
      </c>
      <c r="O45" s="67">
        <f t="shared" si="7"/>
        <v>0</v>
      </c>
      <c r="P45" s="67">
        <f t="shared" si="7"/>
        <v>749623</v>
      </c>
      <c r="Q45" s="67">
        <f t="shared" si="7"/>
        <v>0</v>
      </c>
      <c r="R45" s="67">
        <f t="shared" si="7"/>
        <v>749623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1428909</v>
      </c>
      <c r="X45" s="67">
        <f t="shared" si="7"/>
        <v>8588039</v>
      </c>
      <c r="Y45" s="67">
        <f t="shared" si="7"/>
        <v>-7159130</v>
      </c>
      <c r="Z45" s="69">
        <f t="shared" si="5"/>
        <v>-83.3616382040184</v>
      </c>
      <c r="AA45" s="68">
        <f t="shared" si="8"/>
        <v>8588039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1520000</v>
      </c>
      <c r="F48" s="67">
        <f t="shared" si="7"/>
        <v>1700000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1700000</v>
      </c>
      <c r="Y48" s="67">
        <f t="shared" si="7"/>
        <v>-1700000</v>
      </c>
      <c r="Z48" s="69">
        <f t="shared" si="5"/>
        <v>-100</v>
      </c>
      <c r="AA48" s="68">
        <f t="shared" si="8"/>
        <v>1700000</v>
      </c>
    </row>
    <row r="49" spans="1:27" ht="13.5">
      <c r="A49" s="75" t="s">
        <v>49</v>
      </c>
      <c r="B49" s="76"/>
      <c r="C49" s="77">
        <f aca="true" t="shared" si="9" ref="C49:Y49">SUM(C41:C48)</f>
        <v>25642024</v>
      </c>
      <c r="D49" s="78">
        <f t="shared" si="9"/>
        <v>0</v>
      </c>
      <c r="E49" s="79">
        <f t="shared" si="9"/>
        <v>43017176</v>
      </c>
      <c r="F49" s="79">
        <f t="shared" si="9"/>
        <v>38299422</v>
      </c>
      <c r="G49" s="79">
        <f t="shared" si="9"/>
        <v>10415567</v>
      </c>
      <c r="H49" s="79">
        <f t="shared" si="9"/>
        <v>1214625</v>
      </c>
      <c r="I49" s="79">
        <f t="shared" si="9"/>
        <v>253406</v>
      </c>
      <c r="J49" s="79">
        <f t="shared" si="9"/>
        <v>11883598</v>
      </c>
      <c r="K49" s="79">
        <f t="shared" si="9"/>
        <v>58499</v>
      </c>
      <c r="L49" s="79">
        <f t="shared" si="9"/>
        <v>204250</v>
      </c>
      <c r="M49" s="79">
        <f t="shared" si="9"/>
        <v>2637297</v>
      </c>
      <c r="N49" s="79">
        <f t="shared" si="9"/>
        <v>2900046</v>
      </c>
      <c r="O49" s="79">
        <f t="shared" si="9"/>
        <v>0</v>
      </c>
      <c r="P49" s="79">
        <f t="shared" si="9"/>
        <v>3002429</v>
      </c>
      <c r="Q49" s="79">
        <f t="shared" si="9"/>
        <v>0</v>
      </c>
      <c r="R49" s="79">
        <f t="shared" si="9"/>
        <v>3002429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17786073</v>
      </c>
      <c r="X49" s="79">
        <f t="shared" si="9"/>
        <v>38299422</v>
      </c>
      <c r="Y49" s="79">
        <f t="shared" si="9"/>
        <v>-20513349</v>
      </c>
      <c r="Z49" s="80">
        <f t="shared" si="5"/>
        <v>-53.56046626500003</v>
      </c>
      <c r="AA49" s="81">
        <f>SUM(AA41:AA48)</f>
        <v>38299422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12125428</v>
      </c>
      <c r="F68" s="11">
        <v>15154320</v>
      </c>
      <c r="G68" s="11">
        <v>926055</v>
      </c>
      <c r="H68" s="11">
        <v>1061471</v>
      </c>
      <c r="I68" s="11">
        <v>239760</v>
      </c>
      <c r="J68" s="11">
        <v>2227286</v>
      </c>
      <c r="K68" s="11">
        <v>36589</v>
      </c>
      <c r="L68" s="11">
        <v>681868</v>
      </c>
      <c r="M68" s="11">
        <v>180723</v>
      </c>
      <c r="N68" s="11">
        <v>899180</v>
      </c>
      <c r="O68" s="11">
        <v>220250</v>
      </c>
      <c r="P68" s="11">
        <v>123946</v>
      </c>
      <c r="Q68" s="11">
        <v>265071</v>
      </c>
      <c r="R68" s="11">
        <v>609267</v>
      </c>
      <c r="S68" s="11"/>
      <c r="T68" s="11">
        <v>303202</v>
      </c>
      <c r="U68" s="11">
        <v>95671</v>
      </c>
      <c r="V68" s="11">
        <v>398873</v>
      </c>
      <c r="W68" s="11">
        <v>4134606</v>
      </c>
      <c r="X68" s="11">
        <v>15154320</v>
      </c>
      <c r="Y68" s="11">
        <v>-11019714</v>
      </c>
      <c r="Z68" s="2">
        <v>-72.72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12125428</v>
      </c>
      <c r="F69" s="79">
        <f t="shared" si="12"/>
        <v>15154320</v>
      </c>
      <c r="G69" s="79">
        <f t="shared" si="12"/>
        <v>926055</v>
      </c>
      <c r="H69" s="79">
        <f t="shared" si="12"/>
        <v>1061471</v>
      </c>
      <c r="I69" s="79">
        <f t="shared" si="12"/>
        <v>239760</v>
      </c>
      <c r="J69" s="79">
        <f t="shared" si="12"/>
        <v>2227286</v>
      </c>
      <c r="K69" s="79">
        <f t="shared" si="12"/>
        <v>36589</v>
      </c>
      <c r="L69" s="79">
        <f t="shared" si="12"/>
        <v>681868</v>
      </c>
      <c r="M69" s="79">
        <f t="shared" si="12"/>
        <v>180723</v>
      </c>
      <c r="N69" s="79">
        <f t="shared" si="12"/>
        <v>899180</v>
      </c>
      <c r="O69" s="79">
        <f t="shared" si="12"/>
        <v>220250</v>
      </c>
      <c r="P69" s="79">
        <f t="shared" si="12"/>
        <v>123946</v>
      </c>
      <c r="Q69" s="79">
        <f t="shared" si="12"/>
        <v>265071</v>
      </c>
      <c r="R69" s="79">
        <f t="shared" si="12"/>
        <v>609267</v>
      </c>
      <c r="S69" s="79">
        <f t="shared" si="12"/>
        <v>0</v>
      </c>
      <c r="T69" s="79">
        <f t="shared" si="12"/>
        <v>303202</v>
      </c>
      <c r="U69" s="79">
        <f t="shared" si="12"/>
        <v>95671</v>
      </c>
      <c r="V69" s="79">
        <f t="shared" si="12"/>
        <v>398873</v>
      </c>
      <c r="W69" s="79">
        <f t="shared" si="12"/>
        <v>4134606</v>
      </c>
      <c r="X69" s="79">
        <f t="shared" si="12"/>
        <v>15154320</v>
      </c>
      <c r="Y69" s="79">
        <f t="shared" si="12"/>
        <v>-11019714</v>
      </c>
      <c r="Z69" s="80">
        <f>+IF(X69&lt;&gt;0,+(Y69/X69)*100,0)</f>
        <v>-72.71665109354957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3844139</v>
      </c>
      <c r="D5" s="42">
        <f t="shared" si="0"/>
        <v>0</v>
      </c>
      <c r="E5" s="43">
        <f t="shared" si="0"/>
        <v>3460000</v>
      </c>
      <c r="F5" s="43">
        <f t="shared" si="0"/>
        <v>6085000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91693</v>
      </c>
      <c r="L5" s="43">
        <f t="shared" si="0"/>
        <v>32898</v>
      </c>
      <c r="M5" s="43">
        <f t="shared" si="0"/>
        <v>10533</v>
      </c>
      <c r="N5" s="43">
        <f t="shared" si="0"/>
        <v>135124</v>
      </c>
      <c r="O5" s="43">
        <f t="shared" si="0"/>
        <v>89142</v>
      </c>
      <c r="P5" s="43">
        <f t="shared" si="0"/>
        <v>89142</v>
      </c>
      <c r="Q5" s="43">
        <f t="shared" si="0"/>
        <v>0</v>
      </c>
      <c r="R5" s="43">
        <f t="shared" si="0"/>
        <v>178284</v>
      </c>
      <c r="S5" s="43">
        <f t="shared" si="0"/>
        <v>0</v>
      </c>
      <c r="T5" s="43">
        <f t="shared" si="0"/>
        <v>40998</v>
      </c>
      <c r="U5" s="43">
        <f t="shared" si="0"/>
        <v>40998</v>
      </c>
      <c r="V5" s="43">
        <f t="shared" si="0"/>
        <v>81996</v>
      </c>
      <c r="W5" s="43">
        <f t="shared" si="0"/>
        <v>395404</v>
      </c>
      <c r="X5" s="43">
        <f t="shared" si="0"/>
        <v>6085000</v>
      </c>
      <c r="Y5" s="43">
        <f t="shared" si="0"/>
        <v>-5689596</v>
      </c>
      <c r="Z5" s="44">
        <f>+IF(X5&lt;&gt;0,+(Y5/X5)*100,0)</f>
        <v>-93.50198849630237</v>
      </c>
      <c r="AA5" s="45">
        <f>SUM(AA11:AA18)</f>
        <v>6085000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3844139</v>
      </c>
      <c r="D15" s="10"/>
      <c r="E15" s="11">
        <v>3460000</v>
      </c>
      <c r="F15" s="11">
        <v>6085000</v>
      </c>
      <c r="G15" s="11"/>
      <c r="H15" s="11"/>
      <c r="I15" s="11"/>
      <c r="J15" s="11"/>
      <c r="K15" s="11">
        <v>91693</v>
      </c>
      <c r="L15" s="11">
        <v>32898</v>
      </c>
      <c r="M15" s="11">
        <v>10533</v>
      </c>
      <c r="N15" s="11">
        <v>135124</v>
      </c>
      <c r="O15" s="11">
        <v>89142</v>
      </c>
      <c r="P15" s="11">
        <v>89142</v>
      </c>
      <c r="Q15" s="11"/>
      <c r="R15" s="11">
        <v>178284</v>
      </c>
      <c r="S15" s="11"/>
      <c r="T15" s="11">
        <v>40998</v>
      </c>
      <c r="U15" s="11">
        <v>40998</v>
      </c>
      <c r="V15" s="11">
        <v>81996</v>
      </c>
      <c r="W15" s="11">
        <v>395404</v>
      </c>
      <c r="X15" s="11">
        <v>6085000</v>
      </c>
      <c r="Y15" s="11">
        <v>-5689596</v>
      </c>
      <c r="Z15" s="2">
        <v>-93.5</v>
      </c>
      <c r="AA15" s="15">
        <v>6085000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3844139</v>
      </c>
      <c r="D45" s="66">
        <f t="shared" si="7"/>
        <v>0</v>
      </c>
      <c r="E45" s="67">
        <f t="shared" si="7"/>
        <v>3460000</v>
      </c>
      <c r="F45" s="67">
        <f t="shared" si="7"/>
        <v>6085000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91693</v>
      </c>
      <c r="L45" s="67">
        <f t="shared" si="7"/>
        <v>32898</v>
      </c>
      <c r="M45" s="67">
        <f t="shared" si="7"/>
        <v>10533</v>
      </c>
      <c r="N45" s="67">
        <f t="shared" si="7"/>
        <v>135124</v>
      </c>
      <c r="O45" s="67">
        <f t="shared" si="7"/>
        <v>89142</v>
      </c>
      <c r="P45" s="67">
        <f t="shared" si="7"/>
        <v>89142</v>
      </c>
      <c r="Q45" s="67">
        <f t="shared" si="7"/>
        <v>0</v>
      </c>
      <c r="R45" s="67">
        <f t="shared" si="7"/>
        <v>178284</v>
      </c>
      <c r="S45" s="67">
        <f t="shared" si="7"/>
        <v>0</v>
      </c>
      <c r="T45" s="67">
        <f t="shared" si="7"/>
        <v>40998</v>
      </c>
      <c r="U45" s="67">
        <f t="shared" si="7"/>
        <v>40998</v>
      </c>
      <c r="V45" s="67">
        <f t="shared" si="7"/>
        <v>81996</v>
      </c>
      <c r="W45" s="67">
        <f t="shared" si="7"/>
        <v>395404</v>
      </c>
      <c r="X45" s="67">
        <f t="shared" si="7"/>
        <v>6085000</v>
      </c>
      <c r="Y45" s="67">
        <f t="shared" si="7"/>
        <v>-5689596</v>
      </c>
      <c r="Z45" s="69">
        <f t="shared" si="5"/>
        <v>-93.50198849630237</v>
      </c>
      <c r="AA45" s="68">
        <f t="shared" si="8"/>
        <v>6085000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3844139</v>
      </c>
      <c r="D49" s="78">
        <f t="shared" si="9"/>
        <v>0</v>
      </c>
      <c r="E49" s="79">
        <f t="shared" si="9"/>
        <v>3460000</v>
      </c>
      <c r="F49" s="79">
        <f t="shared" si="9"/>
        <v>6085000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91693</v>
      </c>
      <c r="L49" s="79">
        <f t="shared" si="9"/>
        <v>32898</v>
      </c>
      <c r="M49" s="79">
        <f t="shared" si="9"/>
        <v>10533</v>
      </c>
      <c r="N49" s="79">
        <f t="shared" si="9"/>
        <v>135124</v>
      </c>
      <c r="O49" s="79">
        <f t="shared" si="9"/>
        <v>89142</v>
      </c>
      <c r="P49" s="79">
        <f t="shared" si="9"/>
        <v>89142</v>
      </c>
      <c r="Q49" s="79">
        <f t="shared" si="9"/>
        <v>0</v>
      </c>
      <c r="R49" s="79">
        <f t="shared" si="9"/>
        <v>178284</v>
      </c>
      <c r="S49" s="79">
        <f t="shared" si="9"/>
        <v>0</v>
      </c>
      <c r="T49" s="79">
        <f t="shared" si="9"/>
        <v>40998</v>
      </c>
      <c r="U49" s="79">
        <f t="shared" si="9"/>
        <v>40998</v>
      </c>
      <c r="V49" s="79">
        <f t="shared" si="9"/>
        <v>81996</v>
      </c>
      <c r="W49" s="79">
        <f t="shared" si="9"/>
        <v>395404</v>
      </c>
      <c r="X49" s="79">
        <f t="shared" si="9"/>
        <v>6085000</v>
      </c>
      <c r="Y49" s="79">
        <f t="shared" si="9"/>
        <v>-5689596</v>
      </c>
      <c r="Z49" s="80">
        <f t="shared" si="5"/>
        <v>-93.50198849630237</v>
      </c>
      <c r="AA49" s="81">
        <f>SUM(AA41:AA48)</f>
        <v>6085000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1051598</v>
      </c>
      <c r="D65" s="10">
        <v>803150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404290</v>
      </c>
      <c r="D66" s="13">
        <v>117333</v>
      </c>
      <c r="E66" s="14">
        <v>2711900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1030089</v>
      </c>
      <c r="D67" s="10">
        <v>714057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700348</v>
      </c>
      <c r="D68" s="10">
        <v>761643</v>
      </c>
      <c r="E68" s="11"/>
      <c r="F68" s="11"/>
      <c r="G68" s="11">
        <v>124327</v>
      </c>
      <c r="H68" s="11">
        <v>139267</v>
      </c>
      <c r="I68" s="11">
        <v>94325</v>
      </c>
      <c r="J68" s="11">
        <v>357919</v>
      </c>
      <c r="K68" s="11">
        <v>94325</v>
      </c>
      <c r="L68" s="11">
        <v>157635</v>
      </c>
      <c r="M68" s="11">
        <v>90732</v>
      </c>
      <c r="N68" s="11">
        <v>342692</v>
      </c>
      <c r="O68" s="11">
        <v>238843</v>
      </c>
      <c r="P68" s="11">
        <v>238843</v>
      </c>
      <c r="Q68" s="11">
        <v>147611</v>
      </c>
      <c r="R68" s="11">
        <v>625297</v>
      </c>
      <c r="S68" s="11">
        <v>127958</v>
      </c>
      <c r="T68" s="11">
        <v>113247</v>
      </c>
      <c r="U68" s="11">
        <v>113247</v>
      </c>
      <c r="V68" s="11">
        <v>354452</v>
      </c>
      <c r="W68" s="11">
        <v>1680360</v>
      </c>
      <c r="X68" s="11"/>
      <c r="Y68" s="11">
        <v>1680360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3186325</v>
      </c>
      <c r="D69" s="78">
        <f t="shared" si="12"/>
        <v>2396183</v>
      </c>
      <c r="E69" s="79">
        <f t="shared" si="12"/>
        <v>2711900</v>
      </c>
      <c r="F69" s="79">
        <f t="shared" si="12"/>
        <v>0</v>
      </c>
      <c r="G69" s="79">
        <f t="shared" si="12"/>
        <v>124327</v>
      </c>
      <c r="H69" s="79">
        <f t="shared" si="12"/>
        <v>139267</v>
      </c>
      <c r="I69" s="79">
        <f t="shared" si="12"/>
        <v>94325</v>
      </c>
      <c r="J69" s="79">
        <f t="shared" si="12"/>
        <v>357919</v>
      </c>
      <c r="K69" s="79">
        <f t="shared" si="12"/>
        <v>94325</v>
      </c>
      <c r="L69" s="79">
        <f t="shared" si="12"/>
        <v>157635</v>
      </c>
      <c r="M69" s="79">
        <f t="shared" si="12"/>
        <v>90732</v>
      </c>
      <c r="N69" s="79">
        <f t="shared" si="12"/>
        <v>342692</v>
      </c>
      <c r="O69" s="79">
        <f t="shared" si="12"/>
        <v>238843</v>
      </c>
      <c r="P69" s="79">
        <f t="shared" si="12"/>
        <v>238843</v>
      </c>
      <c r="Q69" s="79">
        <f t="shared" si="12"/>
        <v>147611</v>
      </c>
      <c r="R69" s="79">
        <f t="shared" si="12"/>
        <v>625297</v>
      </c>
      <c r="S69" s="79">
        <f t="shared" si="12"/>
        <v>127958</v>
      </c>
      <c r="T69" s="79">
        <f t="shared" si="12"/>
        <v>113247</v>
      </c>
      <c r="U69" s="79">
        <f t="shared" si="12"/>
        <v>113247</v>
      </c>
      <c r="V69" s="79">
        <f t="shared" si="12"/>
        <v>354452</v>
      </c>
      <c r="W69" s="79">
        <f t="shared" si="12"/>
        <v>1680360</v>
      </c>
      <c r="X69" s="79">
        <f t="shared" si="12"/>
        <v>0</v>
      </c>
      <c r="Y69" s="79">
        <f t="shared" si="12"/>
        <v>1680360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613181108</v>
      </c>
      <c r="D5" s="42">
        <f t="shared" si="0"/>
        <v>0</v>
      </c>
      <c r="E5" s="43">
        <f t="shared" si="0"/>
        <v>43035079</v>
      </c>
      <c r="F5" s="43">
        <f t="shared" si="0"/>
        <v>32454693</v>
      </c>
      <c r="G5" s="43">
        <f t="shared" si="0"/>
        <v>203251</v>
      </c>
      <c r="H5" s="43">
        <f t="shared" si="0"/>
        <v>730993</v>
      </c>
      <c r="I5" s="43">
        <f t="shared" si="0"/>
        <v>661880</v>
      </c>
      <c r="J5" s="43">
        <f t="shared" si="0"/>
        <v>1596124</v>
      </c>
      <c r="K5" s="43">
        <f t="shared" si="0"/>
        <v>1120647</v>
      </c>
      <c r="L5" s="43">
        <f t="shared" si="0"/>
        <v>157467</v>
      </c>
      <c r="M5" s="43">
        <f t="shared" si="0"/>
        <v>424769</v>
      </c>
      <c r="N5" s="43">
        <f t="shared" si="0"/>
        <v>1702883</v>
      </c>
      <c r="O5" s="43">
        <f t="shared" si="0"/>
        <v>991933</v>
      </c>
      <c r="P5" s="43">
        <f t="shared" si="0"/>
        <v>1119539</v>
      </c>
      <c r="Q5" s="43">
        <f t="shared" si="0"/>
        <v>2669240</v>
      </c>
      <c r="R5" s="43">
        <f t="shared" si="0"/>
        <v>4780712</v>
      </c>
      <c r="S5" s="43">
        <f t="shared" si="0"/>
        <v>3105468</v>
      </c>
      <c r="T5" s="43">
        <f t="shared" si="0"/>
        <v>2613365</v>
      </c>
      <c r="U5" s="43">
        <f t="shared" si="0"/>
        <v>3738689</v>
      </c>
      <c r="V5" s="43">
        <f t="shared" si="0"/>
        <v>9457522</v>
      </c>
      <c r="W5" s="43">
        <f t="shared" si="0"/>
        <v>17537241</v>
      </c>
      <c r="X5" s="43">
        <f t="shared" si="0"/>
        <v>32454693</v>
      </c>
      <c r="Y5" s="43">
        <f t="shared" si="0"/>
        <v>-14917452</v>
      </c>
      <c r="Z5" s="44">
        <f>+IF(X5&lt;&gt;0,+(Y5/X5)*100,0)</f>
        <v>-45.963928853062946</v>
      </c>
      <c r="AA5" s="45">
        <f>SUM(AA11:AA18)</f>
        <v>32454693</v>
      </c>
    </row>
    <row r="6" spans="1:27" ht="13.5">
      <c r="A6" s="46" t="s">
        <v>32</v>
      </c>
      <c r="B6" s="47"/>
      <c r="C6" s="9">
        <v>286108900</v>
      </c>
      <c r="D6" s="10"/>
      <c r="E6" s="11">
        <v>5967442</v>
      </c>
      <c r="F6" s="11">
        <v>6315000</v>
      </c>
      <c r="G6" s="11"/>
      <c r="H6" s="11"/>
      <c r="I6" s="11">
        <v>539413</v>
      </c>
      <c r="J6" s="11">
        <v>539413</v>
      </c>
      <c r="K6" s="11">
        <v>512906</v>
      </c>
      <c r="L6" s="11">
        <v>123556</v>
      </c>
      <c r="M6" s="11">
        <v>375249</v>
      </c>
      <c r="N6" s="11">
        <v>1011711</v>
      </c>
      <c r="O6" s="11">
        <v>195509</v>
      </c>
      <c r="P6" s="11"/>
      <c r="Q6" s="11">
        <v>867910</v>
      </c>
      <c r="R6" s="11">
        <v>1063419</v>
      </c>
      <c r="S6" s="11">
        <v>699795</v>
      </c>
      <c r="T6" s="11">
        <v>1054910</v>
      </c>
      <c r="U6" s="11">
        <v>1482017</v>
      </c>
      <c r="V6" s="11">
        <v>3236722</v>
      </c>
      <c r="W6" s="11">
        <v>5851265</v>
      </c>
      <c r="X6" s="11">
        <v>6315000</v>
      </c>
      <c r="Y6" s="11">
        <v>-463735</v>
      </c>
      <c r="Z6" s="2">
        <v>-7.34</v>
      </c>
      <c r="AA6" s="15">
        <v>6315000</v>
      </c>
    </row>
    <row r="7" spans="1:27" ht="13.5">
      <c r="A7" s="46" t="s">
        <v>33</v>
      </c>
      <c r="B7" s="47"/>
      <c r="C7" s="9">
        <v>22358276</v>
      </c>
      <c r="D7" s="10"/>
      <c r="E7" s="11">
        <v>3231498</v>
      </c>
      <c r="F7" s="11">
        <v>1866000</v>
      </c>
      <c r="G7" s="11"/>
      <c r="H7" s="11">
        <v>176329</v>
      </c>
      <c r="I7" s="11"/>
      <c r="J7" s="11">
        <v>176329</v>
      </c>
      <c r="K7" s="11"/>
      <c r="L7" s="11"/>
      <c r="M7" s="11"/>
      <c r="N7" s="11"/>
      <c r="O7" s="11">
        <v>789474</v>
      </c>
      <c r="P7" s="11">
        <v>570175</v>
      </c>
      <c r="Q7" s="11">
        <v>187204</v>
      </c>
      <c r="R7" s="11">
        <v>1546853</v>
      </c>
      <c r="S7" s="11"/>
      <c r="T7" s="11"/>
      <c r="U7" s="11">
        <v>78420</v>
      </c>
      <c r="V7" s="11">
        <v>78420</v>
      </c>
      <c r="W7" s="11">
        <v>1801602</v>
      </c>
      <c r="X7" s="11">
        <v>1866000</v>
      </c>
      <c r="Y7" s="11">
        <v>-64398</v>
      </c>
      <c r="Z7" s="2">
        <v>-3.45</v>
      </c>
      <c r="AA7" s="15">
        <v>1866000</v>
      </c>
    </row>
    <row r="8" spans="1:27" ht="13.5">
      <c r="A8" s="46" t="s">
        <v>34</v>
      </c>
      <c r="B8" s="47"/>
      <c r="C8" s="9">
        <v>91229570</v>
      </c>
      <c r="D8" s="10"/>
      <c r="E8" s="11">
        <v>20117493</v>
      </c>
      <c r="F8" s="11">
        <v>11642000</v>
      </c>
      <c r="G8" s="11"/>
      <c r="H8" s="11">
        <v>334836</v>
      </c>
      <c r="I8" s="11">
        <v>15439</v>
      </c>
      <c r="J8" s="11">
        <v>350275</v>
      </c>
      <c r="K8" s="11"/>
      <c r="L8" s="11"/>
      <c r="M8" s="11"/>
      <c r="N8" s="11"/>
      <c r="O8" s="11">
        <v>5318</v>
      </c>
      <c r="P8" s="11"/>
      <c r="Q8" s="11"/>
      <c r="R8" s="11">
        <v>5318</v>
      </c>
      <c r="S8" s="11"/>
      <c r="T8" s="11"/>
      <c r="U8" s="11"/>
      <c r="V8" s="11"/>
      <c r="W8" s="11">
        <v>355593</v>
      </c>
      <c r="X8" s="11">
        <v>11642000</v>
      </c>
      <c r="Y8" s="11">
        <v>-11286407</v>
      </c>
      <c r="Z8" s="2">
        <v>-96.95</v>
      </c>
      <c r="AA8" s="15">
        <v>11642000</v>
      </c>
    </row>
    <row r="9" spans="1:27" ht="13.5">
      <c r="A9" s="46" t="s">
        <v>35</v>
      </c>
      <c r="B9" s="47"/>
      <c r="C9" s="9">
        <v>51881921</v>
      </c>
      <c r="D9" s="10"/>
      <c r="E9" s="11">
        <v>8748247</v>
      </c>
      <c r="F9" s="11">
        <v>6606000</v>
      </c>
      <c r="G9" s="11"/>
      <c r="H9" s="11">
        <v>197148</v>
      </c>
      <c r="I9" s="11"/>
      <c r="J9" s="11">
        <v>197148</v>
      </c>
      <c r="K9" s="11"/>
      <c r="L9" s="11"/>
      <c r="M9" s="11"/>
      <c r="N9" s="11"/>
      <c r="O9" s="11"/>
      <c r="P9" s="11">
        <v>306426</v>
      </c>
      <c r="Q9" s="11">
        <v>763728</v>
      </c>
      <c r="R9" s="11">
        <v>1070154</v>
      </c>
      <c r="S9" s="11">
        <v>1059234</v>
      </c>
      <c r="T9" s="11">
        <v>484938</v>
      </c>
      <c r="U9" s="11">
        <v>248690</v>
      </c>
      <c r="V9" s="11">
        <v>1792862</v>
      </c>
      <c r="W9" s="11">
        <v>3060164</v>
      </c>
      <c r="X9" s="11">
        <v>6606000</v>
      </c>
      <c r="Y9" s="11">
        <v>-3545836</v>
      </c>
      <c r="Z9" s="2">
        <v>-53.68</v>
      </c>
      <c r="AA9" s="15">
        <v>6606000</v>
      </c>
    </row>
    <row r="10" spans="1:27" ht="13.5">
      <c r="A10" s="46" t="s">
        <v>36</v>
      </c>
      <c r="B10" s="47"/>
      <c r="C10" s="9">
        <v>13421785</v>
      </c>
      <c r="D10" s="10"/>
      <c r="E10" s="11">
        <v>837122</v>
      </c>
      <c r="F10" s="11">
        <v>1387000</v>
      </c>
      <c r="G10" s="11"/>
      <c r="H10" s="11"/>
      <c r="I10" s="11"/>
      <c r="J10" s="11"/>
      <c r="K10" s="11">
        <v>53380</v>
      </c>
      <c r="L10" s="11"/>
      <c r="M10" s="11"/>
      <c r="N10" s="11">
        <v>53380</v>
      </c>
      <c r="O10" s="11"/>
      <c r="P10" s="11">
        <v>11750</v>
      </c>
      <c r="Q10" s="11"/>
      <c r="R10" s="11">
        <v>11750</v>
      </c>
      <c r="S10" s="11"/>
      <c r="T10" s="11">
        <v>162487</v>
      </c>
      <c r="U10" s="11"/>
      <c r="V10" s="11">
        <v>162487</v>
      </c>
      <c r="W10" s="11">
        <v>227617</v>
      </c>
      <c r="X10" s="11">
        <v>1387000</v>
      </c>
      <c r="Y10" s="11">
        <v>-1159383</v>
      </c>
      <c r="Z10" s="2">
        <v>-83.59</v>
      </c>
      <c r="AA10" s="15">
        <v>1387000</v>
      </c>
    </row>
    <row r="11" spans="1:27" ht="13.5">
      <c r="A11" s="48" t="s">
        <v>37</v>
      </c>
      <c r="B11" s="47"/>
      <c r="C11" s="49">
        <f aca="true" t="shared" si="1" ref="C11:Y11">SUM(C6:C10)</f>
        <v>465000452</v>
      </c>
      <c r="D11" s="50">
        <f t="shared" si="1"/>
        <v>0</v>
      </c>
      <c r="E11" s="51">
        <f t="shared" si="1"/>
        <v>38901802</v>
      </c>
      <c r="F11" s="51">
        <f t="shared" si="1"/>
        <v>27816000</v>
      </c>
      <c r="G11" s="51">
        <f t="shared" si="1"/>
        <v>0</v>
      </c>
      <c r="H11" s="51">
        <f t="shared" si="1"/>
        <v>708313</v>
      </c>
      <c r="I11" s="51">
        <f t="shared" si="1"/>
        <v>554852</v>
      </c>
      <c r="J11" s="51">
        <f t="shared" si="1"/>
        <v>1263165</v>
      </c>
      <c r="K11" s="51">
        <f t="shared" si="1"/>
        <v>566286</v>
      </c>
      <c r="L11" s="51">
        <f t="shared" si="1"/>
        <v>123556</v>
      </c>
      <c r="M11" s="51">
        <f t="shared" si="1"/>
        <v>375249</v>
      </c>
      <c r="N11" s="51">
        <f t="shared" si="1"/>
        <v>1065091</v>
      </c>
      <c r="O11" s="51">
        <f t="shared" si="1"/>
        <v>990301</v>
      </c>
      <c r="P11" s="51">
        <f t="shared" si="1"/>
        <v>888351</v>
      </c>
      <c r="Q11" s="51">
        <f t="shared" si="1"/>
        <v>1818842</v>
      </c>
      <c r="R11" s="51">
        <f t="shared" si="1"/>
        <v>3697494</v>
      </c>
      <c r="S11" s="51">
        <f t="shared" si="1"/>
        <v>1759029</v>
      </c>
      <c r="T11" s="51">
        <f t="shared" si="1"/>
        <v>1702335</v>
      </c>
      <c r="U11" s="51">
        <f t="shared" si="1"/>
        <v>1809127</v>
      </c>
      <c r="V11" s="51">
        <f t="shared" si="1"/>
        <v>5270491</v>
      </c>
      <c r="W11" s="51">
        <f t="shared" si="1"/>
        <v>11296241</v>
      </c>
      <c r="X11" s="51">
        <f t="shared" si="1"/>
        <v>27816000</v>
      </c>
      <c r="Y11" s="51">
        <f t="shared" si="1"/>
        <v>-16519759</v>
      </c>
      <c r="Z11" s="52">
        <f>+IF(X11&lt;&gt;0,+(Y11/X11)*100,0)</f>
        <v>-59.389412568306014</v>
      </c>
      <c r="AA11" s="53">
        <f>SUM(AA6:AA10)</f>
        <v>27816000</v>
      </c>
    </row>
    <row r="12" spans="1:27" ht="13.5">
      <c r="A12" s="54" t="s">
        <v>38</v>
      </c>
      <c r="B12" s="35"/>
      <c r="C12" s="9"/>
      <c r="D12" s="10"/>
      <c r="E12" s="11">
        <v>2557667</v>
      </c>
      <c r="F12" s="11">
        <v>4075693</v>
      </c>
      <c r="G12" s="11">
        <v>32589</v>
      </c>
      <c r="H12" s="11"/>
      <c r="I12" s="11">
        <v>102603</v>
      </c>
      <c r="J12" s="11">
        <v>135192</v>
      </c>
      <c r="K12" s="11">
        <v>123200</v>
      </c>
      <c r="L12" s="11"/>
      <c r="M12" s="11">
        <v>49520</v>
      </c>
      <c r="N12" s="11">
        <v>172720</v>
      </c>
      <c r="O12" s="11"/>
      <c r="P12" s="11">
        <v>173113</v>
      </c>
      <c r="Q12" s="11">
        <v>826359</v>
      </c>
      <c r="R12" s="11">
        <v>999472</v>
      </c>
      <c r="S12" s="11">
        <v>622814</v>
      </c>
      <c r="T12" s="11">
        <v>882839</v>
      </c>
      <c r="U12" s="11">
        <v>286159</v>
      </c>
      <c r="V12" s="11">
        <v>1791812</v>
      </c>
      <c r="W12" s="11">
        <v>3099196</v>
      </c>
      <c r="X12" s="11">
        <v>4075693</v>
      </c>
      <c r="Y12" s="11">
        <v>-976497</v>
      </c>
      <c r="Z12" s="2">
        <v>-23.96</v>
      </c>
      <c r="AA12" s="15">
        <v>4075693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147989904</v>
      </c>
      <c r="D15" s="10"/>
      <c r="E15" s="11">
        <v>1575610</v>
      </c>
      <c r="F15" s="11">
        <v>563000</v>
      </c>
      <c r="G15" s="11">
        <v>170662</v>
      </c>
      <c r="H15" s="11">
        <v>22680</v>
      </c>
      <c r="I15" s="11">
        <v>4425</v>
      </c>
      <c r="J15" s="11">
        <v>197767</v>
      </c>
      <c r="K15" s="11">
        <v>431161</v>
      </c>
      <c r="L15" s="11">
        <v>33911</v>
      </c>
      <c r="M15" s="11"/>
      <c r="N15" s="11">
        <v>465072</v>
      </c>
      <c r="O15" s="11">
        <v>1632</v>
      </c>
      <c r="P15" s="11">
        <v>58075</v>
      </c>
      <c r="Q15" s="11">
        <v>24039</v>
      </c>
      <c r="R15" s="11">
        <v>83746</v>
      </c>
      <c r="S15" s="11">
        <v>723625</v>
      </c>
      <c r="T15" s="11">
        <v>28191</v>
      </c>
      <c r="U15" s="11">
        <v>1643403</v>
      </c>
      <c r="V15" s="11">
        <v>2395219</v>
      </c>
      <c r="W15" s="11">
        <v>3141804</v>
      </c>
      <c r="X15" s="11">
        <v>563000</v>
      </c>
      <c r="Y15" s="11">
        <v>2578804</v>
      </c>
      <c r="Z15" s="2">
        <v>458.05</v>
      </c>
      <c r="AA15" s="15">
        <v>563000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190752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286108900</v>
      </c>
      <c r="D36" s="10">
        <f t="shared" si="4"/>
        <v>0</v>
      </c>
      <c r="E36" s="11">
        <f t="shared" si="4"/>
        <v>5967442</v>
      </c>
      <c r="F36" s="11">
        <f t="shared" si="4"/>
        <v>6315000</v>
      </c>
      <c r="G36" s="11">
        <f t="shared" si="4"/>
        <v>0</v>
      </c>
      <c r="H36" s="11">
        <f t="shared" si="4"/>
        <v>0</v>
      </c>
      <c r="I36" s="11">
        <f t="shared" si="4"/>
        <v>539413</v>
      </c>
      <c r="J36" s="11">
        <f t="shared" si="4"/>
        <v>539413</v>
      </c>
      <c r="K36" s="11">
        <f t="shared" si="4"/>
        <v>512906</v>
      </c>
      <c r="L36" s="11">
        <f t="shared" si="4"/>
        <v>123556</v>
      </c>
      <c r="M36" s="11">
        <f t="shared" si="4"/>
        <v>375249</v>
      </c>
      <c r="N36" s="11">
        <f t="shared" si="4"/>
        <v>1011711</v>
      </c>
      <c r="O36" s="11">
        <f t="shared" si="4"/>
        <v>195509</v>
      </c>
      <c r="P36" s="11">
        <f t="shared" si="4"/>
        <v>0</v>
      </c>
      <c r="Q36" s="11">
        <f t="shared" si="4"/>
        <v>867910</v>
      </c>
      <c r="R36" s="11">
        <f t="shared" si="4"/>
        <v>1063419</v>
      </c>
      <c r="S36" s="11">
        <f t="shared" si="4"/>
        <v>699795</v>
      </c>
      <c r="T36" s="11">
        <f t="shared" si="4"/>
        <v>1054910</v>
      </c>
      <c r="U36" s="11">
        <f t="shared" si="4"/>
        <v>1482017</v>
      </c>
      <c r="V36" s="11">
        <f t="shared" si="4"/>
        <v>3236722</v>
      </c>
      <c r="W36" s="11">
        <f t="shared" si="4"/>
        <v>5851265</v>
      </c>
      <c r="X36" s="11">
        <f t="shared" si="4"/>
        <v>6315000</v>
      </c>
      <c r="Y36" s="11">
        <f t="shared" si="4"/>
        <v>-463735</v>
      </c>
      <c r="Z36" s="2">
        <f aca="true" t="shared" si="5" ref="Z36:Z49">+IF(X36&lt;&gt;0,+(Y36/X36)*100,0)</f>
        <v>-7.343388756927949</v>
      </c>
      <c r="AA36" s="15">
        <f>AA6+AA21</f>
        <v>6315000</v>
      </c>
    </row>
    <row r="37" spans="1:27" ht="13.5">
      <c r="A37" s="46" t="s">
        <v>33</v>
      </c>
      <c r="B37" s="47"/>
      <c r="C37" s="9">
        <f t="shared" si="4"/>
        <v>22358276</v>
      </c>
      <c r="D37" s="10">
        <f t="shared" si="4"/>
        <v>0</v>
      </c>
      <c r="E37" s="11">
        <f t="shared" si="4"/>
        <v>3231498</v>
      </c>
      <c r="F37" s="11">
        <f t="shared" si="4"/>
        <v>1866000</v>
      </c>
      <c r="G37" s="11">
        <f t="shared" si="4"/>
        <v>0</v>
      </c>
      <c r="H37" s="11">
        <f t="shared" si="4"/>
        <v>176329</v>
      </c>
      <c r="I37" s="11">
        <f t="shared" si="4"/>
        <v>0</v>
      </c>
      <c r="J37" s="11">
        <f t="shared" si="4"/>
        <v>176329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789474</v>
      </c>
      <c r="P37" s="11">
        <f t="shared" si="4"/>
        <v>570175</v>
      </c>
      <c r="Q37" s="11">
        <f t="shared" si="4"/>
        <v>187204</v>
      </c>
      <c r="R37" s="11">
        <f t="shared" si="4"/>
        <v>1546853</v>
      </c>
      <c r="S37" s="11">
        <f t="shared" si="4"/>
        <v>0</v>
      </c>
      <c r="T37" s="11">
        <f t="shared" si="4"/>
        <v>0</v>
      </c>
      <c r="U37" s="11">
        <f t="shared" si="4"/>
        <v>78420</v>
      </c>
      <c r="V37" s="11">
        <f t="shared" si="4"/>
        <v>78420</v>
      </c>
      <c r="W37" s="11">
        <f t="shared" si="4"/>
        <v>1801602</v>
      </c>
      <c r="X37" s="11">
        <f t="shared" si="4"/>
        <v>1866000</v>
      </c>
      <c r="Y37" s="11">
        <f t="shared" si="4"/>
        <v>-64398</v>
      </c>
      <c r="Z37" s="2">
        <f t="shared" si="5"/>
        <v>-3.4511254019292608</v>
      </c>
      <c r="AA37" s="15">
        <f>AA7+AA22</f>
        <v>1866000</v>
      </c>
    </row>
    <row r="38" spans="1:27" ht="13.5">
      <c r="A38" s="46" t="s">
        <v>34</v>
      </c>
      <c r="B38" s="47"/>
      <c r="C38" s="9">
        <f t="shared" si="4"/>
        <v>91229570</v>
      </c>
      <c r="D38" s="10">
        <f t="shared" si="4"/>
        <v>0</v>
      </c>
      <c r="E38" s="11">
        <f t="shared" si="4"/>
        <v>20117493</v>
      </c>
      <c r="F38" s="11">
        <f t="shared" si="4"/>
        <v>11642000</v>
      </c>
      <c r="G38" s="11">
        <f t="shared" si="4"/>
        <v>0</v>
      </c>
      <c r="H38" s="11">
        <f t="shared" si="4"/>
        <v>334836</v>
      </c>
      <c r="I38" s="11">
        <f t="shared" si="4"/>
        <v>15439</v>
      </c>
      <c r="J38" s="11">
        <f t="shared" si="4"/>
        <v>350275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5318</v>
      </c>
      <c r="P38" s="11">
        <f t="shared" si="4"/>
        <v>0</v>
      </c>
      <c r="Q38" s="11">
        <f t="shared" si="4"/>
        <v>0</v>
      </c>
      <c r="R38" s="11">
        <f t="shared" si="4"/>
        <v>5318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355593</v>
      </c>
      <c r="X38" s="11">
        <f t="shared" si="4"/>
        <v>11642000</v>
      </c>
      <c r="Y38" s="11">
        <f t="shared" si="4"/>
        <v>-11286407</v>
      </c>
      <c r="Z38" s="2">
        <f t="shared" si="5"/>
        <v>-96.94560213021818</v>
      </c>
      <c r="AA38" s="15">
        <f>AA8+AA23</f>
        <v>11642000</v>
      </c>
    </row>
    <row r="39" spans="1:27" ht="13.5">
      <c r="A39" s="46" t="s">
        <v>35</v>
      </c>
      <c r="B39" s="47"/>
      <c r="C39" s="9">
        <f t="shared" si="4"/>
        <v>51881921</v>
      </c>
      <c r="D39" s="10">
        <f t="shared" si="4"/>
        <v>0</v>
      </c>
      <c r="E39" s="11">
        <f t="shared" si="4"/>
        <v>8748247</v>
      </c>
      <c r="F39" s="11">
        <f t="shared" si="4"/>
        <v>6606000</v>
      </c>
      <c r="G39" s="11">
        <f t="shared" si="4"/>
        <v>0</v>
      </c>
      <c r="H39" s="11">
        <f t="shared" si="4"/>
        <v>197148</v>
      </c>
      <c r="I39" s="11">
        <f t="shared" si="4"/>
        <v>0</v>
      </c>
      <c r="J39" s="11">
        <f t="shared" si="4"/>
        <v>197148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306426</v>
      </c>
      <c r="Q39" s="11">
        <f t="shared" si="4"/>
        <v>763728</v>
      </c>
      <c r="R39" s="11">
        <f t="shared" si="4"/>
        <v>1070154</v>
      </c>
      <c r="S39" s="11">
        <f t="shared" si="4"/>
        <v>1059234</v>
      </c>
      <c r="T39" s="11">
        <f t="shared" si="4"/>
        <v>484938</v>
      </c>
      <c r="U39" s="11">
        <f t="shared" si="4"/>
        <v>248690</v>
      </c>
      <c r="V39" s="11">
        <f t="shared" si="4"/>
        <v>1792862</v>
      </c>
      <c r="W39" s="11">
        <f t="shared" si="4"/>
        <v>3060164</v>
      </c>
      <c r="X39" s="11">
        <f t="shared" si="4"/>
        <v>6606000</v>
      </c>
      <c r="Y39" s="11">
        <f t="shared" si="4"/>
        <v>-3545836</v>
      </c>
      <c r="Z39" s="2">
        <f t="shared" si="5"/>
        <v>-53.67599152285801</v>
      </c>
      <c r="AA39" s="15">
        <f>AA9+AA24</f>
        <v>6606000</v>
      </c>
    </row>
    <row r="40" spans="1:27" ht="13.5">
      <c r="A40" s="46" t="s">
        <v>36</v>
      </c>
      <c r="B40" s="47"/>
      <c r="C40" s="9">
        <f t="shared" si="4"/>
        <v>13421785</v>
      </c>
      <c r="D40" s="10">
        <f t="shared" si="4"/>
        <v>0</v>
      </c>
      <c r="E40" s="11">
        <f t="shared" si="4"/>
        <v>837122</v>
      </c>
      <c r="F40" s="11">
        <f t="shared" si="4"/>
        <v>1387000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53380</v>
      </c>
      <c r="L40" s="11">
        <f t="shared" si="4"/>
        <v>0</v>
      </c>
      <c r="M40" s="11">
        <f t="shared" si="4"/>
        <v>0</v>
      </c>
      <c r="N40" s="11">
        <f t="shared" si="4"/>
        <v>53380</v>
      </c>
      <c r="O40" s="11">
        <f t="shared" si="4"/>
        <v>0</v>
      </c>
      <c r="P40" s="11">
        <f t="shared" si="4"/>
        <v>11750</v>
      </c>
      <c r="Q40" s="11">
        <f t="shared" si="4"/>
        <v>0</v>
      </c>
      <c r="R40" s="11">
        <f t="shared" si="4"/>
        <v>11750</v>
      </c>
      <c r="S40" s="11">
        <f t="shared" si="4"/>
        <v>0</v>
      </c>
      <c r="T40" s="11">
        <f t="shared" si="4"/>
        <v>162487</v>
      </c>
      <c r="U40" s="11">
        <f t="shared" si="4"/>
        <v>0</v>
      </c>
      <c r="V40" s="11">
        <f t="shared" si="4"/>
        <v>162487</v>
      </c>
      <c r="W40" s="11">
        <f t="shared" si="4"/>
        <v>227617</v>
      </c>
      <c r="X40" s="11">
        <f t="shared" si="4"/>
        <v>1387000</v>
      </c>
      <c r="Y40" s="11">
        <f t="shared" si="4"/>
        <v>-1159383</v>
      </c>
      <c r="Z40" s="2">
        <f t="shared" si="5"/>
        <v>-83.58925739005046</v>
      </c>
      <c r="AA40" s="15">
        <f>AA10+AA25</f>
        <v>1387000</v>
      </c>
    </row>
    <row r="41" spans="1:27" ht="13.5">
      <c r="A41" s="48" t="s">
        <v>37</v>
      </c>
      <c r="B41" s="47"/>
      <c r="C41" s="49">
        <f aca="true" t="shared" si="6" ref="C41:Y41">SUM(C36:C40)</f>
        <v>465000452</v>
      </c>
      <c r="D41" s="50">
        <f t="shared" si="6"/>
        <v>0</v>
      </c>
      <c r="E41" s="51">
        <f t="shared" si="6"/>
        <v>38901802</v>
      </c>
      <c r="F41" s="51">
        <f t="shared" si="6"/>
        <v>27816000</v>
      </c>
      <c r="G41" s="51">
        <f t="shared" si="6"/>
        <v>0</v>
      </c>
      <c r="H41" s="51">
        <f t="shared" si="6"/>
        <v>708313</v>
      </c>
      <c r="I41" s="51">
        <f t="shared" si="6"/>
        <v>554852</v>
      </c>
      <c r="J41" s="51">
        <f t="shared" si="6"/>
        <v>1263165</v>
      </c>
      <c r="K41" s="51">
        <f t="shared" si="6"/>
        <v>566286</v>
      </c>
      <c r="L41" s="51">
        <f t="shared" si="6"/>
        <v>123556</v>
      </c>
      <c r="M41" s="51">
        <f t="shared" si="6"/>
        <v>375249</v>
      </c>
      <c r="N41" s="51">
        <f t="shared" si="6"/>
        <v>1065091</v>
      </c>
      <c r="O41" s="51">
        <f t="shared" si="6"/>
        <v>990301</v>
      </c>
      <c r="P41" s="51">
        <f t="shared" si="6"/>
        <v>888351</v>
      </c>
      <c r="Q41" s="51">
        <f t="shared" si="6"/>
        <v>1818842</v>
      </c>
      <c r="R41" s="51">
        <f t="shared" si="6"/>
        <v>3697494</v>
      </c>
      <c r="S41" s="51">
        <f t="shared" si="6"/>
        <v>1759029</v>
      </c>
      <c r="T41" s="51">
        <f t="shared" si="6"/>
        <v>1702335</v>
      </c>
      <c r="U41" s="51">
        <f t="shared" si="6"/>
        <v>1809127</v>
      </c>
      <c r="V41" s="51">
        <f t="shared" si="6"/>
        <v>5270491</v>
      </c>
      <c r="W41" s="51">
        <f t="shared" si="6"/>
        <v>11296241</v>
      </c>
      <c r="X41" s="51">
        <f t="shared" si="6"/>
        <v>27816000</v>
      </c>
      <c r="Y41" s="51">
        <f t="shared" si="6"/>
        <v>-16519759</v>
      </c>
      <c r="Z41" s="52">
        <f t="shared" si="5"/>
        <v>-59.389412568306014</v>
      </c>
      <c r="AA41" s="53">
        <f>SUM(AA36:AA40)</f>
        <v>27816000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2557667</v>
      </c>
      <c r="F42" s="67">
        <f t="shared" si="7"/>
        <v>4075693</v>
      </c>
      <c r="G42" s="67">
        <f t="shared" si="7"/>
        <v>32589</v>
      </c>
      <c r="H42" s="67">
        <f t="shared" si="7"/>
        <v>0</v>
      </c>
      <c r="I42" s="67">
        <f t="shared" si="7"/>
        <v>102603</v>
      </c>
      <c r="J42" s="67">
        <f t="shared" si="7"/>
        <v>135192</v>
      </c>
      <c r="K42" s="67">
        <f t="shared" si="7"/>
        <v>123200</v>
      </c>
      <c r="L42" s="67">
        <f t="shared" si="7"/>
        <v>0</v>
      </c>
      <c r="M42" s="67">
        <f t="shared" si="7"/>
        <v>49520</v>
      </c>
      <c r="N42" s="67">
        <f t="shared" si="7"/>
        <v>172720</v>
      </c>
      <c r="O42" s="67">
        <f t="shared" si="7"/>
        <v>0</v>
      </c>
      <c r="P42" s="67">
        <f t="shared" si="7"/>
        <v>173113</v>
      </c>
      <c r="Q42" s="67">
        <f t="shared" si="7"/>
        <v>826359</v>
      </c>
      <c r="R42" s="67">
        <f t="shared" si="7"/>
        <v>999472</v>
      </c>
      <c r="S42" s="67">
        <f t="shared" si="7"/>
        <v>622814</v>
      </c>
      <c r="T42" s="67">
        <f t="shared" si="7"/>
        <v>882839</v>
      </c>
      <c r="U42" s="67">
        <f t="shared" si="7"/>
        <v>286159</v>
      </c>
      <c r="V42" s="67">
        <f t="shared" si="7"/>
        <v>1791812</v>
      </c>
      <c r="W42" s="67">
        <f t="shared" si="7"/>
        <v>3099196</v>
      </c>
      <c r="X42" s="67">
        <f t="shared" si="7"/>
        <v>4075693</v>
      </c>
      <c r="Y42" s="67">
        <f t="shared" si="7"/>
        <v>-976497</v>
      </c>
      <c r="Z42" s="69">
        <f t="shared" si="5"/>
        <v>-23.959042057387542</v>
      </c>
      <c r="AA42" s="68">
        <f aca="true" t="shared" si="8" ref="AA42:AA48">AA12+AA27</f>
        <v>4075693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147989904</v>
      </c>
      <c r="D45" s="66">
        <f t="shared" si="7"/>
        <v>0</v>
      </c>
      <c r="E45" s="67">
        <f t="shared" si="7"/>
        <v>1575610</v>
      </c>
      <c r="F45" s="67">
        <f t="shared" si="7"/>
        <v>563000</v>
      </c>
      <c r="G45" s="67">
        <f t="shared" si="7"/>
        <v>170662</v>
      </c>
      <c r="H45" s="67">
        <f t="shared" si="7"/>
        <v>22680</v>
      </c>
      <c r="I45" s="67">
        <f t="shared" si="7"/>
        <v>4425</v>
      </c>
      <c r="J45" s="67">
        <f t="shared" si="7"/>
        <v>197767</v>
      </c>
      <c r="K45" s="67">
        <f t="shared" si="7"/>
        <v>431161</v>
      </c>
      <c r="L45" s="67">
        <f t="shared" si="7"/>
        <v>33911</v>
      </c>
      <c r="M45" s="67">
        <f t="shared" si="7"/>
        <v>0</v>
      </c>
      <c r="N45" s="67">
        <f t="shared" si="7"/>
        <v>465072</v>
      </c>
      <c r="O45" s="67">
        <f t="shared" si="7"/>
        <v>1632</v>
      </c>
      <c r="P45" s="67">
        <f t="shared" si="7"/>
        <v>58075</v>
      </c>
      <c r="Q45" s="67">
        <f t="shared" si="7"/>
        <v>24039</v>
      </c>
      <c r="R45" s="67">
        <f t="shared" si="7"/>
        <v>83746</v>
      </c>
      <c r="S45" s="67">
        <f t="shared" si="7"/>
        <v>723625</v>
      </c>
      <c r="T45" s="67">
        <f t="shared" si="7"/>
        <v>28191</v>
      </c>
      <c r="U45" s="67">
        <f t="shared" si="7"/>
        <v>1643403</v>
      </c>
      <c r="V45" s="67">
        <f t="shared" si="7"/>
        <v>2395219</v>
      </c>
      <c r="W45" s="67">
        <f t="shared" si="7"/>
        <v>3141804</v>
      </c>
      <c r="X45" s="67">
        <f t="shared" si="7"/>
        <v>563000</v>
      </c>
      <c r="Y45" s="67">
        <f t="shared" si="7"/>
        <v>2578804</v>
      </c>
      <c r="Z45" s="69">
        <f t="shared" si="5"/>
        <v>458.046891651865</v>
      </c>
      <c r="AA45" s="68">
        <f t="shared" si="8"/>
        <v>563000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190752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613181108</v>
      </c>
      <c r="D49" s="78">
        <f t="shared" si="9"/>
        <v>0</v>
      </c>
      <c r="E49" s="79">
        <f t="shared" si="9"/>
        <v>43035079</v>
      </c>
      <c r="F49" s="79">
        <f t="shared" si="9"/>
        <v>32454693</v>
      </c>
      <c r="G49" s="79">
        <f t="shared" si="9"/>
        <v>203251</v>
      </c>
      <c r="H49" s="79">
        <f t="shared" si="9"/>
        <v>730993</v>
      </c>
      <c r="I49" s="79">
        <f t="shared" si="9"/>
        <v>661880</v>
      </c>
      <c r="J49" s="79">
        <f t="shared" si="9"/>
        <v>1596124</v>
      </c>
      <c r="K49" s="79">
        <f t="shared" si="9"/>
        <v>1120647</v>
      </c>
      <c r="L49" s="79">
        <f t="shared" si="9"/>
        <v>157467</v>
      </c>
      <c r="M49" s="79">
        <f t="shared" si="9"/>
        <v>424769</v>
      </c>
      <c r="N49" s="79">
        <f t="shared" si="9"/>
        <v>1702883</v>
      </c>
      <c r="O49" s="79">
        <f t="shared" si="9"/>
        <v>991933</v>
      </c>
      <c r="P49" s="79">
        <f t="shared" si="9"/>
        <v>1119539</v>
      </c>
      <c r="Q49" s="79">
        <f t="shared" si="9"/>
        <v>2669240</v>
      </c>
      <c r="R49" s="79">
        <f t="shared" si="9"/>
        <v>4780712</v>
      </c>
      <c r="S49" s="79">
        <f t="shared" si="9"/>
        <v>3105468</v>
      </c>
      <c r="T49" s="79">
        <f t="shared" si="9"/>
        <v>2613365</v>
      </c>
      <c r="U49" s="79">
        <f t="shared" si="9"/>
        <v>3738689</v>
      </c>
      <c r="V49" s="79">
        <f t="shared" si="9"/>
        <v>9457522</v>
      </c>
      <c r="W49" s="79">
        <f t="shared" si="9"/>
        <v>17537241</v>
      </c>
      <c r="X49" s="79">
        <f t="shared" si="9"/>
        <v>32454693</v>
      </c>
      <c r="Y49" s="79">
        <f t="shared" si="9"/>
        <v>-14917452</v>
      </c>
      <c r="Z49" s="80">
        <f t="shared" si="5"/>
        <v>-45.963928853062946</v>
      </c>
      <c r="AA49" s="81">
        <f>SUM(AA41:AA48)</f>
        <v>32454693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14287000</v>
      </c>
      <c r="F68" s="11"/>
      <c r="G68" s="11">
        <v>116702</v>
      </c>
      <c r="H68" s="11">
        <v>573642</v>
      </c>
      <c r="I68" s="11">
        <v>442800</v>
      </c>
      <c r="J68" s="11">
        <v>1133144</v>
      </c>
      <c r="K68" s="11">
        <v>223391</v>
      </c>
      <c r="L68" s="11">
        <v>259455</v>
      </c>
      <c r="M68" s="11">
        <v>197839</v>
      </c>
      <c r="N68" s="11">
        <v>680685</v>
      </c>
      <c r="O68" s="11">
        <v>1207863</v>
      </c>
      <c r="P68" s="11">
        <v>1308529</v>
      </c>
      <c r="Q68" s="11">
        <v>225372</v>
      </c>
      <c r="R68" s="11">
        <v>2741764</v>
      </c>
      <c r="S68" s="11">
        <v>70290</v>
      </c>
      <c r="T68" s="11">
        <v>72792</v>
      </c>
      <c r="U68" s="11">
        <v>316969</v>
      </c>
      <c r="V68" s="11">
        <v>460051</v>
      </c>
      <c r="W68" s="11">
        <v>5015644</v>
      </c>
      <c r="X68" s="11"/>
      <c r="Y68" s="11">
        <v>5015644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14287000</v>
      </c>
      <c r="F69" s="79">
        <f t="shared" si="12"/>
        <v>0</v>
      </c>
      <c r="G69" s="79">
        <f t="shared" si="12"/>
        <v>116702</v>
      </c>
      <c r="H69" s="79">
        <f t="shared" si="12"/>
        <v>573642</v>
      </c>
      <c r="I69" s="79">
        <f t="shared" si="12"/>
        <v>442800</v>
      </c>
      <c r="J69" s="79">
        <f t="shared" si="12"/>
        <v>1133144</v>
      </c>
      <c r="K69" s="79">
        <f t="shared" si="12"/>
        <v>223391</v>
      </c>
      <c r="L69" s="79">
        <f t="shared" si="12"/>
        <v>259455</v>
      </c>
      <c r="M69" s="79">
        <f t="shared" si="12"/>
        <v>197839</v>
      </c>
      <c r="N69" s="79">
        <f t="shared" si="12"/>
        <v>680685</v>
      </c>
      <c r="O69" s="79">
        <f t="shared" si="12"/>
        <v>1207863</v>
      </c>
      <c r="P69" s="79">
        <f t="shared" si="12"/>
        <v>1308529</v>
      </c>
      <c r="Q69" s="79">
        <f t="shared" si="12"/>
        <v>225372</v>
      </c>
      <c r="R69" s="79">
        <f t="shared" si="12"/>
        <v>2741764</v>
      </c>
      <c r="S69" s="79">
        <f t="shared" si="12"/>
        <v>70290</v>
      </c>
      <c r="T69" s="79">
        <f t="shared" si="12"/>
        <v>72792</v>
      </c>
      <c r="U69" s="79">
        <f t="shared" si="12"/>
        <v>316969</v>
      </c>
      <c r="V69" s="79">
        <f t="shared" si="12"/>
        <v>460051</v>
      </c>
      <c r="W69" s="79">
        <f t="shared" si="12"/>
        <v>5015644</v>
      </c>
      <c r="X69" s="79">
        <f t="shared" si="12"/>
        <v>0</v>
      </c>
      <c r="Y69" s="79">
        <f t="shared" si="12"/>
        <v>5015644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32730000</v>
      </c>
      <c r="F5" s="43">
        <f t="shared" si="0"/>
        <v>31730000</v>
      </c>
      <c r="G5" s="43">
        <f t="shared" si="0"/>
        <v>1139166</v>
      </c>
      <c r="H5" s="43">
        <f t="shared" si="0"/>
        <v>573363</v>
      </c>
      <c r="I5" s="43">
        <f t="shared" si="0"/>
        <v>636770</v>
      </c>
      <c r="J5" s="43">
        <f t="shared" si="0"/>
        <v>2349299</v>
      </c>
      <c r="K5" s="43">
        <f t="shared" si="0"/>
        <v>3219404</v>
      </c>
      <c r="L5" s="43">
        <f t="shared" si="0"/>
        <v>2118571</v>
      </c>
      <c r="M5" s="43">
        <f t="shared" si="0"/>
        <v>4516702</v>
      </c>
      <c r="N5" s="43">
        <f t="shared" si="0"/>
        <v>9854677</v>
      </c>
      <c r="O5" s="43">
        <f t="shared" si="0"/>
        <v>625240</v>
      </c>
      <c r="P5" s="43">
        <f t="shared" si="0"/>
        <v>3699453</v>
      </c>
      <c r="Q5" s="43">
        <f t="shared" si="0"/>
        <v>1776296</v>
      </c>
      <c r="R5" s="43">
        <f t="shared" si="0"/>
        <v>6100989</v>
      </c>
      <c r="S5" s="43">
        <f t="shared" si="0"/>
        <v>1387798</v>
      </c>
      <c r="T5" s="43">
        <f t="shared" si="0"/>
        <v>3790254</v>
      </c>
      <c r="U5" s="43">
        <f t="shared" si="0"/>
        <v>2520324</v>
      </c>
      <c r="V5" s="43">
        <f t="shared" si="0"/>
        <v>7698376</v>
      </c>
      <c r="W5" s="43">
        <f t="shared" si="0"/>
        <v>26003341</v>
      </c>
      <c r="X5" s="43">
        <f t="shared" si="0"/>
        <v>31730000</v>
      </c>
      <c r="Y5" s="43">
        <f t="shared" si="0"/>
        <v>-5726659</v>
      </c>
      <c r="Z5" s="44">
        <f>+IF(X5&lt;&gt;0,+(Y5/X5)*100,0)</f>
        <v>-18.04809013551844</v>
      </c>
      <c r="AA5" s="45">
        <f>SUM(AA11:AA18)</f>
        <v>31730000</v>
      </c>
    </row>
    <row r="6" spans="1:27" ht="13.5">
      <c r="A6" s="46" t="s">
        <v>32</v>
      </c>
      <c r="B6" s="47"/>
      <c r="C6" s="9"/>
      <c r="D6" s="10"/>
      <c r="E6" s="11">
        <v>1721000</v>
      </c>
      <c r="F6" s="11">
        <v>1721000</v>
      </c>
      <c r="G6" s="11"/>
      <c r="H6" s="11"/>
      <c r="I6" s="11">
        <v>251937</v>
      </c>
      <c r="J6" s="11">
        <v>251937</v>
      </c>
      <c r="K6" s="11">
        <v>369622</v>
      </c>
      <c r="L6" s="11">
        <v>2118571</v>
      </c>
      <c r="M6" s="11">
        <v>2450909</v>
      </c>
      <c r="N6" s="11">
        <v>4939102</v>
      </c>
      <c r="O6" s="11"/>
      <c r="P6" s="11"/>
      <c r="Q6" s="11"/>
      <c r="R6" s="11"/>
      <c r="S6" s="11"/>
      <c r="T6" s="11"/>
      <c r="U6" s="11"/>
      <c r="V6" s="11"/>
      <c r="W6" s="11">
        <v>5191039</v>
      </c>
      <c r="X6" s="11">
        <v>1721000</v>
      </c>
      <c r="Y6" s="11">
        <v>3470039</v>
      </c>
      <c r="Z6" s="2">
        <v>201.63</v>
      </c>
      <c r="AA6" s="15">
        <v>1721000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625240</v>
      </c>
      <c r="P7" s="11"/>
      <c r="Q7" s="11"/>
      <c r="R7" s="11">
        <v>625240</v>
      </c>
      <c r="S7" s="11"/>
      <c r="T7" s="11">
        <v>1800000</v>
      </c>
      <c r="U7" s="11"/>
      <c r="V7" s="11">
        <v>1800000</v>
      </c>
      <c r="W7" s="11">
        <v>2425240</v>
      </c>
      <c r="X7" s="11"/>
      <c r="Y7" s="11">
        <v>2425240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10000000</v>
      </c>
      <c r="F8" s="11">
        <v>10000000</v>
      </c>
      <c r="G8" s="11">
        <v>487753</v>
      </c>
      <c r="H8" s="11"/>
      <c r="I8" s="11"/>
      <c r="J8" s="11">
        <v>487753</v>
      </c>
      <c r="K8" s="11"/>
      <c r="L8" s="11"/>
      <c r="M8" s="11">
        <v>2065793</v>
      </c>
      <c r="N8" s="11">
        <v>2065793</v>
      </c>
      <c r="O8" s="11"/>
      <c r="P8" s="11">
        <v>2240863</v>
      </c>
      <c r="Q8" s="11"/>
      <c r="R8" s="11">
        <v>2240863</v>
      </c>
      <c r="S8" s="11"/>
      <c r="T8" s="11"/>
      <c r="U8" s="11"/>
      <c r="V8" s="11"/>
      <c r="W8" s="11">
        <v>4794409</v>
      </c>
      <c r="X8" s="11">
        <v>10000000</v>
      </c>
      <c r="Y8" s="11">
        <v>-5205591</v>
      </c>
      <c r="Z8" s="2">
        <v>-52.06</v>
      </c>
      <c r="AA8" s="15">
        <v>10000000</v>
      </c>
    </row>
    <row r="9" spans="1:27" ht="13.5">
      <c r="A9" s="46" t="s">
        <v>35</v>
      </c>
      <c r="B9" s="47"/>
      <c r="C9" s="9"/>
      <c r="D9" s="10"/>
      <c r="E9" s="11">
        <v>364000</v>
      </c>
      <c r="F9" s="11">
        <v>364000</v>
      </c>
      <c r="G9" s="11"/>
      <c r="H9" s="11"/>
      <c r="I9" s="11"/>
      <c r="J9" s="11"/>
      <c r="K9" s="11">
        <v>217569</v>
      </c>
      <c r="L9" s="11"/>
      <c r="M9" s="11"/>
      <c r="N9" s="11">
        <v>217569</v>
      </c>
      <c r="O9" s="11"/>
      <c r="P9" s="11"/>
      <c r="Q9" s="11"/>
      <c r="R9" s="11"/>
      <c r="S9" s="11">
        <v>706988</v>
      </c>
      <c r="T9" s="11">
        <v>748045</v>
      </c>
      <c r="U9" s="11"/>
      <c r="V9" s="11">
        <v>1455033</v>
      </c>
      <c r="W9" s="11">
        <v>1672602</v>
      </c>
      <c r="X9" s="11">
        <v>364000</v>
      </c>
      <c r="Y9" s="11">
        <v>1308602</v>
      </c>
      <c r="Z9" s="2">
        <v>359.51</v>
      </c>
      <c r="AA9" s="15">
        <v>364000</v>
      </c>
    </row>
    <row r="10" spans="1:27" ht="13.5">
      <c r="A10" s="46" t="s">
        <v>36</v>
      </c>
      <c r="B10" s="47"/>
      <c r="C10" s="9"/>
      <c r="D10" s="10"/>
      <c r="E10" s="11">
        <v>20645000</v>
      </c>
      <c r="F10" s="11">
        <v>15919000</v>
      </c>
      <c r="G10" s="11"/>
      <c r="H10" s="11">
        <v>573363</v>
      </c>
      <c r="I10" s="11">
        <v>384833</v>
      </c>
      <c r="J10" s="11">
        <v>958196</v>
      </c>
      <c r="K10" s="11">
        <v>2013398</v>
      </c>
      <c r="L10" s="11"/>
      <c r="M10" s="11"/>
      <c r="N10" s="11">
        <v>2013398</v>
      </c>
      <c r="O10" s="11"/>
      <c r="P10" s="11">
        <v>983484</v>
      </c>
      <c r="Q10" s="11">
        <v>1323305</v>
      </c>
      <c r="R10" s="11">
        <v>2306789</v>
      </c>
      <c r="S10" s="11">
        <v>282938</v>
      </c>
      <c r="T10" s="11">
        <v>863365</v>
      </c>
      <c r="U10" s="11">
        <v>621842</v>
      </c>
      <c r="V10" s="11">
        <v>1768145</v>
      </c>
      <c r="W10" s="11">
        <v>7046528</v>
      </c>
      <c r="X10" s="11">
        <v>15919000</v>
      </c>
      <c r="Y10" s="11">
        <v>-8872472</v>
      </c>
      <c r="Z10" s="2">
        <v>-55.74</v>
      </c>
      <c r="AA10" s="15">
        <v>15919000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32730000</v>
      </c>
      <c r="F11" s="51">
        <f t="shared" si="1"/>
        <v>28004000</v>
      </c>
      <c r="G11" s="51">
        <f t="shared" si="1"/>
        <v>487753</v>
      </c>
      <c r="H11" s="51">
        <f t="shared" si="1"/>
        <v>573363</v>
      </c>
      <c r="I11" s="51">
        <f t="shared" si="1"/>
        <v>636770</v>
      </c>
      <c r="J11" s="51">
        <f t="shared" si="1"/>
        <v>1697886</v>
      </c>
      <c r="K11" s="51">
        <f t="shared" si="1"/>
        <v>2600589</v>
      </c>
      <c r="L11" s="51">
        <f t="shared" si="1"/>
        <v>2118571</v>
      </c>
      <c r="M11" s="51">
        <f t="shared" si="1"/>
        <v>4516702</v>
      </c>
      <c r="N11" s="51">
        <f t="shared" si="1"/>
        <v>9235862</v>
      </c>
      <c r="O11" s="51">
        <f t="shared" si="1"/>
        <v>625240</v>
      </c>
      <c r="P11" s="51">
        <f t="shared" si="1"/>
        <v>3224347</v>
      </c>
      <c r="Q11" s="51">
        <f t="shared" si="1"/>
        <v>1323305</v>
      </c>
      <c r="R11" s="51">
        <f t="shared" si="1"/>
        <v>5172892</v>
      </c>
      <c r="S11" s="51">
        <f t="shared" si="1"/>
        <v>989926</v>
      </c>
      <c r="T11" s="51">
        <f t="shared" si="1"/>
        <v>3411410</v>
      </c>
      <c r="U11" s="51">
        <f t="shared" si="1"/>
        <v>621842</v>
      </c>
      <c r="V11" s="51">
        <f t="shared" si="1"/>
        <v>5023178</v>
      </c>
      <c r="W11" s="51">
        <f t="shared" si="1"/>
        <v>21129818</v>
      </c>
      <c r="X11" s="51">
        <f t="shared" si="1"/>
        <v>28004000</v>
      </c>
      <c r="Y11" s="51">
        <f t="shared" si="1"/>
        <v>-6874182</v>
      </c>
      <c r="Z11" s="52">
        <f>+IF(X11&lt;&gt;0,+(Y11/X11)*100,0)</f>
        <v>-24.547143265247822</v>
      </c>
      <c r="AA11" s="53">
        <f>SUM(AA6:AA10)</f>
        <v>28004000</v>
      </c>
    </row>
    <row r="12" spans="1:27" ht="13.5">
      <c r="A12" s="54" t="s">
        <v>38</v>
      </c>
      <c r="B12" s="35"/>
      <c r="C12" s="9"/>
      <c r="D12" s="10"/>
      <c r="E12" s="11"/>
      <c r="F12" s="11">
        <v>3076000</v>
      </c>
      <c r="G12" s="11">
        <v>651413</v>
      </c>
      <c r="H12" s="11"/>
      <c r="I12" s="11"/>
      <c r="J12" s="11">
        <v>651413</v>
      </c>
      <c r="K12" s="11">
        <v>618815</v>
      </c>
      <c r="L12" s="11"/>
      <c r="M12" s="11"/>
      <c r="N12" s="11">
        <v>618815</v>
      </c>
      <c r="O12" s="11"/>
      <c r="P12" s="11">
        <v>475106</v>
      </c>
      <c r="Q12" s="11">
        <v>452991</v>
      </c>
      <c r="R12" s="11">
        <v>928097</v>
      </c>
      <c r="S12" s="11">
        <v>397872</v>
      </c>
      <c r="T12" s="11">
        <v>378844</v>
      </c>
      <c r="U12" s="11">
        <v>1898482</v>
      </c>
      <c r="V12" s="11">
        <v>2675198</v>
      </c>
      <c r="W12" s="11">
        <v>4873523</v>
      </c>
      <c r="X12" s="11">
        <v>3076000</v>
      </c>
      <c r="Y12" s="11">
        <v>1797523</v>
      </c>
      <c r="Z12" s="2">
        <v>58.44</v>
      </c>
      <c r="AA12" s="15">
        <v>3076000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>
        <v>650000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650000</v>
      </c>
      <c r="Y15" s="11">
        <v>-650000</v>
      </c>
      <c r="Z15" s="2">
        <v>-100</v>
      </c>
      <c r="AA15" s="15">
        <v>650000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1721000</v>
      </c>
      <c r="F36" s="11">
        <f t="shared" si="4"/>
        <v>1721000</v>
      </c>
      <c r="G36" s="11">
        <f t="shared" si="4"/>
        <v>0</v>
      </c>
      <c r="H36" s="11">
        <f t="shared" si="4"/>
        <v>0</v>
      </c>
      <c r="I36" s="11">
        <f t="shared" si="4"/>
        <v>251937</v>
      </c>
      <c r="J36" s="11">
        <f t="shared" si="4"/>
        <v>251937</v>
      </c>
      <c r="K36" s="11">
        <f t="shared" si="4"/>
        <v>369622</v>
      </c>
      <c r="L36" s="11">
        <f t="shared" si="4"/>
        <v>2118571</v>
      </c>
      <c r="M36" s="11">
        <f t="shared" si="4"/>
        <v>2450909</v>
      </c>
      <c r="N36" s="11">
        <f t="shared" si="4"/>
        <v>4939102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5191039</v>
      </c>
      <c r="X36" s="11">
        <f t="shared" si="4"/>
        <v>1721000</v>
      </c>
      <c r="Y36" s="11">
        <f t="shared" si="4"/>
        <v>3470039</v>
      </c>
      <c r="Z36" s="2">
        <f aca="true" t="shared" si="5" ref="Z36:Z49">+IF(X36&lt;&gt;0,+(Y36/X36)*100,0)</f>
        <v>201.62922719349217</v>
      </c>
      <c r="AA36" s="15">
        <f>AA6+AA21</f>
        <v>1721000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625240</v>
      </c>
      <c r="P37" s="11">
        <f t="shared" si="4"/>
        <v>0</v>
      </c>
      <c r="Q37" s="11">
        <f t="shared" si="4"/>
        <v>0</v>
      </c>
      <c r="R37" s="11">
        <f t="shared" si="4"/>
        <v>625240</v>
      </c>
      <c r="S37" s="11">
        <f t="shared" si="4"/>
        <v>0</v>
      </c>
      <c r="T37" s="11">
        <f t="shared" si="4"/>
        <v>1800000</v>
      </c>
      <c r="U37" s="11">
        <f t="shared" si="4"/>
        <v>0</v>
      </c>
      <c r="V37" s="11">
        <f t="shared" si="4"/>
        <v>1800000</v>
      </c>
      <c r="W37" s="11">
        <f t="shared" si="4"/>
        <v>2425240</v>
      </c>
      <c r="X37" s="11">
        <f t="shared" si="4"/>
        <v>0</v>
      </c>
      <c r="Y37" s="11">
        <f t="shared" si="4"/>
        <v>2425240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10000000</v>
      </c>
      <c r="F38" s="11">
        <f t="shared" si="4"/>
        <v>10000000</v>
      </c>
      <c r="G38" s="11">
        <f t="shared" si="4"/>
        <v>487753</v>
      </c>
      <c r="H38" s="11">
        <f t="shared" si="4"/>
        <v>0</v>
      </c>
      <c r="I38" s="11">
        <f t="shared" si="4"/>
        <v>0</v>
      </c>
      <c r="J38" s="11">
        <f t="shared" si="4"/>
        <v>487753</v>
      </c>
      <c r="K38" s="11">
        <f t="shared" si="4"/>
        <v>0</v>
      </c>
      <c r="L38" s="11">
        <f t="shared" si="4"/>
        <v>0</v>
      </c>
      <c r="M38" s="11">
        <f t="shared" si="4"/>
        <v>2065793</v>
      </c>
      <c r="N38" s="11">
        <f t="shared" si="4"/>
        <v>2065793</v>
      </c>
      <c r="O38" s="11">
        <f t="shared" si="4"/>
        <v>0</v>
      </c>
      <c r="P38" s="11">
        <f t="shared" si="4"/>
        <v>2240863</v>
      </c>
      <c r="Q38" s="11">
        <f t="shared" si="4"/>
        <v>0</v>
      </c>
      <c r="R38" s="11">
        <f t="shared" si="4"/>
        <v>2240863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4794409</v>
      </c>
      <c r="X38" s="11">
        <f t="shared" si="4"/>
        <v>10000000</v>
      </c>
      <c r="Y38" s="11">
        <f t="shared" si="4"/>
        <v>-5205591</v>
      </c>
      <c r="Z38" s="2">
        <f t="shared" si="5"/>
        <v>-52.055910000000004</v>
      </c>
      <c r="AA38" s="15">
        <f>AA8+AA23</f>
        <v>10000000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364000</v>
      </c>
      <c r="F39" s="11">
        <f t="shared" si="4"/>
        <v>364000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217569</v>
      </c>
      <c r="L39" s="11">
        <f t="shared" si="4"/>
        <v>0</v>
      </c>
      <c r="M39" s="11">
        <f t="shared" si="4"/>
        <v>0</v>
      </c>
      <c r="N39" s="11">
        <f t="shared" si="4"/>
        <v>217569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706988</v>
      </c>
      <c r="T39" s="11">
        <f t="shared" si="4"/>
        <v>748045</v>
      </c>
      <c r="U39" s="11">
        <f t="shared" si="4"/>
        <v>0</v>
      </c>
      <c r="V39" s="11">
        <f t="shared" si="4"/>
        <v>1455033</v>
      </c>
      <c r="W39" s="11">
        <f t="shared" si="4"/>
        <v>1672602</v>
      </c>
      <c r="X39" s="11">
        <f t="shared" si="4"/>
        <v>364000</v>
      </c>
      <c r="Y39" s="11">
        <f t="shared" si="4"/>
        <v>1308602</v>
      </c>
      <c r="Z39" s="2">
        <f t="shared" si="5"/>
        <v>359.506043956044</v>
      </c>
      <c r="AA39" s="15">
        <f>AA9+AA24</f>
        <v>364000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20645000</v>
      </c>
      <c r="F40" s="11">
        <f t="shared" si="4"/>
        <v>15919000</v>
      </c>
      <c r="G40" s="11">
        <f t="shared" si="4"/>
        <v>0</v>
      </c>
      <c r="H40" s="11">
        <f t="shared" si="4"/>
        <v>573363</v>
      </c>
      <c r="I40" s="11">
        <f t="shared" si="4"/>
        <v>384833</v>
      </c>
      <c r="J40" s="11">
        <f t="shared" si="4"/>
        <v>958196</v>
      </c>
      <c r="K40" s="11">
        <f t="shared" si="4"/>
        <v>2013398</v>
      </c>
      <c r="L40" s="11">
        <f t="shared" si="4"/>
        <v>0</v>
      </c>
      <c r="M40" s="11">
        <f t="shared" si="4"/>
        <v>0</v>
      </c>
      <c r="N40" s="11">
        <f t="shared" si="4"/>
        <v>2013398</v>
      </c>
      <c r="O40" s="11">
        <f t="shared" si="4"/>
        <v>0</v>
      </c>
      <c r="P40" s="11">
        <f t="shared" si="4"/>
        <v>983484</v>
      </c>
      <c r="Q40" s="11">
        <f t="shared" si="4"/>
        <v>1323305</v>
      </c>
      <c r="R40" s="11">
        <f t="shared" si="4"/>
        <v>2306789</v>
      </c>
      <c r="S40" s="11">
        <f t="shared" si="4"/>
        <v>282938</v>
      </c>
      <c r="T40" s="11">
        <f t="shared" si="4"/>
        <v>863365</v>
      </c>
      <c r="U40" s="11">
        <f t="shared" si="4"/>
        <v>621842</v>
      </c>
      <c r="V40" s="11">
        <f t="shared" si="4"/>
        <v>1768145</v>
      </c>
      <c r="W40" s="11">
        <f t="shared" si="4"/>
        <v>7046528</v>
      </c>
      <c r="X40" s="11">
        <f t="shared" si="4"/>
        <v>15919000</v>
      </c>
      <c r="Y40" s="11">
        <f t="shared" si="4"/>
        <v>-8872472</v>
      </c>
      <c r="Z40" s="2">
        <f t="shared" si="5"/>
        <v>-55.73510898925812</v>
      </c>
      <c r="AA40" s="15">
        <f>AA10+AA25</f>
        <v>15919000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32730000</v>
      </c>
      <c r="F41" s="51">
        <f t="shared" si="6"/>
        <v>28004000</v>
      </c>
      <c r="G41" s="51">
        <f t="shared" si="6"/>
        <v>487753</v>
      </c>
      <c r="H41" s="51">
        <f t="shared" si="6"/>
        <v>573363</v>
      </c>
      <c r="I41" s="51">
        <f t="shared" si="6"/>
        <v>636770</v>
      </c>
      <c r="J41" s="51">
        <f t="shared" si="6"/>
        <v>1697886</v>
      </c>
      <c r="K41" s="51">
        <f t="shared" si="6"/>
        <v>2600589</v>
      </c>
      <c r="L41" s="51">
        <f t="shared" si="6"/>
        <v>2118571</v>
      </c>
      <c r="M41" s="51">
        <f t="shared" si="6"/>
        <v>4516702</v>
      </c>
      <c r="N41" s="51">
        <f t="shared" si="6"/>
        <v>9235862</v>
      </c>
      <c r="O41" s="51">
        <f t="shared" si="6"/>
        <v>625240</v>
      </c>
      <c r="P41" s="51">
        <f t="shared" si="6"/>
        <v>3224347</v>
      </c>
      <c r="Q41" s="51">
        <f t="shared" si="6"/>
        <v>1323305</v>
      </c>
      <c r="R41" s="51">
        <f t="shared" si="6"/>
        <v>5172892</v>
      </c>
      <c r="S41" s="51">
        <f t="shared" si="6"/>
        <v>989926</v>
      </c>
      <c r="T41" s="51">
        <f t="shared" si="6"/>
        <v>3411410</v>
      </c>
      <c r="U41" s="51">
        <f t="shared" si="6"/>
        <v>621842</v>
      </c>
      <c r="V41" s="51">
        <f t="shared" si="6"/>
        <v>5023178</v>
      </c>
      <c r="W41" s="51">
        <f t="shared" si="6"/>
        <v>21129818</v>
      </c>
      <c r="X41" s="51">
        <f t="shared" si="6"/>
        <v>28004000</v>
      </c>
      <c r="Y41" s="51">
        <f t="shared" si="6"/>
        <v>-6874182</v>
      </c>
      <c r="Z41" s="52">
        <f t="shared" si="5"/>
        <v>-24.547143265247822</v>
      </c>
      <c r="AA41" s="53">
        <f>SUM(AA36:AA40)</f>
        <v>28004000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3076000</v>
      </c>
      <c r="G42" s="67">
        <f t="shared" si="7"/>
        <v>651413</v>
      </c>
      <c r="H42" s="67">
        <f t="shared" si="7"/>
        <v>0</v>
      </c>
      <c r="I42" s="67">
        <f t="shared" si="7"/>
        <v>0</v>
      </c>
      <c r="J42" s="67">
        <f t="shared" si="7"/>
        <v>651413</v>
      </c>
      <c r="K42" s="67">
        <f t="shared" si="7"/>
        <v>618815</v>
      </c>
      <c r="L42" s="67">
        <f t="shared" si="7"/>
        <v>0</v>
      </c>
      <c r="M42" s="67">
        <f t="shared" si="7"/>
        <v>0</v>
      </c>
      <c r="N42" s="67">
        <f t="shared" si="7"/>
        <v>618815</v>
      </c>
      <c r="O42" s="67">
        <f t="shared" si="7"/>
        <v>0</v>
      </c>
      <c r="P42" s="67">
        <f t="shared" si="7"/>
        <v>475106</v>
      </c>
      <c r="Q42" s="67">
        <f t="shared" si="7"/>
        <v>452991</v>
      </c>
      <c r="R42" s="67">
        <f t="shared" si="7"/>
        <v>928097</v>
      </c>
      <c r="S42" s="67">
        <f t="shared" si="7"/>
        <v>397872</v>
      </c>
      <c r="T42" s="67">
        <f t="shared" si="7"/>
        <v>378844</v>
      </c>
      <c r="U42" s="67">
        <f t="shared" si="7"/>
        <v>1898482</v>
      </c>
      <c r="V42" s="67">
        <f t="shared" si="7"/>
        <v>2675198</v>
      </c>
      <c r="W42" s="67">
        <f t="shared" si="7"/>
        <v>4873523</v>
      </c>
      <c r="X42" s="67">
        <f t="shared" si="7"/>
        <v>3076000</v>
      </c>
      <c r="Y42" s="67">
        <f t="shared" si="7"/>
        <v>1797523</v>
      </c>
      <c r="Z42" s="69">
        <f t="shared" si="5"/>
        <v>58.43702860858257</v>
      </c>
      <c r="AA42" s="68">
        <f aca="true" t="shared" si="8" ref="AA42:AA48">AA12+AA27</f>
        <v>3076000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650000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650000</v>
      </c>
      <c r="Y45" s="67">
        <f t="shared" si="7"/>
        <v>-650000</v>
      </c>
      <c r="Z45" s="69">
        <f t="shared" si="5"/>
        <v>-100</v>
      </c>
      <c r="AA45" s="68">
        <f t="shared" si="8"/>
        <v>650000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32730000</v>
      </c>
      <c r="F49" s="79">
        <f t="shared" si="9"/>
        <v>31730000</v>
      </c>
      <c r="G49" s="79">
        <f t="shared" si="9"/>
        <v>1139166</v>
      </c>
      <c r="H49" s="79">
        <f t="shared" si="9"/>
        <v>573363</v>
      </c>
      <c r="I49" s="79">
        <f t="shared" si="9"/>
        <v>636770</v>
      </c>
      <c r="J49" s="79">
        <f t="shared" si="9"/>
        <v>2349299</v>
      </c>
      <c r="K49" s="79">
        <f t="shared" si="9"/>
        <v>3219404</v>
      </c>
      <c r="L49" s="79">
        <f t="shared" si="9"/>
        <v>2118571</v>
      </c>
      <c r="M49" s="79">
        <f t="shared" si="9"/>
        <v>4516702</v>
      </c>
      <c r="N49" s="79">
        <f t="shared" si="9"/>
        <v>9854677</v>
      </c>
      <c r="O49" s="79">
        <f t="shared" si="9"/>
        <v>625240</v>
      </c>
      <c r="P49" s="79">
        <f t="shared" si="9"/>
        <v>3699453</v>
      </c>
      <c r="Q49" s="79">
        <f t="shared" si="9"/>
        <v>1776296</v>
      </c>
      <c r="R49" s="79">
        <f t="shared" si="9"/>
        <v>6100989</v>
      </c>
      <c r="S49" s="79">
        <f t="shared" si="9"/>
        <v>1387798</v>
      </c>
      <c r="T49" s="79">
        <f t="shared" si="9"/>
        <v>3790254</v>
      </c>
      <c r="U49" s="79">
        <f t="shared" si="9"/>
        <v>2520324</v>
      </c>
      <c r="V49" s="79">
        <f t="shared" si="9"/>
        <v>7698376</v>
      </c>
      <c r="W49" s="79">
        <f t="shared" si="9"/>
        <v>26003341</v>
      </c>
      <c r="X49" s="79">
        <f t="shared" si="9"/>
        <v>31730000</v>
      </c>
      <c r="Y49" s="79">
        <f t="shared" si="9"/>
        <v>-5726659</v>
      </c>
      <c r="Z49" s="80">
        <f t="shared" si="5"/>
        <v>-18.04809013551844</v>
      </c>
      <c r="AA49" s="81">
        <f>SUM(AA41:AA48)</f>
        <v>31730000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7997</v>
      </c>
      <c r="H66" s="14">
        <v>75262</v>
      </c>
      <c r="I66" s="14">
        <v>183766</v>
      </c>
      <c r="J66" s="14">
        <v>267025</v>
      </c>
      <c r="K66" s="14">
        <v>196798</v>
      </c>
      <c r="L66" s="14">
        <v>153623</v>
      </c>
      <c r="M66" s="14">
        <v>287643</v>
      </c>
      <c r="N66" s="14">
        <v>638064</v>
      </c>
      <c r="O66" s="14">
        <v>314027</v>
      </c>
      <c r="P66" s="14">
        <v>54374</v>
      </c>
      <c r="Q66" s="14">
        <v>258195</v>
      </c>
      <c r="R66" s="14">
        <v>626596</v>
      </c>
      <c r="S66" s="14">
        <v>232237</v>
      </c>
      <c r="T66" s="14">
        <v>212237</v>
      </c>
      <c r="U66" s="14">
        <v>198085</v>
      </c>
      <c r="V66" s="14">
        <v>642559</v>
      </c>
      <c r="W66" s="14">
        <v>2174244</v>
      </c>
      <c r="X66" s="14"/>
      <c r="Y66" s="14">
        <v>2174244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10529000</v>
      </c>
      <c r="D68" s="10"/>
      <c r="E68" s="11"/>
      <c r="F68" s="11">
        <v>7204000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7204000</v>
      </c>
      <c r="Y68" s="11">
        <v>-7204000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10529000</v>
      </c>
      <c r="D69" s="78">
        <f t="shared" si="12"/>
        <v>0</v>
      </c>
      <c r="E69" s="79">
        <f t="shared" si="12"/>
        <v>0</v>
      </c>
      <c r="F69" s="79">
        <f t="shared" si="12"/>
        <v>7204000</v>
      </c>
      <c r="G69" s="79">
        <f t="shared" si="12"/>
        <v>7997</v>
      </c>
      <c r="H69" s="79">
        <f t="shared" si="12"/>
        <v>75262</v>
      </c>
      <c r="I69" s="79">
        <f t="shared" si="12"/>
        <v>183766</v>
      </c>
      <c r="J69" s="79">
        <f t="shared" si="12"/>
        <v>267025</v>
      </c>
      <c r="K69" s="79">
        <f t="shared" si="12"/>
        <v>196798</v>
      </c>
      <c r="L69" s="79">
        <f t="shared" si="12"/>
        <v>153623</v>
      </c>
      <c r="M69" s="79">
        <f t="shared" si="12"/>
        <v>287643</v>
      </c>
      <c r="N69" s="79">
        <f t="shared" si="12"/>
        <v>638064</v>
      </c>
      <c r="O69" s="79">
        <f t="shared" si="12"/>
        <v>314027</v>
      </c>
      <c r="P69" s="79">
        <f t="shared" si="12"/>
        <v>54374</v>
      </c>
      <c r="Q69" s="79">
        <f t="shared" si="12"/>
        <v>258195</v>
      </c>
      <c r="R69" s="79">
        <f t="shared" si="12"/>
        <v>626596</v>
      </c>
      <c r="S69" s="79">
        <f t="shared" si="12"/>
        <v>232237</v>
      </c>
      <c r="T69" s="79">
        <f t="shared" si="12"/>
        <v>212237</v>
      </c>
      <c r="U69" s="79">
        <f t="shared" si="12"/>
        <v>198085</v>
      </c>
      <c r="V69" s="79">
        <f t="shared" si="12"/>
        <v>642559</v>
      </c>
      <c r="W69" s="79">
        <f t="shared" si="12"/>
        <v>2174244</v>
      </c>
      <c r="X69" s="79">
        <f t="shared" si="12"/>
        <v>7204000</v>
      </c>
      <c r="Y69" s="79">
        <f t="shared" si="12"/>
        <v>-5029756</v>
      </c>
      <c r="Z69" s="80">
        <f>+IF(X69&lt;&gt;0,+(Y69/X69)*100,0)</f>
        <v>-69.8189339255969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34113495</v>
      </c>
      <c r="D5" s="42">
        <f t="shared" si="0"/>
        <v>0</v>
      </c>
      <c r="E5" s="43">
        <f t="shared" si="0"/>
        <v>72435713</v>
      </c>
      <c r="F5" s="43">
        <f t="shared" si="0"/>
        <v>62423895</v>
      </c>
      <c r="G5" s="43">
        <f t="shared" si="0"/>
        <v>3680717</v>
      </c>
      <c r="H5" s="43">
        <f t="shared" si="0"/>
        <v>5700737</v>
      </c>
      <c r="I5" s="43">
        <f t="shared" si="0"/>
        <v>0</v>
      </c>
      <c r="J5" s="43">
        <f t="shared" si="0"/>
        <v>9381454</v>
      </c>
      <c r="K5" s="43">
        <f t="shared" si="0"/>
        <v>5310217</v>
      </c>
      <c r="L5" s="43">
        <f t="shared" si="0"/>
        <v>6681696</v>
      </c>
      <c r="M5" s="43">
        <f t="shared" si="0"/>
        <v>6474948</v>
      </c>
      <c r="N5" s="43">
        <f t="shared" si="0"/>
        <v>18466861</v>
      </c>
      <c r="O5" s="43">
        <f t="shared" si="0"/>
        <v>584304</v>
      </c>
      <c r="P5" s="43">
        <f t="shared" si="0"/>
        <v>4417998</v>
      </c>
      <c r="Q5" s="43">
        <f t="shared" si="0"/>
        <v>3500000</v>
      </c>
      <c r="R5" s="43">
        <f t="shared" si="0"/>
        <v>8502302</v>
      </c>
      <c r="S5" s="43">
        <f t="shared" si="0"/>
        <v>5247250</v>
      </c>
      <c r="T5" s="43">
        <f t="shared" si="0"/>
        <v>0</v>
      </c>
      <c r="U5" s="43">
        <f t="shared" si="0"/>
        <v>0</v>
      </c>
      <c r="V5" s="43">
        <f t="shared" si="0"/>
        <v>5247250</v>
      </c>
      <c r="W5" s="43">
        <f t="shared" si="0"/>
        <v>41597867</v>
      </c>
      <c r="X5" s="43">
        <f t="shared" si="0"/>
        <v>62423895</v>
      </c>
      <c r="Y5" s="43">
        <f t="shared" si="0"/>
        <v>-20826028</v>
      </c>
      <c r="Z5" s="44">
        <f>+IF(X5&lt;&gt;0,+(Y5/X5)*100,0)</f>
        <v>-33.36226936816423</v>
      </c>
      <c r="AA5" s="45">
        <f>SUM(AA11:AA18)</f>
        <v>62423895</v>
      </c>
    </row>
    <row r="6" spans="1:27" ht="13.5">
      <c r="A6" s="46" t="s">
        <v>32</v>
      </c>
      <c r="B6" s="47"/>
      <c r="C6" s="9">
        <v>6601025</v>
      </c>
      <c r="D6" s="10"/>
      <c r="E6" s="11">
        <v>10267792</v>
      </c>
      <c r="F6" s="11">
        <v>10267792</v>
      </c>
      <c r="G6" s="11">
        <v>1275101</v>
      </c>
      <c r="H6" s="11">
        <v>2885612</v>
      </c>
      <c r="I6" s="11"/>
      <c r="J6" s="11">
        <v>4160713</v>
      </c>
      <c r="K6" s="11">
        <v>1730428</v>
      </c>
      <c r="L6" s="11">
        <v>1410552</v>
      </c>
      <c r="M6" s="11">
        <v>1211154</v>
      </c>
      <c r="N6" s="11">
        <v>4352134</v>
      </c>
      <c r="O6" s="11"/>
      <c r="P6" s="11">
        <v>917998</v>
      </c>
      <c r="Q6" s="11"/>
      <c r="R6" s="11">
        <v>917998</v>
      </c>
      <c r="S6" s="11">
        <v>1026069</v>
      </c>
      <c r="T6" s="11"/>
      <c r="U6" s="11"/>
      <c r="V6" s="11">
        <v>1026069</v>
      </c>
      <c r="W6" s="11">
        <v>10456914</v>
      </c>
      <c r="X6" s="11">
        <v>10267792</v>
      </c>
      <c r="Y6" s="11">
        <v>189122</v>
      </c>
      <c r="Z6" s="2">
        <v>1.84</v>
      </c>
      <c r="AA6" s="15">
        <v>10267792</v>
      </c>
    </row>
    <row r="7" spans="1:27" ht="13.5">
      <c r="A7" s="46" t="s">
        <v>33</v>
      </c>
      <c r="B7" s="47"/>
      <c r="C7" s="9"/>
      <c r="D7" s="10"/>
      <c r="E7" s="11">
        <v>3665512</v>
      </c>
      <c r="F7" s="11">
        <v>3665512</v>
      </c>
      <c r="G7" s="11"/>
      <c r="H7" s="11"/>
      <c r="I7" s="11"/>
      <c r="J7" s="11"/>
      <c r="K7" s="11"/>
      <c r="L7" s="11"/>
      <c r="M7" s="11">
        <v>1789708</v>
      </c>
      <c r="N7" s="11">
        <v>1789708</v>
      </c>
      <c r="O7" s="11"/>
      <c r="P7" s="11"/>
      <c r="Q7" s="11"/>
      <c r="R7" s="11"/>
      <c r="S7" s="11">
        <v>1800000</v>
      </c>
      <c r="T7" s="11"/>
      <c r="U7" s="11"/>
      <c r="V7" s="11">
        <v>1800000</v>
      </c>
      <c r="W7" s="11">
        <v>3589708</v>
      </c>
      <c r="X7" s="11">
        <v>3665512</v>
      </c>
      <c r="Y7" s="11">
        <v>-75804</v>
      </c>
      <c r="Z7" s="2">
        <v>-2.07</v>
      </c>
      <c r="AA7" s="15">
        <v>3665512</v>
      </c>
    </row>
    <row r="8" spans="1:27" ht="13.5">
      <c r="A8" s="46" t="s">
        <v>34</v>
      </c>
      <c r="B8" s="47"/>
      <c r="C8" s="9">
        <v>16534623</v>
      </c>
      <c r="D8" s="10"/>
      <c r="E8" s="11">
        <v>47730000</v>
      </c>
      <c r="F8" s="11">
        <v>43197096</v>
      </c>
      <c r="G8" s="11">
        <v>2000000</v>
      </c>
      <c r="H8" s="11">
        <v>2354592</v>
      </c>
      <c r="I8" s="11"/>
      <c r="J8" s="11">
        <v>4354592</v>
      </c>
      <c r="K8" s="11">
        <v>3579789</v>
      </c>
      <c r="L8" s="11">
        <v>5271144</v>
      </c>
      <c r="M8" s="11">
        <v>3474086</v>
      </c>
      <c r="N8" s="11">
        <v>12325019</v>
      </c>
      <c r="O8" s="11">
        <v>584304</v>
      </c>
      <c r="P8" s="11">
        <v>3500000</v>
      </c>
      <c r="Q8" s="11">
        <v>3500000</v>
      </c>
      <c r="R8" s="11">
        <v>7584304</v>
      </c>
      <c r="S8" s="11">
        <v>2421181</v>
      </c>
      <c r="T8" s="11"/>
      <c r="U8" s="11"/>
      <c r="V8" s="11">
        <v>2421181</v>
      </c>
      <c r="W8" s="11">
        <v>26685096</v>
      </c>
      <c r="X8" s="11">
        <v>43197096</v>
      </c>
      <c r="Y8" s="11">
        <v>-16512000</v>
      </c>
      <c r="Z8" s="2">
        <v>-38.22</v>
      </c>
      <c r="AA8" s="15">
        <v>43197096</v>
      </c>
    </row>
    <row r="9" spans="1:27" ht="13.5">
      <c r="A9" s="46" t="s">
        <v>35</v>
      </c>
      <c r="B9" s="47"/>
      <c r="C9" s="9">
        <v>4643109</v>
      </c>
      <c r="D9" s="10"/>
      <c r="E9" s="11"/>
      <c r="F9" s="11"/>
      <c r="G9" s="11">
        <v>341709</v>
      </c>
      <c r="H9" s="11"/>
      <c r="I9" s="11"/>
      <c r="J9" s="11">
        <v>341709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341709</v>
      </c>
      <c r="X9" s="11"/>
      <c r="Y9" s="11">
        <v>341709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27778757</v>
      </c>
      <c r="D11" s="50">
        <f t="shared" si="1"/>
        <v>0</v>
      </c>
      <c r="E11" s="51">
        <f t="shared" si="1"/>
        <v>61663304</v>
      </c>
      <c r="F11" s="51">
        <f t="shared" si="1"/>
        <v>57130400</v>
      </c>
      <c r="G11" s="51">
        <f t="shared" si="1"/>
        <v>3616810</v>
      </c>
      <c r="H11" s="51">
        <f t="shared" si="1"/>
        <v>5240204</v>
      </c>
      <c r="I11" s="51">
        <f t="shared" si="1"/>
        <v>0</v>
      </c>
      <c r="J11" s="51">
        <f t="shared" si="1"/>
        <v>8857014</v>
      </c>
      <c r="K11" s="51">
        <f t="shared" si="1"/>
        <v>5310217</v>
      </c>
      <c r="L11" s="51">
        <f t="shared" si="1"/>
        <v>6681696</v>
      </c>
      <c r="M11" s="51">
        <f t="shared" si="1"/>
        <v>6474948</v>
      </c>
      <c r="N11" s="51">
        <f t="shared" si="1"/>
        <v>18466861</v>
      </c>
      <c r="O11" s="51">
        <f t="shared" si="1"/>
        <v>584304</v>
      </c>
      <c r="P11" s="51">
        <f t="shared" si="1"/>
        <v>4417998</v>
      </c>
      <c r="Q11" s="51">
        <f t="shared" si="1"/>
        <v>3500000</v>
      </c>
      <c r="R11" s="51">
        <f t="shared" si="1"/>
        <v>8502302</v>
      </c>
      <c r="S11" s="51">
        <f t="shared" si="1"/>
        <v>5247250</v>
      </c>
      <c r="T11" s="51">
        <f t="shared" si="1"/>
        <v>0</v>
      </c>
      <c r="U11" s="51">
        <f t="shared" si="1"/>
        <v>0</v>
      </c>
      <c r="V11" s="51">
        <f t="shared" si="1"/>
        <v>5247250</v>
      </c>
      <c r="W11" s="51">
        <f t="shared" si="1"/>
        <v>41073427</v>
      </c>
      <c r="X11" s="51">
        <f t="shared" si="1"/>
        <v>57130400</v>
      </c>
      <c r="Y11" s="51">
        <f t="shared" si="1"/>
        <v>-16056973</v>
      </c>
      <c r="Z11" s="52">
        <f>+IF(X11&lt;&gt;0,+(Y11/X11)*100,0)</f>
        <v>-28.105829820900958</v>
      </c>
      <c r="AA11" s="53">
        <f>SUM(AA6:AA10)</f>
        <v>57130400</v>
      </c>
    </row>
    <row r="12" spans="1:27" ht="13.5">
      <c r="A12" s="54" t="s">
        <v>38</v>
      </c>
      <c r="B12" s="35"/>
      <c r="C12" s="9">
        <v>2779565</v>
      </c>
      <c r="D12" s="10"/>
      <c r="E12" s="11">
        <v>3564596</v>
      </c>
      <c r="F12" s="11">
        <v>2655596</v>
      </c>
      <c r="G12" s="11">
        <v>63907</v>
      </c>
      <c r="H12" s="11">
        <v>460533</v>
      </c>
      <c r="I12" s="11"/>
      <c r="J12" s="11">
        <v>524440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524440</v>
      </c>
      <c r="X12" s="11">
        <v>2655596</v>
      </c>
      <c r="Y12" s="11">
        <v>-2131156</v>
      </c>
      <c r="Z12" s="2">
        <v>-80.25</v>
      </c>
      <c r="AA12" s="15">
        <v>2655596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3555173</v>
      </c>
      <c r="D15" s="10"/>
      <c r="E15" s="11">
        <v>7207813</v>
      </c>
      <c r="F15" s="11">
        <v>2637899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2637899</v>
      </c>
      <c r="Y15" s="11">
        <v>-2637899</v>
      </c>
      <c r="Z15" s="2">
        <v>-100</v>
      </c>
      <c r="AA15" s="15">
        <v>2637899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6601025</v>
      </c>
      <c r="D36" s="10">
        <f t="shared" si="4"/>
        <v>0</v>
      </c>
      <c r="E36" s="11">
        <f t="shared" si="4"/>
        <v>10267792</v>
      </c>
      <c r="F36" s="11">
        <f t="shared" si="4"/>
        <v>10267792</v>
      </c>
      <c r="G36" s="11">
        <f t="shared" si="4"/>
        <v>1275101</v>
      </c>
      <c r="H36" s="11">
        <f t="shared" si="4"/>
        <v>2885612</v>
      </c>
      <c r="I36" s="11">
        <f t="shared" si="4"/>
        <v>0</v>
      </c>
      <c r="J36" s="11">
        <f t="shared" si="4"/>
        <v>4160713</v>
      </c>
      <c r="K36" s="11">
        <f t="shared" si="4"/>
        <v>1730428</v>
      </c>
      <c r="L36" s="11">
        <f t="shared" si="4"/>
        <v>1410552</v>
      </c>
      <c r="M36" s="11">
        <f t="shared" si="4"/>
        <v>1211154</v>
      </c>
      <c r="N36" s="11">
        <f t="shared" si="4"/>
        <v>4352134</v>
      </c>
      <c r="O36" s="11">
        <f t="shared" si="4"/>
        <v>0</v>
      </c>
      <c r="P36" s="11">
        <f t="shared" si="4"/>
        <v>917998</v>
      </c>
      <c r="Q36" s="11">
        <f t="shared" si="4"/>
        <v>0</v>
      </c>
      <c r="R36" s="11">
        <f t="shared" si="4"/>
        <v>917998</v>
      </c>
      <c r="S36" s="11">
        <f t="shared" si="4"/>
        <v>1026069</v>
      </c>
      <c r="T36" s="11">
        <f t="shared" si="4"/>
        <v>0</v>
      </c>
      <c r="U36" s="11">
        <f t="shared" si="4"/>
        <v>0</v>
      </c>
      <c r="V36" s="11">
        <f t="shared" si="4"/>
        <v>1026069</v>
      </c>
      <c r="W36" s="11">
        <f t="shared" si="4"/>
        <v>10456914</v>
      </c>
      <c r="X36" s="11">
        <f t="shared" si="4"/>
        <v>10267792</v>
      </c>
      <c r="Y36" s="11">
        <f t="shared" si="4"/>
        <v>189122</v>
      </c>
      <c r="Z36" s="2">
        <f aca="true" t="shared" si="5" ref="Z36:Z49">+IF(X36&lt;&gt;0,+(Y36/X36)*100,0)</f>
        <v>1.8418955117127422</v>
      </c>
      <c r="AA36" s="15">
        <f>AA6+AA21</f>
        <v>10267792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3665512</v>
      </c>
      <c r="F37" s="11">
        <f t="shared" si="4"/>
        <v>3665512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1789708</v>
      </c>
      <c r="N37" s="11">
        <f t="shared" si="4"/>
        <v>1789708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1800000</v>
      </c>
      <c r="T37" s="11">
        <f t="shared" si="4"/>
        <v>0</v>
      </c>
      <c r="U37" s="11">
        <f t="shared" si="4"/>
        <v>0</v>
      </c>
      <c r="V37" s="11">
        <f t="shared" si="4"/>
        <v>1800000</v>
      </c>
      <c r="W37" s="11">
        <f t="shared" si="4"/>
        <v>3589708</v>
      </c>
      <c r="X37" s="11">
        <f t="shared" si="4"/>
        <v>3665512</v>
      </c>
      <c r="Y37" s="11">
        <f t="shared" si="4"/>
        <v>-75804</v>
      </c>
      <c r="Z37" s="2">
        <f t="shared" si="5"/>
        <v>-2.0680330605928994</v>
      </c>
      <c r="AA37" s="15">
        <f>AA7+AA22</f>
        <v>3665512</v>
      </c>
    </row>
    <row r="38" spans="1:27" ht="13.5">
      <c r="A38" s="46" t="s">
        <v>34</v>
      </c>
      <c r="B38" s="47"/>
      <c r="C38" s="9">
        <f t="shared" si="4"/>
        <v>16534623</v>
      </c>
      <c r="D38" s="10">
        <f t="shared" si="4"/>
        <v>0</v>
      </c>
      <c r="E38" s="11">
        <f t="shared" si="4"/>
        <v>47730000</v>
      </c>
      <c r="F38" s="11">
        <f t="shared" si="4"/>
        <v>43197096</v>
      </c>
      <c r="G38" s="11">
        <f t="shared" si="4"/>
        <v>2000000</v>
      </c>
      <c r="H38" s="11">
        <f t="shared" si="4"/>
        <v>2354592</v>
      </c>
      <c r="I38" s="11">
        <f t="shared" si="4"/>
        <v>0</v>
      </c>
      <c r="J38" s="11">
        <f t="shared" si="4"/>
        <v>4354592</v>
      </c>
      <c r="K38" s="11">
        <f t="shared" si="4"/>
        <v>3579789</v>
      </c>
      <c r="L38" s="11">
        <f t="shared" si="4"/>
        <v>5271144</v>
      </c>
      <c r="M38" s="11">
        <f t="shared" si="4"/>
        <v>3474086</v>
      </c>
      <c r="N38" s="11">
        <f t="shared" si="4"/>
        <v>12325019</v>
      </c>
      <c r="O38" s="11">
        <f t="shared" si="4"/>
        <v>584304</v>
      </c>
      <c r="P38" s="11">
        <f t="shared" si="4"/>
        <v>3500000</v>
      </c>
      <c r="Q38" s="11">
        <f t="shared" si="4"/>
        <v>3500000</v>
      </c>
      <c r="R38" s="11">
        <f t="shared" si="4"/>
        <v>7584304</v>
      </c>
      <c r="S38" s="11">
        <f t="shared" si="4"/>
        <v>2421181</v>
      </c>
      <c r="T38" s="11">
        <f t="shared" si="4"/>
        <v>0</v>
      </c>
      <c r="U38" s="11">
        <f t="shared" si="4"/>
        <v>0</v>
      </c>
      <c r="V38" s="11">
        <f t="shared" si="4"/>
        <v>2421181</v>
      </c>
      <c r="W38" s="11">
        <f t="shared" si="4"/>
        <v>26685096</v>
      </c>
      <c r="X38" s="11">
        <f t="shared" si="4"/>
        <v>43197096</v>
      </c>
      <c r="Y38" s="11">
        <f t="shared" si="4"/>
        <v>-16512000</v>
      </c>
      <c r="Z38" s="2">
        <f t="shared" si="5"/>
        <v>-38.224791777669495</v>
      </c>
      <c r="AA38" s="15">
        <f>AA8+AA23</f>
        <v>43197096</v>
      </c>
    </row>
    <row r="39" spans="1:27" ht="13.5">
      <c r="A39" s="46" t="s">
        <v>35</v>
      </c>
      <c r="B39" s="47"/>
      <c r="C39" s="9">
        <f t="shared" si="4"/>
        <v>4643109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341709</v>
      </c>
      <c r="H39" s="11">
        <f t="shared" si="4"/>
        <v>0</v>
      </c>
      <c r="I39" s="11">
        <f t="shared" si="4"/>
        <v>0</v>
      </c>
      <c r="J39" s="11">
        <f t="shared" si="4"/>
        <v>341709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341709</v>
      </c>
      <c r="X39" s="11">
        <f t="shared" si="4"/>
        <v>0</v>
      </c>
      <c r="Y39" s="11">
        <f t="shared" si="4"/>
        <v>341709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27778757</v>
      </c>
      <c r="D41" s="50">
        <f t="shared" si="6"/>
        <v>0</v>
      </c>
      <c r="E41" s="51">
        <f t="shared" si="6"/>
        <v>61663304</v>
      </c>
      <c r="F41" s="51">
        <f t="shared" si="6"/>
        <v>57130400</v>
      </c>
      <c r="G41" s="51">
        <f t="shared" si="6"/>
        <v>3616810</v>
      </c>
      <c r="H41" s="51">
        <f t="shared" si="6"/>
        <v>5240204</v>
      </c>
      <c r="I41" s="51">
        <f t="shared" si="6"/>
        <v>0</v>
      </c>
      <c r="J41" s="51">
        <f t="shared" si="6"/>
        <v>8857014</v>
      </c>
      <c r="K41" s="51">
        <f t="shared" si="6"/>
        <v>5310217</v>
      </c>
      <c r="L41" s="51">
        <f t="shared" si="6"/>
        <v>6681696</v>
      </c>
      <c r="M41" s="51">
        <f t="shared" si="6"/>
        <v>6474948</v>
      </c>
      <c r="N41" s="51">
        <f t="shared" si="6"/>
        <v>18466861</v>
      </c>
      <c r="O41" s="51">
        <f t="shared" si="6"/>
        <v>584304</v>
      </c>
      <c r="P41" s="51">
        <f t="shared" si="6"/>
        <v>4417998</v>
      </c>
      <c r="Q41" s="51">
        <f t="shared" si="6"/>
        <v>3500000</v>
      </c>
      <c r="R41" s="51">
        <f t="shared" si="6"/>
        <v>8502302</v>
      </c>
      <c r="S41" s="51">
        <f t="shared" si="6"/>
        <v>5247250</v>
      </c>
      <c r="T41" s="51">
        <f t="shared" si="6"/>
        <v>0</v>
      </c>
      <c r="U41" s="51">
        <f t="shared" si="6"/>
        <v>0</v>
      </c>
      <c r="V41" s="51">
        <f t="shared" si="6"/>
        <v>5247250</v>
      </c>
      <c r="W41" s="51">
        <f t="shared" si="6"/>
        <v>41073427</v>
      </c>
      <c r="X41" s="51">
        <f t="shared" si="6"/>
        <v>57130400</v>
      </c>
      <c r="Y41" s="51">
        <f t="shared" si="6"/>
        <v>-16056973</v>
      </c>
      <c r="Z41" s="52">
        <f t="shared" si="5"/>
        <v>-28.105829820900958</v>
      </c>
      <c r="AA41" s="53">
        <f>SUM(AA36:AA40)</f>
        <v>57130400</v>
      </c>
    </row>
    <row r="42" spans="1:27" ht="13.5">
      <c r="A42" s="54" t="s">
        <v>38</v>
      </c>
      <c r="B42" s="35"/>
      <c r="C42" s="65">
        <f aca="true" t="shared" si="7" ref="C42:Y48">C12+C27</f>
        <v>2779565</v>
      </c>
      <c r="D42" s="66">
        <f t="shared" si="7"/>
        <v>0</v>
      </c>
      <c r="E42" s="67">
        <f t="shared" si="7"/>
        <v>3564596</v>
      </c>
      <c r="F42" s="67">
        <f t="shared" si="7"/>
        <v>2655596</v>
      </c>
      <c r="G42" s="67">
        <f t="shared" si="7"/>
        <v>63907</v>
      </c>
      <c r="H42" s="67">
        <f t="shared" si="7"/>
        <v>460533</v>
      </c>
      <c r="I42" s="67">
        <f t="shared" si="7"/>
        <v>0</v>
      </c>
      <c r="J42" s="67">
        <f t="shared" si="7"/>
        <v>524440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524440</v>
      </c>
      <c r="X42" s="67">
        <f t="shared" si="7"/>
        <v>2655596</v>
      </c>
      <c r="Y42" s="67">
        <f t="shared" si="7"/>
        <v>-2131156</v>
      </c>
      <c r="Z42" s="69">
        <f t="shared" si="5"/>
        <v>-80.25151416103957</v>
      </c>
      <c r="AA42" s="68">
        <f aca="true" t="shared" si="8" ref="AA42:AA48">AA12+AA27</f>
        <v>2655596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3555173</v>
      </c>
      <c r="D45" s="66">
        <f t="shared" si="7"/>
        <v>0</v>
      </c>
      <c r="E45" s="67">
        <f t="shared" si="7"/>
        <v>7207813</v>
      </c>
      <c r="F45" s="67">
        <f t="shared" si="7"/>
        <v>2637899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2637899</v>
      </c>
      <c r="Y45" s="67">
        <f t="shared" si="7"/>
        <v>-2637899</v>
      </c>
      <c r="Z45" s="69">
        <f t="shared" si="5"/>
        <v>-100</v>
      </c>
      <c r="AA45" s="68">
        <f t="shared" si="8"/>
        <v>2637899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34113495</v>
      </c>
      <c r="D49" s="78">
        <f t="shared" si="9"/>
        <v>0</v>
      </c>
      <c r="E49" s="79">
        <f t="shared" si="9"/>
        <v>72435713</v>
      </c>
      <c r="F49" s="79">
        <f t="shared" si="9"/>
        <v>62423895</v>
      </c>
      <c r="G49" s="79">
        <f t="shared" si="9"/>
        <v>3680717</v>
      </c>
      <c r="H49" s="79">
        <f t="shared" si="9"/>
        <v>5700737</v>
      </c>
      <c r="I49" s="79">
        <f t="shared" si="9"/>
        <v>0</v>
      </c>
      <c r="J49" s="79">
        <f t="shared" si="9"/>
        <v>9381454</v>
      </c>
      <c r="K49" s="79">
        <f t="shared" si="9"/>
        <v>5310217</v>
      </c>
      <c r="L49" s="79">
        <f t="shared" si="9"/>
        <v>6681696</v>
      </c>
      <c r="M49" s="79">
        <f t="shared" si="9"/>
        <v>6474948</v>
      </c>
      <c r="N49" s="79">
        <f t="shared" si="9"/>
        <v>18466861</v>
      </c>
      <c r="O49" s="79">
        <f t="shared" si="9"/>
        <v>584304</v>
      </c>
      <c r="P49" s="79">
        <f t="shared" si="9"/>
        <v>4417998</v>
      </c>
      <c r="Q49" s="79">
        <f t="shared" si="9"/>
        <v>3500000</v>
      </c>
      <c r="R49" s="79">
        <f t="shared" si="9"/>
        <v>8502302</v>
      </c>
      <c r="S49" s="79">
        <f t="shared" si="9"/>
        <v>5247250</v>
      </c>
      <c r="T49" s="79">
        <f t="shared" si="9"/>
        <v>0</v>
      </c>
      <c r="U49" s="79">
        <f t="shared" si="9"/>
        <v>0</v>
      </c>
      <c r="V49" s="79">
        <f t="shared" si="9"/>
        <v>5247250</v>
      </c>
      <c r="W49" s="79">
        <f t="shared" si="9"/>
        <v>41597867</v>
      </c>
      <c r="X49" s="79">
        <f t="shared" si="9"/>
        <v>62423895</v>
      </c>
      <c r="Y49" s="79">
        <f t="shared" si="9"/>
        <v>-20826028</v>
      </c>
      <c r="Z49" s="80">
        <f t="shared" si="5"/>
        <v>-33.36226936816423</v>
      </c>
      <c r="AA49" s="81">
        <f>SUM(AA41:AA48)</f>
        <v>62423895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8869837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268000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3000000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300000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3568000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272700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5029137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1698199</v>
      </c>
      <c r="D66" s="13"/>
      <c r="E66" s="14">
        <v>8869837</v>
      </c>
      <c r="F66" s="14">
        <v>4099836</v>
      </c>
      <c r="G66" s="14"/>
      <c r="H66" s="14"/>
      <c r="I66" s="14">
        <v>90858</v>
      </c>
      <c r="J66" s="14">
        <v>90858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90858</v>
      </c>
      <c r="X66" s="14">
        <v>4099836</v>
      </c>
      <c r="Y66" s="14">
        <v>-4008978</v>
      </c>
      <c r="Z66" s="2">
        <v>-97.78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49447</v>
      </c>
      <c r="H68" s="11">
        <v>80138</v>
      </c>
      <c r="I68" s="11"/>
      <c r="J68" s="11">
        <v>129585</v>
      </c>
      <c r="K68" s="11">
        <v>136274</v>
      </c>
      <c r="L68" s="11">
        <v>239417</v>
      </c>
      <c r="M68" s="11">
        <v>146855</v>
      </c>
      <c r="N68" s="11">
        <v>522546</v>
      </c>
      <c r="O68" s="11">
        <v>76310</v>
      </c>
      <c r="P68" s="11">
        <v>36029</v>
      </c>
      <c r="Q68" s="11">
        <v>38121</v>
      </c>
      <c r="R68" s="11">
        <v>150460</v>
      </c>
      <c r="S68" s="11">
        <v>86352</v>
      </c>
      <c r="T68" s="11">
        <v>410593</v>
      </c>
      <c r="U68" s="11">
        <v>71932</v>
      </c>
      <c r="V68" s="11">
        <v>568877</v>
      </c>
      <c r="W68" s="11">
        <v>1371468</v>
      </c>
      <c r="X68" s="11"/>
      <c r="Y68" s="11">
        <v>1371468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1698199</v>
      </c>
      <c r="D69" s="78">
        <f t="shared" si="12"/>
        <v>0</v>
      </c>
      <c r="E69" s="79">
        <f t="shared" si="12"/>
        <v>8869837</v>
      </c>
      <c r="F69" s="79">
        <f t="shared" si="12"/>
        <v>4099836</v>
      </c>
      <c r="G69" s="79">
        <f t="shared" si="12"/>
        <v>49447</v>
      </c>
      <c r="H69" s="79">
        <f t="shared" si="12"/>
        <v>80138</v>
      </c>
      <c r="I69" s="79">
        <f t="shared" si="12"/>
        <v>90858</v>
      </c>
      <c r="J69" s="79">
        <f t="shared" si="12"/>
        <v>220443</v>
      </c>
      <c r="K69" s="79">
        <f t="shared" si="12"/>
        <v>136274</v>
      </c>
      <c r="L69" s="79">
        <f t="shared" si="12"/>
        <v>239417</v>
      </c>
      <c r="M69" s="79">
        <f t="shared" si="12"/>
        <v>146855</v>
      </c>
      <c r="N69" s="79">
        <f t="shared" si="12"/>
        <v>522546</v>
      </c>
      <c r="O69" s="79">
        <f t="shared" si="12"/>
        <v>76310</v>
      </c>
      <c r="P69" s="79">
        <f t="shared" si="12"/>
        <v>36029</v>
      </c>
      <c r="Q69" s="79">
        <f t="shared" si="12"/>
        <v>38121</v>
      </c>
      <c r="R69" s="79">
        <f t="shared" si="12"/>
        <v>150460</v>
      </c>
      <c r="S69" s="79">
        <f t="shared" si="12"/>
        <v>86352</v>
      </c>
      <c r="T69" s="79">
        <f t="shared" si="12"/>
        <v>410593</v>
      </c>
      <c r="U69" s="79">
        <f t="shared" si="12"/>
        <v>71932</v>
      </c>
      <c r="V69" s="79">
        <f t="shared" si="12"/>
        <v>568877</v>
      </c>
      <c r="W69" s="79">
        <f t="shared" si="12"/>
        <v>1462326</v>
      </c>
      <c r="X69" s="79">
        <f t="shared" si="12"/>
        <v>4099836</v>
      </c>
      <c r="Y69" s="79">
        <f t="shared" si="12"/>
        <v>-2637510</v>
      </c>
      <c r="Z69" s="80">
        <f>+IF(X69&lt;&gt;0,+(Y69/X69)*100,0)</f>
        <v>-64.33208547854109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0</v>
      </c>
      <c r="F49" s="79">
        <f t="shared" si="9"/>
        <v>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0</v>
      </c>
      <c r="Y49" s="79">
        <f t="shared" si="9"/>
        <v>0</v>
      </c>
      <c r="Z49" s="80">
        <f t="shared" si="5"/>
        <v>0</v>
      </c>
      <c r="AA49" s="81">
        <f>SUM(AA41:AA48)</f>
        <v>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458000</v>
      </c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1199000</v>
      </c>
      <c r="D68" s="10">
        <v>2925000</v>
      </c>
      <c r="E68" s="11">
        <v>2770169</v>
      </c>
      <c r="F68" s="11">
        <v>2925000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2925000</v>
      </c>
      <c r="Y68" s="11">
        <v>-2925000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1657000</v>
      </c>
      <c r="D69" s="78">
        <f t="shared" si="12"/>
        <v>2925000</v>
      </c>
      <c r="E69" s="79">
        <f t="shared" si="12"/>
        <v>2770169</v>
      </c>
      <c r="F69" s="79">
        <f t="shared" si="12"/>
        <v>2925000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2925000</v>
      </c>
      <c r="Y69" s="79">
        <f t="shared" si="12"/>
        <v>-2925000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482069</v>
      </c>
      <c r="D5" s="42">
        <f t="shared" si="0"/>
        <v>0</v>
      </c>
      <c r="E5" s="43">
        <f t="shared" si="0"/>
        <v>1745000</v>
      </c>
      <c r="F5" s="43">
        <f t="shared" si="0"/>
        <v>1192377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453840</v>
      </c>
      <c r="N5" s="43">
        <f t="shared" si="0"/>
        <v>453840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453840</v>
      </c>
      <c r="X5" s="43">
        <f t="shared" si="0"/>
        <v>1192377</v>
      </c>
      <c r="Y5" s="43">
        <f t="shared" si="0"/>
        <v>-738537</v>
      </c>
      <c r="Z5" s="44">
        <f>+IF(X5&lt;&gt;0,+(Y5/X5)*100,0)</f>
        <v>-61.93821249487369</v>
      </c>
      <c r="AA5" s="45">
        <f>SUM(AA11:AA18)</f>
        <v>1192377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482069</v>
      </c>
      <c r="D15" s="10"/>
      <c r="E15" s="11">
        <v>1745000</v>
      </c>
      <c r="F15" s="11">
        <v>1192377</v>
      </c>
      <c r="G15" s="11"/>
      <c r="H15" s="11"/>
      <c r="I15" s="11"/>
      <c r="J15" s="11"/>
      <c r="K15" s="11"/>
      <c r="L15" s="11"/>
      <c r="M15" s="11">
        <v>453840</v>
      </c>
      <c r="N15" s="11">
        <v>453840</v>
      </c>
      <c r="O15" s="11"/>
      <c r="P15" s="11"/>
      <c r="Q15" s="11"/>
      <c r="R15" s="11"/>
      <c r="S15" s="11"/>
      <c r="T15" s="11"/>
      <c r="U15" s="11"/>
      <c r="V15" s="11"/>
      <c r="W15" s="11">
        <v>453840</v>
      </c>
      <c r="X15" s="11">
        <v>1192377</v>
      </c>
      <c r="Y15" s="11">
        <v>-738537</v>
      </c>
      <c r="Z15" s="2">
        <v>-61.94</v>
      </c>
      <c r="AA15" s="15">
        <v>1192377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482069</v>
      </c>
      <c r="D45" s="66">
        <f t="shared" si="7"/>
        <v>0</v>
      </c>
      <c r="E45" s="67">
        <f t="shared" si="7"/>
        <v>1745000</v>
      </c>
      <c r="F45" s="67">
        <f t="shared" si="7"/>
        <v>1192377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453840</v>
      </c>
      <c r="N45" s="67">
        <f t="shared" si="7"/>
        <v>453840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453840</v>
      </c>
      <c r="X45" s="67">
        <f t="shared" si="7"/>
        <v>1192377</v>
      </c>
      <c r="Y45" s="67">
        <f t="shared" si="7"/>
        <v>-738537</v>
      </c>
      <c r="Z45" s="69">
        <f t="shared" si="5"/>
        <v>-61.93821249487369</v>
      </c>
      <c r="AA45" s="68">
        <f t="shared" si="8"/>
        <v>1192377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482069</v>
      </c>
      <c r="D49" s="78">
        <f t="shared" si="9"/>
        <v>0</v>
      </c>
      <c r="E49" s="79">
        <f t="shared" si="9"/>
        <v>1745000</v>
      </c>
      <c r="F49" s="79">
        <f t="shared" si="9"/>
        <v>1192377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453840</v>
      </c>
      <c r="N49" s="79">
        <f t="shared" si="9"/>
        <v>453840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453840</v>
      </c>
      <c r="X49" s="79">
        <f t="shared" si="9"/>
        <v>1192377</v>
      </c>
      <c r="Y49" s="79">
        <f t="shared" si="9"/>
        <v>-738537</v>
      </c>
      <c r="Z49" s="80">
        <f t="shared" si="5"/>
        <v>-61.93821249487369</v>
      </c>
      <c r="AA49" s="81">
        <f>SUM(AA41:AA48)</f>
        <v>1192377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1595588</v>
      </c>
      <c r="D51" s="66">
        <f t="shared" si="10"/>
        <v>0</v>
      </c>
      <c r="E51" s="67">
        <f t="shared" si="10"/>
        <v>528000</v>
      </c>
      <c r="F51" s="67">
        <f t="shared" si="10"/>
        <v>0</v>
      </c>
      <c r="G51" s="67">
        <f t="shared" si="10"/>
        <v>32773</v>
      </c>
      <c r="H51" s="67">
        <f t="shared" si="10"/>
        <v>21781</v>
      </c>
      <c r="I51" s="67">
        <f t="shared" si="10"/>
        <v>102168</v>
      </c>
      <c r="J51" s="67">
        <f t="shared" si="10"/>
        <v>156722</v>
      </c>
      <c r="K51" s="67">
        <f t="shared" si="10"/>
        <v>77517</v>
      </c>
      <c r="L51" s="67">
        <f t="shared" si="10"/>
        <v>50062</v>
      </c>
      <c r="M51" s="67">
        <f t="shared" si="10"/>
        <v>90615</v>
      </c>
      <c r="N51" s="67">
        <f t="shared" si="10"/>
        <v>218194</v>
      </c>
      <c r="O51" s="67">
        <f t="shared" si="10"/>
        <v>66374</v>
      </c>
      <c r="P51" s="67">
        <f t="shared" si="10"/>
        <v>47544</v>
      </c>
      <c r="Q51" s="67">
        <f t="shared" si="10"/>
        <v>3600</v>
      </c>
      <c r="R51" s="67">
        <f t="shared" si="10"/>
        <v>117518</v>
      </c>
      <c r="S51" s="67">
        <f t="shared" si="10"/>
        <v>142589</v>
      </c>
      <c r="T51" s="67">
        <f t="shared" si="10"/>
        <v>124174</v>
      </c>
      <c r="U51" s="67">
        <f t="shared" si="10"/>
        <v>80336</v>
      </c>
      <c r="V51" s="67">
        <f t="shared" si="10"/>
        <v>347099</v>
      </c>
      <c r="W51" s="67">
        <f t="shared" si="10"/>
        <v>839533</v>
      </c>
      <c r="X51" s="67">
        <f t="shared" si="10"/>
        <v>0</v>
      </c>
      <c r="Y51" s="67">
        <f t="shared" si="10"/>
        <v>839533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>
        <v>506215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1089373</v>
      </c>
      <c r="D61" s="10"/>
      <c r="E61" s="11">
        <v>528000</v>
      </c>
      <c r="F61" s="11"/>
      <c r="G61" s="11">
        <v>32773</v>
      </c>
      <c r="H61" s="11">
        <v>21781</v>
      </c>
      <c r="I61" s="11">
        <v>102168</v>
      </c>
      <c r="J61" s="11">
        <v>156722</v>
      </c>
      <c r="K61" s="11">
        <v>77517</v>
      </c>
      <c r="L61" s="11">
        <v>50062</v>
      </c>
      <c r="M61" s="11">
        <v>90615</v>
      </c>
      <c r="N61" s="11">
        <v>218194</v>
      </c>
      <c r="O61" s="11">
        <v>66374</v>
      </c>
      <c r="P61" s="11">
        <v>47544</v>
      </c>
      <c r="Q61" s="11">
        <v>3600</v>
      </c>
      <c r="R61" s="11">
        <v>117518</v>
      </c>
      <c r="S61" s="11">
        <v>142589</v>
      </c>
      <c r="T61" s="11">
        <v>124174</v>
      </c>
      <c r="U61" s="11">
        <v>80336</v>
      </c>
      <c r="V61" s="11">
        <v>347099</v>
      </c>
      <c r="W61" s="11">
        <v>839533</v>
      </c>
      <c r="X61" s="11"/>
      <c r="Y61" s="11">
        <v>839533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1167</v>
      </c>
      <c r="H66" s="14"/>
      <c r="I66" s="14">
        <v>175</v>
      </c>
      <c r="J66" s="14">
        <v>1342</v>
      </c>
      <c r="K66" s="14">
        <v>276</v>
      </c>
      <c r="L66" s="14">
        <v>121</v>
      </c>
      <c r="M66" s="14"/>
      <c r="N66" s="14">
        <v>397</v>
      </c>
      <c r="O66" s="14"/>
      <c r="P66" s="14"/>
      <c r="Q66" s="14"/>
      <c r="R66" s="14"/>
      <c r="S66" s="14"/>
      <c r="T66" s="14"/>
      <c r="U66" s="14">
        <v>161</v>
      </c>
      <c r="V66" s="14">
        <v>161</v>
      </c>
      <c r="W66" s="14">
        <v>1900</v>
      </c>
      <c r="X66" s="14"/>
      <c r="Y66" s="14">
        <v>1900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29026</v>
      </c>
      <c r="H67" s="11">
        <v>866</v>
      </c>
      <c r="I67" s="11">
        <v>496</v>
      </c>
      <c r="J67" s="11">
        <v>30388</v>
      </c>
      <c r="K67" s="11">
        <v>501</v>
      </c>
      <c r="L67" s="11">
        <v>49941</v>
      </c>
      <c r="M67" s="11">
        <v>44357</v>
      </c>
      <c r="N67" s="11">
        <v>94799</v>
      </c>
      <c r="O67" s="11">
        <v>17429</v>
      </c>
      <c r="P67" s="11">
        <v>629</v>
      </c>
      <c r="Q67" s="11">
        <v>3600</v>
      </c>
      <c r="R67" s="11">
        <v>21658</v>
      </c>
      <c r="S67" s="11">
        <v>137036</v>
      </c>
      <c r="T67" s="11">
        <v>100352</v>
      </c>
      <c r="U67" s="11">
        <v>175</v>
      </c>
      <c r="V67" s="11">
        <v>237563</v>
      </c>
      <c r="W67" s="11">
        <v>384408</v>
      </c>
      <c r="X67" s="11"/>
      <c r="Y67" s="11">
        <v>384408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528000</v>
      </c>
      <c r="F68" s="11"/>
      <c r="G68" s="11">
        <v>2580</v>
      </c>
      <c r="H68" s="11">
        <v>20915</v>
      </c>
      <c r="I68" s="11">
        <v>101497</v>
      </c>
      <c r="J68" s="11">
        <v>124992</v>
      </c>
      <c r="K68" s="11">
        <v>76740</v>
      </c>
      <c r="L68" s="11"/>
      <c r="M68" s="11">
        <v>46258</v>
      </c>
      <c r="N68" s="11">
        <v>122998</v>
      </c>
      <c r="O68" s="11">
        <v>48945</v>
      </c>
      <c r="P68" s="11">
        <v>46915</v>
      </c>
      <c r="Q68" s="11"/>
      <c r="R68" s="11">
        <v>95860</v>
      </c>
      <c r="S68" s="11">
        <v>5553</v>
      </c>
      <c r="T68" s="11">
        <v>23822</v>
      </c>
      <c r="U68" s="11">
        <v>80000</v>
      </c>
      <c r="V68" s="11">
        <v>109375</v>
      </c>
      <c r="W68" s="11">
        <v>453225</v>
      </c>
      <c r="X68" s="11"/>
      <c r="Y68" s="11">
        <v>453225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528000</v>
      </c>
      <c r="F69" s="79">
        <f t="shared" si="12"/>
        <v>0</v>
      </c>
      <c r="G69" s="79">
        <f t="shared" si="12"/>
        <v>32773</v>
      </c>
      <c r="H69" s="79">
        <f t="shared" si="12"/>
        <v>21781</v>
      </c>
      <c r="I69" s="79">
        <f t="shared" si="12"/>
        <v>102168</v>
      </c>
      <c r="J69" s="79">
        <f t="shared" si="12"/>
        <v>156722</v>
      </c>
      <c r="K69" s="79">
        <f t="shared" si="12"/>
        <v>77517</v>
      </c>
      <c r="L69" s="79">
        <f t="shared" si="12"/>
        <v>50062</v>
      </c>
      <c r="M69" s="79">
        <f t="shared" si="12"/>
        <v>90615</v>
      </c>
      <c r="N69" s="79">
        <f t="shared" si="12"/>
        <v>218194</v>
      </c>
      <c r="O69" s="79">
        <f t="shared" si="12"/>
        <v>66374</v>
      </c>
      <c r="P69" s="79">
        <f t="shared" si="12"/>
        <v>47544</v>
      </c>
      <c r="Q69" s="79">
        <f t="shared" si="12"/>
        <v>3600</v>
      </c>
      <c r="R69" s="79">
        <f t="shared" si="12"/>
        <v>117518</v>
      </c>
      <c r="S69" s="79">
        <f t="shared" si="12"/>
        <v>142589</v>
      </c>
      <c r="T69" s="79">
        <f t="shared" si="12"/>
        <v>124174</v>
      </c>
      <c r="U69" s="79">
        <f t="shared" si="12"/>
        <v>80336</v>
      </c>
      <c r="V69" s="79">
        <f t="shared" si="12"/>
        <v>347099</v>
      </c>
      <c r="W69" s="79">
        <f t="shared" si="12"/>
        <v>839533</v>
      </c>
      <c r="X69" s="79">
        <f t="shared" si="12"/>
        <v>0</v>
      </c>
      <c r="Y69" s="79">
        <f t="shared" si="12"/>
        <v>839533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4132905</v>
      </c>
      <c r="D5" s="42">
        <f t="shared" si="0"/>
        <v>0</v>
      </c>
      <c r="E5" s="43">
        <f t="shared" si="0"/>
        <v>83076688</v>
      </c>
      <c r="F5" s="43">
        <f t="shared" si="0"/>
        <v>92803270</v>
      </c>
      <c r="G5" s="43">
        <f t="shared" si="0"/>
        <v>3181724</v>
      </c>
      <c r="H5" s="43">
        <f t="shared" si="0"/>
        <v>2414300</v>
      </c>
      <c r="I5" s="43">
        <f t="shared" si="0"/>
        <v>2661033</v>
      </c>
      <c r="J5" s="43">
        <f t="shared" si="0"/>
        <v>8257057</v>
      </c>
      <c r="K5" s="43">
        <f t="shared" si="0"/>
        <v>2212645</v>
      </c>
      <c r="L5" s="43">
        <f t="shared" si="0"/>
        <v>1281333</v>
      </c>
      <c r="M5" s="43">
        <f t="shared" si="0"/>
        <v>1013439</v>
      </c>
      <c r="N5" s="43">
        <f t="shared" si="0"/>
        <v>4507417</v>
      </c>
      <c r="O5" s="43">
        <f t="shared" si="0"/>
        <v>5534938</v>
      </c>
      <c r="P5" s="43">
        <f t="shared" si="0"/>
        <v>4410548</v>
      </c>
      <c r="Q5" s="43">
        <f t="shared" si="0"/>
        <v>1981056</v>
      </c>
      <c r="R5" s="43">
        <f t="shared" si="0"/>
        <v>11926542</v>
      </c>
      <c r="S5" s="43">
        <f t="shared" si="0"/>
        <v>631863</v>
      </c>
      <c r="T5" s="43">
        <f t="shared" si="0"/>
        <v>112653</v>
      </c>
      <c r="U5" s="43">
        <f t="shared" si="0"/>
        <v>4934900</v>
      </c>
      <c r="V5" s="43">
        <f t="shared" si="0"/>
        <v>5679416</v>
      </c>
      <c r="W5" s="43">
        <f t="shared" si="0"/>
        <v>30370432</v>
      </c>
      <c r="X5" s="43">
        <f t="shared" si="0"/>
        <v>92803270</v>
      </c>
      <c r="Y5" s="43">
        <f t="shared" si="0"/>
        <v>-62432838</v>
      </c>
      <c r="Z5" s="44">
        <f>+IF(X5&lt;&gt;0,+(Y5/X5)*100,0)</f>
        <v>-67.2743945337271</v>
      </c>
      <c r="AA5" s="45">
        <f>SUM(AA11:AA18)</f>
        <v>92803270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231870</v>
      </c>
      <c r="I6" s="11"/>
      <c r="J6" s="11">
        <v>231870</v>
      </c>
      <c r="K6" s="11"/>
      <c r="L6" s="11"/>
      <c r="M6" s="11"/>
      <c r="N6" s="11"/>
      <c r="O6" s="11">
        <v>1700637</v>
      </c>
      <c r="P6" s="11"/>
      <c r="Q6" s="11"/>
      <c r="R6" s="11">
        <v>1700637</v>
      </c>
      <c r="S6" s="11"/>
      <c r="T6" s="11"/>
      <c r="U6" s="11"/>
      <c r="V6" s="11"/>
      <c r="W6" s="11">
        <v>1932507</v>
      </c>
      <c r="X6" s="11"/>
      <c r="Y6" s="11">
        <v>1932507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55445459</v>
      </c>
      <c r="F8" s="11">
        <v>59436459</v>
      </c>
      <c r="G8" s="11">
        <v>2518896</v>
      </c>
      <c r="H8" s="11"/>
      <c r="I8" s="11">
        <v>305888</v>
      </c>
      <c r="J8" s="11">
        <v>2824784</v>
      </c>
      <c r="K8" s="11"/>
      <c r="L8" s="11">
        <v>422880</v>
      </c>
      <c r="M8" s="11">
        <v>362459</v>
      </c>
      <c r="N8" s="11">
        <v>785339</v>
      </c>
      <c r="O8" s="11">
        <v>3309452</v>
      </c>
      <c r="P8" s="11">
        <v>3220130</v>
      </c>
      <c r="Q8" s="11">
        <v>515059</v>
      </c>
      <c r="R8" s="11">
        <v>7044641</v>
      </c>
      <c r="S8" s="11"/>
      <c r="T8" s="11"/>
      <c r="U8" s="11">
        <v>3613775</v>
      </c>
      <c r="V8" s="11">
        <v>3613775</v>
      </c>
      <c r="W8" s="11">
        <v>14268539</v>
      </c>
      <c r="X8" s="11">
        <v>59436459</v>
      </c>
      <c r="Y8" s="11">
        <v>-45167920</v>
      </c>
      <c r="Z8" s="2">
        <v>-75.99</v>
      </c>
      <c r="AA8" s="15">
        <v>59436459</v>
      </c>
    </row>
    <row r="9" spans="1:27" ht="13.5">
      <c r="A9" s="46" t="s">
        <v>35</v>
      </c>
      <c r="B9" s="47"/>
      <c r="C9" s="9"/>
      <c r="D9" s="10"/>
      <c r="E9" s="11"/>
      <c r="F9" s="11">
        <v>2505829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2505829</v>
      </c>
      <c r="Y9" s="11">
        <v>-2505829</v>
      </c>
      <c r="Z9" s="2">
        <v>-100</v>
      </c>
      <c r="AA9" s="15">
        <v>2505829</v>
      </c>
    </row>
    <row r="10" spans="1:27" ht="13.5">
      <c r="A10" s="46" t="s">
        <v>36</v>
      </c>
      <c r="B10" s="47"/>
      <c r="C10" s="9"/>
      <c r="D10" s="10"/>
      <c r="E10" s="11">
        <v>1436550</v>
      </c>
      <c r="F10" s="11"/>
      <c r="G10" s="11">
        <v>95931</v>
      </c>
      <c r="H10" s="11">
        <v>112419</v>
      </c>
      <c r="I10" s="11">
        <v>118507</v>
      </c>
      <c r="J10" s="11">
        <v>326857</v>
      </c>
      <c r="K10" s="11">
        <v>2212645</v>
      </c>
      <c r="L10" s="11"/>
      <c r="M10" s="11"/>
      <c r="N10" s="11">
        <v>2212645</v>
      </c>
      <c r="O10" s="11">
        <v>118927</v>
      </c>
      <c r="P10" s="11">
        <v>640001</v>
      </c>
      <c r="Q10" s="11">
        <v>380928</v>
      </c>
      <c r="R10" s="11">
        <v>1139856</v>
      </c>
      <c r="S10" s="11">
        <v>94512</v>
      </c>
      <c r="T10" s="11">
        <v>112653</v>
      </c>
      <c r="U10" s="11"/>
      <c r="V10" s="11">
        <v>207165</v>
      </c>
      <c r="W10" s="11">
        <v>3886523</v>
      </c>
      <c r="X10" s="11"/>
      <c r="Y10" s="11">
        <v>3886523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56882009</v>
      </c>
      <c r="F11" s="51">
        <f t="shared" si="1"/>
        <v>61942288</v>
      </c>
      <c r="G11" s="51">
        <f t="shared" si="1"/>
        <v>2614827</v>
      </c>
      <c r="H11" s="51">
        <f t="shared" si="1"/>
        <v>344289</v>
      </c>
      <c r="I11" s="51">
        <f t="shared" si="1"/>
        <v>424395</v>
      </c>
      <c r="J11" s="51">
        <f t="shared" si="1"/>
        <v>3383511</v>
      </c>
      <c r="K11" s="51">
        <f t="shared" si="1"/>
        <v>2212645</v>
      </c>
      <c r="L11" s="51">
        <f t="shared" si="1"/>
        <v>422880</v>
      </c>
      <c r="M11" s="51">
        <f t="shared" si="1"/>
        <v>362459</v>
      </c>
      <c r="N11" s="51">
        <f t="shared" si="1"/>
        <v>2997984</v>
      </c>
      <c r="O11" s="51">
        <f t="shared" si="1"/>
        <v>5129016</v>
      </c>
      <c r="P11" s="51">
        <f t="shared" si="1"/>
        <v>3860131</v>
      </c>
      <c r="Q11" s="51">
        <f t="shared" si="1"/>
        <v>895987</v>
      </c>
      <c r="R11" s="51">
        <f t="shared" si="1"/>
        <v>9885134</v>
      </c>
      <c r="S11" s="51">
        <f t="shared" si="1"/>
        <v>94512</v>
      </c>
      <c r="T11" s="51">
        <f t="shared" si="1"/>
        <v>112653</v>
      </c>
      <c r="U11" s="51">
        <f t="shared" si="1"/>
        <v>3613775</v>
      </c>
      <c r="V11" s="51">
        <f t="shared" si="1"/>
        <v>3820940</v>
      </c>
      <c r="W11" s="51">
        <f t="shared" si="1"/>
        <v>20087569</v>
      </c>
      <c r="X11" s="51">
        <f t="shared" si="1"/>
        <v>61942288</v>
      </c>
      <c r="Y11" s="51">
        <f t="shared" si="1"/>
        <v>-41854719</v>
      </c>
      <c r="Z11" s="52">
        <f>+IF(X11&lt;&gt;0,+(Y11/X11)*100,0)</f>
        <v>-67.57050853529982</v>
      </c>
      <c r="AA11" s="53">
        <f>SUM(AA6:AA10)</f>
        <v>61942288</v>
      </c>
    </row>
    <row r="12" spans="1:27" ht="13.5">
      <c r="A12" s="54" t="s">
        <v>38</v>
      </c>
      <c r="B12" s="35"/>
      <c r="C12" s="9"/>
      <c r="D12" s="10"/>
      <c r="E12" s="11">
        <v>13404000</v>
      </c>
      <c r="F12" s="11">
        <v>19424594</v>
      </c>
      <c r="G12" s="11">
        <v>566897</v>
      </c>
      <c r="H12" s="11">
        <v>2070011</v>
      </c>
      <c r="I12" s="11">
        <v>2236638</v>
      </c>
      <c r="J12" s="11">
        <v>4873546</v>
      </c>
      <c r="K12" s="11"/>
      <c r="L12" s="11">
        <v>858453</v>
      </c>
      <c r="M12" s="11">
        <v>650980</v>
      </c>
      <c r="N12" s="11">
        <v>1509433</v>
      </c>
      <c r="O12" s="11">
        <v>405922</v>
      </c>
      <c r="P12" s="11">
        <v>550417</v>
      </c>
      <c r="Q12" s="11">
        <v>1085069</v>
      </c>
      <c r="R12" s="11">
        <v>2041408</v>
      </c>
      <c r="S12" s="11">
        <v>537351</v>
      </c>
      <c r="T12" s="11"/>
      <c r="U12" s="11">
        <v>1321125</v>
      </c>
      <c r="V12" s="11">
        <v>1858476</v>
      </c>
      <c r="W12" s="11">
        <v>10282863</v>
      </c>
      <c r="X12" s="11">
        <v>19424594</v>
      </c>
      <c r="Y12" s="11">
        <v>-9141731</v>
      </c>
      <c r="Z12" s="2">
        <v>-47.06</v>
      </c>
      <c r="AA12" s="15">
        <v>19424594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4132905</v>
      </c>
      <c r="D15" s="10"/>
      <c r="E15" s="11">
        <v>8430000</v>
      </c>
      <c r="F15" s="11">
        <v>11436388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11436388</v>
      </c>
      <c r="Y15" s="11">
        <v>-11436388</v>
      </c>
      <c r="Z15" s="2">
        <v>-100</v>
      </c>
      <c r="AA15" s="15">
        <v>11436388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4360679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6113499</v>
      </c>
      <c r="T20" s="60">
        <f t="shared" si="2"/>
        <v>0</v>
      </c>
      <c r="U20" s="60">
        <f t="shared" si="2"/>
        <v>0</v>
      </c>
      <c r="V20" s="60">
        <f t="shared" si="2"/>
        <v>6113499</v>
      </c>
      <c r="W20" s="60">
        <f t="shared" si="2"/>
        <v>6113499</v>
      </c>
      <c r="X20" s="60">
        <f t="shared" si="2"/>
        <v>0</v>
      </c>
      <c r="Y20" s="60">
        <f t="shared" si="2"/>
        <v>6113499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6113499</v>
      </c>
      <c r="T23" s="11"/>
      <c r="U23" s="11"/>
      <c r="V23" s="11">
        <v>6113499</v>
      </c>
      <c r="W23" s="11">
        <v>6113499</v>
      </c>
      <c r="X23" s="11"/>
      <c r="Y23" s="11">
        <v>6113499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6113499</v>
      </c>
      <c r="T26" s="51">
        <f t="shared" si="3"/>
        <v>0</v>
      </c>
      <c r="U26" s="51">
        <f t="shared" si="3"/>
        <v>0</v>
      </c>
      <c r="V26" s="51">
        <f t="shared" si="3"/>
        <v>6113499</v>
      </c>
      <c r="W26" s="51">
        <f t="shared" si="3"/>
        <v>6113499</v>
      </c>
      <c r="X26" s="51">
        <f t="shared" si="3"/>
        <v>0</v>
      </c>
      <c r="Y26" s="51">
        <f t="shared" si="3"/>
        <v>6113499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231870</v>
      </c>
      <c r="I36" s="11">
        <f t="shared" si="4"/>
        <v>0</v>
      </c>
      <c r="J36" s="11">
        <f t="shared" si="4"/>
        <v>231870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1700637</v>
      </c>
      <c r="P36" s="11">
        <f t="shared" si="4"/>
        <v>0</v>
      </c>
      <c r="Q36" s="11">
        <f t="shared" si="4"/>
        <v>0</v>
      </c>
      <c r="R36" s="11">
        <f t="shared" si="4"/>
        <v>1700637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1932507</v>
      </c>
      <c r="X36" s="11">
        <f t="shared" si="4"/>
        <v>0</v>
      </c>
      <c r="Y36" s="11">
        <f t="shared" si="4"/>
        <v>1932507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55445459</v>
      </c>
      <c r="F38" s="11">
        <f t="shared" si="4"/>
        <v>59436459</v>
      </c>
      <c r="G38" s="11">
        <f t="shared" si="4"/>
        <v>2518896</v>
      </c>
      <c r="H38" s="11">
        <f t="shared" si="4"/>
        <v>0</v>
      </c>
      <c r="I38" s="11">
        <f t="shared" si="4"/>
        <v>305888</v>
      </c>
      <c r="J38" s="11">
        <f t="shared" si="4"/>
        <v>2824784</v>
      </c>
      <c r="K38" s="11">
        <f t="shared" si="4"/>
        <v>0</v>
      </c>
      <c r="L38" s="11">
        <f t="shared" si="4"/>
        <v>422880</v>
      </c>
      <c r="M38" s="11">
        <f t="shared" si="4"/>
        <v>362459</v>
      </c>
      <c r="N38" s="11">
        <f t="shared" si="4"/>
        <v>785339</v>
      </c>
      <c r="O38" s="11">
        <f t="shared" si="4"/>
        <v>3309452</v>
      </c>
      <c r="P38" s="11">
        <f t="shared" si="4"/>
        <v>3220130</v>
      </c>
      <c r="Q38" s="11">
        <f t="shared" si="4"/>
        <v>515059</v>
      </c>
      <c r="R38" s="11">
        <f t="shared" si="4"/>
        <v>7044641</v>
      </c>
      <c r="S38" s="11">
        <f t="shared" si="4"/>
        <v>6113499</v>
      </c>
      <c r="T38" s="11">
        <f t="shared" si="4"/>
        <v>0</v>
      </c>
      <c r="U38" s="11">
        <f t="shared" si="4"/>
        <v>3613775</v>
      </c>
      <c r="V38" s="11">
        <f t="shared" si="4"/>
        <v>9727274</v>
      </c>
      <c r="W38" s="11">
        <f t="shared" si="4"/>
        <v>20382038</v>
      </c>
      <c r="X38" s="11">
        <f t="shared" si="4"/>
        <v>59436459</v>
      </c>
      <c r="Y38" s="11">
        <f t="shared" si="4"/>
        <v>-39054421</v>
      </c>
      <c r="Z38" s="2">
        <f t="shared" si="5"/>
        <v>-65.70785281808259</v>
      </c>
      <c r="AA38" s="15">
        <f>AA8+AA23</f>
        <v>59436459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2505829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2505829</v>
      </c>
      <c r="Y39" s="11">
        <f t="shared" si="4"/>
        <v>-2505829</v>
      </c>
      <c r="Z39" s="2">
        <f t="shared" si="5"/>
        <v>-100</v>
      </c>
      <c r="AA39" s="15">
        <f>AA9+AA24</f>
        <v>2505829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1436550</v>
      </c>
      <c r="F40" s="11">
        <f t="shared" si="4"/>
        <v>0</v>
      </c>
      <c r="G40" s="11">
        <f t="shared" si="4"/>
        <v>95931</v>
      </c>
      <c r="H40" s="11">
        <f t="shared" si="4"/>
        <v>112419</v>
      </c>
      <c r="I40" s="11">
        <f t="shared" si="4"/>
        <v>118507</v>
      </c>
      <c r="J40" s="11">
        <f t="shared" si="4"/>
        <v>326857</v>
      </c>
      <c r="K40" s="11">
        <f t="shared" si="4"/>
        <v>2212645</v>
      </c>
      <c r="L40" s="11">
        <f t="shared" si="4"/>
        <v>0</v>
      </c>
      <c r="M40" s="11">
        <f t="shared" si="4"/>
        <v>0</v>
      </c>
      <c r="N40" s="11">
        <f t="shared" si="4"/>
        <v>2212645</v>
      </c>
      <c r="O40" s="11">
        <f t="shared" si="4"/>
        <v>118927</v>
      </c>
      <c r="P40" s="11">
        <f t="shared" si="4"/>
        <v>640001</v>
      </c>
      <c r="Q40" s="11">
        <f t="shared" si="4"/>
        <v>380928</v>
      </c>
      <c r="R40" s="11">
        <f t="shared" si="4"/>
        <v>1139856</v>
      </c>
      <c r="S40" s="11">
        <f t="shared" si="4"/>
        <v>94512</v>
      </c>
      <c r="T40" s="11">
        <f t="shared" si="4"/>
        <v>112653</v>
      </c>
      <c r="U40" s="11">
        <f t="shared" si="4"/>
        <v>0</v>
      </c>
      <c r="V40" s="11">
        <f t="shared" si="4"/>
        <v>207165</v>
      </c>
      <c r="W40" s="11">
        <f t="shared" si="4"/>
        <v>3886523</v>
      </c>
      <c r="X40" s="11">
        <f t="shared" si="4"/>
        <v>0</v>
      </c>
      <c r="Y40" s="11">
        <f t="shared" si="4"/>
        <v>3886523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56882009</v>
      </c>
      <c r="F41" s="51">
        <f t="shared" si="6"/>
        <v>61942288</v>
      </c>
      <c r="G41" s="51">
        <f t="shared" si="6"/>
        <v>2614827</v>
      </c>
      <c r="H41" s="51">
        <f t="shared" si="6"/>
        <v>344289</v>
      </c>
      <c r="I41" s="51">
        <f t="shared" si="6"/>
        <v>424395</v>
      </c>
      <c r="J41" s="51">
        <f t="shared" si="6"/>
        <v>3383511</v>
      </c>
      <c r="K41" s="51">
        <f t="shared" si="6"/>
        <v>2212645</v>
      </c>
      <c r="L41" s="51">
        <f t="shared" si="6"/>
        <v>422880</v>
      </c>
      <c r="M41" s="51">
        <f t="shared" si="6"/>
        <v>362459</v>
      </c>
      <c r="N41" s="51">
        <f t="shared" si="6"/>
        <v>2997984</v>
      </c>
      <c r="O41" s="51">
        <f t="shared" si="6"/>
        <v>5129016</v>
      </c>
      <c r="P41" s="51">
        <f t="shared" si="6"/>
        <v>3860131</v>
      </c>
      <c r="Q41" s="51">
        <f t="shared" si="6"/>
        <v>895987</v>
      </c>
      <c r="R41" s="51">
        <f t="shared" si="6"/>
        <v>9885134</v>
      </c>
      <c r="S41" s="51">
        <f t="shared" si="6"/>
        <v>6208011</v>
      </c>
      <c r="T41" s="51">
        <f t="shared" si="6"/>
        <v>112653</v>
      </c>
      <c r="U41" s="51">
        <f t="shared" si="6"/>
        <v>3613775</v>
      </c>
      <c r="V41" s="51">
        <f t="shared" si="6"/>
        <v>9934439</v>
      </c>
      <c r="W41" s="51">
        <f t="shared" si="6"/>
        <v>26201068</v>
      </c>
      <c r="X41" s="51">
        <f t="shared" si="6"/>
        <v>61942288</v>
      </c>
      <c r="Y41" s="51">
        <f t="shared" si="6"/>
        <v>-35741220</v>
      </c>
      <c r="Z41" s="52">
        <f t="shared" si="5"/>
        <v>-57.70083920697279</v>
      </c>
      <c r="AA41" s="53">
        <f>SUM(AA36:AA40)</f>
        <v>61942288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13404000</v>
      </c>
      <c r="F42" s="67">
        <f t="shared" si="7"/>
        <v>19424594</v>
      </c>
      <c r="G42" s="67">
        <f t="shared" si="7"/>
        <v>566897</v>
      </c>
      <c r="H42" s="67">
        <f t="shared" si="7"/>
        <v>2070011</v>
      </c>
      <c r="I42" s="67">
        <f t="shared" si="7"/>
        <v>2236638</v>
      </c>
      <c r="J42" s="67">
        <f t="shared" si="7"/>
        <v>4873546</v>
      </c>
      <c r="K42" s="67">
        <f t="shared" si="7"/>
        <v>0</v>
      </c>
      <c r="L42" s="67">
        <f t="shared" si="7"/>
        <v>858453</v>
      </c>
      <c r="M42" s="67">
        <f t="shared" si="7"/>
        <v>650980</v>
      </c>
      <c r="N42" s="67">
        <f t="shared" si="7"/>
        <v>1509433</v>
      </c>
      <c r="O42" s="67">
        <f t="shared" si="7"/>
        <v>405922</v>
      </c>
      <c r="P42" s="67">
        <f t="shared" si="7"/>
        <v>550417</v>
      </c>
      <c r="Q42" s="67">
        <f t="shared" si="7"/>
        <v>1085069</v>
      </c>
      <c r="R42" s="67">
        <f t="shared" si="7"/>
        <v>2041408</v>
      </c>
      <c r="S42" s="67">
        <f t="shared" si="7"/>
        <v>537351</v>
      </c>
      <c r="T42" s="67">
        <f t="shared" si="7"/>
        <v>0</v>
      </c>
      <c r="U42" s="67">
        <f t="shared" si="7"/>
        <v>1321125</v>
      </c>
      <c r="V42" s="67">
        <f t="shared" si="7"/>
        <v>1858476</v>
      </c>
      <c r="W42" s="67">
        <f t="shared" si="7"/>
        <v>10282863</v>
      </c>
      <c r="X42" s="67">
        <f t="shared" si="7"/>
        <v>19424594</v>
      </c>
      <c r="Y42" s="67">
        <f t="shared" si="7"/>
        <v>-9141731</v>
      </c>
      <c r="Z42" s="69">
        <f t="shared" si="5"/>
        <v>-47.06266190171079</v>
      </c>
      <c r="AA42" s="68">
        <f aca="true" t="shared" si="8" ref="AA42:AA48">AA12+AA27</f>
        <v>19424594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4132905</v>
      </c>
      <c r="D45" s="66">
        <f t="shared" si="7"/>
        <v>0</v>
      </c>
      <c r="E45" s="67">
        <f t="shared" si="7"/>
        <v>8430000</v>
      </c>
      <c r="F45" s="67">
        <f t="shared" si="7"/>
        <v>11436388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11436388</v>
      </c>
      <c r="Y45" s="67">
        <f t="shared" si="7"/>
        <v>-11436388</v>
      </c>
      <c r="Z45" s="69">
        <f t="shared" si="5"/>
        <v>-100</v>
      </c>
      <c r="AA45" s="68">
        <f t="shared" si="8"/>
        <v>11436388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4360679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4132905</v>
      </c>
      <c r="D49" s="78">
        <f t="shared" si="9"/>
        <v>0</v>
      </c>
      <c r="E49" s="79">
        <f t="shared" si="9"/>
        <v>83076688</v>
      </c>
      <c r="F49" s="79">
        <f t="shared" si="9"/>
        <v>92803270</v>
      </c>
      <c r="G49" s="79">
        <f t="shared" si="9"/>
        <v>3181724</v>
      </c>
      <c r="H49" s="79">
        <f t="shared" si="9"/>
        <v>2414300</v>
      </c>
      <c r="I49" s="79">
        <f t="shared" si="9"/>
        <v>2661033</v>
      </c>
      <c r="J49" s="79">
        <f t="shared" si="9"/>
        <v>8257057</v>
      </c>
      <c r="K49" s="79">
        <f t="shared" si="9"/>
        <v>2212645</v>
      </c>
      <c r="L49" s="79">
        <f t="shared" si="9"/>
        <v>1281333</v>
      </c>
      <c r="M49" s="79">
        <f t="shared" si="9"/>
        <v>1013439</v>
      </c>
      <c r="N49" s="79">
        <f t="shared" si="9"/>
        <v>4507417</v>
      </c>
      <c r="O49" s="79">
        <f t="shared" si="9"/>
        <v>5534938</v>
      </c>
      <c r="P49" s="79">
        <f t="shared" si="9"/>
        <v>4410548</v>
      </c>
      <c r="Q49" s="79">
        <f t="shared" si="9"/>
        <v>1981056</v>
      </c>
      <c r="R49" s="79">
        <f t="shared" si="9"/>
        <v>11926542</v>
      </c>
      <c r="S49" s="79">
        <f t="shared" si="9"/>
        <v>6745362</v>
      </c>
      <c r="T49" s="79">
        <f t="shared" si="9"/>
        <v>112653</v>
      </c>
      <c r="U49" s="79">
        <f t="shared" si="9"/>
        <v>4934900</v>
      </c>
      <c r="V49" s="79">
        <f t="shared" si="9"/>
        <v>11792915</v>
      </c>
      <c r="W49" s="79">
        <f t="shared" si="9"/>
        <v>36483931</v>
      </c>
      <c r="X49" s="79">
        <f t="shared" si="9"/>
        <v>92803270</v>
      </c>
      <c r="Y49" s="79">
        <f t="shared" si="9"/>
        <v>-56319339</v>
      </c>
      <c r="Z49" s="80">
        <f t="shared" si="5"/>
        <v>-60.68680446281688</v>
      </c>
      <c r="AA49" s="81">
        <f>SUM(AA41:AA48)</f>
        <v>92803270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181612</v>
      </c>
      <c r="D51" s="66">
        <f t="shared" si="10"/>
        <v>0</v>
      </c>
      <c r="E51" s="67">
        <f t="shared" si="10"/>
        <v>3028829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3290228</v>
      </c>
      <c r="R51" s="67">
        <f t="shared" si="10"/>
        <v>3290228</v>
      </c>
      <c r="S51" s="67">
        <f t="shared" si="10"/>
        <v>0</v>
      </c>
      <c r="T51" s="67">
        <f t="shared" si="10"/>
        <v>4542030</v>
      </c>
      <c r="U51" s="67">
        <f t="shared" si="10"/>
        <v>5486413</v>
      </c>
      <c r="V51" s="67">
        <f t="shared" si="10"/>
        <v>10028443</v>
      </c>
      <c r="W51" s="67">
        <f t="shared" si="10"/>
        <v>13318671</v>
      </c>
      <c r="X51" s="67">
        <f t="shared" si="10"/>
        <v>0</v>
      </c>
      <c r="Y51" s="67">
        <f t="shared" si="10"/>
        <v>13318671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2023000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>
        <v>14017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53352</v>
      </c>
      <c r="D54" s="10"/>
      <c r="E54" s="11">
        <v>1005829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1802020</v>
      </c>
      <c r="R54" s="11">
        <v>1802020</v>
      </c>
      <c r="S54" s="11"/>
      <c r="T54" s="11">
        <v>4542030</v>
      </c>
      <c r="U54" s="11">
        <v>1090657</v>
      </c>
      <c r="V54" s="11">
        <v>5632687</v>
      </c>
      <c r="W54" s="11">
        <v>7434707</v>
      </c>
      <c r="X54" s="11"/>
      <c r="Y54" s="11">
        <v>7434707</v>
      </c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1488208</v>
      </c>
      <c r="R55" s="11">
        <v>1488208</v>
      </c>
      <c r="S55" s="11"/>
      <c r="T55" s="11"/>
      <c r="U55" s="11">
        <v>1030000</v>
      </c>
      <c r="V55" s="11">
        <v>1030000</v>
      </c>
      <c r="W55" s="11">
        <v>2518208</v>
      </c>
      <c r="X55" s="11"/>
      <c r="Y55" s="11">
        <v>2518208</v>
      </c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67369</v>
      </c>
      <c r="D57" s="50">
        <f t="shared" si="11"/>
        <v>0</v>
      </c>
      <c r="E57" s="51">
        <f t="shared" si="11"/>
        <v>3028829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3290228</v>
      </c>
      <c r="R57" s="51">
        <f t="shared" si="11"/>
        <v>3290228</v>
      </c>
      <c r="S57" s="51">
        <f t="shared" si="11"/>
        <v>0</v>
      </c>
      <c r="T57" s="51">
        <f t="shared" si="11"/>
        <v>4542030</v>
      </c>
      <c r="U57" s="51">
        <f t="shared" si="11"/>
        <v>2120657</v>
      </c>
      <c r="V57" s="51">
        <f t="shared" si="11"/>
        <v>6662687</v>
      </c>
      <c r="W57" s="51">
        <f t="shared" si="11"/>
        <v>9952915</v>
      </c>
      <c r="X57" s="51">
        <f t="shared" si="11"/>
        <v>0</v>
      </c>
      <c r="Y57" s="51">
        <f t="shared" si="11"/>
        <v>9952915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>
        <v>3365756</v>
      </c>
      <c r="V58" s="11">
        <v>3365756</v>
      </c>
      <c r="W58" s="11">
        <v>3365756</v>
      </c>
      <c r="X58" s="11"/>
      <c r="Y58" s="11">
        <v>3365756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114243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6002251</v>
      </c>
      <c r="D66" s="13"/>
      <c r="E66" s="14"/>
      <c r="F66" s="14">
        <v>14625282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14625282</v>
      </c>
      <c r="Y66" s="14">
        <v>-14625282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191915</v>
      </c>
      <c r="H68" s="11">
        <v>30449</v>
      </c>
      <c r="I68" s="11">
        <v>177925</v>
      </c>
      <c r="J68" s="11">
        <v>400289</v>
      </c>
      <c r="K68" s="11">
        <v>7820</v>
      </c>
      <c r="L68" s="11">
        <v>52966</v>
      </c>
      <c r="M68" s="11">
        <v>156635</v>
      </c>
      <c r="N68" s="11">
        <v>217421</v>
      </c>
      <c r="O68" s="11">
        <v>18634</v>
      </c>
      <c r="P68" s="11">
        <v>56579</v>
      </c>
      <c r="Q68" s="11"/>
      <c r="R68" s="11">
        <v>75213</v>
      </c>
      <c r="S68" s="11">
        <v>205894</v>
      </c>
      <c r="T68" s="11">
        <v>55205</v>
      </c>
      <c r="U68" s="11">
        <v>230125</v>
      </c>
      <c r="V68" s="11">
        <v>491224</v>
      </c>
      <c r="W68" s="11">
        <v>1184147</v>
      </c>
      <c r="X68" s="11"/>
      <c r="Y68" s="11">
        <v>1184147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6002251</v>
      </c>
      <c r="D69" s="78">
        <f t="shared" si="12"/>
        <v>0</v>
      </c>
      <c r="E69" s="79">
        <f t="shared" si="12"/>
        <v>0</v>
      </c>
      <c r="F69" s="79">
        <f t="shared" si="12"/>
        <v>14625282</v>
      </c>
      <c r="G69" s="79">
        <f t="shared" si="12"/>
        <v>191915</v>
      </c>
      <c r="H69" s="79">
        <f t="shared" si="12"/>
        <v>30449</v>
      </c>
      <c r="I69" s="79">
        <f t="shared" si="12"/>
        <v>177925</v>
      </c>
      <c r="J69" s="79">
        <f t="shared" si="12"/>
        <v>400289</v>
      </c>
      <c r="K69" s="79">
        <f t="shared" si="12"/>
        <v>7820</v>
      </c>
      <c r="L69" s="79">
        <f t="shared" si="12"/>
        <v>52966</v>
      </c>
      <c r="M69" s="79">
        <f t="shared" si="12"/>
        <v>156635</v>
      </c>
      <c r="N69" s="79">
        <f t="shared" si="12"/>
        <v>217421</v>
      </c>
      <c r="O69" s="79">
        <f t="shared" si="12"/>
        <v>18634</v>
      </c>
      <c r="P69" s="79">
        <f t="shared" si="12"/>
        <v>56579</v>
      </c>
      <c r="Q69" s="79">
        <f t="shared" si="12"/>
        <v>0</v>
      </c>
      <c r="R69" s="79">
        <f t="shared" si="12"/>
        <v>75213</v>
      </c>
      <c r="S69" s="79">
        <f t="shared" si="12"/>
        <v>205894</v>
      </c>
      <c r="T69" s="79">
        <f t="shared" si="12"/>
        <v>55205</v>
      </c>
      <c r="U69" s="79">
        <f t="shared" si="12"/>
        <v>230125</v>
      </c>
      <c r="V69" s="79">
        <f t="shared" si="12"/>
        <v>491224</v>
      </c>
      <c r="W69" s="79">
        <f t="shared" si="12"/>
        <v>1184147</v>
      </c>
      <c r="X69" s="79">
        <f t="shared" si="12"/>
        <v>14625282</v>
      </c>
      <c r="Y69" s="79">
        <f t="shared" si="12"/>
        <v>-13441135</v>
      </c>
      <c r="Z69" s="80">
        <f>+IF(X69&lt;&gt;0,+(Y69/X69)*100,0)</f>
        <v>-91.90342449465247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87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86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40696319</v>
      </c>
      <c r="D5" s="42">
        <f t="shared" si="0"/>
        <v>0</v>
      </c>
      <c r="E5" s="43">
        <f t="shared" si="0"/>
        <v>29155100</v>
      </c>
      <c r="F5" s="43">
        <f t="shared" si="0"/>
        <v>29155100</v>
      </c>
      <c r="G5" s="43">
        <f t="shared" si="0"/>
        <v>2953228</v>
      </c>
      <c r="H5" s="43">
        <f t="shared" si="0"/>
        <v>0</v>
      </c>
      <c r="I5" s="43">
        <f t="shared" si="0"/>
        <v>836194</v>
      </c>
      <c r="J5" s="43">
        <f t="shared" si="0"/>
        <v>3789422</v>
      </c>
      <c r="K5" s="43">
        <f t="shared" si="0"/>
        <v>1482320</v>
      </c>
      <c r="L5" s="43">
        <f t="shared" si="0"/>
        <v>0</v>
      </c>
      <c r="M5" s="43">
        <f t="shared" si="0"/>
        <v>920287</v>
      </c>
      <c r="N5" s="43">
        <f t="shared" si="0"/>
        <v>2402607</v>
      </c>
      <c r="O5" s="43">
        <f t="shared" si="0"/>
        <v>535020</v>
      </c>
      <c r="P5" s="43">
        <f t="shared" si="0"/>
        <v>0</v>
      </c>
      <c r="Q5" s="43">
        <f t="shared" si="0"/>
        <v>2141951</v>
      </c>
      <c r="R5" s="43">
        <f t="shared" si="0"/>
        <v>2676971</v>
      </c>
      <c r="S5" s="43">
        <f t="shared" si="0"/>
        <v>0</v>
      </c>
      <c r="T5" s="43">
        <f t="shared" si="0"/>
        <v>5404308</v>
      </c>
      <c r="U5" s="43">
        <f t="shared" si="0"/>
        <v>1870601</v>
      </c>
      <c r="V5" s="43">
        <f t="shared" si="0"/>
        <v>7274909</v>
      </c>
      <c r="W5" s="43">
        <f t="shared" si="0"/>
        <v>16143909</v>
      </c>
      <c r="X5" s="43">
        <f t="shared" si="0"/>
        <v>29155100</v>
      </c>
      <c r="Y5" s="43">
        <f t="shared" si="0"/>
        <v>-13011191</v>
      </c>
      <c r="Z5" s="44">
        <f>+IF(X5&lt;&gt;0,+(Y5/X5)*100,0)</f>
        <v>-44.62749570401062</v>
      </c>
      <c r="AA5" s="45">
        <f>SUM(AA11:AA18)</f>
        <v>29155100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6994334</v>
      </c>
      <c r="F7" s="11">
        <v>6994334</v>
      </c>
      <c r="G7" s="11"/>
      <c r="H7" s="11"/>
      <c r="I7" s="11">
        <v>195712</v>
      </c>
      <c r="J7" s="11">
        <v>195712</v>
      </c>
      <c r="K7" s="11">
        <v>268853</v>
      </c>
      <c r="L7" s="11"/>
      <c r="M7" s="11"/>
      <c r="N7" s="11">
        <v>268853</v>
      </c>
      <c r="O7" s="11">
        <v>178535</v>
      </c>
      <c r="P7" s="11"/>
      <c r="Q7" s="11">
        <v>619445</v>
      </c>
      <c r="R7" s="11">
        <v>797980</v>
      </c>
      <c r="S7" s="11"/>
      <c r="T7" s="11">
        <v>3624454</v>
      </c>
      <c r="U7" s="11">
        <v>710223</v>
      </c>
      <c r="V7" s="11">
        <v>4334677</v>
      </c>
      <c r="W7" s="11">
        <v>5597222</v>
      </c>
      <c r="X7" s="11">
        <v>6994334</v>
      </c>
      <c r="Y7" s="11">
        <v>-1397112</v>
      </c>
      <c r="Z7" s="2">
        <v>-19.97</v>
      </c>
      <c r="AA7" s="15">
        <v>6994334</v>
      </c>
    </row>
    <row r="8" spans="1:27" ht="13.5">
      <c r="A8" s="46" t="s">
        <v>34</v>
      </c>
      <c r="B8" s="47"/>
      <c r="C8" s="9">
        <v>33000000</v>
      </c>
      <c r="D8" s="10"/>
      <c r="E8" s="11">
        <v>10000000</v>
      </c>
      <c r="F8" s="11">
        <v>10000000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10000000</v>
      </c>
      <c r="Y8" s="11">
        <v>-10000000</v>
      </c>
      <c r="Z8" s="2">
        <v>-100</v>
      </c>
      <c r="AA8" s="15">
        <v>10000000</v>
      </c>
    </row>
    <row r="9" spans="1:27" ht="13.5">
      <c r="A9" s="46" t="s">
        <v>35</v>
      </c>
      <c r="B9" s="47"/>
      <c r="C9" s="9">
        <v>6821210</v>
      </c>
      <c r="D9" s="10"/>
      <c r="E9" s="11">
        <v>8841437</v>
      </c>
      <c r="F9" s="11">
        <v>8841437</v>
      </c>
      <c r="G9" s="11">
        <v>2020373</v>
      </c>
      <c r="H9" s="11"/>
      <c r="I9" s="11"/>
      <c r="J9" s="11">
        <v>2020373</v>
      </c>
      <c r="K9" s="11">
        <v>772345</v>
      </c>
      <c r="L9" s="11"/>
      <c r="M9" s="11">
        <v>703647</v>
      </c>
      <c r="N9" s="11">
        <v>1475992</v>
      </c>
      <c r="O9" s="11">
        <v>356485</v>
      </c>
      <c r="P9" s="11"/>
      <c r="Q9" s="11"/>
      <c r="R9" s="11">
        <v>356485</v>
      </c>
      <c r="S9" s="11"/>
      <c r="T9" s="11">
        <v>1779854</v>
      </c>
      <c r="U9" s="11">
        <v>1160378</v>
      </c>
      <c r="V9" s="11">
        <v>2940232</v>
      </c>
      <c r="W9" s="11">
        <v>6793082</v>
      </c>
      <c r="X9" s="11">
        <v>8841437</v>
      </c>
      <c r="Y9" s="11">
        <v>-2048355</v>
      </c>
      <c r="Z9" s="2">
        <v>-23.17</v>
      </c>
      <c r="AA9" s="15">
        <v>8841437</v>
      </c>
    </row>
    <row r="10" spans="1:27" ht="13.5">
      <c r="A10" s="46" t="s">
        <v>36</v>
      </c>
      <c r="B10" s="47"/>
      <c r="C10" s="9">
        <v>875109</v>
      </c>
      <c r="D10" s="10"/>
      <c r="E10" s="11"/>
      <c r="F10" s="11"/>
      <c r="G10" s="11">
        <v>932855</v>
      </c>
      <c r="H10" s="11"/>
      <c r="I10" s="11">
        <v>640482</v>
      </c>
      <c r="J10" s="11">
        <v>1573337</v>
      </c>
      <c r="K10" s="11"/>
      <c r="L10" s="11"/>
      <c r="M10" s="11">
        <v>216640</v>
      </c>
      <c r="N10" s="11">
        <v>216640</v>
      </c>
      <c r="O10" s="11"/>
      <c r="P10" s="11"/>
      <c r="Q10" s="11">
        <v>301407</v>
      </c>
      <c r="R10" s="11">
        <v>301407</v>
      </c>
      <c r="S10" s="11"/>
      <c r="T10" s="11"/>
      <c r="U10" s="11"/>
      <c r="V10" s="11"/>
      <c r="W10" s="11">
        <v>2091384</v>
      </c>
      <c r="X10" s="11"/>
      <c r="Y10" s="11">
        <v>2091384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40696319</v>
      </c>
      <c r="D11" s="50">
        <f t="shared" si="1"/>
        <v>0</v>
      </c>
      <c r="E11" s="51">
        <f t="shared" si="1"/>
        <v>25835771</v>
      </c>
      <c r="F11" s="51">
        <f t="shared" si="1"/>
        <v>25835771</v>
      </c>
      <c r="G11" s="51">
        <f t="shared" si="1"/>
        <v>2953228</v>
      </c>
      <c r="H11" s="51">
        <f t="shared" si="1"/>
        <v>0</v>
      </c>
      <c r="I11" s="51">
        <f t="shared" si="1"/>
        <v>836194</v>
      </c>
      <c r="J11" s="51">
        <f t="shared" si="1"/>
        <v>3789422</v>
      </c>
      <c r="K11" s="51">
        <f t="shared" si="1"/>
        <v>1041198</v>
      </c>
      <c r="L11" s="51">
        <f t="shared" si="1"/>
        <v>0</v>
      </c>
      <c r="M11" s="51">
        <f t="shared" si="1"/>
        <v>920287</v>
      </c>
      <c r="N11" s="51">
        <f t="shared" si="1"/>
        <v>1961485</v>
      </c>
      <c r="O11" s="51">
        <f t="shared" si="1"/>
        <v>535020</v>
      </c>
      <c r="P11" s="51">
        <f t="shared" si="1"/>
        <v>0</v>
      </c>
      <c r="Q11" s="51">
        <f t="shared" si="1"/>
        <v>920852</v>
      </c>
      <c r="R11" s="51">
        <f t="shared" si="1"/>
        <v>1455872</v>
      </c>
      <c r="S11" s="51">
        <f t="shared" si="1"/>
        <v>0</v>
      </c>
      <c r="T11" s="51">
        <f t="shared" si="1"/>
        <v>5404308</v>
      </c>
      <c r="U11" s="51">
        <f t="shared" si="1"/>
        <v>1870601</v>
      </c>
      <c r="V11" s="51">
        <f t="shared" si="1"/>
        <v>7274909</v>
      </c>
      <c r="W11" s="51">
        <f t="shared" si="1"/>
        <v>14481688</v>
      </c>
      <c r="X11" s="51">
        <f t="shared" si="1"/>
        <v>25835771</v>
      </c>
      <c r="Y11" s="51">
        <f t="shared" si="1"/>
        <v>-11354083</v>
      </c>
      <c r="Z11" s="52">
        <f>+IF(X11&lt;&gt;0,+(Y11/X11)*100,0)</f>
        <v>-43.947142123221326</v>
      </c>
      <c r="AA11" s="53">
        <f>SUM(AA6:AA10)</f>
        <v>25835771</v>
      </c>
    </row>
    <row r="12" spans="1:27" ht="13.5">
      <c r="A12" s="54" t="s">
        <v>38</v>
      </c>
      <c r="B12" s="35"/>
      <c r="C12" s="9"/>
      <c r="D12" s="10"/>
      <c r="E12" s="11">
        <v>3319329</v>
      </c>
      <c r="F12" s="11">
        <v>3319329</v>
      </c>
      <c r="G12" s="11"/>
      <c r="H12" s="11"/>
      <c r="I12" s="11"/>
      <c r="J12" s="11"/>
      <c r="K12" s="11">
        <v>441122</v>
      </c>
      <c r="L12" s="11"/>
      <c r="M12" s="11"/>
      <c r="N12" s="11">
        <v>441122</v>
      </c>
      <c r="O12" s="11"/>
      <c r="P12" s="11"/>
      <c r="Q12" s="11">
        <v>1221099</v>
      </c>
      <c r="R12" s="11">
        <v>1221099</v>
      </c>
      <c r="S12" s="11"/>
      <c r="T12" s="11"/>
      <c r="U12" s="11"/>
      <c r="V12" s="11"/>
      <c r="W12" s="11">
        <v>1662221</v>
      </c>
      <c r="X12" s="11">
        <v>3319329</v>
      </c>
      <c r="Y12" s="11">
        <v>-1657108</v>
      </c>
      <c r="Z12" s="2">
        <v>-49.92</v>
      </c>
      <c r="AA12" s="15">
        <v>3319329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6994334</v>
      </c>
      <c r="F37" s="11">
        <f t="shared" si="4"/>
        <v>6994334</v>
      </c>
      <c r="G37" s="11">
        <f t="shared" si="4"/>
        <v>0</v>
      </c>
      <c r="H37" s="11">
        <f t="shared" si="4"/>
        <v>0</v>
      </c>
      <c r="I37" s="11">
        <f t="shared" si="4"/>
        <v>195712</v>
      </c>
      <c r="J37" s="11">
        <f t="shared" si="4"/>
        <v>195712</v>
      </c>
      <c r="K37" s="11">
        <f t="shared" si="4"/>
        <v>268853</v>
      </c>
      <c r="L37" s="11">
        <f t="shared" si="4"/>
        <v>0</v>
      </c>
      <c r="M37" s="11">
        <f t="shared" si="4"/>
        <v>0</v>
      </c>
      <c r="N37" s="11">
        <f t="shared" si="4"/>
        <v>268853</v>
      </c>
      <c r="O37" s="11">
        <f t="shared" si="4"/>
        <v>178535</v>
      </c>
      <c r="P37" s="11">
        <f t="shared" si="4"/>
        <v>0</v>
      </c>
      <c r="Q37" s="11">
        <f t="shared" si="4"/>
        <v>619445</v>
      </c>
      <c r="R37" s="11">
        <f t="shared" si="4"/>
        <v>797980</v>
      </c>
      <c r="S37" s="11">
        <f t="shared" si="4"/>
        <v>0</v>
      </c>
      <c r="T37" s="11">
        <f t="shared" si="4"/>
        <v>3624454</v>
      </c>
      <c r="U37" s="11">
        <f t="shared" si="4"/>
        <v>710223</v>
      </c>
      <c r="V37" s="11">
        <f t="shared" si="4"/>
        <v>4334677</v>
      </c>
      <c r="W37" s="11">
        <f t="shared" si="4"/>
        <v>5597222</v>
      </c>
      <c r="X37" s="11">
        <f t="shared" si="4"/>
        <v>6994334</v>
      </c>
      <c r="Y37" s="11">
        <f t="shared" si="4"/>
        <v>-1397112</v>
      </c>
      <c r="Z37" s="2">
        <f t="shared" si="5"/>
        <v>-19.974911120915873</v>
      </c>
      <c r="AA37" s="15">
        <f>AA7+AA22</f>
        <v>6994334</v>
      </c>
    </row>
    <row r="38" spans="1:27" ht="13.5">
      <c r="A38" s="46" t="s">
        <v>34</v>
      </c>
      <c r="B38" s="47"/>
      <c r="C38" s="9">
        <f t="shared" si="4"/>
        <v>33000000</v>
      </c>
      <c r="D38" s="10">
        <f t="shared" si="4"/>
        <v>0</v>
      </c>
      <c r="E38" s="11">
        <f t="shared" si="4"/>
        <v>10000000</v>
      </c>
      <c r="F38" s="11">
        <f t="shared" si="4"/>
        <v>10000000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10000000</v>
      </c>
      <c r="Y38" s="11">
        <f t="shared" si="4"/>
        <v>-10000000</v>
      </c>
      <c r="Z38" s="2">
        <f t="shared" si="5"/>
        <v>-100</v>
      </c>
      <c r="AA38" s="15">
        <f>AA8+AA23</f>
        <v>10000000</v>
      </c>
    </row>
    <row r="39" spans="1:27" ht="13.5">
      <c r="A39" s="46" t="s">
        <v>35</v>
      </c>
      <c r="B39" s="47"/>
      <c r="C39" s="9">
        <f t="shared" si="4"/>
        <v>6821210</v>
      </c>
      <c r="D39" s="10">
        <f t="shared" si="4"/>
        <v>0</v>
      </c>
      <c r="E39" s="11">
        <f t="shared" si="4"/>
        <v>8841437</v>
      </c>
      <c r="F39" s="11">
        <f t="shared" si="4"/>
        <v>8841437</v>
      </c>
      <c r="G39" s="11">
        <f t="shared" si="4"/>
        <v>2020373</v>
      </c>
      <c r="H39" s="11">
        <f t="shared" si="4"/>
        <v>0</v>
      </c>
      <c r="I39" s="11">
        <f t="shared" si="4"/>
        <v>0</v>
      </c>
      <c r="J39" s="11">
        <f t="shared" si="4"/>
        <v>2020373</v>
      </c>
      <c r="K39" s="11">
        <f t="shared" si="4"/>
        <v>772345</v>
      </c>
      <c r="L39" s="11">
        <f t="shared" si="4"/>
        <v>0</v>
      </c>
      <c r="M39" s="11">
        <f t="shared" si="4"/>
        <v>703647</v>
      </c>
      <c r="N39" s="11">
        <f t="shared" si="4"/>
        <v>1475992</v>
      </c>
      <c r="O39" s="11">
        <f t="shared" si="4"/>
        <v>356485</v>
      </c>
      <c r="P39" s="11">
        <f t="shared" si="4"/>
        <v>0</v>
      </c>
      <c r="Q39" s="11">
        <f t="shared" si="4"/>
        <v>0</v>
      </c>
      <c r="R39" s="11">
        <f t="shared" si="4"/>
        <v>356485</v>
      </c>
      <c r="S39" s="11">
        <f t="shared" si="4"/>
        <v>0</v>
      </c>
      <c r="T39" s="11">
        <f t="shared" si="4"/>
        <v>1779854</v>
      </c>
      <c r="U39" s="11">
        <f t="shared" si="4"/>
        <v>1160378</v>
      </c>
      <c r="V39" s="11">
        <f t="shared" si="4"/>
        <v>2940232</v>
      </c>
      <c r="W39" s="11">
        <f t="shared" si="4"/>
        <v>6793082</v>
      </c>
      <c r="X39" s="11">
        <f t="shared" si="4"/>
        <v>8841437</v>
      </c>
      <c r="Y39" s="11">
        <f t="shared" si="4"/>
        <v>-2048355</v>
      </c>
      <c r="Z39" s="2">
        <f t="shared" si="5"/>
        <v>-23.16767059472346</v>
      </c>
      <c r="AA39" s="15">
        <f>AA9+AA24</f>
        <v>8841437</v>
      </c>
    </row>
    <row r="40" spans="1:27" ht="13.5">
      <c r="A40" s="46" t="s">
        <v>36</v>
      </c>
      <c r="B40" s="47"/>
      <c r="C40" s="9">
        <f t="shared" si="4"/>
        <v>875109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932855</v>
      </c>
      <c r="H40" s="11">
        <f t="shared" si="4"/>
        <v>0</v>
      </c>
      <c r="I40" s="11">
        <f t="shared" si="4"/>
        <v>640482</v>
      </c>
      <c r="J40" s="11">
        <f t="shared" si="4"/>
        <v>1573337</v>
      </c>
      <c r="K40" s="11">
        <f t="shared" si="4"/>
        <v>0</v>
      </c>
      <c r="L40" s="11">
        <f t="shared" si="4"/>
        <v>0</v>
      </c>
      <c r="M40" s="11">
        <f t="shared" si="4"/>
        <v>216640</v>
      </c>
      <c r="N40" s="11">
        <f t="shared" si="4"/>
        <v>216640</v>
      </c>
      <c r="O40" s="11">
        <f t="shared" si="4"/>
        <v>0</v>
      </c>
      <c r="P40" s="11">
        <f t="shared" si="4"/>
        <v>0</v>
      </c>
      <c r="Q40" s="11">
        <f t="shared" si="4"/>
        <v>301407</v>
      </c>
      <c r="R40" s="11">
        <f t="shared" si="4"/>
        <v>301407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2091384</v>
      </c>
      <c r="X40" s="11">
        <f t="shared" si="4"/>
        <v>0</v>
      </c>
      <c r="Y40" s="11">
        <f t="shared" si="4"/>
        <v>2091384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40696319</v>
      </c>
      <c r="D41" s="50">
        <f t="shared" si="6"/>
        <v>0</v>
      </c>
      <c r="E41" s="51">
        <f t="shared" si="6"/>
        <v>25835771</v>
      </c>
      <c r="F41" s="51">
        <f t="shared" si="6"/>
        <v>25835771</v>
      </c>
      <c r="G41" s="51">
        <f t="shared" si="6"/>
        <v>2953228</v>
      </c>
      <c r="H41" s="51">
        <f t="shared" si="6"/>
        <v>0</v>
      </c>
      <c r="I41" s="51">
        <f t="shared" si="6"/>
        <v>836194</v>
      </c>
      <c r="J41" s="51">
        <f t="shared" si="6"/>
        <v>3789422</v>
      </c>
      <c r="K41" s="51">
        <f t="shared" si="6"/>
        <v>1041198</v>
      </c>
      <c r="L41" s="51">
        <f t="shared" si="6"/>
        <v>0</v>
      </c>
      <c r="M41" s="51">
        <f t="shared" si="6"/>
        <v>920287</v>
      </c>
      <c r="N41" s="51">
        <f t="shared" si="6"/>
        <v>1961485</v>
      </c>
      <c r="O41" s="51">
        <f t="shared" si="6"/>
        <v>535020</v>
      </c>
      <c r="P41" s="51">
        <f t="shared" si="6"/>
        <v>0</v>
      </c>
      <c r="Q41" s="51">
        <f t="shared" si="6"/>
        <v>920852</v>
      </c>
      <c r="R41" s="51">
        <f t="shared" si="6"/>
        <v>1455872</v>
      </c>
      <c r="S41" s="51">
        <f t="shared" si="6"/>
        <v>0</v>
      </c>
      <c r="T41" s="51">
        <f t="shared" si="6"/>
        <v>5404308</v>
      </c>
      <c r="U41" s="51">
        <f t="shared" si="6"/>
        <v>1870601</v>
      </c>
      <c r="V41" s="51">
        <f t="shared" si="6"/>
        <v>7274909</v>
      </c>
      <c r="W41" s="51">
        <f t="shared" si="6"/>
        <v>14481688</v>
      </c>
      <c r="X41" s="51">
        <f t="shared" si="6"/>
        <v>25835771</v>
      </c>
      <c r="Y41" s="51">
        <f t="shared" si="6"/>
        <v>-11354083</v>
      </c>
      <c r="Z41" s="52">
        <f t="shared" si="5"/>
        <v>-43.947142123221326</v>
      </c>
      <c r="AA41" s="53">
        <f>SUM(AA36:AA40)</f>
        <v>25835771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3319329</v>
      </c>
      <c r="F42" s="67">
        <f t="shared" si="7"/>
        <v>3319329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441122</v>
      </c>
      <c r="L42" s="67">
        <f t="shared" si="7"/>
        <v>0</v>
      </c>
      <c r="M42" s="67">
        <f t="shared" si="7"/>
        <v>0</v>
      </c>
      <c r="N42" s="67">
        <f t="shared" si="7"/>
        <v>441122</v>
      </c>
      <c r="O42" s="67">
        <f t="shared" si="7"/>
        <v>0</v>
      </c>
      <c r="P42" s="67">
        <f t="shared" si="7"/>
        <v>0</v>
      </c>
      <c r="Q42" s="67">
        <f t="shared" si="7"/>
        <v>1221099</v>
      </c>
      <c r="R42" s="67">
        <f t="shared" si="7"/>
        <v>1221099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1662221</v>
      </c>
      <c r="X42" s="67">
        <f t="shared" si="7"/>
        <v>3319329</v>
      </c>
      <c r="Y42" s="67">
        <f t="shared" si="7"/>
        <v>-1657108</v>
      </c>
      <c r="Z42" s="69">
        <f t="shared" si="5"/>
        <v>-49.92298142184761</v>
      </c>
      <c r="AA42" s="68">
        <f aca="true" t="shared" si="8" ref="AA42:AA48">AA12+AA27</f>
        <v>3319329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40696319</v>
      </c>
      <c r="D49" s="78">
        <f t="shared" si="9"/>
        <v>0</v>
      </c>
      <c r="E49" s="79">
        <f t="shared" si="9"/>
        <v>29155100</v>
      </c>
      <c r="F49" s="79">
        <f t="shared" si="9"/>
        <v>29155100</v>
      </c>
      <c r="G49" s="79">
        <f t="shared" si="9"/>
        <v>2953228</v>
      </c>
      <c r="H49" s="79">
        <f t="shared" si="9"/>
        <v>0</v>
      </c>
      <c r="I49" s="79">
        <f t="shared" si="9"/>
        <v>836194</v>
      </c>
      <c r="J49" s="79">
        <f t="shared" si="9"/>
        <v>3789422</v>
      </c>
      <c r="K49" s="79">
        <f t="shared" si="9"/>
        <v>1482320</v>
      </c>
      <c r="L49" s="79">
        <f t="shared" si="9"/>
        <v>0</v>
      </c>
      <c r="M49" s="79">
        <f t="shared" si="9"/>
        <v>920287</v>
      </c>
      <c r="N49" s="79">
        <f t="shared" si="9"/>
        <v>2402607</v>
      </c>
      <c r="O49" s="79">
        <f t="shared" si="9"/>
        <v>535020</v>
      </c>
      <c r="P49" s="79">
        <f t="shared" si="9"/>
        <v>0</v>
      </c>
      <c r="Q49" s="79">
        <f t="shared" si="9"/>
        <v>2141951</v>
      </c>
      <c r="R49" s="79">
        <f t="shared" si="9"/>
        <v>2676971</v>
      </c>
      <c r="S49" s="79">
        <f t="shared" si="9"/>
        <v>0</v>
      </c>
      <c r="T49" s="79">
        <f t="shared" si="9"/>
        <v>5404308</v>
      </c>
      <c r="U49" s="79">
        <f t="shared" si="9"/>
        <v>1870601</v>
      </c>
      <c r="V49" s="79">
        <f t="shared" si="9"/>
        <v>7274909</v>
      </c>
      <c r="W49" s="79">
        <f t="shared" si="9"/>
        <v>16143909</v>
      </c>
      <c r="X49" s="79">
        <f t="shared" si="9"/>
        <v>29155100</v>
      </c>
      <c r="Y49" s="79">
        <f t="shared" si="9"/>
        <v>-13011191</v>
      </c>
      <c r="Z49" s="80">
        <f t="shared" si="5"/>
        <v>-44.62749570401062</v>
      </c>
      <c r="AA49" s="81">
        <f>SUM(AA41:AA48)</f>
        <v>29155100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3000320</v>
      </c>
      <c r="D68" s="10"/>
      <c r="E68" s="11">
        <v>2882978</v>
      </c>
      <c r="F68" s="11"/>
      <c r="G68" s="11">
        <v>984372</v>
      </c>
      <c r="H68" s="11">
        <v>145035</v>
      </c>
      <c r="I68" s="11">
        <v>143493</v>
      </c>
      <c r="J68" s="11">
        <v>1272900</v>
      </c>
      <c r="K68" s="11">
        <v>151364</v>
      </c>
      <c r="L68" s="11">
        <v>118040</v>
      </c>
      <c r="M68" s="11">
        <v>232251</v>
      </c>
      <c r="N68" s="11">
        <v>501655</v>
      </c>
      <c r="O68" s="11">
        <v>113974</v>
      </c>
      <c r="P68" s="11">
        <v>232654</v>
      </c>
      <c r="Q68" s="11">
        <v>173800</v>
      </c>
      <c r="R68" s="11">
        <v>520428</v>
      </c>
      <c r="S68" s="11">
        <v>100098</v>
      </c>
      <c r="T68" s="11">
        <v>146925</v>
      </c>
      <c r="U68" s="11">
        <v>-9607</v>
      </c>
      <c r="V68" s="11">
        <v>237416</v>
      </c>
      <c r="W68" s="11">
        <v>2532399</v>
      </c>
      <c r="X68" s="11"/>
      <c r="Y68" s="11">
        <v>2532399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3000320</v>
      </c>
      <c r="D69" s="78">
        <f t="shared" si="12"/>
        <v>0</v>
      </c>
      <c r="E69" s="79">
        <f t="shared" si="12"/>
        <v>2882978</v>
      </c>
      <c r="F69" s="79">
        <f t="shared" si="12"/>
        <v>0</v>
      </c>
      <c r="G69" s="79">
        <f t="shared" si="12"/>
        <v>984372</v>
      </c>
      <c r="H69" s="79">
        <f t="shared" si="12"/>
        <v>145035</v>
      </c>
      <c r="I69" s="79">
        <f t="shared" si="12"/>
        <v>143493</v>
      </c>
      <c r="J69" s="79">
        <f t="shared" si="12"/>
        <v>1272900</v>
      </c>
      <c r="K69" s="79">
        <f t="shared" si="12"/>
        <v>151364</v>
      </c>
      <c r="L69" s="79">
        <f t="shared" si="12"/>
        <v>118040</v>
      </c>
      <c r="M69" s="79">
        <f t="shared" si="12"/>
        <v>232251</v>
      </c>
      <c r="N69" s="79">
        <f t="shared" si="12"/>
        <v>501655</v>
      </c>
      <c r="O69" s="79">
        <f t="shared" si="12"/>
        <v>113974</v>
      </c>
      <c r="P69" s="79">
        <f t="shared" si="12"/>
        <v>232654</v>
      </c>
      <c r="Q69" s="79">
        <f t="shared" si="12"/>
        <v>173800</v>
      </c>
      <c r="R69" s="79">
        <f t="shared" si="12"/>
        <v>520428</v>
      </c>
      <c r="S69" s="79">
        <f t="shared" si="12"/>
        <v>100098</v>
      </c>
      <c r="T69" s="79">
        <f t="shared" si="12"/>
        <v>146925</v>
      </c>
      <c r="U69" s="79">
        <f t="shared" si="12"/>
        <v>-9607</v>
      </c>
      <c r="V69" s="79">
        <f t="shared" si="12"/>
        <v>237416</v>
      </c>
      <c r="W69" s="79">
        <f t="shared" si="12"/>
        <v>2532399</v>
      </c>
      <c r="X69" s="79">
        <f t="shared" si="12"/>
        <v>0</v>
      </c>
      <c r="Y69" s="79">
        <f t="shared" si="12"/>
        <v>2532399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82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83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84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85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2017-01-27T06:51:25Z</dcterms:created>
  <dcterms:modified xsi:type="dcterms:W3CDTF">2017-01-27T06:52:09Z</dcterms:modified>
  <cp:category/>
  <cp:version/>
  <cp:contentType/>
  <cp:contentStatus/>
</cp:coreProperties>
</file>