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2" sheetId="10" r:id="rId10"/>
    <sheet name="GT483" sheetId="11" r:id="rId11"/>
    <sheet name="GT484" sheetId="12" r:id="rId12"/>
    <sheet name="DC48" sheetId="13" r:id="rId13"/>
  </sheets>
  <definedNames>
    <definedName name="_xlnm.Print_Area" localSheetId="7">'DC42'!$A$1:$AA$74</definedName>
    <definedName name="_xlnm.Print_Area" localSheetId="12">'DC48'!$A$1:$AA$74</definedName>
    <definedName name="_xlnm.Print_Area" localSheetId="1">'EKU'!$A$1:$AA$74</definedName>
    <definedName name="_xlnm.Print_Area" localSheetId="4">'GT421'!$A$1:$AA$74</definedName>
    <definedName name="_xlnm.Print_Area" localSheetId="5">'GT422'!$A$1:$AA$74</definedName>
    <definedName name="_xlnm.Print_Area" localSheetId="6">'GT423'!$A$1:$AA$74</definedName>
    <definedName name="_xlnm.Print_Area" localSheetId="8">'GT481'!$A$1:$AA$74</definedName>
    <definedName name="_xlnm.Print_Area" localSheetId="9">'GT482'!$A$1:$AA$74</definedName>
    <definedName name="_xlnm.Print_Area" localSheetId="10">'GT483'!$A$1:$AA$74</definedName>
    <definedName name="_xlnm.Print_Area" localSheetId="11">'GT484'!$A$1:$AA$74</definedName>
    <definedName name="_xlnm.Print_Area" localSheetId="2">'JHB'!$A$1:$AA$74</definedName>
    <definedName name="_xlnm.Print_Area" localSheetId="0">'Summary'!$A$1:$AA$74</definedName>
    <definedName name="_xlnm.Print_Area" localSheetId="3">'TSH'!$A$1:$AA$74</definedName>
  </definedNames>
  <calcPr calcMode="manual" fullCalcOnLoad="1"/>
</workbook>
</file>

<file path=xl/sharedStrings.xml><?xml version="1.0" encoding="utf-8"?>
<sst xmlns="http://schemas.openxmlformats.org/spreadsheetml/2006/main" count="1339" uniqueCount="76">
  <si>
    <t>Gauteng: Ekurhuleni Metro(EKU) - Table C9 Quarterly Budget Statement - Capital Expenditure by Asset Clas ( All )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</si>
  <si>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</si>
  <si>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</si>
  <si>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</si>
  <si>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</si>
  <si>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</si>
  <si>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</si>
  <si>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</si>
  <si>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</si>
  <si>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</si>
  <si>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</si>
  <si>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</si>
  <si>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</si>
  <si>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</si>
  <si>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</si>
  <si>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</si>
  <si>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</si>
  <si>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</si>
  <si>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</si>
  <si>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</si>
  <si>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</si>
  <si>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</si>
  <si>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</si>
  <si>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</si>
  <si>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</si>
  <si>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</si>
  <si>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</si>
  <si>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</si>
  <si>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</si>
  <si>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</si>
  <si>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</si>
  <si>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</si>
  <si>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</si>
  <si>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</si>
  <si>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</si>
  <si>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</si>
  <si>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</si>
  <si>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</si>
  <si>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</si>
  <si>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</si>
  <si>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</si>
  <si>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</si>
  <si>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</si>
  <si>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</si>
  <si>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</si>
  <si>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</si>
  <si>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</si>
  <si>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Total Capital Expenditure</t>
  </si>
  <si>
    <t>4</t>
  </si>
  <si>
    <t>TOTAL CAPITAL EXPENDITURE - Asset Class</t>
  </si>
  <si>
    <t>Repairs and Maintenance by Asset Class</t>
  </si>
  <si>
    <t>6,7</t>
  </si>
  <si>
    <t>Repairs and Maintenance by Expenditure Items</t>
  </si>
  <si>
    <t>Employee related costs</t>
  </si>
  <si>
    <t>Other materials</t>
  </si>
  <si>
    <t>Contracted Services</t>
  </si>
  <si>
    <t>Other expenditure</t>
  </si>
  <si>
    <t>TOTAL REPAIRS AND MAINTENANCE EXPENDITURE</t>
  </si>
  <si>
    <t>Gauteng: City Of Johannesburg(JHB) - Table C9 Quarterly Budget Statement - Capital Expenditure by Asset Clas ( All ) for 4th Quarter ended 30 June 2015 (Figures Finalised as at 2015/07/31)</t>
  </si>
  <si>
    <t>Gauteng: City Of Tshwane(TSH) - Table C9 Quarterly Budget Statement - Capital Expenditure by Asset Clas ( All ) for 4th Quarter ended 30 June 2015 (Figures Finalised as at 2015/07/31)</t>
  </si>
  <si>
    <t>Gauteng: Emfuleni(GT421) - Table C9 Quarterly Budget Statement - Capital Expenditure by Asset Clas ( All ) for 4th Quarter ended 30 June 2015 (Figures Finalised as at 2015/07/31)</t>
  </si>
  <si>
    <t>Gauteng: Midvaal(GT422) - Table C9 Quarterly Budget Statement - Capital Expenditure by Asset Clas ( All ) for 4th Quarter ended 30 June 2015 (Figures Finalised as at 2015/07/31)</t>
  </si>
  <si>
    <t>Gauteng: Lesedi(GT423) - Table C9 Quarterly Budget Statement - Capital Expenditure by Asset Clas ( All ) for 4th Quarter ended 30 June 2015 (Figures Finalised as at 2015/07/31)</t>
  </si>
  <si>
    <t>Gauteng: Sedibeng(DC42) - Table C9 Quarterly Budget Statement - Capital Expenditure by Asset Clas ( All ) for 4th Quarter ended 30 June 2015 (Figures Finalised as at 2015/07/31)</t>
  </si>
  <si>
    <t>Gauteng: Mogale City(GT481) - Table C9 Quarterly Budget Statement - Capital Expenditure by Asset Clas ( All ) for 4th Quarter ended 30 June 2015 (Figures Finalised as at 2015/07/31)</t>
  </si>
  <si>
    <t>Gauteng: Randfontein(GT482) - Table C9 Quarterly Budget Statement - Capital Expenditure by Asset Clas ( All ) for 4th Quarter ended 30 June 2015 (Figures Finalised as at 2015/07/31)</t>
  </si>
  <si>
    <t>Gauteng: Westonaria(GT483) - Table C9 Quarterly Budget Statement - Capital Expenditure by Asset Clas ( All ) for 4th Quarter ended 30 June 2015 (Figures Finalised as at 2015/07/31)</t>
  </si>
  <si>
    <t>Gauteng: Merafong City(GT484) - Table C9 Quarterly Budget Statement - Capital Expenditure by Asset Clas ( All ) for 4th Quarter ended 30 June 2015 (Figures Finalised as at 2015/07/31)</t>
  </si>
  <si>
    <t>Gauteng: West Rand(DC48) - Table C9 Quarterly Budget Statement - Capital Expenditure by Asset Clas ( All ) for 4th Quarter ended 30 June 2015 (Figures Finalised as at 2015/07/31)</t>
  </si>
  <si>
    <t>Summary - Table C9 Quarterly Budget Statement - Capital Expenditure by Asset Class ( All ) for 4th Quarter ended 30 June 2015 (Figures Finalised as at 2015/07/31)</t>
  </si>
  <si>
    <t>References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</si>
  <si>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</si>
  <si>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</si>
  <si>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</si>
  <si>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 xml:space="preserve"> 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</si>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</sst>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0.0%"/>
    <numFmt numFmtId="173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4" fillId="0" borderId="11" xfId="0" applyNumberFormat="1" applyFont="1" applyFill="1" applyBorder="1" applyAlignment="1" applyProtection="1">
      <alignment/>
      <protection/>
    </xf>
    <xf numFmtId="171" fontId="4" fillId="0" borderId="12" xfId="0" applyNumberFormat="1" applyFont="1" applyFill="1" applyBorder="1" applyAlignment="1" applyProtection="1">
      <alignment/>
      <protection/>
    </xf>
    <xf numFmtId="171" fontId="4" fillId="0" borderId="13" xfId="0" applyNumberFormat="1" applyFont="1" applyFill="1" applyBorder="1" applyAlignment="1" applyProtection="1">
      <alignment/>
      <protection/>
    </xf>
    <xf numFmtId="171" fontId="4" fillId="0" borderId="1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3" fontId="4" fillId="0" borderId="14" xfId="0" applyNumberFormat="1" applyFont="1" applyFill="1" applyBorder="1" applyAlignment="1" applyProtection="1">
      <alignment/>
      <protection/>
    </xf>
    <xf numFmtId="173" fontId="4" fillId="0" borderId="15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3" fontId="4" fillId="0" borderId="14" xfId="42" applyNumberFormat="1" applyFont="1" applyFill="1" applyBorder="1" applyAlignment="1" applyProtection="1">
      <alignment/>
      <protection/>
    </xf>
    <xf numFmtId="173" fontId="4" fillId="0" borderId="15" xfId="42" applyNumberFormat="1" applyFont="1" applyFill="1" applyBorder="1" applyAlignment="1" applyProtection="1">
      <alignment/>
      <protection/>
    </xf>
    <xf numFmtId="173" fontId="4" fillId="0" borderId="11" xfId="42" applyNumberFormat="1" applyFont="1" applyFill="1" applyBorder="1" applyAlignment="1" applyProtection="1">
      <alignment/>
      <protection/>
    </xf>
    <xf numFmtId="173" fontId="4" fillId="0" borderId="16" xfId="0" applyNumberFormat="1" applyFont="1" applyFill="1" applyBorder="1" applyAlignment="1" applyProtection="1">
      <alignment/>
      <protection/>
    </xf>
    <xf numFmtId="173" fontId="4" fillId="0" borderId="17" xfId="0" applyNumberFormat="1" applyFont="1" applyFill="1" applyBorder="1" applyAlignment="1" applyProtection="1">
      <alignment/>
      <protection/>
    </xf>
    <xf numFmtId="173" fontId="4" fillId="0" borderId="18" xfId="0" applyNumberFormat="1" applyFont="1" applyFill="1" applyBorder="1" applyAlignment="1" applyProtection="1">
      <alignment/>
      <protection/>
    </xf>
    <xf numFmtId="173" fontId="4" fillId="0" borderId="12" xfId="0" applyNumberFormat="1" applyFont="1" applyFill="1" applyBorder="1" applyAlignment="1" applyProtection="1">
      <alignment/>
      <protection/>
    </xf>
    <xf numFmtId="173" fontId="4" fillId="0" borderId="19" xfId="0" applyNumberFormat="1" applyFont="1" applyFill="1" applyBorder="1" applyAlignment="1" applyProtection="1">
      <alignment/>
      <protection/>
    </xf>
    <xf numFmtId="173" fontId="4" fillId="0" borderId="20" xfId="0" applyNumberFormat="1" applyFont="1" applyFill="1" applyBorder="1" applyAlignment="1" applyProtection="1">
      <alignment/>
      <protection/>
    </xf>
    <xf numFmtId="173" fontId="4" fillId="0" borderId="13" xfId="0" applyNumberFormat="1" applyFont="1" applyFill="1" applyBorder="1" applyAlignment="1" applyProtection="1">
      <alignment/>
      <protection/>
    </xf>
    <xf numFmtId="173" fontId="4" fillId="0" borderId="16" xfId="42" applyNumberFormat="1" applyFont="1" applyFill="1" applyBorder="1" applyAlignment="1" applyProtection="1">
      <alignment/>
      <protection/>
    </xf>
    <xf numFmtId="173" fontId="4" fillId="0" borderId="21" xfId="0" applyNumberFormat="1" applyFont="1" applyFill="1" applyBorder="1" applyAlignment="1" applyProtection="1">
      <alignment/>
      <protection/>
    </xf>
    <xf numFmtId="173" fontId="4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23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/>
      <protection/>
    </xf>
    <xf numFmtId="173" fontId="3" fillId="0" borderId="28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left" indent="1"/>
      <protection/>
    </xf>
    <xf numFmtId="173" fontId="3" fillId="0" borderId="15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3" fillId="0" borderId="16" xfId="0" applyNumberFormat="1" applyFont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indent="2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left" indent="2"/>
      <protection/>
    </xf>
    <xf numFmtId="173" fontId="6" fillId="0" borderId="29" xfId="0" applyNumberFormat="1" applyFont="1" applyFill="1" applyBorder="1" applyAlignment="1" applyProtection="1">
      <alignment/>
      <protection/>
    </xf>
    <xf numFmtId="173" fontId="6" fillId="0" borderId="30" xfId="0" applyNumberFormat="1" applyFont="1" applyFill="1" applyBorder="1" applyAlignment="1" applyProtection="1">
      <alignment/>
      <protection/>
    </xf>
    <xf numFmtId="173" fontId="6" fillId="0" borderId="31" xfId="0" applyNumberFormat="1" applyFont="1" applyFill="1" applyBorder="1" applyAlignment="1" applyProtection="1">
      <alignment/>
      <protection/>
    </xf>
    <xf numFmtId="171" fontId="6" fillId="0" borderId="31" xfId="0" applyNumberFormat="1" applyFont="1" applyFill="1" applyBorder="1" applyAlignment="1" applyProtection="1">
      <alignment/>
      <protection/>
    </xf>
    <xf numFmtId="173" fontId="6" fillId="0" borderId="32" xfId="0" applyNumberFormat="1" applyFont="1" applyFill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left" indent="2"/>
      <protection/>
    </xf>
    <xf numFmtId="0" fontId="4" fillId="0" borderId="15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173" fontId="3" fillId="0" borderId="14" xfId="0" applyNumberFormat="1" applyFont="1" applyFill="1" applyBorder="1" applyAlignment="1" applyProtection="1">
      <alignment/>
      <protection/>
    </xf>
    <xf numFmtId="173" fontId="3" fillId="0" borderId="15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171" fontId="3" fillId="0" borderId="11" xfId="0" applyNumberFormat="1" applyFont="1" applyFill="1" applyBorder="1" applyAlignment="1" applyProtection="1">
      <alignment/>
      <protection/>
    </xf>
    <xf numFmtId="173" fontId="3" fillId="0" borderId="16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173" fontId="4" fillId="0" borderId="14" xfId="0" applyNumberFormat="1" applyFont="1" applyBorder="1" applyAlignment="1" applyProtection="1">
      <alignment/>
      <protection/>
    </xf>
    <xf numFmtId="173" fontId="4" fillId="0" borderId="15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3" fontId="4" fillId="0" borderId="16" xfId="0" applyNumberFormat="1" applyFont="1" applyBorder="1" applyAlignment="1" applyProtection="1">
      <alignment/>
      <protection/>
    </xf>
    <xf numFmtId="171" fontId="4" fillId="0" borderId="11" xfId="0" applyNumberFormat="1" applyFont="1" applyBorder="1" applyAlignment="1" applyProtection="1">
      <alignment/>
      <protection/>
    </xf>
    <xf numFmtId="173" fontId="4" fillId="0" borderId="14" xfId="42" applyNumberFormat="1" applyFont="1" applyBorder="1" applyAlignment="1" applyProtection="1">
      <alignment/>
      <protection/>
    </xf>
    <xf numFmtId="173" fontId="4" fillId="0" borderId="15" xfId="42" applyNumberFormat="1" applyFont="1" applyBorder="1" applyAlignment="1" applyProtection="1">
      <alignment/>
      <protection/>
    </xf>
    <xf numFmtId="173" fontId="4" fillId="0" borderId="11" xfId="42" applyNumberFormat="1" applyFont="1" applyBorder="1" applyAlignment="1" applyProtection="1">
      <alignment/>
      <protection/>
    </xf>
    <xf numFmtId="171" fontId="4" fillId="0" borderId="11" xfId="42" applyNumberFormat="1" applyFont="1" applyBorder="1" applyAlignment="1" applyProtection="1">
      <alignment/>
      <protection/>
    </xf>
    <xf numFmtId="173" fontId="4" fillId="0" borderId="16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73" fontId="3" fillId="0" borderId="36" xfId="0" applyNumberFormat="1" applyFont="1" applyBorder="1" applyAlignment="1" applyProtection="1">
      <alignment/>
      <protection/>
    </xf>
    <xf numFmtId="173" fontId="3" fillId="0" borderId="34" xfId="0" applyNumberFormat="1" applyFont="1" applyBorder="1" applyAlignment="1" applyProtection="1">
      <alignment/>
      <protection/>
    </xf>
    <xf numFmtId="173" fontId="3" fillId="0" borderId="35" xfId="0" applyNumberFormat="1" applyFont="1" applyBorder="1" applyAlignment="1" applyProtection="1">
      <alignment/>
      <protection/>
    </xf>
    <xf numFmtId="171" fontId="3" fillId="0" borderId="35" xfId="0" applyNumberFormat="1" applyFont="1" applyBorder="1" applyAlignment="1" applyProtection="1">
      <alignment/>
      <protection/>
    </xf>
    <xf numFmtId="173" fontId="3" fillId="0" borderId="37" xfId="0" applyNumberFormat="1" applyFont="1" applyBorder="1" applyAlignment="1" applyProtection="1">
      <alignment/>
      <protection/>
    </xf>
    <xf numFmtId="0" fontId="4" fillId="0" borderId="38" xfId="0" applyNumberFormat="1" applyFont="1" applyBorder="1" applyAlignment="1" applyProtection="1">
      <alignment horizontal="left" indent="1"/>
      <protection/>
    </xf>
    <xf numFmtId="0" fontId="5" fillId="0" borderId="38" xfId="0" applyNumberFormat="1" applyFont="1" applyFill="1" applyBorder="1" applyAlignment="1" applyProtection="1">
      <alignment horizontal="left" indent="1"/>
      <protection/>
    </xf>
    <xf numFmtId="0" fontId="6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Border="1" applyAlignment="1" applyProtection="1">
      <alignment horizontal="left" indent="2"/>
      <protection/>
    </xf>
    <xf numFmtId="0" fontId="4" fillId="0" borderId="25" xfId="0" applyNumberFormat="1" applyFont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73" fontId="3" fillId="0" borderId="40" xfId="0" applyNumberFormat="1" applyFont="1" applyBorder="1" applyAlignment="1" applyProtection="1">
      <alignment/>
      <protection/>
    </xf>
    <xf numFmtId="0" fontId="3" fillId="0" borderId="38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Border="1" applyAlignment="1" applyProtection="1">
      <alignment horizontal="center"/>
      <protection/>
    </xf>
    <xf numFmtId="173" fontId="6" fillId="0" borderId="14" xfId="59" applyNumberFormat="1" applyFont="1" applyFill="1" applyBorder="1" applyAlignment="1" applyProtection="1">
      <alignment horizontal="center"/>
      <protection/>
    </xf>
    <xf numFmtId="173" fontId="6" fillId="0" borderId="15" xfId="59" applyNumberFormat="1" applyFont="1" applyFill="1" applyBorder="1" applyAlignment="1" applyProtection="1">
      <alignment horizontal="center"/>
      <protection/>
    </xf>
    <xf numFmtId="173" fontId="6" fillId="0" borderId="11" xfId="59" applyNumberFormat="1" applyFont="1" applyFill="1" applyBorder="1" applyAlignment="1" applyProtection="1">
      <alignment horizontal="center"/>
      <protection/>
    </xf>
    <xf numFmtId="173" fontId="6" fillId="0" borderId="16" xfId="59" applyNumberFormat="1" applyFont="1" applyFill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4222580703</v>
      </c>
      <c r="D5" s="42">
        <f t="shared" si="0"/>
        <v>0</v>
      </c>
      <c r="E5" s="43">
        <f t="shared" si="0"/>
        <v>10939301137</v>
      </c>
      <c r="F5" s="43">
        <f t="shared" si="0"/>
        <v>11320853378</v>
      </c>
      <c r="G5" s="43">
        <f t="shared" si="0"/>
        <v>476625914</v>
      </c>
      <c r="H5" s="43">
        <f t="shared" si="0"/>
        <v>621538549</v>
      </c>
      <c r="I5" s="43">
        <f t="shared" si="0"/>
        <v>622841656</v>
      </c>
      <c r="J5" s="43">
        <f t="shared" si="0"/>
        <v>1721006119</v>
      </c>
      <c r="K5" s="43">
        <f t="shared" si="0"/>
        <v>528131457</v>
      </c>
      <c r="L5" s="43">
        <f t="shared" si="0"/>
        <v>631701472</v>
      </c>
      <c r="M5" s="43">
        <f t="shared" si="0"/>
        <v>856749289</v>
      </c>
      <c r="N5" s="43">
        <f t="shared" si="0"/>
        <v>2016582218</v>
      </c>
      <c r="O5" s="43">
        <f t="shared" si="0"/>
        <v>526790724</v>
      </c>
      <c r="P5" s="43">
        <f t="shared" si="0"/>
        <v>1208290546</v>
      </c>
      <c r="Q5" s="43">
        <f t="shared" si="0"/>
        <v>1132050214</v>
      </c>
      <c r="R5" s="43">
        <f t="shared" si="0"/>
        <v>2867131484</v>
      </c>
      <c r="S5" s="43">
        <f t="shared" si="0"/>
        <v>930133881</v>
      </c>
      <c r="T5" s="43">
        <f t="shared" si="0"/>
        <v>2175958265</v>
      </c>
      <c r="U5" s="43">
        <f t="shared" si="0"/>
        <v>5510094037</v>
      </c>
      <c r="V5" s="43">
        <f t="shared" si="0"/>
        <v>8616186183</v>
      </c>
      <c r="W5" s="43">
        <f t="shared" si="0"/>
        <v>15220906004</v>
      </c>
      <c r="X5" s="43">
        <f t="shared" si="0"/>
        <v>11320853378</v>
      </c>
      <c r="Y5" s="43">
        <f t="shared" si="0"/>
        <v>3900052626</v>
      </c>
      <c r="Z5" s="44">
        <f>+IF(X5&lt;&gt;0,+(Y5/X5)*100,0)</f>
        <v>34.450164627863096</v>
      </c>
      <c r="AA5" s="45">
        <f>SUM(AA11:AA18)</f>
        <v>11320853378</v>
      </c>
    </row>
    <row r="6" spans="1:27" ht="13.5">
      <c r="A6" s="46" t="s">
        <v>32</v>
      </c>
      <c r="B6" s="47"/>
      <c r="C6" s="9">
        <v>2201623648</v>
      </c>
      <c r="D6" s="10"/>
      <c r="E6" s="11">
        <v>3253852948</v>
      </c>
      <c r="F6" s="11">
        <v>3316949378</v>
      </c>
      <c r="G6" s="11">
        <v>35484092</v>
      </c>
      <c r="H6" s="11">
        <v>327299552</v>
      </c>
      <c r="I6" s="11">
        <v>589272648</v>
      </c>
      <c r="J6" s="11">
        <v>952056292</v>
      </c>
      <c r="K6" s="11">
        <v>115572578</v>
      </c>
      <c r="L6" s="11">
        <v>133253196</v>
      </c>
      <c r="M6" s="11">
        <v>14020122</v>
      </c>
      <c r="N6" s="11">
        <v>262845896</v>
      </c>
      <c r="O6" s="11">
        <v>37034037</v>
      </c>
      <c r="P6" s="11">
        <v>258648896</v>
      </c>
      <c r="Q6" s="11">
        <v>340774860</v>
      </c>
      <c r="R6" s="11">
        <v>636457793</v>
      </c>
      <c r="S6" s="11">
        <v>248996524</v>
      </c>
      <c r="T6" s="11">
        <v>260758204</v>
      </c>
      <c r="U6" s="11">
        <v>1053603654</v>
      </c>
      <c r="V6" s="11">
        <v>1563358382</v>
      </c>
      <c r="W6" s="11">
        <v>3414718363</v>
      </c>
      <c r="X6" s="11">
        <v>3316949378</v>
      </c>
      <c r="Y6" s="11">
        <v>97768985</v>
      </c>
      <c r="Z6" s="2">
        <v>2.95</v>
      </c>
      <c r="AA6" s="15">
        <v>3316949378</v>
      </c>
    </row>
    <row r="7" spans="1:27" ht="13.5">
      <c r="A7" s="46" t="s">
        <v>33</v>
      </c>
      <c r="B7" s="47"/>
      <c r="C7" s="9">
        <v>562986067</v>
      </c>
      <c r="D7" s="10"/>
      <c r="E7" s="11">
        <v>1625298000</v>
      </c>
      <c r="F7" s="11">
        <v>1562029561</v>
      </c>
      <c r="G7" s="11">
        <v>7451178</v>
      </c>
      <c r="H7" s="11">
        <v>29027128</v>
      </c>
      <c r="I7" s="11">
        <v>-191818736</v>
      </c>
      <c r="J7" s="11">
        <v>-155340430</v>
      </c>
      <c r="K7" s="11">
        <v>33190400</v>
      </c>
      <c r="L7" s="11">
        <v>49984091</v>
      </c>
      <c r="M7" s="11">
        <v>809577100</v>
      </c>
      <c r="N7" s="11">
        <v>892751591</v>
      </c>
      <c r="O7" s="11">
        <v>13894252</v>
      </c>
      <c r="P7" s="11">
        <v>229892854</v>
      </c>
      <c r="Q7" s="11">
        <v>82552289</v>
      </c>
      <c r="R7" s="11">
        <v>326339395</v>
      </c>
      <c r="S7" s="11">
        <v>289775093</v>
      </c>
      <c r="T7" s="11">
        <v>461240529</v>
      </c>
      <c r="U7" s="11">
        <v>793408896</v>
      </c>
      <c r="V7" s="11">
        <v>1544424518</v>
      </c>
      <c r="W7" s="11">
        <v>2608175074</v>
      </c>
      <c r="X7" s="11">
        <v>1562029561</v>
      </c>
      <c r="Y7" s="11">
        <v>1046145513</v>
      </c>
      <c r="Z7" s="2">
        <v>66.97</v>
      </c>
      <c r="AA7" s="15">
        <v>1562029561</v>
      </c>
    </row>
    <row r="8" spans="1:27" ht="13.5">
      <c r="A8" s="46" t="s">
        <v>34</v>
      </c>
      <c r="B8" s="47"/>
      <c r="C8" s="9">
        <v>350799953</v>
      </c>
      <c r="D8" s="10"/>
      <c r="E8" s="11">
        <v>455135537</v>
      </c>
      <c r="F8" s="11">
        <v>486732134</v>
      </c>
      <c r="G8" s="11">
        <v>7549403</v>
      </c>
      <c r="H8" s="11">
        <v>12321991</v>
      </c>
      <c r="I8" s="11">
        <v>19329101</v>
      </c>
      <c r="J8" s="11">
        <v>39200495</v>
      </c>
      <c r="K8" s="11">
        <v>5040985</v>
      </c>
      <c r="L8" s="11">
        <v>16867216</v>
      </c>
      <c r="M8" s="11">
        <v>429929610</v>
      </c>
      <c r="N8" s="11">
        <v>451837811</v>
      </c>
      <c r="O8" s="11">
        <v>19951665</v>
      </c>
      <c r="P8" s="11">
        <v>344936987</v>
      </c>
      <c r="Q8" s="11">
        <v>319734486</v>
      </c>
      <c r="R8" s="11">
        <v>684623138</v>
      </c>
      <c r="S8" s="11">
        <v>90509325</v>
      </c>
      <c r="T8" s="11">
        <v>51302970</v>
      </c>
      <c r="U8" s="11">
        <v>373443822</v>
      </c>
      <c r="V8" s="11">
        <v>515256117</v>
      </c>
      <c r="W8" s="11">
        <v>1690917561</v>
      </c>
      <c r="X8" s="11">
        <v>486732134</v>
      </c>
      <c r="Y8" s="11">
        <v>1204185427</v>
      </c>
      <c r="Z8" s="2">
        <v>247.4</v>
      </c>
      <c r="AA8" s="15">
        <v>486732134</v>
      </c>
    </row>
    <row r="9" spans="1:27" ht="13.5">
      <c r="A9" s="46" t="s">
        <v>35</v>
      </c>
      <c r="B9" s="47"/>
      <c r="C9" s="9">
        <v>91621274</v>
      </c>
      <c r="D9" s="10"/>
      <c r="E9" s="11">
        <v>529319000</v>
      </c>
      <c r="F9" s="11">
        <v>559386455</v>
      </c>
      <c r="G9" s="11">
        <v>3631121</v>
      </c>
      <c r="H9" s="11">
        <v>1294447</v>
      </c>
      <c r="I9" s="11">
        <v>-40802464</v>
      </c>
      <c r="J9" s="11">
        <v>-35876896</v>
      </c>
      <c r="K9" s="11">
        <v>27819076</v>
      </c>
      <c r="L9" s="11">
        <v>5825163</v>
      </c>
      <c r="M9" s="11">
        <v>55826616</v>
      </c>
      <c r="N9" s="11">
        <v>89470855</v>
      </c>
      <c r="O9" s="11">
        <v>215753</v>
      </c>
      <c r="P9" s="11">
        <v>19808753</v>
      </c>
      <c r="Q9" s="11">
        <v>224117892</v>
      </c>
      <c r="R9" s="11">
        <v>244142398</v>
      </c>
      <c r="S9" s="11">
        <v>9916430</v>
      </c>
      <c r="T9" s="11">
        <v>11727434</v>
      </c>
      <c r="U9" s="11">
        <v>212050897</v>
      </c>
      <c r="V9" s="11">
        <v>233694761</v>
      </c>
      <c r="W9" s="11">
        <v>531431118</v>
      </c>
      <c r="X9" s="11">
        <v>559386455</v>
      </c>
      <c r="Y9" s="11">
        <v>-27955337</v>
      </c>
      <c r="Z9" s="2">
        <v>-5</v>
      </c>
      <c r="AA9" s="15">
        <v>559386455</v>
      </c>
    </row>
    <row r="10" spans="1:27" ht="13.5">
      <c r="A10" s="46" t="s">
        <v>36</v>
      </c>
      <c r="B10" s="47"/>
      <c r="C10" s="9">
        <v>359932094</v>
      </c>
      <c r="D10" s="10"/>
      <c r="E10" s="11">
        <v>351993551</v>
      </c>
      <c r="F10" s="11">
        <v>428208443</v>
      </c>
      <c r="G10" s="11">
        <v>355309491</v>
      </c>
      <c r="H10" s="11">
        <v>222663185</v>
      </c>
      <c r="I10" s="11">
        <v>38490745</v>
      </c>
      <c r="J10" s="11">
        <v>616463421</v>
      </c>
      <c r="K10" s="11">
        <v>223333483</v>
      </c>
      <c r="L10" s="11">
        <v>331369204</v>
      </c>
      <c r="M10" s="11">
        <v>-461436981</v>
      </c>
      <c r="N10" s="11">
        <v>93265706</v>
      </c>
      <c r="O10" s="11">
        <v>260173559</v>
      </c>
      <c r="P10" s="11">
        <v>210300589</v>
      </c>
      <c r="Q10" s="11">
        <v>-142737496</v>
      </c>
      <c r="R10" s="11">
        <v>327736652</v>
      </c>
      <c r="S10" s="11">
        <v>155215676</v>
      </c>
      <c r="T10" s="11">
        <v>1104422655</v>
      </c>
      <c r="U10" s="11">
        <v>1953276777</v>
      </c>
      <c r="V10" s="11">
        <v>3212915108</v>
      </c>
      <c r="W10" s="11">
        <v>4250380887</v>
      </c>
      <c r="X10" s="11">
        <v>428208443</v>
      </c>
      <c r="Y10" s="11">
        <v>3822172444</v>
      </c>
      <c r="Z10" s="2">
        <v>892.6</v>
      </c>
      <c r="AA10" s="15">
        <v>428208443</v>
      </c>
    </row>
    <row r="11" spans="1:27" ht="13.5">
      <c r="A11" s="48" t="s">
        <v>37</v>
      </c>
      <c r="B11" s="47"/>
      <c r="C11" s="49">
        <f aca="true" t="shared" si="1" ref="C11:Y11">SUM(C6:C10)</f>
        <v>3566963036</v>
      </c>
      <c r="D11" s="50">
        <f t="shared" si="1"/>
        <v>0</v>
      </c>
      <c r="E11" s="51">
        <f t="shared" si="1"/>
        <v>6215599036</v>
      </c>
      <c r="F11" s="51">
        <f t="shared" si="1"/>
        <v>6353305971</v>
      </c>
      <c r="G11" s="51">
        <f t="shared" si="1"/>
        <v>409425285</v>
      </c>
      <c r="H11" s="51">
        <f t="shared" si="1"/>
        <v>592606303</v>
      </c>
      <c r="I11" s="51">
        <f t="shared" si="1"/>
        <v>414471294</v>
      </c>
      <c r="J11" s="51">
        <f t="shared" si="1"/>
        <v>1416502882</v>
      </c>
      <c r="K11" s="51">
        <f t="shared" si="1"/>
        <v>404956522</v>
      </c>
      <c r="L11" s="51">
        <f t="shared" si="1"/>
        <v>537298870</v>
      </c>
      <c r="M11" s="51">
        <f t="shared" si="1"/>
        <v>847916467</v>
      </c>
      <c r="N11" s="51">
        <f t="shared" si="1"/>
        <v>1790171859</v>
      </c>
      <c r="O11" s="51">
        <f t="shared" si="1"/>
        <v>331269266</v>
      </c>
      <c r="P11" s="51">
        <f t="shared" si="1"/>
        <v>1063588079</v>
      </c>
      <c r="Q11" s="51">
        <f t="shared" si="1"/>
        <v>824442031</v>
      </c>
      <c r="R11" s="51">
        <f t="shared" si="1"/>
        <v>2219299376</v>
      </c>
      <c r="S11" s="51">
        <f t="shared" si="1"/>
        <v>794413048</v>
      </c>
      <c r="T11" s="51">
        <f t="shared" si="1"/>
        <v>1889451792</v>
      </c>
      <c r="U11" s="51">
        <f t="shared" si="1"/>
        <v>4385784046</v>
      </c>
      <c r="V11" s="51">
        <f t="shared" si="1"/>
        <v>7069648886</v>
      </c>
      <c r="W11" s="51">
        <f t="shared" si="1"/>
        <v>12495623003</v>
      </c>
      <c r="X11" s="51">
        <f t="shared" si="1"/>
        <v>6353305971</v>
      </c>
      <c r="Y11" s="51">
        <f t="shared" si="1"/>
        <v>6142317032</v>
      </c>
      <c r="Z11" s="52">
        <f>+IF(X11&lt;&gt;0,+(Y11/X11)*100,0)</f>
        <v>96.67906850444366</v>
      </c>
      <c r="AA11" s="53">
        <f>SUM(AA6:AA10)</f>
        <v>6353305971</v>
      </c>
    </row>
    <row r="12" spans="1:27" ht="13.5">
      <c r="A12" s="54" t="s">
        <v>38</v>
      </c>
      <c r="B12" s="35"/>
      <c r="C12" s="9">
        <v>459524019</v>
      </c>
      <c r="D12" s="10"/>
      <c r="E12" s="11">
        <v>1061146141</v>
      </c>
      <c r="F12" s="11">
        <v>1139302629</v>
      </c>
      <c r="G12" s="11">
        <v>58362094</v>
      </c>
      <c r="H12" s="11">
        <v>8500161</v>
      </c>
      <c r="I12" s="11">
        <v>-1067478</v>
      </c>
      <c r="J12" s="11">
        <v>65794777</v>
      </c>
      <c r="K12" s="11">
        <v>64365007</v>
      </c>
      <c r="L12" s="11">
        <v>39543819</v>
      </c>
      <c r="M12" s="11">
        <v>80484769</v>
      </c>
      <c r="N12" s="11">
        <v>184393595</v>
      </c>
      <c r="O12" s="11">
        <v>107280991</v>
      </c>
      <c r="P12" s="11">
        <v>46566315</v>
      </c>
      <c r="Q12" s="11">
        <v>42202336</v>
      </c>
      <c r="R12" s="11">
        <v>196049642</v>
      </c>
      <c r="S12" s="11">
        <v>53808026</v>
      </c>
      <c r="T12" s="11">
        <v>103771232</v>
      </c>
      <c r="U12" s="11">
        <v>261214495</v>
      </c>
      <c r="V12" s="11">
        <v>418793753</v>
      </c>
      <c r="W12" s="11">
        <v>865031767</v>
      </c>
      <c r="X12" s="11">
        <v>1139302629</v>
      </c>
      <c r="Y12" s="11">
        <v>-274270862</v>
      </c>
      <c r="Z12" s="2">
        <v>-24.07</v>
      </c>
      <c r="AA12" s="15">
        <v>1139302629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>
        <v>13341416</v>
      </c>
      <c r="D14" s="10"/>
      <c r="E14" s="11">
        <v>196800000</v>
      </c>
      <c r="F14" s="11">
        <v>287556345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287556345</v>
      </c>
      <c r="Y14" s="11">
        <v>-287556345</v>
      </c>
      <c r="Z14" s="2">
        <v>-100</v>
      </c>
      <c r="AA14" s="15">
        <v>287556345</v>
      </c>
    </row>
    <row r="15" spans="1:27" ht="13.5">
      <c r="A15" s="54" t="s">
        <v>41</v>
      </c>
      <c r="B15" s="35" t="s">
        <v>42</v>
      </c>
      <c r="C15" s="9">
        <v>176932660</v>
      </c>
      <c r="D15" s="10"/>
      <c r="E15" s="11">
        <v>3451513235</v>
      </c>
      <c r="F15" s="11">
        <v>3521241583</v>
      </c>
      <c r="G15" s="11">
        <v>8838710</v>
      </c>
      <c r="H15" s="11">
        <v>20230053</v>
      </c>
      <c r="I15" s="11">
        <v>209101102</v>
      </c>
      <c r="J15" s="11">
        <v>238169865</v>
      </c>
      <c r="K15" s="11">
        <v>56886888</v>
      </c>
      <c r="L15" s="11">
        <v>54858775</v>
      </c>
      <c r="M15" s="11">
        <v>-72724027</v>
      </c>
      <c r="N15" s="11">
        <v>39021636</v>
      </c>
      <c r="O15" s="11">
        <v>88216527</v>
      </c>
      <c r="P15" s="11">
        <v>98136152</v>
      </c>
      <c r="Q15" s="11">
        <v>261496822</v>
      </c>
      <c r="R15" s="11">
        <v>447849501</v>
      </c>
      <c r="S15" s="11">
        <v>80428072</v>
      </c>
      <c r="T15" s="11">
        <v>182131260</v>
      </c>
      <c r="U15" s="11">
        <v>831648782</v>
      </c>
      <c r="V15" s="11">
        <v>1094208114</v>
      </c>
      <c r="W15" s="11">
        <v>1819249116</v>
      </c>
      <c r="X15" s="11">
        <v>3521241583</v>
      </c>
      <c r="Y15" s="11">
        <v>-1701992467</v>
      </c>
      <c r="Z15" s="2">
        <v>-48.34</v>
      </c>
      <c r="AA15" s="15">
        <v>3521241583</v>
      </c>
    </row>
    <row r="16" spans="1:27" ht="13.5">
      <c r="A16" s="55" t="s">
        <v>43</v>
      </c>
      <c r="B16" s="56"/>
      <c r="C16" s="15"/>
      <c r="D16" s="10"/>
      <c r="E16" s="11">
        <v>90000</v>
      </c>
      <c r="F16" s="11">
        <v>23940</v>
      </c>
      <c r="G16" s="11"/>
      <c r="H16" s="11"/>
      <c r="I16" s="11"/>
      <c r="J16" s="11"/>
      <c r="K16" s="11"/>
      <c r="L16" s="11"/>
      <c r="M16" s="11"/>
      <c r="N16" s="11"/>
      <c r="O16" s="11">
        <v>23940</v>
      </c>
      <c r="P16" s="11"/>
      <c r="Q16" s="11">
        <v>7800</v>
      </c>
      <c r="R16" s="11">
        <v>31740</v>
      </c>
      <c r="S16" s="11">
        <v>1078480</v>
      </c>
      <c r="T16" s="11"/>
      <c r="U16" s="11">
        <v>10765467</v>
      </c>
      <c r="V16" s="11">
        <v>11843947</v>
      </c>
      <c r="W16" s="11">
        <v>11875687</v>
      </c>
      <c r="X16" s="11">
        <v>23940</v>
      </c>
      <c r="Y16" s="11">
        <v>11851747</v>
      </c>
      <c r="Z16" s="2">
        <v>49506.04</v>
      </c>
      <c r="AA16" s="15">
        <v>23940</v>
      </c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>
        <v>8546000</v>
      </c>
      <c r="V17" s="11">
        <v>8546000</v>
      </c>
      <c r="W17" s="11">
        <v>8546000</v>
      </c>
      <c r="X17" s="11"/>
      <c r="Y17" s="11">
        <v>8546000</v>
      </c>
      <c r="Z17" s="2"/>
      <c r="AA17" s="15"/>
    </row>
    <row r="18" spans="1:27" ht="13.5">
      <c r="A18" s="54" t="s">
        <v>45</v>
      </c>
      <c r="B18" s="35"/>
      <c r="C18" s="16">
        <v>5819572</v>
      </c>
      <c r="D18" s="17"/>
      <c r="E18" s="18">
        <v>14152725</v>
      </c>
      <c r="F18" s="18">
        <v>19422910</v>
      </c>
      <c r="G18" s="18">
        <v>-175</v>
      </c>
      <c r="H18" s="18">
        <v>202032</v>
      </c>
      <c r="I18" s="18">
        <v>336738</v>
      </c>
      <c r="J18" s="18">
        <v>538595</v>
      </c>
      <c r="K18" s="18">
        <v>1923040</v>
      </c>
      <c r="L18" s="18">
        <v>8</v>
      </c>
      <c r="M18" s="18">
        <v>1072080</v>
      </c>
      <c r="N18" s="18">
        <v>2995128</v>
      </c>
      <c r="O18" s="18"/>
      <c r="P18" s="18"/>
      <c r="Q18" s="18">
        <v>3901225</v>
      </c>
      <c r="R18" s="18">
        <v>3901225</v>
      </c>
      <c r="S18" s="18">
        <v>406255</v>
      </c>
      <c r="T18" s="18">
        <v>603981</v>
      </c>
      <c r="U18" s="18">
        <v>12135247</v>
      </c>
      <c r="V18" s="18">
        <v>13145483</v>
      </c>
      <c r="W18" s="18">
        <v>20580431</v>
      </c>
      <c r="X18" s="18">
        <v>19422910</v>
      </c>
      <c r="Y18" s="18">
        <v>1157521</v>
      </c>
      <c r="Z18" s="3">
        <v>5.96</v>
      </c>
      <c r="AA18" s="23">
        <v>19422910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10722278544</v>
      </c>
      <c r="D20" s="59">
        <f t="shared" si="2"/>
        <v>0</v>
      </c>
      <c r="E20" s="60">
        <f t="shared" si="2"/>
        <v>9383439360</v>
      </c>
      <c r="F20" s="60">
        <f t="shared" si="2"/>
        <v>9227920752</v>
      </c>
      <c r="G20" s="60">
        <f t="shared" si="2"/>
        <v>10871968</v>
      </c>
      <c r="H20" s="60">
        <f t="shared" si="2"/>
        <v>105210661</v>
      </c>
      <c r="I20" s="60">
        <f t="shared" si="2"/>
        <v>246253060</v>
      </c>
      <c r="J20" s="60">
        <f t="shared" si="2"/>
        <v>362335689</v>
      </c>
      <c r="K20" s="60">
        <f t="shared" si="2"/>
        <v>115266920</v>
      </c>
      <c r="L20" s="60">
        <f t="shared" si="2"/>
        <v>170872106</v>
      </c>
      <c r="M20" s="60">
        <f t="shared" si="2"/>
        <v>237269258</v>
      </c>
      <c r="N20" s="60">
        <f t="shared" si="2"/>
        <v>523408284</v>
      </c>
      <c r="O20" s="60">
        <f t="shared" si="2"/>
        <v>49750538</v>
      </c>
      <c r="P20" s="60">
        <f t="shared" si="2"/>
        <v>91824738</v>
      </c>
      <c r="Q20" s="60">
        <f t="shared" si="2"/>
        <v>205249939</v>
      </c>
      <c r="R20" s="60">
        <f t="shared" si="2"/>
        <v>346825215</v>
      </c>
      <c r="S20" s="60">
        <f t="shared" si="2"/>
        <v>160249588</v>
      </c>
      <c r="T20" s="60">
        <f t="shared" si="2"/>
        <v>228392452</v>
      </c>
      <c r="U20" s="60">
        <f t="shared" si="2"/>
        <v>741356073</v>
      </c>
      <c r="V20" s="60">
        <f t="shared" si="2"/>
        <v>1129998113</v>
      </c>
      <c r="W20" s="60">
        <f t="shared" si="2"/>
        <v>2362567301</v>
      </c>
      <c r="X20" s="60">
        <f t="shared" si="2"/>
        <v>9227920752</v>
      </c>
      <c r="Y20" s="60">
        <f t="shared" si="2"/>
        <v>-6865353451</v>
      </c>
      <c r="Z20" s="61">
        <f>+IF(X20&lt;&gt;0,+(Y20/X20)*100,0)</f>
        <v>-74.39762039040103</v>
      </c>
      <c r="AA20" s="62">
        <f>SUM(AA26:AA33)</f>
        <v>9227920752</v>
      </c>
    </row>
    <row r="21" spans="1:27" ht="13.5">
      <c r="A21" s="46" t="s">
        <v>32</v>
      </c>
      <c r="B21" s="47"/>
      <c r="C21" s="9">
        <v>1844008201</v>
      </c>
      <c r="D21" s="10"/>
      <c r="E21" s="11">
        <v>1114537448</v>
      </c>
      <c r="F21" s="11">
        <v>1140182569</v>
      </c>
      <c r="G21" s="11">
        <v>1699609</v>
      </c>
      <c r="H21" s="11">
        <v>10744504</v>
      </c>
      <c r="I21" s="11">
        <v>11893089</v>
      </c>
      <c r="J21" s="11">
        <v>24337202</v>
      </c>
      <c r="K21" s="11">
        <v>7908019</v>
      </c>
      <c r="L21" s="11">
        <v>7193700</v>
      </c>
      <c r="M21" s="11">
        <v>5713837</v>
      </c>
      <c r="N21" s="11">
        <v>20815556</v>
      </c>
      <c r="O21" s="11">
        <v>10432001</v>
      </c>
      <c r="P21" s="11">
        <v>3996985</v>
      </c>
      <c r="Q21" s="11">
        <v>1568522</v>
      </c>
      <c r="R21" s="11">
        <v>15997508</v>
      </c>
      <c r="S21" s="11">
        <v>2047339</v>
      </c>
      <c r="T21" s="11">
        <v>9429936</v>
      </c>
      <c r="U21" s="11">
        <v>10420919</v>
      </c>
      <c r="V21" s="11">
        <v>21898194</v>
      </c>
      <c r="W21" s="11">
        <v>83048460</v>
      </c>
      <c r="X21" s="11">
        <v>1140182569</v>
      </c>
      <c r="Y21" s="11">
        <v>-1057134109</v>
      </c>
      <c r="Z21" s="2">
        <v>-92.72</v>
      </c>
      <c r="AA21" s="15">
        <v>1140182569</v>
      </c>
    </row>
    <row r="22" spans="1:27" ht="13.5">
      <c r="A22" s="46" t="s">
        <v>33</v>
      </c>
      <c r="B22" s="47"/>
      <c r="C22" s="9">
        <v>2474805960</v>
      </c>
      <c r="D22" s="10"/>
      <c r="E22" s="11">
        <v>2076468000</v>
      </c>
      <c r="F22" s="11">
        <v>2056124500</v>
      </c>
      <c r="G22" s="11">
        <v>6816329</v>
      </c>
      <c r="H22" s="11">
        <v>27013112</v>
      </c>
      <c r="I22" s="11">
        <v>69523506</v>
      </c>
      <c r="J22" s="11">
        <v>103352947</v>
      </c>
      <c r="K22" s="11">
        <v>40063992</v>
      </c>
      <c r="L22" s="11">
        <v>46447276</v>
      </c>
      <c r="M22" s="11">
        <v>60208152</v>
      </c>
      <c r="N22" s="11">
        <v>146719420</v>
      </c>
      <c r="O22" s="11">
        <v>7821692</v>
      </c>
      <c r="P22" s="11">
        <v>26815104</v>
      </c>
      <c r="Q22" s="11">
        <v>61066990</v>
      </c>
      <c r="R22" s="11">
        <v>95703786</v>
      </c>
      <c r="S22" s="11">
        <v>27188358</v>
      </c>
      <c r="T22" s="11">
        <v>17031575</v>
      </c>
      <c r="U22" s="11">
        <v>105916476</v>
      </c>
      <c r="V22" s="11">
        <v>150136409</v>
      </c>
      <c r="W22" s="11">
        <v>495912562</v>
      </c>
      <c r="X22" s="11">
        <v>2056124500</v>
      </c>
      <c r="Y22" s="11">
        <v>-1560211938</v>
      </c>
      <c r="Z22" s="2">
        <v>-75.88</v>
      </c>
      <c r="AA22" s="15">
        <v>2056124500</v>
      </c>
    </row>
    <row r="23" spans="1:27" ht="13.5">
      <c r="A23" s="46" t="s">
        <v>34</v>
      </c>
      <c r="B23" s="47"/>
      <c r="C23" s="9">
        <v>1459472806</v>
      </c>
      <c r="D23" s="10"/>
      <c r="E23" s="11">
        <v>1272518884</v>
      </c>
      <c r="F23" s="11">
        <v>1262978177</v>
      </c>
      <c r="G23" s="11"/>
      <c r="H23" s="11">
        <v>22012637</v>
      </c>
      <c r="I23" s="11">
        <v>26441761</v>
      </c>
      <c r="J23" s="11">
        <v>48454398</v>
      </c>
      <c r="K23" s="11">
        <v>24856496</v>
      </c>
      <c r="L23" s="11">
        <v>27868838</v>
      </c>
      <c r="M23" s="11">
        <v>29154502</v>
      </c>
      <c r="N23" s="11">
        <v>81879836</v>
      </c>
      <c r="O23" s="11">
        <v>19160422</v>
      </c>
      <c r="P23" s="11">
        <v>19659392</v>
      </c>
      <c r="Q23" s="11">
        <v>31340934</v>
      </c>
      <c r="R23" s="11">
        <v>70160748</v>
      </c>
      <c r="S23" s="11">
        <v>22279398</v>
      </c>
      <c r="T23" s="11">
        <v>28373783</v>
      </c>
      <c r="U23" s="11">
        <v>104912920</v>
      </c>
      <c r="V23" s="11">
        <v>155566101</v>
      </c>
      <c r="W23" s="11">
        <v>356061083</v>
      </c>
      <c r="X23" s="11">
        <v>1262978177</v>
      </c>
      <c r="Y23" s="11">
        <v>-906917094</v>
      </c>
      <c r="Z23" s="2">
        <v>-71.81</v>
      </c>
      <c r="AA23" s="15">
        <v>1262978177</v>
      </c>
    </row>
    <row r="24" spans="1:27" ht="13.5">
      <c r="A24" s="46" t="s">
        <v>35</v>
      </c>
      <c r="B24" s="47"/>
      <c r="C24" s="9">
        <v>519678763</v>
      </c>
      <c r="D24" s="10"/>
      <c r="E24" s="11">
        <v>419803208</v>
      </c>
      <c r="F24" s="11">
        <v>379855813</v>
      </c>
      <c r="G24" s="11"/>
      <c r="H24" s="11">
        <v>9761597</v>
      </c>
      <c r="I24" s="11">
        <v>40152767</v>
      </c>
      <c r="J24" s="11">
        <v>49914364</v>
      </c>
      <c r="K24" s="11">
        <v>8722952</v>
      </c>
      <c r="L24" s="11">
        <v>17456318</v>
      </c>
      <c r="M24" s="11">
        <v>15670572</v>
      </c>
      <c r="N24" s="11">
        <v>41849842</v>
      </c>
      <c r="O24" s="11">
        <v>2257795</v>
      </c>
      <c r="P24" s="11">
        <v>4918364</v>
      </c>
      <c r="Q24" s="11">
        <v>5509111</v>
      </c>
      <c r="R24" s="11">
        <v>12685270</v>
      </c>
      <c r="S24" s="11">
        <v>9207709</v>
      </c>
      <c r="T24" s="11">
        <v>10098366</v>
      </c>
      <c r="U24" s="11">
        <v>19944198</v>
      </c>
      <c r="V24" s="11">
        <v>39250273</v>
      </c>
      <c r="W24" s="11">
        <v>143699749</v>
      </c>
      <c r="X24" s="11">
        <v>379855813</v>
      </c>
      <c r="Y24" s="11">
        <v>-236156064</v>
      </c>
      <c r="Z24" s="2">
        <v>-62.17</v>
      </c>
      <c r="AA24" s="15">
        <v>379855813</v>
      </c>
    </row>
    <row r="25" spans="1:27" ht="13.5">
      <c r="A25" s="46" t="s">
        <v>36</v>
      </c>
      <c r="B25" s="47"/>
      <c r="C25" s="9">
        <v>799271790</v>
      </c>
      <c r="D25" s="10"/>
      <c r="E25" s="11">
        <v>375135000</v>
      </c>
      <c r="F25" s="11">
        <v>369382910</v>
      </c>
      <c r="G25" s="11"/>
      <c r="H25" s="11"/>
      <c r="I25" s="11">
        <v>307279</v>
      </c>
      <c r="J25" s="11">
        <v>307279</v>
      </c>
      <c r="K25" s="11">
        <v>1723844</v>
      </c>
      <c r="L25" s="11">
        <v>-268210</v>
      </c>
      <c r="M25" s="11">
        <v>8132020</v>
      </c>
      <c r="N25" s="11">
        <v>9587654</v>
      </c>
      <c r="O25" s="11">
        <v>11980</v>
      </c>
      <c r="P25" s="11">
        <v>174108</v>
      </c>
      <c r="Q25" s="11">
        <v>6610965</v>
      </c>
      <c r="R25" s="11">
        <v>6797053</v>
      </c>
      <c r="S25" s="11">
        <v>4282456</v>
      </c>
      <c r="T25" s="11">
        <v>7334751</v>
      </c>
      <c r="U25" s="11">
        <v>7398417</v>
      </c>
      <c r="V25" s="11">
        <v>19015624</v>
      </c>
      <c r="W25" s="11">
        <v>35707610</v>
      </c>
      <c r="X25" s="11">
        <v>369382910</v>
      </c>
      <c r="Y25" s="11">
        <v>-333675300</v>
      </c>
      <c r="Z25" s="2">
        <v>-90.33</v>
      </c>
      <c r="AA25" s="15">
        <v>369382910</v>
      </c>
    </row>
    <row r="26" spans="1:27" ht="13.5">
      <c r="A26" s="48" t="s">
        <v>37</v>
      </c>
      <c r="B26" s="63"/>
      <c r="C26" s="49">
        <f aca="true" t="shared" si="3" ref="C26:Y26">SUM(C21:C25)</f>
        <v>7097237520</v>
      </c>
      <c r="D26" s="50">
        <f t="shared" si="3"/>
        <v>0</v>
      </c>
      <c r="E26" s="51">
        <f t="shared" si="3"/>
        <v>5258462540</v>
      </c>
      <c r="F26" s="51">
        <f t="shared" si="3"/>
        <v>5208523969</v>
      </c>
      <c r="G26" s="51">
        <f t="shared" si="3"/>
        <v>8515938</v>
      </c>
      <c r="H26" s="51">
        <f t="shared" si="3"/>
        <v>69531850</v>
      </c>
      <c r="I26" s="51">
        <f t="shared" si="3"/>
        <v>148318402</v>
      </c>
      <c r="J26" s="51">
        <f t="shared" si="3"/>
        <v>226366190</v>
      </c>
      <c r="K26" s="51">
        <f t="shared" si="3"/>
        <v>83275303</v>
      </c>
      <c r="L26" s="51">
        <f t="shared" si="3"/>
        <v>98697922</v>
      </c>
      <c r="M26" s="51">
        <f t="shared" si="3"/>
        <v>118879083</v>
      </c>
      <c r="N26" s="51">
        <f t="shared" si="3"/>
        <v>300852308</v>
      </c>
      <c r="O26" s="51">
        <f t="shared" si="3"/>
        <v>39683890</v>
      </c>
      <c r="P26" s="51">
        <f t="shared" si="3"/>
        <v>55563953</v>
      </c>
      <c r="Q26" s="51">
        <f t="shared" si="3"/>
        <v>106096522</v>
      </c>
      <c r="R26" s="51">
        <f t="shared" si="3"/>
        <v>201344365</v>
      </c>
      <c r="S26" s="51">
        <f t="shared" si="3"/>
        <v>65005260</v>
      </c>
      <c r="T26" s="51">
        <f t="shared" si="3"/>
        <v>72268411</v>
      </c>
      <c r="U26" s="51">
        <f t="shared" si="3"/>
        <v>248592930</v>
      </c>
      <c r="V26" s="51">
        <f t="shared" si="3"/>
        <v>385866601</v>
      </c>
      <c r="W26" s="51">
        <f t="shared" si="3"/>
        <v>1114429464</v>
      </c>
      <c r="X26" s="51">
        <f t="shared" si="3"/>
        <v>5208523969</v>
      </c>
      <c r="Y26" s="51">
        <f t="shared" si="3"/>
        <v>-4094094505</v>
      </c>
      <c r="Z26" s="52">
        <f>+IF(X26&lt;&gt;0,+(Y26/X26)*100,0)</f>
        <v>-78.6037374382293</v>
      </c>
      <c r="AA26" s="53">
        <f>SUM(AA21:AA25)</f>
        <v>5208523969</v>
      </c>
    </row>
    <row r="27" spans="1:27" ht="13.5">
      <c r="A27" s="54" t="s">
        <v>38</v>
      </c>
      <c r="B27" s="64"/>
      <c r="C27" s="9">
        <v>816650808</v>
      </c>
      <c r="D27" s="10"/>
      <c r="E27" s="11">
        <v>934839794</v>
      </c>
      <c r="F27" s="11">
        <v>1074683971</v>
      </c>
      <c r="G27" s="11"/>
      <c r="H27" s="11">
        <v>33190414</v>
      </c>
      <c r="I27" s="11">
        <v>26971747</v>
      </c>
      <c r="J27" s="11">
        <v>60162161</v>
      </c>
      <c r="K27" s="11">
        <v>7053498</v>
      </c>
      <c r="L27" s="11">
        <v>43164385</v>
      </c>
      <c r="M27" s="11">
        <v>44940477</v>
      </c>
      <c r="N27" s="11">
        <v>95158360</v>
      </c>
      <c r="O27" s="11">
        <v>6170316</v>
      </c>
      <c r="P27" s="11">
        <v>23698262</v>
      </c>
      <c r="Q27" s="11">
        <v>24097553</v>
      </c>
      <c r="R27" s="11">
        <v>53966131</v>
      </c>
      <c r="S27" s="11">
        <v>4703511</v>
      </c>
      <c r="T27" s="11">
        <v>17160578</v>
      </c>
      <c r="U27" s="11">
        <v>9863932</v>
      </c>
      <c r="V27" s="11">
        <v>31728021</v>
      </c>
      <c r="W27" s="11">
        <v>241014673</v>
      </c>
      <c r="X27" s="11">
        <v>1074683971</v>
      </c>
      <c r="Y27" s="11">
        <v>-833669298</v>
      </c>
      <c r="Z27" s="2">
        <v>-77.57</v>
      </c>
      <c r="AA27" s="15">
        <v>1074683971</v>
      </c>
    </row>
    <row r="28" spans="1:27" ht="13.5">
      <c r="A28" s="54" t="s">
        <v>39</v>
      </c>
      <c r="B28" s="64"/>
      <c r="C28" s="12"/>
      <c r="D28" s="13"/>
      <c r="E28" s="14">
        <v>4000000</v>
      </c>
      <c r="F28" s="14">
        <v>1900000</v>
      </c>
      <c r="G28" s="14"/>
      <c r="H28" s="14"/>
      <c r="I28" s="14"/>
      <c r="J28" s="14"/>
      <c r="K28" s="14"/>
      <c r="L28" s="14"/>
      <c r="M28" s="14"/>
      <c r="N28" s="14"/>
      <c r="O28" s="14"/>
      <c r="P28" s="14">
        <v>144936</v>
      </c>
      <c r="Q28" s="14"/>
      <c r="R28" s="14">
        <v>144936</v>
      </c>
      <c r="S28" s="14">
        <v>8848</v>
      </c>
      <c r="T28" s="14">
        <v>256659</v>
      </c>
      <c r="U28" s="14">
        <v>574718</v>
      </c>
      <c r="V28" s="14">
        <v>840225</v>
      </c>
      <c r="W28" s="14">
        <v>985161</v>
      </c>
      <c r="X28" s="14">
        <v>1900000</v>
      </c>
      <c r="Y28" s="14">
        <v>-914839</v>
      </c>
      <c r="Z28" s="2">
        <v>-48.15</v>
      </c>
      <c r="AA28" s="22">
        <v>1900000</v>
      </c>
    </row>
    <row r="29" spans="1:27" ht="13.5">
      <c r="A29" s="54" t="s">
        <v>40</v>
      </c>
      <c r="B29" s="64"/>
      <c r="C29" s="9">
        <v>1281445893</v>
      </c>
      <c r="D29" s="10"/>
      <c r="E29" s="11">
        <v>982804764</v>
      </c>
      <c r="F29" s="11">
        <v>926420775</v>
      </c>
      <c r="G29" s="11"/>
      <c r="H29" s="11"/>
      <c r="I29" s="11">
        <v>50274210</v>
      </c>
      <c r="J29" s="11">
        <v>50274210</v>
      </c>
      <c r="K29" s="11">
        <v>18326813</v>
      </c>
      <c r="L29" s="11">
        <v>9029141</v>
      </c>
      <c r="M29" s="11">
        <v>63265520</v>
      </c>
      <c r="N29" s="11">
        <v>90621474</v>
      </c>
      <c r="O29" s="11"/>
      <c r="P29" s="11"/>
      <c r="Q29" s="11">
        <v>72925399</v>
      </c>
      <c r="R29" s="11">
        <v>72925399</v>
      </c>
      <c r="S29" s="11">
        <v>85547237</v>
      </c>
      <c r="T29" s="11">
        <v>113429645</v>
      </c>
      <c r="U29" s="11">
        <v>447950296</v>
      </c>
      <c r="V29" s="11">
        <v>646927178</v>
      </c>
      <c r="W29" s="11">
        <v>860748261</v>
      </c>
      <c r="X29" s="11">
        <v>926420775</v>
      </c>
      <c r="Y29" s="11">
        <v>-65672514</v>
      </c>
      <c r="Z29" s="2">
        <v>-7.09</v>
      </c>
      <c r="AA29" s="15">
        <v>926420775</v>
      </c>
    </row>
    <row r="30" spans="1:27" ht="13.5">
      <c r="A30" s="54" t="s">
        <v>41</v>
      </c>
      <c r="B30" s="35" t="s">
        <v>42</v>
      </c>
      <c r="C30" s="9">
        <v>1525167781</v>
      </c>
      <c r="D30" s="10"/>
      <c r="E30" s="11">
        <v>2203332262</v>
      </c>
      <c r="F30" s="11">
        <v>2016392037</v>
      </c>
      <c r="G30" s="11">
        <v>2356030</v>
      </c>
      <c r="H30" s="11">
        <v>2488397</v>
      </c>
      <c r="I30" s="11">
        <v>20688701</v>
      </c>
      <c r="J30" s="11">
        <v>25533128</v>
      </c>
      <c r="K30" s="11">
        <v>6611306</v>
      </c>
      <c r="L30" s="11">
        <v>19980658</v>
      </c>
      <c r="M30" s="11">
        <v>10184178</v>
      </c>
      <c r="N30" s="11">
        <v>36776142</v>
      </c>
      <c r="O30" s="11">
        <v>3896332</v>
      </c>
      <c r="P30" s="11">
        <v>12417587</v>
      </c>
      <c r="Q30" s="11">
        <v>2130465</v>
      </c>
      <c r="R30" s="11">
        <v>18444384</v>
      </c>
      <c r="S30" s="11">
        <v>4984732</v>
      </c>
      <c r="T30" s="11">
        <v>25277159</v>
      </c>
      <c r="U30" s="11">
        <v>34374197</v>
      </c>
      <c r="V30" s="11">
        <v>64636088</v>
      </c>
      <c r="W30" s="11">
        <v>145389742</v>
      </c>
      <c r="X30" s="11">
        <v>2016392037</v>
      </c>
      <c r="Y30" s="11">
        <v>-1871002295</v>
      </c>
      <c r="Z30" s="2">
        <v>-92.79</v>
      </c>
      <c r="AA30" s="15">
        <v>2016392037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>
        <v>1776542</v>
      </c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4045631849</v>
      </c>
      <c r="D36" s="10">
        <f t="shared" si="4"/>
        <v>0</v>
      </c>
      <c r="E36" s="11">
        <f t="shared" si="4"/>
        <v>4368390396</v>
      </c>
      <c r="F36" s="11">
        <f t="shared" si="4"/>
        <v>4457131947</v>
      </c>
      <c r="G36" s="11">
        <f t="shared" si="4"/>
        <v>37183701</v>
      </c>
      <c r="H36" s="11">
        <f t="shared" si="4"/>
        <v>338044056</v>
      </c>
      <c r="I36" s="11">
        <f t="shared" si="4"/>
        <v>601165737</v>
      </c>
      <c r="J36" s="11">
        <f t="shared" si="4"/>
        <v>976393494</v>
      </c>
      <c r="K36" s="11">
        <f t="shared" si="4"/>
        <v>123480597</v>
      </c>
      <c r="L36" s="11">
        <f t="shared" si="4"/>
        <v>140446896</v>
      </c>
      <c r="M36" s="11">
        <f t="shared" si="4"/>
        <v>19733959</v>
      </c>
      <c r="N36" s="11">
        <f t="shared" si="4"/>
        <v>283661452</v>
      </c>
      <c r="O36" s="11">
        <f t="shared" si="4"/>
        <v>47466038</v>
      </c>
      <c r="P36" s="11">
        <f t="shared" si="4"/>
        <v>262645881</v>
      </c>
      <c r="Q36" s="11">
        <f t="shared" si="4"/>
        <v>342343382</v>
      </c>
      <c r="R36" s="11">
        <f t="shared" si="4"/>
        <v>652455301</v>
      </c>
      <c r="S36" s="11">
        <f t="shared" si="4"/>
        <v>251043863</v>
      </c>
      <c r="T36" s="11">
        <f t="shared" si="4"/>
        <v>270188140</v>
      </c>
      <c r="U36" s="11">
        <f t="shared" si="4"/>
        <v>1064024573</v>
      </c>
      <c r="V36" s="11">
        <f t="shared" si="4"/>
        <v>1585256576</v>
      </c>
      <c r="W36" s="11">
        <f t="shared" si="4"/>
        <v>3497766823</v>
      </c>
      <c r="X36" s="11">
        <f t="shared" si="4"/>
        <v>4457131947</v>
      </c>
      <c r="Y36" s="11">
        <f t="shared" si="4"/>
        <v>-959365124</v>
      </c>
      <c r="Z36" s="2">
        <f aca="true" t="shared" si="5" ref="Z36:Z49">+IF(X36&lt;&gt;0,+(Y36/X36)*100,0)</f>
        <v>-21.524270212501296</v>
      </c>
      <c r="AA36" s="15">
        <f>AA6+AA21</f>
        <v>4457131947</v>
      </c>
    </row>
    <row r="37" spans="1:27" ht="13.5">
      <c r="A37" s="46" t="s">
        <v>33</v>
      </c>
      <c r="B37" s="47"/>
      <c r="C37" s="9">
        <f t="shared" si="4"/>
        <v>3037792027</v>
      </c>
      <c r="D37" s="10">
        <f t="shared" si="4"/>
        <v>0</v>
      </c>
      <c r="E37" s="11">
        <f t="shared" si="4"/>
        <v>3701766000</v>
      </c>
      <c r="F37" s="11">
        <f t="shared" si="4"/>
        <v>3618154061</v>
      </c>
      <c r="G37" s="11">
        <f t="shared" si="4"/>
        <v>14267507</v>
      </c>
      <c r="H37" s="11">
        <f t="shared" si="4"/>
        <v>56040240</v>
      </c>
      <c r="I37" s="11">
        <f t="shared" si="4"/>
        <v>-122295230</v>
      </c>
      <c r="J37" s="11">
        <f t="shared" si="4"/>
        <v>-51987483</v>
      </c>
      <c r="K37" s="11">
        <f t="shared" si="4"/>
        <v>73254392</v>
      </c>
      <c r="L37" s="11">
        <f t="shared" si="4"/>
        <v>96431367</v>
      </c>
      <c r="M37" s="11">
        <f t="shared" si="4"/>
        <v>869785252</v>
      </c>
      <c r="N37" s="11">
        <f t="shared" si="4"/>
        <v>1039471011</v>
      </c>
      <c r="O37" s="11">
        <f t="shared" si="4"/>
        <v>21715944</v>
      </c>
      <c r="P37" s="11">
        <f t="shared" si="4"/>
        <v>256707958</v>
      </c>
      <c r="Q37" s="11">
        <f t="shared" si="4"/>
        <v>143619279</v>
      </c>
      <c r="R37" s="11">
        <f t="shared" si="4"/>
        <v>422043181</v>
      </c>
      <c r="S37" s="11">
        <f t="shared" si="4"/>
        <v>316963451</v>
      </c>
      <c r="T37" s="11">
        <f t="shared" si="4"/>
        <v>478272104</v>
      </c>
      <c r="U37" s="11">
        <f t="shared" si="4"/>
        <v>899325372</v>
      </c>
      <c r="V37" s="11">
        <f t="shared" si="4"/>
        <v>1694560927</v>
      </c>
      <c r="W37" s="11">
        <f t="shared" si="4"/>
        <v>3104087636</v>
      </c>
      <c r="X37" s="11">
        <f t="shared" si="4"/>
        <v>3618154061</v>
      </c>
      <c r="Y37" s="11">
        <f t="shared" si="4"/>
        <v>-514066425</v>
      </c>
      <c r="Z37" s="2">
        <f t="shared" si="5"/>
        <v>-14.20797501524632</v>
      </c>
      <c r="AA37" s="15">
        <f>AA7+AA22</f>
        <v>3618154061</v>
      </c>
    </row>
    <row r="38" spans="1:27" ht="13.5">
      <c r="A38" s="46" t="s">
        <v>34</v>
      </c>
      <c r="B38" s="47"/>
      <c r="C38" s="9">
        <f t="shared" si="4"/>
        <v>1810272759</v>
      </c>
      <c r="D38" s="10">
        <f t="shared" si="4"/>
        <v>0</v>
      </c>
      <c r="E38" s="11">
        <f t="shared" si="4"/>
        <v>1727654421</v>
      </c>
      <c r="F38" s="11">
        <f t="shared" si="4"/>
        <v>1749710311</v>
      </c>
      <c r="G38" s="11">
        <f t="shared" si="4"/>
        <v>7549403</v>
      </c>
      <c r="H38" s="11">
        <f t="shared" si="4"/>
        <v>34334628</v>
      </c>
      <c r="I38" s="11">
        <f t="shared" si="4"/>
        <v>45770862</v>
      </c>
      <c r="J38" s="11">
        <f t="shared" si="4"/>
        <v>87654893</v>
      </c>
      <c r="K38" s="11">
        <f t="shared" si="4"/>
        <v>29897481</v>
      </c>
      <c r="L38" s="11">
        <f t="shared" si="4"/>
        <v>44736054</v>
      </c>
      <c r="M38" s="11">
        <f t="shared" si="4"/>
        <v>459084112</v>
      </c>
      <c r="N38" s="11">
        <f t="shared" si="4"/>
        <v>533717647</v>
      </c>
      <c r="O38" s="11">
        <f t="shared" si="4"/>
        <v>39112087</v>
      </c>
      <c r="P38" s="11">
        <f t="shared" si="4"/>
        <v>364596379</v>
      </c>
      <c r="Q38" s="11">
        <f t="shared" si="4"/>
        <v>351075420</v>
      </c>
      <c r="R38" s="11">
        <f t="shared" si="4"/>
        <v>754783886</v>
      </c>
      <c r="S38" s="11">
        <f t="shared" si="4"/>
        <v>112788723</v>
      </c>
      <c r="T38" s="11">
        <f t="shared" si="4"/>
        <v>79676753</v>
      </c>
      <c r="U38" s="11">
        <f t="shared" si="4"/>
        <v>478356742</v>
      </c>
      <c r="V38" s="11">
        <f t="shared" si="4"/>
        <v>670822218</v>
      </c>
      <c r="W38" s="11">
        <f t="shared" si="4"/>
        <v>2046978644</v>
      </c>
      <c r="X38" s="11">
        <f t="shared" si="4"/>
        <v>1749710311</v>
      </c>
      <c r="Y38" s="11">
        <f t="shared" si="4"/>
        <v>297268333</v>
      </c>
      <c r="Z38" s="2">
        <f t="shared" si="5"/>
        <v>16.98957428159089</v>
      </c>
      <c r="AA38" s="15">
        <f>AA8+AA23</f>
        <v>1749710311</v>
      </c>
    </row>
    <row r="39" spans="1:27" ht="13.5">
      <c r="A39" s="46" t="s">
        <v>35</v>
      </c>
      <c r="B39" s="47"/>
      <c r="C39" s="9">
        <f t="shared" si="4"/>
        <v>611300037</v>
      </c>
      <c r="D39" s="10">
        <f t="shared" si="4"/>
        <v>0</v>
      </c>
      <c r="E39" s="11">
        <f t="shared" si="4"/>
        <v>949122208</v>
      </c>
      <c r="F39" s="11">
        <f t="shared" si="4"/>
        <v>939242268</v>
      </c>
      <c r="G39" s="11">
        <f t="shared" si="4"/>
        <v>3631121</v>
      </c>
      <c r="H39" s="11">
        <f t="shared" si="4"/>
        <v>11056044</v>
      </c>
      <c r="I39" s="11">
        <f t="shared" si="4"/>
        <v>-649697</v>
      </c>
      <c r="J39" s="11">
        <f t="shared" si="4"/>
        <v>14037468</v>
      </c>
      <c r="K39" s="11">
        <f t="shared" si="4"/>
        <v>36542028</v>
      </c>
      <c r="L39" s="11">
        <f t="shared" si="4"/>
        <v>23281481</v>
      </c>
      <c r="M39" s="11">
        <f t="shared" si="4"/>
        <v>71497188</v>
      </c>
      <c r="N39" s="11">
        <f t="shared" si="4"/>
        <v>131320697</v>
      </c>
      <c r="O39" s="11">
        <f t="shared" si="4"/>
        <v>2473548</v>
      </c>
      <c r="P39" s="11">
        <f t="shared" si="4"/>
        <v>24727117</v>
      </c>
      <c r="Q39" s="11">
        <f t="shared" si="4"/>
        <v>229627003</v>
      </c>
      <c r="R39" s="11">
        <f t="shared" si="4"/>
        <v>256827668</v>
      </c>
      <c r="S39" s="11">
        <f t="shared" si="4"/>
        <v>19124139</v>
      </c>
      <c r="T39" s="11">
        <f t="shared" si="4"/>
        <v>21825800</v>
      </c>
      <c r="U39" s="11">
        <f t="shared" si="4"/>
        <v>231995095</v>
      </c>
      <c r="V39" s="11">
        <f t="shared" si="4"/>
        <v>272945034</v>
      </c>
      <c r="W39" s="11">
        <f t="shared" si="4"/>
        <v>675130867</v>
      </c>
      <c r="X39" s="11">
        <f t="shared" si="4"/>
        <v>939242268</v>
      </c>
      <c r="Y39" s="11">
        <f t="shared" si="4"/>
        <v>-264111401</v>
      </c>
      <c r="Z39" s="2">
        <f t="shared" si="5"/>
        <v>-28.119624722851594</v>
      </c>
      <c r="AA39" s="15">
        <f>AA9+AA24</f>
        <v>939242268</v>
      </c>
    </row>
    <row r="40" spans="1:27" ht="13.5">
      <c r="A40" s="46" t="s">
        <v>36</v>
      </c>
      <c r="B40" s="47"/>
      <c r="C40" s="9">
        <f t="shared" si="4"/>
        <v>1159203884</v>
      </c>
      <c r="D40" s="10">
        <f t="shared" si="4"/>
        <v>0</v>
      </c>
      <c r="E40" s="11">
        <f t="shared" si="4"/>
        <v>727128551</v>
      </c>
      <c r="F40" s="11">
        <f t="shared" si="4"/>
        <v>797591353</v>
      </c>
      <c r="G40" s="11">
        <f t="shared" si="4"/>
        <v>355309491</v>
      </c>
      <c r="H40" s="11">
        <f t="shared" si="4"/>
        <v>222663185</v>
      </c>
      <c r="I40" s="11">
        <f t="shared" si="4"/>
        <v>38798024</v>
      </c>
      <c r="J40" s="11">
        <f t="shared" si="4"/>
        <v>616770700</v>
      </c>
      <c r="K40" s="11">
        <f t="shared" si="4"/>
        <v>225057327</v>
      </c>
      <c r="L40" s="11">
        <f t="shared" si="4"/>
        <v>331100994</v>
      </c>
      <c r="M40" s="11">
        <f t="shared" si="4"/>
        <v>-453304961</v>
      </c>
      <c r="N40" s="11">
        <f t="shared" si="4"/>
        <v>102853360</v>
      </c>
      <c r="O40" s="11">
        <f t="shared" si="4"/>
        <v>260185539</v>
      </c>
      <c r="P40" s="11">
        <f t="shared" si="4"/>
        <v>210474697</v>
      </c>
      <c r="Q40" s="11">
        <f t="shared" si="4"/>
        <v>-136126531</v>
      </c>
      <c r="R40" s="11">
        <f t="shared" si="4"/>
        <v>334533705</v>
      </c>
      <c r="S40" s="11">
        <f t="shared" si="4"/>
        <v>159498132</v>
      </c>
      <c r="T40" s="11">
        <f t="shared" si="4"/>
        <v>1111757406</v>
      </c>
      <c r="U40" s="11">
        <f t="shared" si="4"/>
        <v>1960675194</v>
      </c>
      <c r="V40" s="11">
        <f t="shared" si="4"/>
        <v>3231930732</v>
      </c>
      <c r="W40" s="11">
        <f t="shared" si="4"/>
        <v>4286088497</v>
      </c>
      <c r="X40" s="11">
        <f t="shared" si="4"/>
        <v>797591353</v>
      </c>
      <c r="Y40" s="11">
        <f t="shared" si="4"/>
        <v>3488497144</v>
      </c>
      <c r="Z40" s="2">
        <f t="shared" si="5"/>
        <v>437.3790075429767</v>
      </c>
      <c r="AA40" s="15">
        <f>AA10+AA25</f>
        <v>797591353</v>
      </c>
    </row>
    <row r="41" spans="1:27" ht="13.5">
      <c r="A41" s="48" t="s">
        <v>37</v>
      </c>
      <c r="B41" s="47"/>
      <c r="C41" s="49">
        <f aca="true" t="shared" si="6" ref="C41:Y41">SUM(C36:C40)</f>
        <v>10664200556</v>
      </c>
      <c r="D41" s="50">
        <f t="shared" si="6"/>
        <v>0</v>
      </c>
      <c r="E41" s="51">
        <f t="shared" si="6"/>
        <v>11474061576</v>
      </c>
      <c r="F41" s="51">
        <f t="shared" si="6"/>
        <v>11561829940</v>
      </c>
      <c r="G41" s="51">
        <f t="shared" si="6"/>
        <v>417941223</v>
      </c>
      <c r="H41" s="51">
        <f t="shared" si="6"/>
        <v>662138153</v>
      </c>
      <c r="I41" s="51">
        <f t="shared" si="6"/>
        <v>562789696</v>
      </c>
      <c r="J41" s="51">
        <f t="shared" si="6"/>
        <v>1642869072</v>
      </c>
      <c r="K41" s="51">
        <f t="shared" si="6"/>
        <v>488231825</v>
      </c>
      <c r="L41" s="51">
        <f t="shared" si="6"/>
        <v>635996792</v>
      </c>
      <c r="M41" s="51">
        <f t="shared" si="6"/>
        <v>966795550</v>
      </c>
      <c r="N41" s="51">
        <f t="shared" si="6"/>
        <v>2091024167</v>
      </c>
      <c r="O41" s="51">
        <f t="shared" si="6"/>
        <v>370953156</v>
      </c>
      <c r="P41" s="51">
        <f t="shared" si="6"/>
        <v>1119152032</v>
      </c>
      <c r="Q41" s="51">
        <f t="shared" si="6"/>
        <v>930538553</v>
      </c>
      <c r="R41" s="51">
        <f t="shared" si="6"/>
        <v>2420643741</v>
      </c>
      <c r="S41" s="51">
        <f t="shared" si="6"/>
        <v>859418308</v>
      </c>
      <c r="T41" s="51">
        <f t="shared" si="6"/>
        <v>1961720203</v>
      </c>
      <c r="U41" s="51">
        <f t="shared" si="6"/>
        <v>4634376976</v>
      </c>
      <c r="V41" s="51">
        <f t="shared" si="6"/>
        <v>7455515487</v>
      </c>
      <c r="W41" s="51">
        <f t="shared" si="6"/>
        <v>13610052467</v>
      </c>
      <c r="X41" s="51">
        <f t="shared" si="6"/>
        <v>11561829940</v>
      </c>
      <c r="Y41" s="51">
        <f t="shared" si="6"/>
        <v>2048222527</v>
      </c>
      <c r="Z41" s="52">
        <f t="shared" si="5"/>
        <v>17.715383616860223</v>
      </c>
      <c r="AA41" s="53">
        <f>SUM(AA36:AA40)</f>
        <v>11561829940</v>
      </c>
    </row>
    <row r="42" spans="1:27" ht="13.5">
      <c r="A42" s="54" t="s">
        <v>38</v>
      </c>
      <c r="B42" s="35"/>
      <c r="C42" s="65">
        <f aca="true" t="shared" si="7" ref="C42:Y48">C12+C27</f>
        <v>1276174827</v>
      </c>
      <c r="D42" s="66">
        <f t="shared" si="7"/>
        <v>0</v>
      </c>
      <c r="E42" s="67">
        <f t="shared" si="7"/>
        <v>1995985935</v>
      </c>
      <c r="F42" s="67">
        <f t="shared" si="7"/>
        <v>2213986600</v>
      </c>
      <c r="G42" s="67">
        <f t="shared" si="7"/>
        <v>58362094</v>
      </c>
      <c r="H42" s="67">
        <f t="shared" si="7"/>
        <v>41690575</v>
      </c>
      <c r="I42" s="67">
        <f t="shared" si="7"/>
        <v>25904269</v>
      </c>
      <c r="J42" s="67">
        <f t="shared" si="7"/>
        <v>125956938</v>
      </c>
      <c r="K42" s="67">
        <f t="shared" si="7"/>
        <v>71418505</v>
      </c>
      <c r="L42" s="67">
        <f t="shared" si="7"/>
        <v>82708204</v>
      </c>
      <c r="M42" s="67">
        <f t="shared" si="7"/>
        <v>125425246</v>
      </c>
      <c r="N42" s="67">
        <f t="shared" si="7"/>
        <v>279551955</v>
      </c>
      <c r="O42" s="67">
        <f t="shared" si="7"/>
        <v>113451307</v>
      </c>
      <c r="P42" s="67">
        <f t="shared" si="7"/>
        <v>70264577</v>
      </c>
      <c r="Q42" s="67">
        <f t="shared" si="7"/>
        <v>66299889</v>
      </c>
      <c r="R42" s="67">
        <f t="shared" si="7"/>
        <v>250015773</v>
      </c>
      <c r="S42" s="67">
        <f t="shared" si="7"/>
        <v>58511537</v>
      </c>
      <c r="T42" s="67">
        <f t="shared" si="7"/>
        <v>120931810</v>
      </c>
      <c r="U42" s="67">
        <f t="shared" si="7"/>
        <v>271078427</v>
      </c>
      <c r="V42" s="67">
        <f t="shared" si="7"/>
        <v>450521774</v>
      </c>
      <c r="W42" s="67">
        <f t="shared" si="7"/>
        <v>1106046440</v>
      </c>
      <c r="X42" s="67">
        <f t="shared" si="7"/>
        <v>2213986600</v>
      </c>
      <c r="Y42" s="67">
        <f t="shared" si="7"/>
        <v>-1107940160</v>
      </c>
      <c r="Z42" s="69">
        <f t="shared" si="5"/>
        <v>-50.042767196513296</v>
      </c>
      <c r="AA42" s="68">
        <f aca="true" t="shared" si="8" ref="AA42:AA48">AA12+AA27</f>
        <v>2213986600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4000000</v>
      </c>
      <c r="F43" s="72">
        <f t="shared" si="7"/>
        <v>1900000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144936</v>
      </c>
      <c r="Q43" s="72">
        <f t="shared" si="7"/>
        <v>0</v>
      </c>
      <c r="R43" s="72">
        <f t="shared" si="7"/>
        <v>144936</v>
      </c>
      <c r="S43" s="72">
        <f t="shared" si="7"/>
        <v>8848</v>
      </c>
      <c r="T43" s="72">
        <f t="shared" si="7"/>
        <v>256659</v>
      </c>
      <c r="U43" s="72">
        <f t="shared" si="7"/>
        <v>574718</v>
      </c>
      <c r="V43" s="72">
        <f t="shared" si="7"/>
        <v>840225</v>
      </c>
      <c r="W43" s="72">
        <f t="shared" si="7"/>
        <v>985161</v>
      </c>
      <c r="X43" s="72">
        <f t="shared" si="7"/>
        <v>1900000</v>
      </c>
      <c r="Y43" s="72">
        <f t="shared" si="7"/>
        <v>-914839</v>
      </c>
      <c r="Z43" s="73">
        <f t="shared" si="5"/>
        <v>-48.14942105263158</v>
      </c>
      <c r="AA43" s="74">
        <f t="shared" si="8"/>
        <v>1900000</v>
      </c>
    </row>
    <row r="44" spans="1:27" ht="13.5">
      <c r="A44" s="54" t="s">
        <v>40</v>
      </c>
      <c r="B44" s="35"/>
      <c r="C44" s="65">
        <f t="shared" si="7"/>
        <v>1294787309</v>
      </c>
      <c r="D44" s="66">
        <f t="shared" si="7"/>
        <v>0</v>
      </c>
      <c r="E44" s="67">
        <f t="shared" si="7"/>
        <v>1179604764</v>
      </c>
      <c r="F44" s="67">
        <f t="shared" si="7"/>
        <v>1213977120</v>
      </c>
      <c r="G44" s="67">
        <f t="shared" si="7"/>
        <v>0</v>
      </c>
      <c r="H44" s="67">
        <f t="shared" si="7"/>
        <v>0</v>
      </c>
      <c r="I44" s="67">
        <f t="shared" si="7"/>
        <v>50274210</v>
      </c>
      <c r="J44" s="67">
        <f t="shared" si="7"/>
        <v>50274210</v>
      </c>
      <c r="K44" s="67">
        <f t="shared" si="7"/>
        <v>18326813</v>
      </c>
      <c r="L44" s="67">
        <f t="shared" si="7"/>
        <v>9029141</v>
      </c>
      <c r="M44" s="67">
        <f t="shared" si="7"/>
        <v>63265520</v>
      </c>
      <c r="N44" s="67">
        <f t="shared" si="7"/>
        <v>90621474</v>
      </c>
      <c r="O44" s="67">
        <f t="shared" si="7"/>
        <v>0</v>
      </c>
      <c r="P44" s="67">
        <f t="shared" si="7"/>
        <v>0</v>
      </c>
      <c r="Q44" s="67">
        <f t="shared" si="7"/>
        <v>72925399</v>
      </c>
      <c r="R44" s="67">
        <f t="shared" si="7"/>
        <v>72925399</v>
      </c>
      <c r="S44" s="67">
        <f t="shared" si="7"/>
        <v>85547237</v>
      </c>
      <c r="T44" s="67">
        <f t="shared" si="7"/>
        <v>113429645</v>
      </c>
      <c r="U44" s="67">
        <f t="shared" si="7"/>
        <v>447950296</v>
      </c>
      <c r="V44" s="67">
        <f t="shared" si="7"/>
        <v>646927178</v>
      </c>
      <c r="W44" s="67">
        <f t="shared" si="7"/>
        <v>860748261</v>
      </c>
      <c r="X44" s="67">
        <f t="shared" si="7"/>
        <v>1213977120</v>
      </c>
      <c r="Y44" s="67">
        <f t="shared" si="7"/>
        <v>-353228859</v>
      </c>
      <c r="Z44" s="69">
        <f t="shared" si="5"/>
        <v>-29.096830012743567</v>
      </c>
      <c r="AA44" s="68">
        <f t="shared" si="8"/>
        <v>1213977120</v>
      </c>
    </row>
    <row r="45" spans="1:27" ht="13.5">
      <c r="A45" s="54" t="s">
        <v>41</v>
      </c>
      <c r="B45" s="35" t="s">
        <v>42</v>
      </c>
      <c r="C45" s="65">
        <f t="shared" si="7"/>
        <v>1702100441</v>
      </c>
      <c r="D45" s="66">
        <f t="shared" si="7"/>
        <v>0</v>
      </c>
      <c r="E45" s="67">
        <f t="shared" si="7"/>
        <v>5654845497</v>
      </c>
      <c r="F45" s="67">
        <f t="shared" si="7"/>
        <v>5537633620</v>
      </c>
      <c r="G45" s="67">
        <f t="shared" si="7"/>
        <v>11194740</v>
      </c>
      <c r="H45" s="67">
        <f t="shared" si="7"/>
        <v>22718450</v>
      </c>
      <c r="I45" s="67">
        <f t="shared" si="7"/>
        <v>229789803</v>
      </c>
      <c r="J45" s="67">
        <f t="shared" si="7"/>
        <v>263702993</v>
      </c>
      <c r="K45" s="67">
        <f t="shared" si="7"/>
        <v>63498194</v>
      </c>
      <c r="L45" s="67">
        <f t="shared" si="7"/>
        <v>74839433</v>
      </c>
      <c r="M45" s="67">
        <f t="shared" si="7"/>
        <v>-62539849</v>
      </c>
      <c r="N45" s="67">
        <f t="shared" si="7"/>
        <v>75797778</v>
      </c>
      <c r="O45" s="67">
        <f t="shared" si="7"/>
        <v>92112859</v>
      </c>
      <c r="P45" s="67">
        <f t="shared" si="7"/>
        <v>110553739</v>
      </c>
      <c r="Q45" s="67">
        <f t="shared" si="7"/>
        <v>263627287</v>
      </c>
      <c r="R45" s="67">
        <f t="shared" si="7"/>
        <v>466293885</v>
      </c>
      <c r="S45" s="67">
        <f t="shared" si="7"/>
        <v>85412804</v>
      </c>
      <c r="T45" s="67">
        <f t="shared" si="7"/>
        <v>207408419</v>
      </c>
      <c r="U45" s="67">
        <f t="shared" si="7"/>
        <v>866022979</v>
      </c>
      <c r="V45" s="67">
        <f t="shared" si="7"/>
        <v>1158844202</v>
      </c>
      <c r="W45" s="67">
        <f t="shared" si="7"/>
        <v>1964638858</v>
      </c>
      <c r="X45" s="67">
        <f t="shared" si="7"/>
        <v>5537633620</v>
      </c>
      <c r="Y45" s="67">
        <f t="shared" si="7"/>
        <v>-3572994762</v>
      </c>
      <c r="Z45" s="69">
        <f t="shared" si="5"/>
        <v>-64.52205052164503</v>
      </c>
      <c r="AA45" s="68">
        <f t="shared" si="8"/>
        <v>5537633620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90000</v>
      </c>
      <c r="F46" s="67">
        <f t="shared" si="7"/>
        <v>23940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23940</v>
      </c>
      <c r="P46" s="67">
        <f t="shared" si="7"/>
        <v>0</v>
      </c>
      <c r="Q46" s="67">
        <f t="shared" si="7"/>
        <v>7800</v>
      </c>
      <c r="R46" s="67">
        <f t="shared" si="7"/>
        <v>31740</v>
      </c>
      <c r="S46" s="67">
        <f t="shared" si="7"/>
        <v>1078480</v>
      </c>
      <c r="T46" s="67">
        <f t="shared" si="7"/>
        <v>0</v>
      </c>
      <c r="U46" s="67">
        <f t="shared" si="7"/>
        <v>10765467</v>
      </c>
      <c r="V46" s="67">
        <f t="shared" si="7"/>
        <v>11843947</v>
      </c>
      <c r="W46" s="67">
        <f t="shared" si="7"/>
        <v>11875687</v>
      </c>
      <c r="X46" s="67">
        <f t="shared" si="7"/>
        <v>23940</v>
      </c>
      <c r="Y46" s="67">
        <f t="shared" si="7"/>
        <v>11851747</v>
      </c>
      <c r="Z46" s="69">
        <f t="shared" si="5"/>
        <v>49506.044277360066</v>
      </c>
      <c r="AA46" s="68">
        <f t="shared" si="8"/>
        <v>23940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8546000</v>
      </c>
      <c r="V47" s="67">
        <f t="shared" si="7"/>
        <v>8546000</v>
      </c>
      <c r="W47" s="67">
        <f t="shared" si="7"/>
        <v>8546000</v>
      </c>
      <c r="X47" s="67">
        <f t="shared" si="7"/>
        <v>0</v>
      </c>
      <c r="Y47" s="67">
        <f t="shared" si="7"/>
        <v>8546000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7596114</v>
      </c>
      <c r="D48" s="66">
        <f t="shared" si="7"/>
        <v>0</v>
      </c>
      <c r="E48" s="67">
        <f t="shared" si="7"/>
        <v>14152725</v>
      </c>
      <c r="F48" s="67">
        <f t="shared" si="7"/>
        <v>19422910</v>
      </c>
      <c r="G48" s="67">
        <f t="shared" si="7"/>
        <v>-175</v>
      </c>
      <c r="H48" s="67">
        <f t="shared" si="7"/>
        <v>202032</v>
      </c>
      <c r="I48" s="67">
        <f t="shared" si="7"/>
        <v>336738</v>
      </c>
      <c r="J48" s="67">
        <f t="shared" si="7"/>
        <v>538595</v>
      </c>
      <c r="K48" s="67">
        <f t="shared" si="7"/>
        <v>1923040</v>
      </c>
      <c r="L48" s="67">
        <f t="shared" si="7"/>
        <v>8</v>
      </c>
      <c r="M48" s="67">
        <f t="shared" si="7"/>
        <v>1072080</v>
      </c>
      <c r="N48" s="67">
        <f t="shared" si="7"/>
        <v>2995128</v>
      </c>
      <c r="O48" s="67">
        <f t="shared" si="7"/>
        <v>0</v>
      </c>
      <c r="P48" s="67">
        <f t="shared" si="7"/>
        <v>0</v>
      </c>
      <c r="Q48" s="67">
        <f t="shared" si="7"/>
        <v>3901225</v>
      </c>
      <c r="R48" s="67">
        <f t="shared" si="7"/>
        <v>3901225</v>
      </c>
      <c r="S48" s="67">
        <f t="shared" si="7"/>
        <v>406255</v>
      </c>
      <c r="T48" s="67">
        <f t="shared" si="7"/>
        <v>603981</v>
      </c>
      <c r="U48" s="67">
        <f t="shared" si="7"/>
        <v>12135247</v>
      </c>
      <c r="V48" s="67">
        <f t="shared" si="7"/>
        <v>13145483</v>
      </c>
      <c r="W48" s="67">
        <f t="shared" si="7"/>
        <v>20580431</v>
      </c>
      <c r="X48" s="67">
        <f t="shared" si="7"/>
        <v>19422910</v>
      </c>
      <c r="Y48" s="67">
        <f t="shared" si="7"/>
        <v>1157521</v>
      </c>
      <c r="Z48" s="69">
        <f t="shared" si="5"/>
        <v>5.959565276263958</v>
      </c>
      <c r="AA48" s="68">
        <f t="shared" si="8"/>
        <v>19422910</v>
      </c>
    </row>
    <row r="49" spans="1:27" ht="13.5">
      <c r="A49" s="75" t="s">
        <v>49</v>
      </c>
      <c r="B49" s="76"/>
      <c r="C49" s="77">
        <f aca="true" t="shared" si="9" ref="C49:Y49">SUM(C41:C48)</f>
        <v>14944859247</v>
      </c>
      <c r="D49" s="78">
        <f t="shared" si="9"/>
        <v>0</v>
      </c>
      <c r="E49" s="79">
        <f t="shared" si="9"/>
        <v>20322740497</v>
      </c>
      <c r="F49" s="79">
        <f t="shared" si="9"/>
        <v>20548774130</v>
      </c>
      <c r="G49" s="79">
        <f t="shared" si="9"/>
        <v>487497882</v>
      </c>
      <c r="H49" s="79">
        <f t="shared" si="9"/>
        <v>726749210</v>
      </c>
      <c r="I49" s="79">
        <f t="shared" si="9"/>
        <v>869094716</v>
      </c>
      <c r="J49" s="79">
        <f t="shared" si="9"/>
        <v>2083341808</v>
      </c>
      <c r="K49" s="79">
        <f t="shared" si="9"/>
        <v>643398377</v>
      </c>
      <c r="L49" s="79">
        <f t="shared" si="9"/>
        <v>802573578</v>
      </c>
      <c r="M49" s="79">
        <f t="shared" si="9"/>
        <v>1094018547</v>
      </c>
      <c r="N49" s="79">
        <f t="shared" si="9"/>
        <v>2539990502</v>
      </c>
      <c r="O49" s="79">
        <f t="shared" si="9"/>
        <v>576541262</v>
      </c>
      <c r="P49" s="79">
        <f t="shared" si="9"/>
        <v>1300115284</v>
      </c>
      <c r="Q49" s="79">
        <f t="shared" si="9"/>
        <v>1337300153</v>
      </c>
      <c r="R49" s="79">
        <f t="shared" si="9"/>
        <v>3213956699</v>
      </c>
      <c r="S49" s="79">
        <f t="shared" si="9"/>
        <v>1090383469</v>
      </c>
      <c r="T49" s="79">
        <f t="shared" si="9"/>
        <v>2404350717</v>
      </c>
      <c r="U49" s="79">
        <f t="shared" si="9"/>
        <v>6251450110</v>
      </c>
      <c r="V49" s="79">
        <f t="shared" si="9"/>
        <v>9746184296</v>
      </c>
      <c r="W49" s="79">
        <f t="shared" si="9"/>
        <v>17583473305</v>
      </c>
      <c r="X49" s="79">
        <f t="shared" si="9"/>
        <v>20548774130</v>
      </c>
      <c r="Y49" s="79">
        <f t="shared" si="9"/>
        <v>-2965300825</v>
      </c>
      <c r="Z49" s="80">
        <f t="shared" si="5"/>
        <v>-14.43054853900426</v>
      </c>
      <c r="AA49" s="81">
        <f>SUM(AA41:AA48)</f>
        <v>20548774130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2855662502</v>
      </c>
      <c r="D51" s="66">
        <f t="shared" si="10"/>
        <v>0</v>
      </c>
      <c r="E51" s="67">
        <f t="shared" si="10"/>
        <v>7639164207</v>
      </c>
      <c r="F51" s="67">
        <f t="shared" si="10"/>
        <v>7737073195</v>
      </c>
      <c r="G51" s="67">
        <f t="shared" si="10"/>
        <v>-92995632</v>
      </c>
      <c r="H51" s="67">
        <f t="shared" si="10"/>
        <v>-29781611</v>
      </c>
      <c r="I51" s="67">
        <f t="shared" si="10"/>
        <v>-81962799</v>
      </c>
      <c r="J51" s="67">
        <f t="shared" si="10"/>
        <v>-204740042</v>
      </c>
      <c r="K51" s="67">
        <f t="shared" si="10"/>
        <v>337239848</v>
      </c>
      <c r="L51" s="67">
        <f t="shared" si="10"/>
        <v>171937022</v>
      </c>
      <c r="M51" s="67">
        <f t="shared" si="10"/>
        <v>547754957</v>
      </c>
      <c r="N51" s="67">
        <f t="shared" si="10"/>
        <v>1056931827</v>
      </c>
      <c r="O51" s="67">
        <f t="shared" si="10"/>
        <v>128072563</v>
      </c>
      <c r="P51" s="67">
        <f t="shared" si="10"/>
        <v>138923554</v>
      </c>
      <c r="Q51" s="67">
        <f t="shared" si="10"/>
        <v>651616298</v>
      </c>
      <c r="R51" s="67">
        <f t="shared" si="10"/>
        <v>918612415</v>
      </c>
      <c r="S51" s="67">
        <f t="shared" si="10"/>
        <v>116888718</v>
      </c>
      <c r="T51" s="67">
        <f t="shared" si="10"/>
        <v>177875887</v>
      </c>
      <c r="U51" s="67">
        <f t="shared" si="10"/>
        <v>196214019</v>
      </c>
      <c r="V51" s="67">
        <f t="shared" si="10"/>
        <v>490978624</v>
      </c>
      <c r="W51" s="67">
        <f t="shared" si="10"/>
        <v>2261782824</v>
      </c>
      <c r="X51" s="67">
        <f t="shared" si="10"/>
        <v>7737073195</v>
      </c>
      <c r="Y51" s="67">
        <f t="shared" si="10"/>
        <v>-5475290371</v>
      </c>
      <c r="Z51" s="69">
        <f>+IF(X51&lt;&gt;0,+(Y51/X51)*100,0)</f>
        <v>-70.76694549740523</v>
      </c>
      <c r="AA51" s="68">
        <f>SUM(AA57:AA61)</f>
        <v>7737073195</v>
      </c>
    </row>
    <row r="52" spans="1:27" ht="13.5">
      <c r="A52" s="84" t="s">
        <v>32</v>
      </c>
      <c r="B52" s="47"/>
      <c r="C52" s="9">
        <v>421195567</v>
      </c>
      <c r="D52" s="10"/>
      <c r="E52" s="11">
        <v>1501893397</v>
      </c>
      <c r="F52" s="11">
        <v>1485055790</v>
      </c>
      <c r="G52" s="11">
        <v>-19616758</v>
      </c>
      <c r="H52" s="11">
        <v>-25669605</v>
      </c>
      <c r="I52" s="11">
        <v>-104326907</v>
      </c>
      <c r="J52" s="11">
        <v>-149613270</v>
      </c>
      <c r="K52" s="11">
        <v>18423593</v>
      </c>
      <c r="L52" s="11">
        <v>19997332</v>
      </c>
      <c r="M52" s="11">
        <v>26197174</v>
      </c>
      <c r="N52" s="11">
        <v>64618099</v>
      </c>
      <c r="O52" s="11">
        <v>14742020</v>
      </c>
      <c r="P52" s="11">
        <v>13436878</v>
      </c>
      <c r="Q52" s="11">
        <v>136546915</v>
      </c>
      <c r="R52" s="11">
        <v>164725813</v>
      </c>
      <c r="S52" s="11">
        <v>14071660</v>
      </c>
      <c r="T52" s="11">
        <v>12444237</v>
      </c>
      <c r="U52" s="11">
        <v>48286830</v>
      </c>
      <c r="V52" s="11">
        <v>74802727</v>
      </c>
      <c r="W52" s="11">
        <v>154533369</v>
      </c>
      <c r="X52" s="11">
        <v>1485055790</v>
      </c>
      <c r="Y52" s="11">
        <v>-1330522421</v>
      </c>
      <c r="Z52" s="2">
        <v>-89.59</v>
      </c>
      <c r="AA52" s="15">
        <v>1485055790</v>
      </c>
    </row>
    <row r="53" spans="1:27" ht="13.5">
      <c r="A53" s="84" t="s">
        <v>33</v>
      </c>
      <c r="B53" s="47"/>
      <c r="C53" s="9">
        <v>918907778</v>
      </c>
      <c r="D53" s="10"/>
      <c r="E53" s="11">
        <v>1690153519</v>
      </c>
      <c r="F53" s="11">
        <v>1787171250</v>
      </c>
      <c r="G53" s="11">
        <v>-48756208</v>
      </c>
      <c r="H53" s="11">
        <v>-8485126</v>
      </c>
      <c r="I53" s="11">
        <v>-4095649</v>
      </c>
      <c r="J53" s="11">
        <v>-61336983</v>
      </c>
      <c r="K53" s="11">
        <v>34473932</v>
      </c>
      <c r="L53" s="11">
        <v>43833255</v>
      </c>
      <c r="M53" s="11">
        <v>22941662</v>
      </c>
      <c r="N53" s="11">
        <v>101248849</v>
      </c>
      <c r="O53" s="11">
        <v>48445564</v>
      </c>
      <c r="P53" s="11">
        <v>34219876</v>
      </c>
      <c r="Q53" s="11">
        <v>35637735</v>
      </c>
      <c r="R53" s="11">
        <v>118303175</v>
      </c>
      <c r="S53" s="11">
        <v>31897629</v>
      </c>
      <c r="T53" s="11">
        <v>36878853</v>
      </c>
      <c r="U53" s="11">
        <v>71586232</v>
      </c>
      <c r="V53" s="11">
        <v>140362714</v>
      </c>
      <c r="W53" s="11">
        <v>298577755</v>
      </c>
      <c r="X53" s="11">
        <v>1787171250</v>
      </c>
      <c r="Y53" s="11">
        <v>-1488593495</v>
      </c>
      <c r="Z53" s="2">
        <v>-83.29</v>
      </c>
      <c r="AA53" s="15">
        <v>1787171250</v>
      </c>
    </row>
    <row r="54" spans="1:27" ht="13.5">
      <c r="A54" s="84" t="s">
        <v>34</v>
      </c>
      <c r="B54" s="47"/>
      <c r="C54" s="9">
        <v>175816538</v>
      </c>
      <c r="D54" s="10"/>
      <c r="E54" s="11">
        <v>922168497</v>
      </c>
      <c r="F54" s="11">
        <v>954390914</v>
      </c>
      <c r="G54" s="11">
        <v>-66215300</v>
      </c>
      <c r="H54" s="11">
        <v>-48638713</v>
      </c>
      <c r="I54" s="11">
        <v>8141546</v>
      </c>
      <c r="J54" s="11">
        <v>-106712467</v>
      </c>
      <c r="K54" s="11">
        <v>17576905</v>
      </c>
      <c r="L54" s="11">
        <v>19182166</v>
      </c>
      <c r="M54" s="11">
        <v>28319766</v>
      </c>
      <c r="N54" s="11">
        <v>65078837</v>
      </c>
      <c r="O54" s="11">
        <v>8991969</v>
      </c>
      <c r="P54" s="11">
        <v>8148303</v>
      </c>
      <c r="Q54" s="11">
        <v>139348011</v>
      </c>
      <c r="R54" s="11">
        <v>156488283</v>
      </c>
      <c r="S54" s="11">
        <v>10837307</v>
      </c>
      <c r="T54" s="11">
        <v>16128602</v>
      </c>
      <c r="U54" s="11">
        <v>13470802</v>
      </c>
      <c r="V54" s="11">
        <v>40436711</v>
      </c>
      <c r="W54" s="11">
        <v>155291364</v>
      </c>
      <c r="X54" s="11">
        <v>954390914</v>
      </c>
      <c r="Y54" s="11">
        <v>-799099550</v>
      </c>
      <c r="Z54" s="2">
        <v>-83.73</v>
      </c>
      <c r="AA54" s="15">
        <v>954390914</v>
      </c>
    </row>
    <row r="55" spans="1:27" ht="13.5">
      <c r="A55" s="84" t="s">
        <v>35</v>
      </c>
      <c r="B55" s="47"/>
      <c r="C55" s="9">
        <v>180592441</v>
      </c>
      <c r="D55" s="10"/>
      <c r="E55" s="11">
        <v>535860865</v>
      </c>
      <c r="F55" s="11">
        <v>630899495</v>
      </c>
      <c r="G55" s="11">
        <v>2255341</v>
      </c>
      <c r="H55" s="11">
        <v>6878131</v>
      </c>
      <c r="I55" s="11">
        <v>4763345</v>
      </c>
      <c r="J55" s="11">
        <v>13896817</v>
      </c>
      <c r="K55" s="11">
        <v>2571955</v>
      </c>
      <c r="L55" s="11">
        <v>9438116</v>
      </c>
      <c r="M55" s="11">
        <v>19036110</v>
      </c>
      <c r="N55" s="11">
        <v>31046181</v>
      </c>
      <c r="O55" s="11">
        <v>-31567</v>
      </c>
      <c r="P55" s="11">
        <v>11050179</v>
      </c>
      <c r="Q55" s="11">
        <v>5050708</v>
      </c>
      <c r="R55" s="11">
        <v>16069320</v>
      </c>
      <c r="S55" s="11">
        <v>4247658</v>
      </c>
      <c r="T55" s="11">
        <v>4247698</v>
      </c>
      <c r="U55" s="11">
        <v>-97044863</v>
      </c>
      <c r="V55" s="11">
        <v>-88549507</v>
      </c>
      <c r="W55" s="11">
        <v>-27537189</v>
      </c>
      <c r="X55" s="11">
        <v>630899495</v>
      </c>
      <c r="Y55" s="11">
        <v>-658436684</v>
      </c>
      <c r="Z55" s="2">
        <v>-104.36</v>
      </c>
      <c r="AA55" s="15">
        <v>630899495</v>
      </c>
    </row>
    <row r="56" spans="1:27" ht="13.5">
      <c r="A56" s="84" t="s">
        <v>36</v>
      </c>
      <c r="B56" s="47"/>
      <c r="C56" s="9">
        <v>100387525</v>
      </c>
      <c r="D56" s="10"/>
      <c r="E56" s="11">
        <v>173300911</v>
      </c>
      <c r="F56" s="11">
        <v>254149230</v>
      </c>
      <c r="G56" s="11">
        <v>36349285</v>
      </c>
      <c r="H56" s="11">
        <v>-21592064</v>
      </c>
      <c r="I56" s="11">
        <v>-15351323</v>
      </c>
      <c r="J56" s="11">
        <v>-594102</v>
      </c>
      <c r="K56" s="11">
        <v>898591</v>
      </c>
      <c r="L56" s="11">
        <v>2637460</v>
      </c>
      <c r="M56" s="11">
        <v>349807322</v>
      </c>
      <c r="N56" s="11">
        <v>353343373</v>
      </c>
      <c r="O56" s="11">
        <v>1773239</v>
      </c>
      <c r="P56" s="11">
        <v>5145497</v>
      </c>
      <c r="Q56" s="11">
        <v>246191892</v>
      </c>
      <c r="R56" s="11">
        <v>253110628</v>
      </c>
      <c r="S56" s="11">
        <v>5375724</v>
      </c>
      <c r="T56" s="11">
        <v>9174547</v>
      </c>
      <c r="U56" s="11">
        <v>26377064</v>
      </c>
      <c r="V56" s="11">
        <v>40927335</v>
      </c>
      <c r="W56" s="11">
        <v>646787234</v>
      </c>
      <c r="X56" s="11">
        <v>254149230</v>
      </c>
      <c r="Y56" s="11">
        <v>392638004</v>
      </c>
      <c r="Z56" s="2">
        <v>154.49</v>
      </c>
      <c r="AA56" s="15">
        <v>254149230</v>
      </c>
    </row>
    <row r="57" spans="1:27" ht="13.5">
      <c r="A57" s="85" t="s">
        <v>37</v>
      </c>
      <c r="B57" s="47"/>
      <c r="C57" s="49">
        <f aca="true" t="shared" si="11" ref="C57:Y57">SUM(C52:C56)</f>
        <v>1796899849</v>
      </c>
      <c r="D57" s="50">
        <f t="shared" si="11"/>
        <v>0</v>
      </c>
      <c r="E57" s="51">
        <f t="shared" si="11"/>
        <v>4823377189</v>
      </c>
      <c r="F57" s="51">
        <f t="shared" si="11"/>
        <v>5111666679</v>
      </c>
      <c r="G57" s="51">
        <f t="shared" si="11"/>
        <v>-95983640</v>
      </c>
      <c r="H57" s="51">
        <f t="shared" si="11"/>
        <v>-97507377</v>
      </c>
      <c r="I57" s="51">
        <f t="shared" si="11"/>
        <v>-110868988</v>
      </c>
      <c r="J57" s="51">
        <f t="shared" si="11"/>
        <v>-304360005</v>
      </c>
      <c r="K57" s="51">
        <f t="shared" si="11"/>
        <v>73944976</v>
      </c>
      <c r="L57" s="51">
        <f t="shared" si="11"/>
        <v>95088329</v>
      </c>
      <c r="M57" s="51">
        <f t="shared" si="11"/>
        <v>446302034</v>
      </c>
      <c r="N57" s="51">
        <f t="shared" si="11"/>
        <v>615335339</v>
      </c>
      <c r="O57" s="51">
        <f t="shared" si="11"/>
        <v>73921225</v>
      </c>
      <c r="P57" s="51">
        <f t="shared" si="11"/>
        <v>72000733</v>
      </c>
      <c r="Q57" s="51">
        <f t="shared" si="11"/>
        <v>562775261</v>
      </c>
      <c r="R57" s="51">
        <f t="shared" si="11"/>
        <v>708697219</v>
      </c>
      <c r="S57" s="51">
        <f t="shared" si="11"/>
        <v>66429978</v>
      </c>
      <c r="T57" s="51">
        <f t="shared" si="11"/>
        <v>78873937</v>
      </c>
      <c r="U57" s="51">
        <f t="shared" si="11"/>
        <v>62676065</v>
      </c>
      <c r="V57" s="51">
        <f t="shared" si="11"/>
        <v>207979980</v>
      </c>
      <c r="W57" s="51">
        <f t="shared" si="11"/>
        <v>1227652533</v>
      </c>
      <c r="X57" s="51">
        <f t="shared" si="11"/>
        <v>5111666679</v>
      </c>
      <c r="Y57" s="51">
        <f t="shared" si="11"/>
        <v>-3884014146</v>
      </c>
      <c r="Z57" s="52">
        <f>+IF(X57&lt;&gt;0,+(Y57/X57)*100,0)</f>
        <v>-75.98332187731445</v>
      </c>
      <c r="AA57" s="53">
        <f>SUM(AA52:AA56)</f>
        <v>5111666679</v>
      </c>
    </row>
    <row r="58" spans="1:27" ht="13.5">
      <c r="A58" s="86" t="s">
        <v>38</v>
      </c>
      <c r="B58" s="35"/>
      <c r="C58" s="9">
        <v>180573475</v>
      </c>
      <c r="D58" s="10"/>
      <c r="E58" s="11">
        <v>465175856</v>
      </c>
      <c r="F58" s="11">
        <v>491044535</v>
      </c>
      <c r="G58" s="11">
        <v>740600</v>
      </c>
      <c r="H58" s="11">
        <v>216092</v>
      </c>
      <c r="I58" s="11">
        <v>593166</v>
      </c>
      <c r="J58" s="11">
        <v>1549858</v>
      </c>
      <c r="K58" s="11">
        <v>13909713</v>
      </c>
      <c r="L58" s="11">
        <v>21200912</v>
      </c>
      <c r="M58" s="11">
        <v>18976001</v>
      </c>
      <c r="N58" s="11">
        <v>54086626</v>
      </c>
      <c r="O58" s="11">
        <v>10312023</v>
      </c>
      <c r="P58" s="11">
        <v>16400248</v>
      </c>
      <c r="Q58" s="11">
        <v>25418468</v>
      </c>
      <c r="R58" s="11">
        <v>52130739</v>
      </c>
      <c r="S58" s="11">
        <v>17540416</v>
      </c>
      <c r="T58" s="11">
        <v>39565063</v>
      </c>
      <c r="U58" s="11">
        <v>52565410</v>
      </c>
      <c r="V58" s="11">
        <v>109670889</v>
      </c>
      <c r="W58" s="11">
        <v>217438112</v>
      </c>
      <c r="X58" s="11">
        <v>491044535</v>
      </c>
      <c r="Y58" s="11">
        <v>-273606423</v>
      </c>
      <c r="Z58" s="2">
        <v>-55.72</v>
      </c>
      <c r="AA58" s="15">
        <v>491044535</v>
      </c>
    </row>
    <row r="59" spans="1:27" ht="13.5">
      <c r="A59" s="86" t="s">
        <v>39</v>
      </c>
      <c r="B59" s="35"/>
      <c r="C59" s="12">
        <v>109921323</v>
      </c>
      <c r="D59" s="13"/>
      <c r="E59" s="14">
        <v>231682240</v>
      </c>
      <c r="F59" s="14">
        <v>222895195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>
        <v>222895195</v>
      </c>
      <c r="Y59" s="14">
        <v>-222895195</v>
      </c>
      <c r="Z59" s="2">
        <v>-100</v>
      </c>
      <c r="AA59" s="22">
        <v>222895195</v>
      </c>
    </row>
    <row r="60" spans="1:27" ht="13.5">
      <c r="A60" s="86" t="s">
        <v>40</v>
      </c>
      <c r="B60" s="35"/>
      <c r="C60" s="9">
        <v>26772160</v>
      </c>
      <c r="D60" s="10"/>
      <c r="E60" s="11">
        <v>26637994</v>
      </c>
      <c r="F60" s="11">
        <v>26637994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26637994</v>
      </c>
      <c r="Y60" s="11">
        <v>-26637994</v>
      </c>
      <c r="Z60" s="2">
        <v>-100</v>
      </c>
      <c r="AA60" s="15">
        <v>26637994</v>
      </c>
    </row>
    <row r="61" spans="1:27" ht="13.5">
      <c r="A61" s="86" t="s">
        <v>41</v>
      </c>
      <c r="B61" s="35" t="s">
        <v>51</v>
      </c>
      <c r="C61" s="9">
        <v>741495695</v>
      </c>
      <c r="D61" s="10"/>
      <c r="E61" s="11">
        <v>2092290928</v>
      </c>
      <c r="F61" s="11">
        <v>1884828792</v>
      </c>
      <c r="G61" s="11">
        <v>2247408</v>
      </c>
      <c r="H61" s="11">
        <v>67509674</v>
      </c>
      <c r="I61" s="11">
        <v>28313023</v>
      </c>
      <c r="J61" s="11">
        <v>98070105</v>
      </c>
      <c r="K61" s="11">
        <v>249385159</v>
      </c>
      <c r="L61" s="11">
        <v>55647781</v>
      </c>
      <c r="M61" s="11">
        <v>82476922</v>
      </c>
      <c r="N61" s="11">
        <v>387509862</v>
      </c>
      <c r="O61" s="11">
        <v>43839315</v>
      </c>
      <c r="P61" s="11">
        <v>50522573</v>
      </c>
      <c r="Q61" s="11">
        <v>63422569</v>
      </c>
      <c r="R61" s="11">
        <v>157784457</v>
      </c>
      <c r="S61" s="11">
        <v>32918324</v>
      </c>
      <c r="T61" s="11">
        <v>59436887</v>
      </c>
      <c r="U61" s="11">
        <v>80972544</v>
      </c>
      <c r="V61" s="11">
        <v>173327755</v>
      </c>
      <c r="W61" s="11">
        <v>816692179</v>
      </c>
      <c r="X61" s="11">
        <v>1884828792</v>
      </c>
      <c r="Y61" s="11">
        <v>-1068136613</v>
      </c>
      <c r="Z61" s="2">
        <v>-56.67</v>
      </c>
      <c r="AA61" s="15">
        <v>1884828792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679945145</v>
      </c>
      <c r="D65" s="10">
        <v>713287984</v>
      </c>
      <c r="E65" s="11">
        <v>1703101591</v>
      </c>
      <c r="F65" s="11">
        <v>750577326</v>
      </c>
      <c r="G65" s="11">
        <v>138922211</v>
      </c>
      <c r="H65" s="11">
        <v>168282232</v>
      </c>
      <c r="I65" s="11">
        <v>168331421</v>
      </c>
      <c r="J65" s="11">
        <v>475535864</v>
      </c>
      <c r="K65" s="11">
        <v>176904298</v>
      </c>
      <c r="L65" s="11">
        <v>189976436</v>
      </c>
      <c r="M65" s="11">
        <v>160530300</v>
      </c>
      <c r="N65" s="11">
        <v>527411034</v>
      </c>
      <c r="O65" s="11">
        <v>172981711</v>
      </c>
      <c r="P65" s="11">
        <v>186466957</v>
      </c>
      <c r="Q65" s="11">
        <v>318884189</v>
      </c>
      <c r="R65" s="11">
        <v>678332857</v>
      </c>
      <c r="S65" s="11">
        <v>186013618</v>
      </c>
      <c r="T65" s="11">
        <v>162092114</v>
      </c>
      <c r="U65" s="11">
        <v>102615882</v>
      </c>
      <c r="V65" s="11">
        <v>450721614</v>
      </c>
      <c r="W65" s="11">
        <v>2132001369</v>
      </c>
      <c r="X65" s="11">
        <v>750577326</v>
      </c>
      <c r="Y65" s="11">
        <v>1381424043</v>
      </c>
      <c r="Z65" s="2">
        <v>184.05</v>
      </c>
      <c r="AA65" s="15"/>
    </row>
    <row r="66" spans="1:27" ht="13.5">
      <c r="A66" s="86" t="s">
        <v>54</v>
      </c>
      <c r="B66" s="93"/>
      <c r="C66" s="12">
        <v>1570890845</v>
      </c>
      <c r="D66" s="13">
        <v>2798568153</v>
      </c>
      <c r="E66" s="14">
        <v>2903452968</v>
      </c>
      <c r="F66" s="14">
        <v>2894186153</v>
      </c>
      <c r="G66" s="14">
        <v>83275090</v>
      </c>
      <c r="H66" s="14">
        <v>161011782</v>
      </c>
      <c r="I66" s="14">
        <v>115228892</v>
      </c>
      <c r="J66" s="14">
        <v>359515764</v>
      </c>
      <c r="K66" s="14">
        <v>112689998</v>
      </c>
      <c r="L66" s="14">
        <v>106626602</v>
      </c>
      <c r="M66" s="14">
        <v>103539546</v>
      </c>
      <c r="N66" s="14">
        <v>322856146</v>
      </c>
      <c r="O66" s="14">
        <v>138585732</v>
      </c>
      <c r="P66" s="14">
        <v>97321154</v>
      </c>
      <c r="Q66" s="14">
        <v>145760835</v>
      </c>
      <c r="R66" s="14">
        <v>381667721</v>
      </c>
      <c r="S66" s="14">
        <v>124307745</v>
      </c>
      <c r="T66" s="14">
        <v>97335731</v>
      </c>
      <c r="U66" s="14">
        <v>157270746</v>
      </c>
      <c r="V66" s="14">
        <v>378914222</v>
      </c>
      <c r="W66" s="14">
        <v>1442953853</v>
      </c>
      <c r="X66" s="14">
        <v>2894186153</v>
      </c>
      <c r="Y66" s="14">
        <v>-1451232300</v>
      </c>
      <c r="Z66" s="2">
        <v>-50.14</v>
      </c>
      <c r="AA66" s="22"/>
    </row>
    <row r="67" spans="1:27" ht="13.5">
      <c r="A67" s="86" t="s">
        <v>55</v>
      </c>
      <c r="B67" s="93"/>
      <c r="C67" s="9">
        <v>1040780255</v>
      </c>
      <c r="D67" s="10">
        <v>1301270026</v>
      </c>
      <c r="E67" s="11">
        <v>1987567912</v>
      </c>
      <c r="F67" s="11">
        <v>1301111026</v>
      </c>
      <c r="G67" s="11">
        <v>119844444</v>
      </c>
      <c r="H67" s="11">
        <v>243012730</v>
      </c>
      <c r="I67" s="11">
        <v>238650211</v>
      </c>
      <c r="J67" s="11">
        <v>601507385</v>
      </c>
      <c r="K67" s="11">
        <v>291362899</v>
      </c>
      <c r="L67" s="11">
        <v>314949141</v>
      </c>
      <c r="M67" s="11">
        <v>317749376</v>
      </c>
      <c r="N67" s="11">
        <v>924061416</v>
      </c>
      <c r="O67" s="11">
        <v>164694523</v>
      </c>
      <c r="P67" s="11">
        <v>213308569</v>
      </c>
      <c r="Q67" s="11">
        <v>355850263</v>
      </c>
      <c r="R67" s="11">
        <v>733853355</v>
      </c>
      <c r="S67" s="11">
        <v>284891892</v>
      </c>
      <c r="T67" s="11">
        <v>264971104</v>
      </c>
      <c r="U67" s="11">
        <v>344122810</v>
      </c>
      <c r="V67" s="11">
        <v>893985806</v>
      </c>
      <c r="W67" s="11">
        <v>3153407962</v>
      </c>
      <c r="X67" s="11">
        <v>1301111026</v>
      </c>
      <c r="Y67" s="11">
        <v>1852296936</v>
      </c>
      <c r="Z67" s="2">
        <v>142.36</v>
      </c>
      <c r="AA67" s="15"/>
    </row>
    <row r="68" spans="1:27" ht="13.5">
      <c r="A68" s="86" t="s">
        <v>56</v>
      </c>
      <c r="B68" s="93"/>
      <c r="C68" s="9">
        <v>346641226</v>
      </c>
      <c r="D68" s="10">
        <v>786791409</v>
      </c>
      <c r="E68" s="11">
        <v>1112794799</v>
      </c>
      <c r="F68" s="11">
        <v>814125854</v>
      </c>
      <c r="G68" s="11">
        <v>-7127652</v>
      </c>
      <c r="H68" s="11">
        <v>72144178</v>
      </c>
      <c r="I68" s="11">
        <v>91903448</v>
      </c>
      <c r="J68" s="11">
        <v>156919974</v>
      </c>
      <c r="K68" s="11">
        <v>85427811</v>
      </c>
      <c r="L68" s="11">
        <v>77220438</v>
      </c>
      <c r="M68" s="11">
        <v>133150492</v>
      </c>
      <c r="N68" s="11">
        <v>295798741</v>
      </c>
      <c r="O68" s="11">
        <v>63166975</v>
      </c>
      <c r="P68" s="11">
        <v>104126087</v>
      </c>
      <c r="Q68" s="11">
        <v>110213555</v>
      </c>
      <c r="R68" s="11">
        <v>277506617</v>
      </c>
      <c r="S68" s="11">
        <v>110954413</v>
      </c>
      <c r="T68" s="11">
        <v>113532536</v>
      </c>
      <c r="U68" s="11">
        <v>264412909</v>
      </c>
      <c r="V68" s="11">
        <v>488899858</v>
      </c>
      <c r="W68" s="11">
        <v>1219125190</v>
      </c>
      <c r="X68" s="11">
        <v>814125854</v>
      </c>
      <c r="Y68" s="11">
        <v>404999336</v>
      </c>
      <c r="Z68" s="2">
        <v>49.75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3638257471</v>
      </c>
      <c r="D69" s="78">
        <f t="shared" si="12"/>
        <v>5599917572</v>
      </c>
      <c r="E69" s="79">
        <f t="shared" si="12"/>
        <v>7706917270</v>
      </c>
      <c r="F69" s="79">
        <f t="shared" si="12"/>
        <v>5760000359</v>
      </c>
      <c r="G69" s="79">
        <f t="shared" si="12"/>
        <v>334914093</v>
      </c>
      <c r="H69" s="79">
        <f t="shared" si="12"/>
        <v>644450922</v>
      </c>
      <c r="I69" s="79">
        <f t="shared" si="12"/>
        <v>614113972</v>
      </c>
      <c r="J69" s="79">
        <f t="shared" si="12"/>
        <v>1593478987</v>
      </c>
      <c r="K69" s="79">
        <f t="shared" si="12"/>
        <v>666385006</v>
      </c>
      <c r="L69" s="79">
        <f t="shared" si="12"/>
        <v>688772617</v>
      </c>
      <c r="M69" s="79">
        <f t="shared" si="12"/>
        <v>714969714</v>
      </c>
      <c r="N69" s="79">
        <f t="shared" si="12"/>
        <v>2070127337</v>
      </c>
      <c r="O69" s="79">
        <f t="shared" si="12"/>
        <v>539428941</v>
      </c>
      <c r="P69" s="79">
        <f t="shared" si="12"/>
        <v>601222767</v>
      </c>
      <c r="Q69" s="79">
        <f t="shared" si="12"/>
        <v>930708842</v>
      </c>
      <c r="R69" s="79">
        <f t="shared" si="12"/>
        <v>2071360550</v>
      </c>
      <c r="S69" s="79">
        <f t="shared" si="12"/>
        <v>706167668</v>
      </c>
      <c r="T69" s="79">
        <f t="shared" si="12"/>
        <v>637931485</v>
      </c>
      <c r="U69" s="79">
        <f t="shared" si="12"/>
        <v>868422347</v>
      </c>
      <c r="V69" s="79">
        <f t="shared" si="12"/>
        <v>2212521500</v>
      </c>
      <c r="W69" s="79">
        <f t="shared" si="12"/>
        <v>7947488374</v>
      </c>
      <c r="X69" s="79">
        <f t="shared" si="12"/>
        <v>5760000359</v>
      </c>
      <c r="Y69" s="79">
        <f t="shared" si="12"/>
        <v>2187488015</v>
      </c>
      <c r="Z69" s="80">
        <f>+IF(X69&lt;&gt;0,+(Y69/X69)*100,0)</f>
        <v>37.977220115655896</v>
      </c>
      <c r="AA69" s="81">
        <f>SUM(AA65:AA68)</f>
        <v>0</v>
      </c>
    </row>
    <row r="70" spans="1:27" ht="13.5">
      <c r="A70" s="6" t="s">
        <v>70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72027570</v>
      </c>
      <c r="D5" s="42">
        <f t="shared" si="0"/>
        <v>0</v>
      </c>
      <c r="E5" s="43">
        <f t="shared" si="0"/>
        <v>40287000</v>
      </c>
      <c r="F5" s="43">
        <f t="shared" si="0"/>
        <v>63808946</v>
      </c>
      <c r="G5" s="43">
        <f t="shared" si="0"/>
        <v>943018</v>
      </c>
      <c r="H5" s="43">
        <f t="shared" si="0"/>
        <v>1998257</v>
      </c>
      <c r="I5" s="43">
        <f t="shared" si="0"/>
        <v>3203021</v>
      </c>
      <c r="J5" s="43">
        <f t="shared" si="0"/>
        <v>6144296</v>
      </c>
      <c r="K5" s="43">
        <f t="shared" si="0"/>
        <v>6238220</v>
      </c>
      <c r="L5" s="43">
        <f t="shared" si="0"/>
        <v>1997812</v>
      </c>
      <c r="M5" s="43">
        <f t="shared" si="0"/>
        <v>4578603</v>
      </c>
      <c r="N5" s="43">
        <f t="shared" si="0"/>
        <v>12814635</v>
      </c>
      <c r="O5" s="43">
        <f t="shared" si="0"/>
        <v>6676540</v>
      </c>
      <c r="P5" s="43">
        <f t="shared" si="0"/>
        <v>801306</v>
      </c>
      <c r="Q5" s="43">
        <f t="shared" si="0"/>
        <v>9148090</v>
      </c>
      <c r="R5" s="43">
        <f t="shared" si="0"/>
        <v>16625936</v>
      </c>
      <c r="S5" s="43">
        <f t="shared" si="0"/>
        <v>1712061</v>
      </c>
      <c r="T5" s="43">
        <f t="shared" si="0"/>
        <v>5331695</v>
      </c>
      <c r="U5" s="43">
        <f t="shared" si="0"/>
        <v>5495750</v>
      </c>
      <c r="V5" s="43">
        <f t="shared" si="0"/>
        <v>12539506</v>
      </c>
      <c r="W5" s="43">
        <f t="shared" si="0"/>
        <v>48124373</v>
      </c>
      <c r="X5" s="43">
        <f t="shared" si="0"/>
        <v>63808946</v>
      </c>
      <c r="Y5" s="43">
        <f t="shared" si="0"/>
        <v>-15684573</v>
      </c>
      <c r="Z5" s="44">
        <f>+IF(X5&lt;&gt;0,+(Y5/X5)*100,0)</f>
        <v>-24.580523552293123</v>
      </c>
      <c r="AA5" s="45">
        <f>SUM(AA11:AA18)</f>
        <v>63808946</v>
      </c>
    </row>
    <row r="6" spans="1:27" ht="13.5">
      <c r="A6" s="46" t="s">
        <v>32</v>
      </c>
      <c r="B6" s="47"/>
      <c r="C6" s="9">
        <v>5272636</v>
      </c>
      <c r="D6" s="10"/>
      <c r="E6" s="11">
        <v>9500000</v>
      </c>
      <c r="F6" s="11">
        <v>9901537</v>
      </c>
      <c r="G6" s="11"/>
      <c r="H6" s="11">
        <v>1046868</v>
      </c>
      <c r="I6" s="11"/>
      <c r="J6" s="11">
        <v>1046868</v>
      </c>
      <c r="K6" s="11">
        <v>3879031</v>
      </c>
      <c r="L6" s="11">
        <v>306393</v>
      </c>
      <c r="M6" s="11">
        <v>1538388</v>
      </c>
      <c r="N6" s="11">
        <v>5723812</v>
      </c>
      <c r="O6" s="11">
        <v>1927561</v>
      </c>
      <c r="P6" s="11"/>
      <c r="Q6" s="11">
        <v>2652694</v>
      </c>
      <c r="R6" s="11">
        <v>4580255</v>
      </c>
      <c r="S6" s="11">
        <v>126435</v>
      </c>
      <c r="T6" s="11"/>
      <c r="U6" s="11">
        <v>362162</v>
      </c>
      <c r="V6" s="11">
        <v>488597</v>
      </c>
      <c r="W6" s="11">
        <v>11839532</v>
      </c>
      <c r="X6" s="11">
        <v>9901537</v>
      </c>
      <c r="Y6" s="11">
        <v>1937995</v>
      </c>
      <c r="Z6" s="2">
        <v>19.57</v>
      </c>
      <c r="AA6" s="15">
        <v>9901537</v>
      </c>
    </row>
    <row r="7" spans="1:27" ht="13.5">
      <c r="A7" s="46" t="s">
        <v>33</v>
      </c>
      <c r="B7" s="47"/>
      <c r="C7" s="9">
        <v>20102320</v>
      </c>
      <c r="D7" s="10"/>
      <c r="E7" s="11">
        <v>3180000</v>
      </c>
      <c r="F7" s="11">
        <v>5000000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>
        <v>927397</v>
      </c>
      <c r="R7" s="11">
        <v>927397</v>
      </c>
      <c r="S7" s="11">
        <v>304950</v>
      </c>
      <c r="T7" s="11"/>
      <c r="U7" s="11">
        <v>2463549</v>
      </c>
      <c r="V7" s="11">
        <v>2768499</v>
      </c>
      <c r="W7" s="11">
        <v>3695896</v>
      </c>
      <c r="X7" s="11">
        <v>5000000</v>
      </c>
      <c r="Y7" s="11">
        <v>-1304104</v>
      </c>
      <c r="Z7" s="2">
        <v>-26.08</v>
      </c>
      <c r="AA7" s="15">
        <v>5000000</v>
      </c>
    </row>
    <row r="8" spans="1:27" ht="13.5">
      <c r="A8" s="46" t="s">
        <v>34</v>
      </c>
      <c r="B8" s="47"/>
      <c r="C8" s="9">
        <v>9858456</v>
      </c>
      <c r="D8" s="10"/>
      <c r="E8" s="11"/>
      <c r="F8" s="11">
        <v>4975575</v>
      </c>
      <c r="G8" s="11"/>
      <c r="H8" s="11"/>
      <c r="I8" s="11"/>
      <c r="J8" s="11"/>
      <c r="K8" s="11"/>
      <c r="L8" s="11"/>
      <c r="M8" s="11"/>
      <c r="N8" s="11"/>
      <c r="O8" s="11">
        <v>2378822</v>
      </c>
      <c r="P8" s="11"/>
      <c r="Q8" s="11">
        <v>2013285</v>
      </c>
      <c r="R8" s="11">
        <v>4392107</v>
      </c>
      <c r="S8" s="11">
        <v>438384</v>
      </c>
      <c r="T8" s="11"/>
      <c r="U8" s="11">
        <v>145084</v>
      </c>
      <c r="V8" s="11">
        <v>583468</v>
      </c>
      <c r="W8" s="11">
        <v>4975575</v>
      </c>
      <c r="X8" s="11">
        <v>4975575</v>
      </c>
      <c r="Y8" s="11"/>
      <c r="Z8" s="2"/>
      <c r="AA8" s="15">
        <v>4975575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>
        <v>490763</v>
      </c>
      <c r="L10" s="11"/>
      <c r="M10" s="11"/>
      <c r="N10" s="11">
        <v>490763</v>
      </c>
      <c r="O10" s="11"/>
      <c r="P10" s="11"/>
      <c r="Q10" s="11"/>
      <c r="R10" s="11"/>
      <c r="S10" s="11"/>
      <c r="T10" s="11"/>
      <c r="U10" s="11"/>
      <c r="V10" s="11"/>
      <c r="W10" s="11">
        <v>490763</v>
      </c>
      <c r="X10" s="11"/>
      <c r="Y10" s="11">
        <v>490763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35233412</v>
      </c>
      <c r="D11" s="50">
        <f t="shared" si="1"/>
        <v>0</v>
      </c>
      <c r="E11" s="51">
        <f t="shared" si="1"/>
        <v>12680000</v>
      </c>
      <c r="F11" s="51">
        <f t="shared" si="1"/>
        <v>19877112</v>
      </c>
      <c r="G11" s="51">
        <f t="shared" si="1"/>
        <v>0</v>
      </c>
      <c r="H11" s="51">
        <f t="shared" si="1"/>
        <v>1046868</v>
      </c>
      <c r="I11" s="51">
        <f t="shared" si="1"/>
        <v>0</v>
      </c>
      <c r="J11" s="51">
        <f t="shared" si="1"/>
        <v>1046868</v>
      </c>
      <c r="K11" s="51">
        <f t="shared" si="1"/>
        <v>4369794</v>
      </c>
      <c r="L11" s="51">
        <f t="shared" si="1"/>
        <v>306393</v>
      </c>
      <c r="M11" s="51">
        <f t="shared" si="1"/>
        <v>1538388</v>
      </c>
      <c r="N11" s="51">
        <f t="shared" si="1"/>
        <v>6214575</v>
      </c>
      <c r="O11" s="51">
        <f t="shared" si="1"/>
        <v>4306383</v>
      </c>
      <c r="P11" s="51">
        <f t="shared" si="1"/>
        <v>0</v>
      </c>
      <c r="Q11" s="51">
        <f t="shared" si="1"/>
        <v>5593376</v>
      </c>
      <c r="R11" s="51">
        <f t="shared" si="1"/>
        <v>9899759</v>
      </c>
      <c r="S11" s="51">
        <f t="shared" si="1"/>
        <v>869769</v>
      </c>
      <c r="T11" s="51">
        <f t="shared" si="1"/>
        <v>0</v>
      </c>
      <c r="U11" s="51">
        <f t="shared" si="1"/>
        <v>2970795</v>
      </c>
      <c r="V11" s="51">
        <f t="shared" si="1"/>
        <v>3840564</v>
      </c>
      <c r="W11" s="51">
        <f t="shared" si="1"/>
        <v>21001766</v>
      </c>
      <c r="X11" s="51">
        <f t="shared" si="1"/>
        <v>19877112</v>
      </c>
      <c r="Y11" s="51">
        <f t="shared" si="1"/>
        <v>1124654</v>
      </c>
      <c r="Z11" s="52">
        <f>+IF(X11&lt;&gt;0,+(Y11/X11)*100,0)</f>
        <v>5.65803523167752</v>
      </c>
      <c r="AA11" s="53">
        <f>SUM(AA6:AA10)</f>
        <v>19877112</v>
      </c>
    </row>
    <row r="12" spans="1:27" ht="13.5">
      <c r="A12" s="54" t="s">
        <v>38</v>
      </c>
      <c r="B12" s="35"/>
      <c r="C12" s="9">
        <v>9161756</v>
      </c>
      <c r="D12" s="10"/>
      <c r="E12" s="11">
        <v>12056000</v>
      </c>
      <c r="F12" s="11">
        <v>19614318</v>
      </c>
      <c r="G12" s="11"/>
      <c r="H12" s="11">
        <v>21888</v>
      </c>
      <c r="I12" s="11">
        <v>1367220</v>
      </c>
      <c r="J12" s="11">
        <v>1389108</v>
      </c>
      <c r="K12" s="11">
        <v>938925</v>
      </c>
      <c r="L12" s="11">
        <v>761918</v>
      </c>
      <c r="M12" s="11">
        <v>1940743</v>
      </c>
      <c r="N12" s="11">
        <v>3641586</v>
      </c>
      <c r="O12" s="11">
        <v>1666680</v>
      </c>
      <c r="P12" s="11">
        <v>28728</v>
      </c>
      <c r="Q12" s="11">
        <v>2851236</v>
      </c>
      <c r="R12" s="11">
        <v>4546644</v>
      </c>
      <c r="S12" s="11">
        <v>37414</v>
      </c>
      <c r="T12" s="11">
        <v>4375474</v>
      </c>
      <c r="U12" s="11">
        <v>2270139</v>
      </c>
      <c r="V12" s="11">
        <v>6683027</v>
      </c>
      <c r="W12" s="11">
        <v>16260365</v>
      </c>
      <c r="X12" s="11">
        <v>19614318</v>
      </c>
      <c r="Y12" s="11">
        <v>-3353953</v>
      </c>
      <c r="Z12" s="2">
        <v>-17.1</v>
      </c>
      <c r="AA12" s="15">
        <v>19614318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27632402</v>
      </c>
      <c r="D15" s="10"/>
      <c r="E15" s="11">
        <v>15551000</v>
      </c>
      <c r="F15" s="11">
        <v>24317516</v>
      </c>
      <c r="G15" s="11">
        <v>943018</v>
      </c>
      <c r="H15" s="11">
        <v>929501</v>
      </c>
      <c r="I15" s="11">
        <v>1835801</v>
      </c>
      <c r="J15" s="11">
        <v>3708320</v>
      </c>
      <c r="K15" s="11">
        <v>929501</v>
      </c>
      <c r="L15" s="11">
        <v>929501</v>
      </c>
      <c r="M15" s="11">
        <v>1099472</v>
      </c>
      <c r="N15" s="11">
        <v>2958474</v>
      </c>
      <c r="O15" s="11">
        <v>703477</v>
      </c>
      <c r="P15" s="11">
        <v>772578</v>
      </c>
      <c r="Q15" s="11">
        <v>703478</v>
      </c>
      <c r="R15" s="11">
        <v>2179533</v>
      </c>
      <c r="S15" s="11">
        <v>804878</v>
      </c>
      <c r="T15" s="11">
        <v>956221</v>
      </c>
      <c r="U15" s="11">
        <v>254816</v>
      </c>
      <c r="V15" s="11">
        <v>2015915</v>
      </c>
      <c r="W15" s="11">
        <v>10862242</v>
      </c>
      <c r="X15" s="11">
        <v>24317516</v>
      </c>
      <c r="Y15" s="11">
        <v>-13455274</v>
      </c>
      <c r="Z15" s="2">
        <v>-55.33</v>
      </c>
      <c r="AA15" s="15">
        <v>24317516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6857707</v>
      </c>
      <c r="D20" s="59">
        <f t="shared" si="2"/>
        <v>0</v>
      </c>
      <c r="E20" s="60">
        <f t="shared" si="2"/>
        <v>25273000</v>
      </c>
      <c r="F20" s="60">
        <f t="shared" si="2"/>
        <v>26354732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4097674</v>
      </c>
      <c r="U20" s="60">
        <f t="shared" si="2"/>
        <v>0</v>
      </c>
      <c r="V20" s="60">
        <f t="shared" si="2"/>
        <v>4097674</v>
      </c>
      <c r="W20" s="60">
        <f t="shared" si="2"/>
        <v>4097674</v>
      </c>
      <c r="X20" s="60">
        <f t="shared" si="2"/>
        <v>26354732</v>
      </c>
      <c r="Y20" s="60">
        <f t="shared" si="2"/>
        <v>-22257058</v>
      </c>
      <c r="Z20" s="61">
        <f>+IF(X20&lt;&gt;0,+(Y20/X20)*100,0)</f>
        <v>-84.45184720527608</v>
      </c>
      <c r="AA20" s="62">
        <f>SUM(AA26:AA33)</f>
        <v>26354732</v>
      </c>
    </row>
    <row r="21" spans="1:27" ht="13.5">
      <c r="A21" s="46" t="s">
        <v>32</v>
      </c>
      <c r="B21" s="47"/>
      <c r="C21" s="9">
        <v>742755</v>
      </c>
      <c r="D21" s="10"/>
      <c r="E21" s="11">
        <v>18189000</v>
      </c>
      <c r="F21" s="11">
        <v>18021332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>
        <v>3780348</v>
      </c>
      <c r="U21" s="11"/>
      <c r="V21" s="11">
        <v>3780348</v>
      </c>
      <c r="W21" s="11">
        <v>3780348</v>
      </c>
      <c r="X21" s="11">
        <v>18021332</v>
      </c>
      <c r="Y21" s="11">
        <v>-14240984</v>
      </c>
      <c r="Z21" s="2">
        <v>-79.02</v>
      </c>
      <c r="AA21" s="15">
        <v>18021332</v>
      </c>
    </row>
    <row r="22" spans="1:27" ht="13.5">
      <c r="A22" s="46" t="s">
        <v>33</v>
      </c>
      <c r="B22" s="47"/>
      <c r="C22" s="9">
        <v>3294581</v>
      </c>
      <c r="D22" s="10"/>
      <c r="E22" s="11">
        <v>3000000</v>
      </c>
      <c r="F22" s="11">
        <v>3000000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>
        <v>317326</v>
      </c>
      <c r="U22" s="11"/>
      <c r="V22" s="11">
        <v>317326</v>
      </c>
      <c r="W22" s="11">
        <v>317326</v>
      </c>
      <c r="X22" s="11">
        <v>3000000</v>
      </c>
      <c r="Y22" s="11">
        <v>-2682674</v>
      </c>
      <c r="Z22" s="2">
        <v>-89.42</v>
      </c>
      <c r="AA22" s="15">
        <v>3000000</v>
      </c>
    </row>
    <row r="23" spans="1:27" ht="13.5">
      <c r="A23" s="46" t="s">
        <v>34</v>
      </c>
      <c r="B23" s="47"/>
      <c r="C23" s="9">
        <v>1035139</v>
      </c>
      <c r="D23" s="10"/>
      <c r="E23" s="11">
        <v>1583000</v>
      </c>
      <c r="F23" s="11">
        <v>1582500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1582500</v>
      </c>
      <c r="Y23" s="11">
        <v>-1582500</v>
      </c>
      <c r="Z23" s="2">
        <v>-100</v>
      </c>
      <c r="AA23" s="15">
        <v>1582500</v>
      </c>
    </row>
    <row r="24" spans="1:27" ht="13.5">
      <c r="A24" s="46" t="s">
        <v>35</v>
      </c>
      <c r="B24" s="47"/>
      <c r="C24" s="9"/>
      <c r="D24" s="10"/>
      <c r="E24" s="11">
        <v>500000</v>
      </c>
      <c r="F24" s="11">
        <v>500000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500000</v>
      </c>
      <c r="Y24" s="11">
        <v>-500000</v>
      </c>
      <c r="Z24" s="2">
        <v>-100</v>
      </c>
      <c r="AA24" s="15">
        <v>500000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5072475</v>
      </c>
      <c r="D26" s="50">
        <f t="shared" si="3"/>
        <v>0</v>
      </c>
      <c r="E26" s="51">
        <f t="shared" si="3"/>
        <v>23272000</v>
      </c>
      <c r="F26" s="51">
        <f t="shared" si="3"/>
        <v>23103832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4097674</v>
      </c>
      <c r="U26" s="51">
        <f t="shared" si="3"/>
        <v>0</v>
      </c>
      <c r="V26" s="51">
        <f t="shared" si="3"/>
        <v>4097674</v>
      </c>
      <c r="W26" s="51">
        <f t="shared" si="3"/>
        <v>4097674</v>
      </c>
      <c r="X26" s="51">
        <f t="shared" si="3"/>
        <v>23103832</v>
      </c>
      <c r="Y26" s="51">
        <f t="shared" si="3"/>
        <v>-19006158</v>
      </c>
      <c r="Z26" s="52">
        <f>+IF(X26&lt;&gt;0,+(Y26/X26)*100,0)</f>
        <v>-82.26409367935155</v>
      </c>
      <c r="AA26" s="53">
        <f>SUM(AA21:AA25)</f>
        <v>23103832</v>
      </c>
    </row>
    <row r="27" spans="1:27" ht="13.5">
      <c r="A27" s="54" t="s">
        <v>38</v>
      </c>
      <c r="B27" s="64"/>
      <c r="C27" s="9">
        <v>1324518</v>
      </c>
      <c r="D27" s="10"/>
      <c r="E27" s="11">
        <v>1401000</v>
      </c>
      <c r="F27" s="11">
        <v>2050900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2050900</v>
      </c>
      <c r="Y27" s="11">
        <v>-2050900</v>
      </c>
      <c r="Z27" s="2">
        <v>-100</v>
      </c>
      <c r="AA27" s="15">
        <v>2050900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460714</v>
      </c>
      <c r="D30" s="10"/>
      <c r="E30" s="11">
        <v>600000</v>
      </c>
      <c r="F30" s="11">
        <v>1200000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1200000</v>
      </c>
      <c r="Y30" s="11">
        <v>-1200000</v>
      </c>
      <c r="Z30" s="2">
        <v>-100</v>
      </c>
      <c r="AA30" s="15">
        <v>1200000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6015391</v>
      </c>
      <c r="D36" s="10">
        <f t="shared" si="4"/>
        <v>0</v>
      </c>
      <c r="E36" s="11">
        <f t="shared" si="4"/>
        <v>27689000</v>
      </c>
      <c r="F36" s="11">
        <f t="shared" si="4"/>
        <v>27922869</v>
      </c>
      <c r="G36" s="11">
        <f t="shared" si="4"/>
        <v>0</v>
      </c>
      <c r="H36" s="11">
        <f t="shared" si="4"/>
        <v>1046868</v>
      </c>
      <c r="I36" s="11">
        <f t="shared" si="4"/>
        <v>0</v>
      </c>
      <c r="J36" s="11">
        <f t="shared" si="4"/>
        <v>1046868</v>
      </c>
      <c r="K36" s="11">
        <f t="shared" si="4"/>
        <v>3879031</v>
      </c>
      <c r="L36" s="11">
        <f t="shared" si="4"/>
        <v>306393</v>
      </c>
      <c r="M36" s="11">
        <f t="shared" si="4"/>
        <v>1538388</v>
      </c>
      <c r="N36" s="11">
        <f t="shared" si="4"/>
        <v>5723812</v>
      </c>
      <c r="O36" s="11">
        <f t="shared" si="4"/>
        <v>1927561</v>
      </c>
      <c r="P36" s="11">
        <f t="shared" si="4"/>
        <v>0</v>
      </c>
      <c r="Q36" s="11">
        <f t="shared" si="4"/>
        <v>2652694</v>
      </c>
      <c r="R36" s="11">
        <f t="shared" si="4"/>
        <v>4580255</v>
      </c>
      <c r="S36" s="11">
        <f t="shared" si="4"/>
        <v>126435</v>
      </c>
      <c r="T36" s="11">
        <f t="shared" si="4"/>
        <v>3780348</v>
      </c>
      <c r="U36" s="11">
        <f t="shared" si="4"/>
        <v>362162</v>
      </c>
      <c r="V36" s="11">
        <f t="shared" si="4"/>
        <v>4268945</v>
      </c>
      <c r="W36" s="11">
        <f t="shared" si="4"/>
        <v>15619880</v>
      </c>
      <c r="X36" s="11">
        <f t="shared" si="4"/>
        <v>27922869</v>
      </c>
      <c r="Y36" s="11">
        <f t="shared" si="4"/>
        <v>-12302989</v>
      </c>
      <c r="Z36" s="2">
        <f aca="true" t="shared" si="5" ref="Z36:Z49">+IF(X36&lt;&gt;0,+(Y36/X36)*100,0)</f>
        <v>-44.06061927232477</v>
      </c>
      <c r="AA36" s="15">
        <f>AA6+AA21</f>
        <v>27922869</v>
      </c>
    </row>
    <row r="37" spans="1:27" ht="13.5">
      <c r="A37" s="46" t="s">
        <v>33</v>
      </c>
      <c r="B37" s="47"/>
      <c r="C37" s="9">
        <f t="shared" si="4"/>
        <v>23396901</v>
      </c>
      <c r="D37" s="10">
        <f t="shared" si="4"/>
        <v>0</v>
      </c>
      <c r="E37" s="11">
        <f t="shared" si="4"/>
        <v>6180000</v>
      </c>
      <c r="F37" s="11">
        <f t="shared" si="4"/>
        <v>8000000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927397</v>
      </c>
      <c r="R37" s="11">
        <f t="shared" si="4"/>
        <v>927397</v>
      </c>
      <c r="S37" s="11">
        <f t="shared" si="4"/>
        <v>304950</v>
      </c>
      <c r="T37" s="11">
        <f t="shared" si="4"/>
        <v>317326</v>
      </c>
      <c r="U37" s="11">
        <f t="shared" si="4"/>
        <v>2463549</v>
      </c>
      <c r="V37" s="11">
        <f t="shared" si="4"/>
        <v>3085825</v>
      </c>
      <c r="W37" s="11">
        <f t="shared" si="4"/>
        <v>4013222</v>
      </c>
      <c r="X37" s="11">
        <f t="shared" si="4"/>
        <v>8000000</v>
      </c>
      <c r="Y37" s="11">
        <f t="shared" si="4"/>
        <v>-3986778</v>
      </c>
      <c r="Z37" s="2">
        <f t="shared" si="5"/>
        <v>-49.834725</v>
      </c>
      <c r="AA37" s="15">
        <f>AA7+AA22</f>
        <v>8000000</v>
      </c>
    </row>
    <row r="38" spans="1:27" ht="13.5">
      <c r="A38" s="46" t="s">
        <v>34</v>
      </c>
      <c r="B38" s="47"/>
      <c r="C38" s="9">
        <f t="shared" si="4"/>
        <v>10893595</v>
      </c>
      <c r="D38" s="10">
        <f t="shared" si="4"/>
        <v>0</v>
      </c>
      <c r="E38" s="11">
        <f t="shared" si="4"/>
        <v>1583000</v>
      </c>
      <c r="F38" s="11">
        <f t="shared" si="4"/>
        <v>6558075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2378822</v>
      </c>
      <c r="P38" s="11">
        <f t="shared" si="4"/>
        <v>0</v>
      </c>
      <c r="Q38" s="11">
        <f t="shared" si="4"/>
        <v>2013285</v>
      </c>
      <c r="R38" s="11">
        <f t="shared" si="4"/>
        <v>4392107</v>
      </c>
      <c r="S38" s="11">
        <f t="shared" si="4"/>
        <v>438384</v>
      </c>
      <c r="T38" s="11">
        <f t="shared" si="4"/>
        <v>0</v>
      </c>
      <c r="U38" s="11">
        <f t="shared" si="4"/>
        <v>145084</v>
      </c>
      <c r="V38" s="11">
        <f t="shared" si="4"/>
        <v>583468</v>
      </c>
      <c r="W38" s="11">
        <f t="shared" si="4"/>
        <v>4975575</v>
      </c>
      <c r="X38" s="11">
        <f t="shared" si="4"/>
        <v>6558075</v>
      </c>
      <c r="Y38" s="11">
        <f t="shared" si="4"/>
        <v>-1582500</v>
      </c>
      <c r="Z38" s="2">
        <f t="shared" si="5"/>
        <v>-24.130556603881477</v>
      </c>
      <c r="AA38" s="15">
        <f>AA8+AA23</f>
        <v>6558075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500000</v>
      </c>
      <c r="F39" s="11">
        <f t="shared" si="4"/>
        <v>500000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500000</v>
      </c>
      <c r="Y39" s="11">
        <f t="shared" si="4"/>
        <v>-500000</v>
      </c>
      <c r="Z39" s="2">
        <f t="shared" si="5"/>
        <v>-100</v>
      </c>
      <c r="AA39" s="15">
        <f>AA9+AA24</f>
        <v>500000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490763</v>
      </c>
      <c r="L40" s="11">
        <f t="shared" si="4"/>
        <v>0</v>
      </c>
      <c r="M40" s="11">
        <f t="shared" si="4"/>
        <v>0</v>
      </c>
      <c r="N40" s="11">
        <f t="shared" si="4"/>
        <v>490763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490763</v>
      </c>
      <c r="X40" s="11">
        <f t="shared" si="4"/>
        <v>0</v>
      </c>
      <c r="Y40" s="11">
        <f t="shared" si="4"/>
        <v>490763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40305887</v>
      </c>
      <c r="D41" s="50">
        <f t="shared" si="6"/>
        <v>0</v>
      </c>
      <c r="E41" s="51">
        <f t="shared" si="6"/>
        <v>35952000</v>
      </c>
      <c r="F41" s="51">
        <f t="shared" si="6"/>
        <v>42980944</v>
      </c>
      <c r="G41" s="51">
        <f t="shared" si="6"/>
        <v>0</v>
      </c>
      <c r="H41" s="51">
        <f t="shared" si="6"/>
        <v>1046868</v>
      </c>
      <c r="I41" s="51">
        <f t="shared" si="6"/>
        <v>0</v>
      </c>
      <c r="J41" s="51">
        <f t="shared" si="6"/>
        <v>1046868</v>
      </c>
      <c r="K41" s="51">
        <f t="shared" si="6"/>
        <v>4369794</v>
      </c>
      <c r="L41" s="51">
        <f t="shared" si="6"/>
        <v>306393</v>
      </c>
      <c r="M41" s="51">
        <f t="shared" si="6"/>
        <v>1538388</v>
      </c>
      <c r="N41" s="51">
        <f t="shared" si="6"/>
        <v>6214575</v>
      </c>
      <c r="O41" s="51">
        <f t="shared" si="6"/>
        <v>4306383</v>
      </c>
      <c r="P41" s="51">
        <f t="shared" si="6"/>
        <v>0</v>
      </c>
      <c r="Q41" s="51">
        <f t="shared" si="6"/>
        <v>5593376</v>
      </c>
      <c r="R41" s="51">
        <f t="shared" si="6"/>
        <v>9899759</v>
      </c>
      <c r="S41" s="51">
        <f t="shared" si="6"/>
        <v>869769</v>
      </c>
      <c r="T41" s="51">
        <f t="shared" si="6"/>
        <v>4097674</v>
      </c>
      <c r="U41" s="51">
        <f t="shared" si="6"/>
        <v>2970795</v>
      </c>
      <c r="V41" s="51">
        <f t="shared" si="6"/>
        <v>7938238</v>
      </c>
      <c r="W41" s="51">
        <f t="shared" si="6"/>
        <v>25099440</v>
      </c>
      <c r="X41" s="51">
        <f t="shared" si="6"/>
        <v>42980944</v>
      </c>
      <c r="Y41" s="51">
        <f t="shared" si="6"/>
        <v>-17881504</v>
      </c>
      <c r="Z41" s="52">
        <f t="shared" si="5"/>
        <v>-41.603330071112445</v>
      </c>
      <c r="AA41" s="53">
        <f>SUM(AA36:AA40)</f>
        <v>42980944</v>
      </c>
    </row>
    <row r="42" spans="1:27" ht="13.5">
      <c r="A42" s="54" t="s">
        <v>38</v>
      </c>
      <c r="B42" s="35"/>
      <c r="C42" s="65">
        <f aca="true" t="shared" si="7" ref="C42:Y48">C12+C27</f>
        <v>10486274</v>
      </c>
      <c r="D42" s="66">
        <f t="shared" si="7"/>
        <v>0</v>
      </c>
      <c r="E42" s="67">
        <f t="shared" si="7"/>
        <v>13457000</v>
      </c>
      <c r="F42" s="67">
        <f t="shared" si="7"/>
        <v>21665218</v>
      </c>
      <c r="G42" s="67">
        <f t="shared" si="7"/>
        <v>0</v>
      </c>
      <c r="H42" s="67">
        <f t="shared" si="7"/>
        <v>21888</v>
      </c>
      <c r="I42" s="67">
        <f t="shared" si="7"/>
        <v>1367220</v>
      </c>
      <c r="J42" s="67">
        <f t="shared" si="7"/>
        <v>1389108</v>
      </c>
      <c r="K42" s="67">
        <f t="shared" si="7"/>
        <v>938925</v>
      </c>
      <c r="L42" s="67">
        <f t="shared" si="7"/>
        <v>761918</v>
      </c>
      <c r="M42" s="67">
        <f t="shared" si="7"/>
        <v>1940743</v>
      </c>
      <c r="N42" s="67">
        <f t="shared" si="7"/>
        <v>3641586</v>
      </c>
      <c r="O42" s="67">
        <f t="shared" si="7"/>
        <v>1666680</v>
      </c>
      <c r="P42" s="67">
        <f t="shared" si="7"/>
        <v>28728</v>
      </c>
      <c r="Q42" s="67">
        <f t="shared" si="7"/>
        <v>2851236</v>
      </c>
      <c r="R42" s="67">
        <f t="shared" si="7"/>
        <v>4546644</v>
      </c>
      <c r="S42" s="67">
        <f t="shared" si="7"/>
        <v>37414</v>
      </c>
      <c r="T42" s="67">
        <f t="shared" si="7"/>
        <v>4375474</v>
      </c>
      <c r="U42" s="67">
        <f t="shared" si="7"/>
        <v>2270139</v>
      </c>
      <c r="V42" s="67">
        <f t="shared" si="7"/>
        <v>6683027</v>
      </c>
      <c r="W42" s="67">
        <f t="shared" si="7"/>
        <v>16260365</v>
      </c>
      <c r="X42" s="67">
        <f t="shared" si="7"/>
        <v>21665218</v>
      </c>
      <c r="Y42" s="67">
        <f t="shared" si="7"/>
        <v>-5404853</v>
      </c>
      <c r="Z42" s="69">
        <f t="shared" si="5"/>
        <v>-24.947143389002594</v>
      </c>
      <c r="AA42" s="68">
        <f aca="true" t="shared" si="8" ref="AA42:AA48">AA12+AA27</f>
        <v>21665218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28093116</v>
      </c>
      <c r="D45" s="66">
        <f t="shared" si="7"/>
        <v>0</v>
      </c>
      <c r="E45" s="67">
        <f t="shared" si="7"/>
        <v>16151000</v>
      </c>
      <c r="F45" s="67">
        <f t="shared" si="7"/>
        <v>25517516</v>
      </c>
      <c r="G45" s="67">
        <f t="shared" si="7"/>
        <v>943018</v>
      </c>
      <c r="H45" s="67">
        <f t="shared" si="7"/>
        <v>929501</v>
      </c>
      <c r="I45" s="67">
        <f t="shared" si="7"/>
        <v>1835801</v>
      </c>
      <c r="J45" s="67">
        <f t="shared" si="7"/>
        <v>3708320</v>
      </c>
      <c r="K45" s="67">
        <f t="shared" si="7"/>
        <v>929501</v>
      </c>
      <c r="L45" s="67">
        <f t="shared" si="7"/>
        <v>929501</v>
      </c>
      <c r="M45" s="67">
        <f t="shared" si="7"/>
        <v>1099472</v>
      </c>
      <c r="N45" s="67">
        <f t="shared" si="7"/>
        <v>2958474</v>
      </c>
      <c r="O45" s="67">
        <f t="shared" si="7"/>
        <v>703477</v>
      </c>
      <c r="P45" s="67">
        <f t="shared" si="7"/>
        <v>772578</v>
      </c>
      <c r="Q45" s="67">
        <f t="shared" si="7"/>
        <v>703478</v>
      </c>
      <c r="R45" s="67">
        <f t="shared" si="7"/>
        <v>2179533</v>
      </c>
      <c r="S45" s="67">
        <f t="shared" si="7"/>
        <v>804878</v>
      </c>
      <c r="T45" s="67">
        <f t="shared" si="7"/>
        <v>956221</v>
      </c>
      <c r="U45" s="67">
        <f t="shared" si="7"/>
        <v>254816</v>
      </c>
      <c r="V45" s="67">
        <f t="shared" si="7"/>
        <v>2015915</v>
      </c>
      <c r="W45" s="67">
        <f t="shared" si="7"/>
        <v>10862242</v>
      </c>
      <c r="X45" s="67">
        <f t="shared" si="7"/>
        <v>25517516</v>
      </c>
      <c r="Y45" s="67">
        <f t="shared" si="7"/>
        <v>-14655274</v>
      </c>
      <c r="Z45" s="69">
        <f t="shared" si="5"/>
        <v>-57.43221244575687</v>
      </c>
      <c r="AA45" s="68">
        <f t="shared" si="8"/>
        <v>25517516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78885277</v>
      </c>
      <c r="D49" s="78">
        <f t="shared" si="9"/>
        <v>0</v>
      </c>
      <c r="E49" s="79">
        <f t="shared" si="9"/>
        <v>65560000</v>
      </c>
      <c r="F49" s="79">
        <f t="shared" si="9"/>
        <v>90163678</v>
      </c>
      <c r="G49" s="79">
        <f t="shared" si="9"/>
        <v>943018</v>
      </c>
      <c r="H49" s="79">
        <f t="shared" si="9"/>
        <v>1998257</v>
      </c>
      <c r="I49" s="79">
        <f t="shared" si="9"/>
        <v>3203021</v>
      </c>
      <c r="J49" s="79">
        <f t="shared" si="9"/>
        <v>6144296</v>
      </c>
      <c r="K49" s="79">
        <f t="shared" si="9"/>
        <v>6238220</v>
      </c>
      <c r="L49" s="79">
        <f t="shared" si="9"/>
        <v>1997812</v>
      </c>
      <c r="M49" s="79">
        <f t="shared" si="9"/>
        <v>4578603</v>
      </c>
      <c r="N49" s="79">
        <f t="shared" si="9"/>
        <v>12814635</v>
      </c>
      <c r="O49" s="79">
        <f t="shared" si="9"/>
        <v>6676540</v>
      </c>
      <c r="P49" s="79">
        <f t="shared" si="9"/>
        <v>801306</v>
      </c>
      <c r="Q49" s="79">
        <f t="shared" si="9"/>
        <v>9148090</v>
      </c>
      <c r="R49" s="79">
        <f t="shared" si="9"/>
        <v>16625936</v>
      </c>
      <c r="S49" s="79">
        <f t="shared" si="9"/>
        <v>1712061</v>
      </c>
      <c r="T49" s="79">
        <f t="shared" si="9"/>
        <v>9429369</v>
      </c>
      <c r="U49" s="79">
        <f t="shared" si="9"/>
        <v>5495750</v>
      </c>
      <c r="V49" s="79">
        <f t="shared" si="9"/>
        <v>16637180</v>
      </c>
      <c r="W49" s="79">
        <f t="shared" si="9"/>
        <v>52222047</v>
      </c>
      <c r="X49" s="79">
        <f t="shared" si="9"/>
        <v>90163678</v>
      </c>
      <c r="Y49" s="79">
        <f t="shared" si="9"/>
        <v>-37941631</v>
      </c>
      <c r="Z49" s="80">
        <f t="shared" si="5"/>
        <v>-42.08083769608423</v>
      </c>
      <c r="AA49" s="81">
        <f>SUM(AA41:AA48)</f>
        <v>90163678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33453000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294312</v>
      </c>
      <c r="N51" s="67">
        <f t="shared" si="10"/>
        <v>294312</v>
      </c>
      <c r="O51" s="67">
        <f t="shared" si="10"/>
        <v>3270781</v>
      </c>
      <c r="P51" s="67">
        <f t="shared" si="10"/>
        <v>0</v>
      </c>
      <c r="Q51" s="67">
        <f t="shared" si="10"/>
        <v>0</v>
      </c>
      <c r="R51" s="67">
        <f t="shared" si="10"/>
        <v>3270781</v>
      </c>
      <c r="S51" s="67">
        <f t="shared" si="10"/>
        <v>0</v>
      </c>
      <c r="T51" s="67">
        <f t="shared" si="10"/>
        <v>0</v>
      </c>
      <c r="U51" s="67">
        <f t="shared" si="10"/>
        <v>8445994</v>
      </c>
      <c r="V51" s="67">
        <f t="shared" si="10"/>
        <v>8445994</v>
      </c>
      <c r="W51" s="67">
        <f t="shared" si="10"/>
        <v>12011087</v>
      </c>
      <c r="X51" s="67">
        <f t="shared" si="10"/>
        <v>0</v>
      </c>
      <c r="Y51" s="67">
        <f t="shared" si="10"/>
        <v>12011087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>
        <v>10554000</v>
      </c>
      <c r="F52" s="11"/>
      <c r="G52" s="11"/>
      <c r="H52" s="11"/>
      <c r="I52" s="11"/>
      <c r="J52" s="11"/>
      <c r="K52" s="11"/>
      <c r="L52" s="11"/>
      <c r="M52" s="11">
        <v>294312</v>
      </c>
      <c r="N52" s="11">
        <v>294312</v>
      </c>
      <c r="O52" s="11">
        <v>3270781</v>
      </c>
      <c r="P52" s="11"/>
      <c r="Q52" s="11"/>
      <c r="R52" s="11">
        <v>3270781</v>
      </c>
      <c r="S52" s="11"/>
      <c r="T52" s="11"/>
      <c r="U52" s="11">
        <v>6895982</v>
      </c>
      <c r="V52" s="11">
        <v>6895982</v>
      </c>
      <c r="W52" s="11">
        <v>10461075</v>
      </c>
      <c r="X52" s="11"/>
      <c r="Y52" s="11">
        <v>10461075</v>
      </c>
      <c r="Z52" s="2"/>
      <c r="AA52" s="15"/>
    </row>
    <row r="53" spans="1:27" ht="13.5">
      <c r="A53" s="84" t="s">
        <v>33</v>
      </c>
      <c r="B53" s="47"/>
      <c r="C53" s="9"/>
      <c r="D53" s="10"/>
      <c r="E53" s="11">
        <v>7427000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>
        <v>1550012</v>
      </c>
      <c r="V53" s="11">
        <v>1550012</v>
      </c>
      <c r="W53" s="11">
        <v>1550012</v>
      </c>
      <c r="X53" s="11"/>
      <c r="Y53" s="11">
        <v>1550012</v>
      </c>
      <c r="Z53" s="2"/>
      <c r="AA53" s="15"/>
    </row>
    <row r="54" spans="1:27" ht="13.5">
      <c r="A54" s="84" t="s">
        <v>34</v>
      </c>
      <c r="B54" s="47"/>
      <c r="C54" s="9"/>
      <c r="D54" s="10"/>
      <c r="E54" s="11">
        <v>3938000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>
        <v>2231000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4122000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28272000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294312</v>
      </c>
      <c r="N57" s="51">
        <f t="shared" si="11"/>
        <v>294312</v>
      </c>
      <c r="O57" s="51">
        <f t="shared" si="11"/>
        <v>3270781</v>
      </c>
      <c r="P57" s="51">
        <f t="shared" si="11"/>
        <v>0</v>
      </c>
      <c r="Q57" s="51">
        <f t="shared" si="11"/>
        <v>0</v>
      </c>
      <c r="R57" s="51">
        <f t="shared" si="11"/>
        <v>3270781</v>
      </c>
      <c r="S57" s="51">
        <f t="shared" si="11"/>
        <v>0</v>
      </c>
      <c r="T57" s="51">
        <f t="shared" si="11"/>
        <v>0</v>
      </c>
      <c r="U57" s="51">
        <f t="shared" si="11"/>
        <v>8445994</v>
      </c>
      <c r="V57" s="51">
        <f t="shared" si="11"/>
        <v>8445994</v>
      </c>
      <c r="W57" s="51">
        <f t="shared" si="11"/>
        <v>12011087</v>
      </c>
      <c r="X57" s="51">
        <f t="shared" si="11"/>
        <v>0</v>
      </c>
      <c r="Y57" s="51">
        <f t="shared" si="11"/>
        <v>12011087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>
        <v>4382000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799000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33452807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33452807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100056100</v>
      </c>
      <c r="D5" s="42">
        <f t="shared" si="0"/>
        <v>0</v>
      </c>
      <c r="E5" s="43">
        <f t="shared" si="0"/>
        <v>25093000</v>
      </c>
      <c r="F5" s="43">
        <f t="shared" si="0"/>
        <v>25093000</v>
      </c>
      <c r="G5" s="43">
        <f t="shared" si="0"/>
        <v>0</v>
      </c>
      <c r="H5" s="43">
        <f t="shared" si="0"/>
        <v>0</v>
      </c>
      <c r="I5" s="43">
        <f t="shared" si="0"/>
        <v>3572759</v>
      </c>
      <c r="J5" s="43">
        <f t="shared" si="0"/>
        <v>3572759</v>
      </c>
      <c r="K5" s="43">
        <f t="shared" si="0"/>
        <v>6819749</v>
      </c>
      <c r="L5" s="43">
        <f t="shared" si="0"/>
        <v>0</v>
      </c>
      <c r="M5" s="43">
        <f t="shared" si="0"/>
        <v>17482999</v>
      </c>
      <c r="N5" s="43">
        <f t="shared" si="0"/>
        <v>24302748</v>
      </c>
      <c r="O5" s="43">
        <f t="shared" si="0"/>
        <v>868</v>
      </c>
      <c r="P5" s="43">
        <f t="shared" si="0"/>
        <v>673</v>
      </c>
      <c r="Q5" s="43">
        <f t="shared" si="0"/>
        <v>29349000</v>
      </c>
      <c r="R5" s="43">
        <f t="shared" si="0"/>
        <v>29350541</v>
      </c>
      <c r="S5" s="43">
        <f t="shared" si="0"/>
        <v>5071752</v>
      </c>
      <c r="T5" s="43">
        <f t="shared" si="0"/>
        <v>7265522</v>
      </c>
      <c r="U5" s="43">
        <f t="shared" si="0"/>
        <v>17732710</v>
      </c>
      <c r="V5" s="43">
        <f t="shared" si="0"/>
        <v>30069984</v>
      </c>
      <c r="W5" s="43">
        <f t="shared" si="0"/>
        <v>87296032</v>
      </c>
      <c r="X5" s="43">
        <f t="shared" si="0"/>
        <v>25093000</v>
      </c>
      <c r="Y5" s="43">
        <f t="shared" si="0"/>
        <v>62203032</v>
      </c>
      <c r="Z5" s="44">
        <f>+IF(X5&lt;&gt;0,+(Y5/X5)*100,0)</f>
        <v>247.88997728450167</v>
      </c>
      <c r="AA5" s="45">
        <f>SUM(AA11:AA18)</f>
        <v>25093000</v>
      </c>
    </row>
    <row r="6" spans="1:27" ht="13.5">
      <c r="A6" s="46" t="s">
        <v>32</v>
      </c>
      <c r="B6" s="47"/>
      <c r="C6" s="9">
        <v>37309763</v>
      </c>
      <c r="D6" s="10"/>
      <c r="E6" s="11">
        <v>2400000</v>
      </c>
      <c r="F6" s="11">
        <v>2400000</v>
      </c>
      <c r="G6" s="11"/>
      <c r="H6" s="11"/>
      <c r="I6" s="11">
        <v>557854</v>
      </c>
      <c r="J6" s="11">
        <v>557854</v>
      </c>
      <c r="K6" s="11">
        <v>1860606</v>
      </c>
      <c r="L6" s="11"/>
      <c r="M6" s="11"/>
      <c r="N6" s="11">
        <v>1860606</v>
      </c>
      <c r="O6" s="11"/>
      <c r="P6" s="11"/>
      <c r="Q6" s="11">
        <v>7207000</v>
      </c>
      <c r="R6" s="11">
        <v>7207000</v>
      </c>
      <c r="S6" s="11"/>
      <c r="T6" s="11"/>
      <c r="U6" s="11"/>
      <c r="V6" s="11"/>
      <c r="W6" s="11">
        <v>9625460</v>
      </c>
      <c r="X6" s="11">
        <v>2400000</v>
      </c>
      <c r="Y6" s="11">
        <v>7225460</v>
      </c>
      <c r="Z6" s="2">
        <v>301.06</v>
      </c>
      <c r="AA6" s="15">
        <v>2400000</v>
      </c>
    </row>
    <row r="7" spans="1:27" ht="13.5">
      <c r="A7" s="46" t="s">
        <v>33</v>
      </c>
      <c r="B7" s="47"/>
      <c r="C7" s="9">
        <v>3194457</v>
      </c>
      <c r="D7" s="10"/>
      <c r="E7" s="11">
        <v>9641000</v>
      </c>
      <c r="F7" s="11">
        <v>9641000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9641000</v>
      </c>
      <c r="Y7" s="11">
        <v>-9641000</v>
      </c>
      <c r="Z7" s="2">
        <v>-100</v>
      </c>
      <c r="AA7" s="15">
        <v>9641000</v>
      </c>
    </row>
    <row r="8" spans="1:27" ht="13.5">
      <c r="A8" s="46" t="s">
        <v>34</v>
      </c>
      <c r="B8" s="47"/>
      <c r="C8" s="9">
        <v>16423269</v>
      </c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>
        <v>6564000</v>
      </c>
      <c r="F9" s="11">
        <v>6564000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6564000</v>
      </c>
      <c r="Y9" s="11">
        <v>-6564000</v>
      </c>
      <c r="Z9" s="2">
        <v>-100</v>
      </c>
      <c r="AA9" s="15">
        <v>6564000</v>
      </c>
    </row>
    <row r="10" spans="1:27" ht="13.5">
      <c r="A10" s="46" t="s">
        <v>36</v>
      </c>
      <c r="B10" s="47"/>
      <c r="C10" s="9">
        <v>1847662</v>
      </c>
      <c r="D10" s="10"/>
      <c r="E10" s="11">
        <v>2274000</v>
      </c>
      <c r="F10" s="11">
        <v>2274000</v>
      </c>
      <c r="G10" s="11"/>
      <c r="H10" s="11"/>
      <c r="I10" s="11">
        <v>3014905</v>
      </c>
      <c r="J10" s="11">
        <v>3014905</v>
      </c>
      <c r="K10" s="11">
        <v>4959143</v>
      </c>
      <c r="L10" s="11"/>
      <c r="M10" s="11">
        <v>13936794</v>
      </c>
      <c r="N10" s="11">
        <v>18895937</v>
      </c>
      <c r="O10" s="11">
        <v>696</v>
      </c>
      <c r="P10" s="11"/>
      <c r="Q10" s="11">
        <v>18784000</v>
      </c>
      <c r="R10" s="11">
        <v>18784696</v>
      </c>
      <c r="S10" s="11"/>
      <c r="T10" s="11"/>
      <c r="U10" s="11"/>
      <c r="V10" s="11"/>
      <c r="W10" s="11">
        <v>40695538</v>
      </c>
      <c r="X10" s="11">
        <v>2274000</v>
      </c>
      <c r="Y10" s="11">
        <v>38421538</v>
      </c>
      <c r="Z10" s="2">
        <v>1689.6</v>
      </c>
      <c r="AA10" s="15">
        <v>2274000</v>
      </c>
    </row>
    <row r="11" spans="1:27" ht="13.5">
      <c r="A11" s="48" t="s">
        <v>37</v>
      </c>
      <c r="B11" s="47"/>
      <c r="C11" s="49">
        <f aca="true" t="shared" si="1" ref="C11:Y11">SUM(C6:C10)</f>
        <v>58775151</v>
      </c>
      <c r="D11" s="50">
        <f t="shared" si="1"/>
        <v>0</v>
      </c>
      <c r="E11" s="51">
        <f t="shared" si="1"/>
        <v>20879000</v>
      </c>
      <c r="F11" s="51">
        <f t="shared" si="1"/>
        <v>20879000</v>
      </c>
      <c r="G11" s="51">
        <f t="shared" si="1"/>
        <v>0</v>
      </c>
      <c r="H11" s="51">
        <f t="shared" si="1"/>
        <v>0</v>
      </c>
      <c r="I11" s="51">
        <f t="shared" si="1"/>
        <v>3572759</v>
      </c>
      <c r="J11" s="51">
        <f t="shared" si="1"/>
        <v>3572759</v>
      </c>
      <c r="K11" s="51">
        <f t="shared" si="1"/>
        <v>6819749</v>
      </c>
      <c r="L11" s="51">
        <f t="shared" si="1"/>
        <v>0</v>
      </c>
      <c r="M11" s="51">
        <f t="shared" si="1"/>
        <v>13936794</v>
      </c>
      <c r="N11" s="51">
        <f t="shared" si="1"/>
        <v>20756543</v>
      </c>
      <c r="O11" s="51">
        <f t="shared" si="1"/>
        <v>696</v>
      </c>
      <c r="P11" s="51">
        <f t="shared" si="1"/>
        <v>0</v>
      </c>
      <c r="Q11" s="51">
        <f t="shared" si="1"/>
        <v>25991000</v>
      </c>
      <c r="R11" s="51">
        <f t="shared" si="1"/>
        <v>25991696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50320998</v>
      </c>
      <c r="X11" s="51">
        <f t="shared" si="1"/>
        <v>20879000</v>
      </c>
      <c r="Y11" s="51">
        <f t="shared" si="1"/>
        <v>29441998</v>
      </c>
      <c r="Z11" s="52">
        <f>+IF(X11&lt;&gt;0,+(Y11/X11)*100,0)</f>
        <v>141.01249101968486</v>
      </c>
      <c r="AA11" s="53">
        <f>SUM(AA6:AA10)</f>
        <v>20879000</v>
      </c>
    </row>
    <row r="12" spans="1:27" ht="13.5">
      <c r="A12" s="54" t="s">
        <v>38</v>
      </c>
      <c r="B12" s="35"/>
      <c r="C12" s="9">
        <v>32522311</v>
      </c>
      <c r="D12" s="10"/>
      <c r="E12" s="11">
        <v>3395000</v>
      </c>
      <c r="F12" s="11">
        <v>3395000</v>
      </c>
      <c r="G12" s="11"/>
      <c r="H12" s="11"/>
      <c r="I12" s="11"/>
      <c r="J12" s="11"/>
      <c r="K12" s="11"/>
      <c r="L12" s="11"/>
      <c r="M12" s="11">
        <v>3315000</v>
      </c>
      <c r="N12" s="11">
        <v>3315000</v>
      </c>
      <c r="O12" s="11"/>
      <c r="P12" s="11"/>
      <c r="Q12" s="11">
        <v>3340000</v>
      </c>
      <c r="R12" s="11">
        <v>3340000</v>
      </c>
      <c r="S12" s="11"/>
      <c r="T12" s="11"/>
      <c r="U12" s="11"/>
      <c r="V12" s="11"/>
      <c r="W12" s="11">
        <v>6655000</v>
      </c>
      <c r="X12" s="11">
        <v>3395000</v>
      </c>
      <c r="Y12" s="11">
        <v>3260000</v>
      </c>
      <c r="Z12" s="2">
        <v>96.02</v>
      </c>
      <c r="AA12" s="15">
        <v>3395000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8758638</v>
      </c>
      <c r="D15" s="10"/>
      <c r="E15" s="11">
        <v>819000</v>
      </c>
      <c r="F15" s="11">
        <v>819000</v>
      </c>
      <c r="G15" s="11"/>
      <c r="H15" s="11"/>
      <c r="I15" s="11"/>
      <c r="J15" s="11"/>
      <c r="K15" s="11"/>
      <c r="L15" s="11"/>
      <c r="M15" s="11">
        <v>231205</v>
      </c>
      <c r="N15" s="11">
        <v>231205</v>
      </c>
      <c r="O15" s="11">
        <v>172</v>
      </c>
      <c r="P15" s="11">
        <v>673</v>
      </c>
      <c r="Q15" s="11">
        <v>18000</v>
      </c>
      <c r="R15" s="11">
        <v>18845</v>
      </c>
      <c r="S15" s="11">
        <v>5071752</v>
      </c>
      <c r="T15" s="11">
        <v>7265522</v>
      </c>
      <c r="U15" s="11">
        <v>17732710</v>
      </c>
      <c r="V15" s="11">
        <v>30069984</v>
      </c>
      <c r="W15" s="11">
        <v>30320034</v>
      </c>
      <c r="X15" s="11">
        <v>819000</v>
      </c>
      <c r="Y15" s="11">
        <v>29501034</v>
      </c>
      <c r="Z15" s="2">
        <v>3602.08</v>
      </c>
      <c r="AA15" s="15">
        <v>819000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59116000</v>
      </c>
      <c r="F20" s="60">
        <f t="shared" si="2"/>
        <v>59116000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59116000</v>
      </c>
      <c r="Y20" s="60">
        <f t="shared" si="2"/>
        <v>-59116000</v>
      </c>
      <c r="Z20" s="61">
        <f>+IF(X20&lt;&gt;0,+(Y20/X20)*100,0)</f>
        <v>-100</v>
      </c>
      <c r="AA20" s="62">
        <f>SUM(AA26:AA33)</f>
        <v>59116000</v>
      </c>
    </row>
    <row r="21" spans="1:27" ht="13.5">
      <c r="A21" s="46" t="s">
        <v>32</v>
      </c>
      <c r="B21" s="47"/>
      <c r="C21" s="9"/>
      <c r="D21" s="10"/>
      <c r="E21" s="11">
        <v>5600000</v>
      </c>
      <c r="F21" s="11">
        <v>5600000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5600000</v>
      </c>
      <c r="Y21" s="11">
        <v>-5600000</v>
      </c>
      <c r="Z21" s="2">
        <v>-100</v>
      </c>
      <c r="AA21" s="15">
        <v>5600000</v>
      </c>
    </row>
    <row r="22" spans="1:27" ht="13.5">
      <c r="A22" s="46" t="s">
        <v>33</v>
      </c>
      <c r="B22" s="47"/>
      <c r="C22" s="9"/>
      <c r="D22" s="10"/>
      <c r="E22" s="11">
        <v>23063000</v>
      </c>
      <c r="F22" s="11">
        <v>23063000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23063000</v>
      </c>
      <c r="Y22" s="11">
        <v>-23063000</v>
      </c>
      <c r="Z22" s="2">
        <v>-100</v>
      </c>
      <c r="AA22" s="15">
        <v>23063000</v>
      </c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>
        <v>15316000</v>
      </c>
      <c r="F24" s="11">
        <v>15316000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15316000</v>
      </c>
      <c r="Y24" s="11">
        <v>-15316000</v>
      </c>
      <c r="Z24" s="2">
        <v>-100</v>
      </c>
      <c r="AA24" s="15">
        <v>15316000</v>
      </c>
    </row>
    <row r="25" spans="1:27" ht="13.5">
      <c r="A25" s="46" t="s">
        <v>36</v>
      </c>
      <c r="B25" s="47"/>
      <c r="C25" s="9"/>
      <c r="D25" s="10"/>
      <c r="E25" s="11">
        <v>5305000</v>
      </c>
      <c r="F25" s="11">
        <v>5305000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5305000</v>
      </c>
      <c r="Y25" s="11">
        <v>-5305000</v>
      </c>
      <c r="Z25" s="2">
        <v>-100</v>
      </c>
      <c r="AA25" s="15">
        <v>5305000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49284000</v>
      </c>
      <c r="F26" s="51">
        <f t="shared" si="3"/>
        <v>49284000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49284000</v>
      </c>
      <c r="Y26" s="51">
        <f t="shared" si="3"/>
        <v>-49284000</v>
      </c>
      <c r="Z26" s="52">
        <f>+IF(X26&lt;&gt;0,+(Y26/X26)*100,0)</f>
        <v>-100</v>
      </c>
      <c r="AA26" s="53">
        <f>SUM(AA21:AA25)</f>
        <v>49284000</v>
      </c>
    </row>
    <row r="27" spans="1:27" ht="13.5">
      <c r="A27" s="54" t="s">
        <v>38</v>
      </c>
      <c r="B27" s="64"/>
      <c r="C27" s="9"/>
      <c r="D27" s="10"/>
      <c r="E27" s="11">
        <v>7921000</v>
      </c>
      <c r="F27" s="11">
        <v>7921000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7921000</v>
      </c>
      <c r="Y27" s="11">
        <v>-7921000</v>
      </c>
      <c r="Z27" s="2">
        <v>-100</v>
      </c>
      <c r="AA27" s="15">
        <v>7921000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1911000</v>
      </c>
      <c r="F30" s="11">
        <v>1911000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1911000</v>
      </c>
      <c r="Y30" s="11">
        <v>-1911000</v>
      </c>
      <c r="Z30" s="2">
        <v>-100</v>
      </c>
      <c r="AA30" s="15">
        <v>1911000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37309763</v>
      </c>
      <c r="D36" s="10">
        <f t="shared" si="4"/>
        <v>0</v>
      </c>
      <c r="E36" s="11">
        <f t="shared" si="4"/>
        <v>8000000</v>
      </c>
      <c r="F36" s="11">
        <f t="shared" si="4"/>
        <v>8000000</v>
      </c>
      <c r="G36" s="11">
        <f t="shared" si="4"/>
        <v>0</v>
      </c>
      <c r="H36" s="11">
        <f t="shared" si="4"/>
        <v>0</v>
      </c>
      <c r="I36" s="11">
        <f t="shared" si="4"/>
        <v>557854</v>
      </c>
      <c r="J36" s="11">
        <f t="shared" si="4"/>
        <v>557854</v>
      </c>
      <c r="K36" s="11">
        <f t="shared" si="4"/>
        <v>1860606</v>
      </c>
      <c r="L36" s="11">
        <f t="shared" si="4"/>
        <v>0</v>
      </c>
      <c r="M36" s="11">
        <f t="shared" si="4"/>
        <v>0</v>
      </c>
      <c r="N36" s="11">
        <f t="shared" si="4"/>
        <v>1860606</v>
      </c>
      <c r="O36" s="11">
        <f t="shared" si="4"/>
        <v>0</v>
      </c>
      <c r="P36" s="11">
        <f t="shared" si="4"/>
        <v>0</v>
      </c>
      <c r="Q36" s="11">
        <f t="shared" si="4"/>
        <v>7207000</v>
      </c>
      <c r="R36" s="11">
        <f t="shared" si="4"/>
        <v>7207000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9625460</v>
      </c>
      <c r="X36" s="11">
        <f t="shared" si="4"/>
        <v>8000000</v>
      </c>
      <c r="Y36" s="11">
        <f t="shared" si="4"/>
        <v>1625460</v>
      </c>
      <c r="Z36" s="2">
        <f aca="true" t="shared" si="5" ref="Z36:Z49">+IF(X36&lt;&gt;0,+(Y36/X36)*100,0)</f>
        <v>20.31825</v>
      </c>
      <c r="AA36" s="15">
        <f>AA6+AA21</f>
        <v>8000000</v>
      </c>
    </row>
    <row r="37" spans="1:27" ht="13.5">
      <c r="A37" s="46" t="s">
        <v>33</v>
      </c>
      <c r="B37" s="47"/>
      <c r="C37" s="9">
        <f t="shared" si="4"/>
        <v>3194457</v>
      </c>
      <c r="D37" s="10">
        <f t="shared" si="4"/>
        <v>0</v>
      </c>
      <c r="E37" s="11">
        <f t="shared" si="4"/>
        <v>32704000</v>
      </c>
      <c r="F37" s="11">
        <f t="shared" si="4"/>
        <v>32704000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32704000</v>
      </c>
      <c r="Y37" s="11">
        <f t="shared" si="4"/>
        <v>-32704000</v>
      </c>
      <c r="Z37" s="2">
        <f t="shared" si="5"/>
        <v>-100</v>
      </c>
      <c r="AA37" s="15">
        <f>AA7+AA22</f>
        <v>32704000</v>
      </c>
    </row>
    <row r="38" spans="1:27" ht="13.5">
      <c r="A38" s="46" t="s">
        <v>34</v>
      </c>
      <c r="B38" s="47"/>
      <c r="C38" s="9">
        <f t="shared" si="4"/>
        <v>16423269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21880000</v>
      </c>
      <c r="F39" s="11">
        <f t="shared" si="4"/>
        <v>21880000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21880000</v>
      </c>
      <c r="Y39" s="11">
        <f t="shared" si="4"/>
        <v>-21880000</v>
      </c>
      <c r="Z39" s="2">
        <f t="shared" si="5"/>
        <v>-100</v>
      </c>
      <c r="AA39" s="15">
        <f>AA9+AA24</f>
        <v>21880000</v>
      </c>
    </row>
    <row r="40" spans="1:27" ht="13.5">
      <c r="A40" s="46" t="s">
        <v>36</v>
      </c>
      <c r="B40" s="47"/>
      <c r="C40" s="9">
        <f t="shared" si="4"/>
        <v>1847662</v>
      </c>
      <c r="D40" s="10">
        <f t="shared" si="4"/>
        <v>0</v>
      </c>
      <c r="E40" s="11">
        <f t="shared" si="4"/>
        <v>7579000</v>
      </c>
      <c r="F40" s="11">
        <f t="shared" si="4"/>
        <v>7579000</v>
      </c>
      <c r="G40" s="11">
        <f t="shared" si="4"/>
        <v>0</v>
      </c>
      <c r="H40" s="11">
        <f t="shared" si="4"/>
        <v>0</v>
      </c>
      <c r="I40" s="11">
        <f t="shared" si="4"/>
        <v>3014905</v>
      </c>
      <c r="J40" s="11">
        <f t="shared" si="4"/>
        <v>3014905</v>
      </c>
      <c r="K40" s="11">
        <f t="shared" si="4"/>
        <v>4959143</v>
      </c>
      <c r="L40" s="11">
        <f t="shared" si="4"/>
        <v>0</v>
      </c>
      <c r="M40" s="11">
        <f t="shared" si="4"/>
        <v>13936794</v>
      </c>
      <c r="N40" s="11">
        <f t="shared" si="4"/>
        <v>18895937</v>
      </c>
      <c r="O40" s="11">
        <f t="shared" si="4"/>
        <v>696</v>
      </c>
      <c r="P40" s="11">
        <f t="shared" si="4"/>
        <v>0</v>
      </c>
      <c r="Q40" s="11">
        <f t="shared" si="4"/>
        <v>18784000</v>
      </c>
      <c r="R40" s="11">
        <f t="shared" si="4"/>
        <v>18784696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40695538</v>
      </c>
      <c r="X40" s="11">
        <f t="shared" si="4"/>
        <v>7579000</v>
      </c>
      <c r="Y40" s="11">
        <f t="shared" si="4"/>
        <v>33116538</v>
      </c>
      <c r="Z40" s="2">
        <f t="shared" si="5"/>
        <v>436.9512864493997</v>
      </c>
      <c r="AA40" s="15">
        <f>AA10+AA25</f>
        <v>7579000</v>
      </c>
    </row>
    <row r="41" spans="1:27" ht="13.5">
      <c r="A41" s="48" t="s">
        <v>37</v>
      </c>
      <c r="B41" s="47"/>
      <c r="C41" s="49">
        <f aca="true" t="shared" si="6" ref="C41:Y41">SUM(C36:C40)</f>
        <v>58775151</v>
      </c>
      <c r="D41" s="50">
        <f t="shared" si="6"/>
        <v>0</v>
      </c>
      <c r="E41" s="51">
        <f t="shared" si="6"/>
        <v>70163000</v>
      </c>
      <c r="F41" s="51">
        <f t="shared" si="6"/>
        <v>70163000</v>
      </c>
      <c r="G41" s="51">
        <f t="shared" si="6"/>
        <v>0</v>
      </c>
      <c r="H41" s="51">
        <f t="shared" si="6"/>
        <v>0</v>
      </c>
      <c r="I41" s="51">
        <f t="shared" si="6"/>
        <v>3572759</v>
      </c>
      <c r="J41" s="51">
        <f t="shared" si="6"/>
        <v>3572759</v>
      </c>
      <c r="K41" s="51">
        <f t="shared" si="6"/>
        <v>6819749</v>
      </c>
      <c r="L41" s="51">
        <f t="shared" si="6"/>
        <v>0</v>
      </c>
      <c r="M41" s="51">
        <f t="shared" si="6"/>
        <v>13936794</v>
      </c>
      <c r="N41" s="51">
        <f t="shared" si="6"/>
        <v>20756543</v>
      </c>
      <c r="O41" s="51">
        <f t="shared" si="6"/>
        <v>696</v>
      </c>
      <c r="P41" s="51">
        <f t="shared" si="6"/>
        <v>0</v>
      </c>
      <c r="Q41" s="51">
        <f t="shared" si="6"/>
        <v>25991000</v>
      </c>
      <c r="R41" s="51">
        <f t="shared" si="6"/>
        <v>25991696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50320998</v>
      </c>
      <c r="X41" s="51">
        <f t="shared" si="6"/>
        <v>70163000</v>
      </c>
      <c r="Y41" s="51">
        <f t="shared" si="6"/>
        <v>-19842002</v>
      </c>
      <c r="Z41" s="52">
        <f t="shared" si="5"/>
        <v>-28.279865456152102</v>
      </c>
      <c r="AA41" s="53">
        <f>SUM(AA36:AA40)</f>
        <v>70163000</v>
      </c>
    </row>
    <row r="42" spans="1:27" ht="13.5">
      <c r="A42" s="54" t="s">
        <v>38</v>
      </c>
      <c r="B42" s="35"/>
      <c r="C42" s="65">
        <f aca="true" t="shared" si="7" ref="C42:Y48">C12+C27</f>
        <v>32522311</v>
      </c>
      <c r="D42" s="66">
        <f t="shared" si="7"/>
        <v>0</v>
      </c>
      <c r="E42" s="67">
        <f t="shared" si="7"/>
        <v>11316000</v>
      </c>
      <c r="F42" s="67">
        <f t="shared" si="7"/>
        <v>11316000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3315000</v>
      </c>
      <c r="N42" s="67">
        <f t="shared" si="7"/>
        <v>3315000</v>
      </c>
      <c r="O42" s="67">
        <f t="shared" si="7"/>
        <v>0</v>
      </c>
      <c r="P42" s="67">
        <f t="shared" si="7"/>
        <v>0</v>
      </c>
      <c r="Q42" s="67">
        <f t="shared" si="7"/>
        <v>3340000</v>
      </c>
      <c r="R42" s="67">
        <f t="shared" si="7"/>
        <v>3340000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6655000</v>
      </c>
      <c r="X42" s="67">
        <f t="shared" si="7"/>
        <v>11316000</v>
      </c>
      <c r="Y42" s="67">
        <f t="shared" si="7"/>
        <v>-4661000</v>
      </c>
      <c r="Z42" s="69">
        <f t="shared" si="5"/>
        <v>-41.18946624248851</v>
      </c>
      <c r="AA42" s="68">
        <f aca="true" t="shared" si="8" ref="AA42:AA48">AA12+AA27</f>
        <v>11316000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8758638</v>
      </c>
      <c r="D45" s="66">
        <f t="shared" si="7"/>
        <v>0</v>
      </c>
      <c r="E45" s="67">
        <f t="shared" si="7"/>
        <v>2730000</v>
      </c>
      <c r="F45" s="67">
        <f t="shared" si="7"/>
        <v>2730000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231205</v>
      </c>
      <c r="N45" s="67">
        <f t="shared" si="7"/>
        <v>231205</v>
      </c>
      <c r="O45" s="67">
        <f t="shared" si="7"/>
        <v>172</v>
      </c>
      <c r="P45" s="67">
        <f t="shared" si="7"/>
        <v>673</v>
      </c>
      <c r="Q45" s="67">
        <f t="shared" si="7"/>
        <v>18000</v>
      </c>
      <c r="R45" s="67">
        <f t="shared" si="7"/>
        <v>18845</v>
      </c>
      <c r="S45" s="67">
        <f t="shared" si="7"/>
        <v>5071752</v>
      </c>
      <c r="T45" s="67">
        <f t="shared" si="7"/>
        <v>7265522</v>
      </c>
      <c r="U45" s="67">
        <f t="shared" si="7"/>
        <v>17732710</v>
      </c>
      <c r="V45" s="67">
        <f t="shared" si="7"/>
        <v>30069984</v>
      </c>
      <c r="W45" s="67">
        <f t="shared" si="7"/>
        <v>30320034</v>
      </c>
      <c r="X45" s="67">
        <f t="shared" si="7"/>
        <v>2730000</v>
      </c>
      <c r="Y45" s="67">
        <f t="shared" si="7"/>
        <v>27590034</v>
      </c>
      <c r="Z45" s="69">
        <f t="shared" si="5"/>
        <v>1010.623956043956</v>
      </c>
      <c r="AA45" s="68">
        <f t="shared" si="8"/>
        <v>2730000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100056100</v>
      </c>
      <c r="D49" s="78">
        <f t="shared" si="9"/>
        <v>0</v>
      </c>
      <c r="E49" s="79">
        <f t="shared" si="9"/>
        <v>84209000</v>
      </c>
      <c r="F49" s="79">
        <f t="shared" si="9"/>
        <v>84209000</v>
      </c>
      <c r="G49" s="79">
        <f t="shared" si="9"/>
        <v>0</v>
      </c>
      <c r="H49" s="79">
        <f t="shared" si="9"/>
        <v>0</v>
      </c>
      <c r="I49" s="79">
        <f t="shared" si="9"/>
        <v>3572759</v>
      </c>
      <c r="J49" s="79">
        <f t="shared" si="9"/>
        <v>3572759</v>
      </c>
      <c r="K49" s="79">
        <f t="shared" si="9"/>
        <v>6819749</v>
      </c>
      <c r="L49" s="79">
        <f t="shared" si="9"/>
        <v>0</v>
      </c>
      <c r="M49" s="79">
        <f t="shared" si="9"/>
        <v>17482999</v>
      </c>
      <c r="N49" s="79">
        <f t="shared" si="9"/>
        <v>24302748</v>
      </c>
      <c r="O49" s="79">
        <f t="shared" si="9"/>
        <v>868</v>
      </c>
      <c r="P49" s="79">
        <f t="shared" si="9"/>
        <v>673</v>
      </c>
      <c r="Q49" s="79">
        <f t="shared" si="9"/>
        <v>29349000</v>
      </c>
      <c r="R49" s="79">
        <f t="shared" si="9"/>
        <v>29350541</v>
      </c>
      <c r="S49" s="79">
        <f t="shared" si="9"/>
        <v>5071752</v>
      </c>
      <c r="T49" s="79">
        <f t="shared" si="9"/>
        <v>7265522</v>
      </c>
      <c r="U49" s="79">
        <f t="shared" si="9"/>
        <v>17732710</v>
      </c>
      <c r="V49" s="79">
        <f t="shared" si="9"/>
        <v>30069984</v>
      </c>
      <c r="W49" s="79">
        <f t="shared" si="9"/>
        <v>87296032</v>
      </c>
      <c r="X49" s="79">
        <f t="shared" si="9"/>
        <v>84209000</v>
      </c>
      <c r="Y49" s="79">
        <f t="shared" si="9"/>
        <v>3087032</v>
      </c>
      <c r="Z49" s="80">
        <f t="shared" si="5"/>
        <v>3.665916944744624</v>
      </c>
      <c r="AA49" s="81">
        <f>SUM(AA41:AA48)</f>
        <v>84209000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14427024</v>
      </c>
      <c r="D65" s="10">
        <v>14427024</v>
      </c>
      <c r="E65" s="11">
        <v>124869000</v>
      </c>
      <c r="F65" s="11">
        <v>13610400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>
        <v>13610400</v>
      </c>
      <c r="Y65" s="11">
        <v>-13610400</v>
      </c>
      <c r="Z65" s="2">
        <v>-100</v>
      </c>
      <c r="AA65" s="15"/>
    </row>
    <row r="66" spans="1:27" ht="13.5">
      <c r="A66" s="86" t="s">
        <v>54</v>
      </c>
      <c r="B66" s="93"/>
      <c r="C66" s="12">
        <v>8000000</v>
      </c>
      <c r="D66" s="13">
        <v>8000000</v>
      </c>
      <c r="E66" s="14">
        <v>455000</v>
      </c>
      <c r="F66" s="14">
        <v>7500000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>
        <v>7500000</v>
      </c>
      <c r="Y66" s="14">
        <v>-7500000</v>
      </c>
      <c r="Z66" s="2">
        <v>-100</v>
      </c>
      <c r="AA66" s="22"/>
    </row>
    <row r="67" spans="1:27" ht="13.5">
      <c r="A67" s="86" t="s">
        <v>55</v>
      </c>
      <c r="B67" s="93"/>
      <c r="C67" s="9">
        <v>2809000</v>
      </c>
      <c r="D67" s="10">
        <v>2809000</v>
      </c>
      <c r="E67" s="11">
        <v>14900000</v>
      </c>
      <c r="F67" s="11">
        <v>2650000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>
        <v>2650000</v>
      </c>
      <c r="Y67" s="11">
        <v>-2650000</v>
      </c>
      <c r="Z67" s="2">
        <v>-100</v>
      </c>
      <c r="AA67" s="15"/>
    </row>
    <row r="68" spans="1:27" ht="13.5">
      <c r="A68" s="86" t="s">
        <v>56</v>
      </c>
      <c r="B68" s="93"/>
      <c r="C68" s="9"/>
      <c r="D68" s="10"/>
      <c r="E68" s="11">
        <v>2436000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25236024</v>
      </c>
      <c r="D69" s="78">
        <f t="shared" si="12"/>
        <v>25236024</v>
      </c>
      <c r="E69" s="79">
        <f t="shared" si="12"/>
        <v>142660000</v>
      </c>
      <c r="F69" s="79">
        <f t="shared" si="12"/>
        <v>23760400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23760400</v>
      </c>
      <c r="Y69" s="79">
        <f t="shared" si="12"/>
        <v>-23760400</v>
      </c>
      <c r="Z69" s="80">
        <f>+IF(X69&lt;&gt;0,+(Y69/X69)*100,0)</f>
        <v>-100</v>
      </c>
      <c r="AA69" s="81">
        <f>SUM(AA65:AA68)</f>
        <v>0</v>
      </c>
    </row>
    <row r="70" spans="1:27" ht="13.5">
      <c r="A70" s="6" t="s">
        <v>70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181143377</v>
      </c>
      <c r="D5" s="42">
        <f t="shared" si="0"/>
        <v>0</v>
      </c>
      <c r="E5" s="43">
        <f t="shared" si="0"/>
        <v>294678621</v>
      </c>
      <c r="F5" s="43">
        <f t="shared" si="0"/>
        <v>223260164</v>
      </c>
      <c r="G5" s="43">
        <f t="shared" si="0"/>
        <v>0</v>
      </c>
      <c r="H5" s="43">
        <f t="shared" si="0"/>
        <v>8886825</v>
      </c>
      <c r="I5" s="43">
        <f t="shared" si="0"/>
        <v>3218953</v>
      </c>
      <c r="J5" s="43">
        <f t="shared" si="0"/>
        <v>12105778</v>
      </c>
      <c r="K5" s="43">
        <f t="shared" si="0"/>
        <v>21346029</v>
      </c>
      <c r="L5" s="43">
        <f t="shared" si="0"/>
        <v>21438387</v>
      </c>
      <c r="M5" s="43">
        <f t="shared" si="0"/>
        <v>18438355</v>
      </c>
      <c r="N5" s="43">
        <f t="shared" si="0"/>
        <v>61222771</v>
      </c>
      <c r="O5" s="43">
        <f t="shared" si="0"/>
        <v>1674355</v>
      </c>
      <c r="P5" s="43">
        <f t="shared" si="0"/>
        <v>14940638</v>
      </c>
      <c r="Q5" s="43">
        <f t="shared" si="0"/>
        <v>14969150</v>
      </c>
      <c r="R5" s="43">
        <f t="shared" si="0"/>
        <v>31584143</v>
      </c>
      <c r="S5" s="43">
        <f t="shared" si="0"/>
        <v>12355785</v>
      </c>
      <c r="T5" s="43">
        <f t="shared" si="0"/>
        <v>7618196</v>
      </c>
      <c r="U5" s="43">
        <f t="shared" si="0"/>
        <v>20080693</v>
      </c>
      <c r="V5" s="43">
        <f t="shared" si="0"/>
        <v>40054674</v>
      </c>
      <c r="W5" s="43">
        <f t="shared" si="0"/>
        <v>144967366</v>
      </c>
      <c r="X5" s="43">
        <f t="shared" si="0"/>
        <v>223260164</v>
      </c>
      <c r="Y5" s="43">
        <f t="shared" si="0"/>
        <v>-78292798</v>
      </c>
      <c r="Z5" s="44">
        <f>+IF(X5&lt;&gt;0,+(Y5/X5)*100,0)</f>
        <v>-35.06796581946433</v>
      </c>
      <c r="AA5" s="45">
        <f>SUM(AA11:AA18)</f>
        <v>223260164</v>
      </c>
    </row>
    <row r="6" spans="1:27" ht="13.5">
      <c r="A6" s="46" t="s">
        <v>32</v>
      </c>
      <c r="B6" s="47"/>
      <c r="C6" s="9">
        <v>97182273</v>
      </c>
      <c r="D6" s="10"/>
      <c r="E6" s="11">
        <v>225359212</v>
      </c>
      <c r="F6" s="11">
        <v>161195284</v>
      </c>
      <c r="G6" s="11"/>
      <c r="H6" s="11"/>
      <c r="I6" s="11">
        <v>80611</v>
      </c>
      <c r="J6" s="11">
        <v>80611</v>
      </c>
      <c r="K6" s="11">
        <v>14613496</v>
      </c>
      <c r="L6" s="11">
        <v>6904141</v>
      </c>
      <c r="M6" s="11">
        <v>9278975</v>
      </c>
      <c r="N6" s="11">
        <v>30796612</v>
      </c>
      <c r="O6" s="11">
        <v>437971</v>
      </c>
      <c r="P6" s="11">
        <v>8511082</v>
      </c>
      <c r="Q6" s="11">
        <v>4698872</v>
      </c>
      <c r="R6" s="11">
        <v>13647925</v>
      </c>
      <c r="S6" s="11">
        <v>11047959</v>
      </c>
      <c r="T6" s="11">
        <v>6304777</v>
      </c>
      <c r="U6" s="11">
        <v>12249641</v>
      </c>
      <c r="V6" s="11">
        <v>29602377</v>
      </c>
      <c r="W6" s="11">
        <v>74127525</v>
      </c>
      <c r="X6" s="11">
        <v>161195284</v>
      </c>
      <c r="Y6" s="11">
        <v>-87067759</v>
      </c>
      <c r="Z6" s="2">
        <v>-54.01</v>
      </c>
      <c r="AA6" s="15">
        <v>161195284</v>
      </c>
    </row>
    <row r="7" spans="1:27" ht="13.5">
      <c r="A7" s="46" t="s">
        <v>33</v>
      </c>
      <c r="B7" s="47"/>
      <c r="C7" s="9">
        <v>23602528</v>
      </c>
      <c r="D7" s="10"/>
      <c r="E7" s="11">
        <v>45900000</v>
      </c>
      <c r="F7" s="11">
        <v>25207189</v>
      </c>
      <c r="G7" s="11"/>
      <c r="H7" s="11"/>
      <c r="I7" s="11"/>
      <c r="J7" s="11"/>
      <c r="K7" s="11"/>
      <c r="L7" s="11">
        <v>3536491</v>
      </c>
      <c r="M7" s="11"/>
      <c r="N7" s="11">
        <v>3536491</v>
      </c>
      <c r="O7" s="11"/>
      <c r="P7" s="11"/>
      <c r="Q7" s="11"/>
      <c r="R7" s="11"/>
      <c r="S7" s="11"/>
      <c r="T7" s="11">
        <v>785000</v>
      </c>
      <c r="U7" s="11"/>
      <c r="V7" s="11">
        <v>785000</v>
      </c>
      <c r="W7" s="11">
        <v>4321491</v>
      </c>
      <c r="X7" s="11">
        <v>25207189</v>
      </c>
      <c r="Y7" s="11">
        <v>-20885698</v>
      </c>
      <c r="Z7" s="2">
        <v>-82.86</v>
      </c>
      <c r="AA7" s="15">
        <v>25207189</v>
      </c>
    </row>
    <row r="8" spans="1:27" ht="13.5">
      <c r="A8" s="46" t="s">
        <v>34</v>
      </c>
      <c r="B8" s="47"/>
      <c r="C8" s="9">
        <v>31392294</v>
      </c>
      <c r="D8" s="10"/>
      <c r="E8" s="11">
        <v>11464537</v>
      </c>
      <c r="F8" s="11">
        <v>12546227</v>
      </c>
      <c r="G8" s="11"/>
      <c r="H8" s="11"/>
      <c r="I8" s="11"/>
      <c r="J8" s="11"/>
      <c r="K8" s="11"/>
      <c r="L8" s="11">
        <v>2503917</v>
      </c>
      <c r="M8" s="11"/>
      <c r="N8" s="11">
        <v>2503917</v>
      </c>
      <c r="O8" s="11">
        <v>1236384</v>
      </c>
      <c r="P8" s="11">
        <v>684137</v>
      </c>
      <c r="Q8" s="11">
        <v>1201208</v>
      </c>
      <c r="R8" s="11">
        <v>3121729</v>
      </c>
      <c r="S8" s="11"/>
      <c r="T8" s="11"/>
      <c r="U8" s="11">
        <v>336696</v>
      </c>
      <c r="V8" s="11">
        <v>336696</v>
      </c>
      <c r="W8" s="11">
        <v>5962342</v>
      </c>
      <c r="X8" s="11">
        <v>12546227</v>
      </c>
      <c r="Y8" s="11">
        <v>-6583885</v>
      </c>
      <c r="Z8" s="2">
        <v>-52.48</v>
      </c>
      <c r="AA8" s="15">
        <v>12546227</v>
      </c>
    </row>
    <row r="9" spans="1:27" ht="13.5">
      <c r="A9" s="46" t="s">
        <v>35</v>
      </c>
      <c r="B9" s="47"/>
      <c r="C9" s="9"/>
      <c r="D9" s="10"/>
      <c r="E9" s="11"/>
      <c r="F9" s="11">
        <v>1500000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1500000</v>
      </c>
      <c r="Y9" s="11">
        <v>-1500000</v>
      </c>
      <c r="Z9" s="2">
        <v>-100</v>
      </c>
      <c r="AA9" s="15">
        <v>1500000</v>
      </c>
    </row>
    <row r="10" spans="1:27" ht="13.5">
      <c r="A10" s="46" t="s">
        <v>36</v>
      </c>
      <c r="B10" s="47"/>
      <c r="C10" s="9"/>
      <c r="D10" s="10"/>
      <c r="E10" s="11"/>
      <c r="F10" s="11">
        <v>9443594</v>
      </c>
      <c r="G10" s="11"/>
      <c r="H10" s="11">
        <v>8749183</v>
      </c>
      <c r="I10" s="11">
        <v>3038641</v>
      </c>
      <c r="J10" s="11">
        <v>11787824</v>
      </c>
      <c r="K10" s="11">
        <v>5952144</v>
      </c>
      <c r="L10" s="11">
        <v>8355370</v>
      </c>
      <c r="M10" s="11">
        <v>9013832</v>
      </c>
      <c r="N10" s="11">
        <v>23321346</v>
      </c>
      <c r="O10" s="11"/>
      <c r="P10" s="11">
        <v>5513236</v>
      </c>
      <c r="Q10" s="11">
        <v>8840085</v>
      </c>
      <c r="R10" s="11">
        <v>14353321</v>
      </c>
      <c r="S10" s="11">
        <v>1224364</v>
      </c>
      <c r="T10" s="11"/>
      <c r="U10" s="11">
        <v>6146752</v>
      </c>
      <c r="V10" s="11">
        <v>7371116</v>
      </c>
      <c r="W10" s="11">
        <v>56833607</v>
      </c>
      <c r="X10" s="11">
        <v>9443594</v>
      </c>
      <c r="Y10" s="11">
        <v>47390013</v>
      </c>
      <c r="Z10" s="2">
        <v>501.82</v>
      </c>
      <c r="AA10" s="15">
        <v>9443594</v>
      </c>
    </row>
    <row r="11" spans="1:27" ht="13.5">
      <c r="A11" s="48" t="s">
        <v>37</v>
      </c>
      <c r="B11" s="47"/>
      <c r="C11" s="49">
        <f aca="true" t="shared" si="1" ref="C11:Y11">SUM(C6:C10)</f>
        <v>152177095</v>
      </c>
      <c r="D11" s="50">
        <f t="shared" si="1"/>
        <v>0</v>
      </c>
      <c r="E11" s="51">
        <f t="shared" si="1"/>
        <v>282723749</v>
      </c>
      <c r="F11" s="51">
        <f t="shared" si="1"/>
        <v>209892294</v>
      </c>
      <c r="G11" s="51">
        <f t="shared" si="1"/>
        <v>0</v>
      </c>
      <c r="H11" s="51">
        <f t="shared" si="1"/>
        <v>8749183</v>
      </c>
      <c r="I11" s="51">
        <f t="shared" si="1"/>
        <v>3119252</v>
      </c>
      <c r="J11" s="51">
        <f t="shared" si="1"/>
        <v>11868435</v>
      </c>
      <c r="K11" s="51">
        <f t="shared" si="1"/>
        <v>20565640</v>
      </c>
      <c r="L11" s="51">
        <f t="shared" si="1"/>
        <v>21299919</v>
      </c>
      <c r="M11" s="51">
        <f t="shared" si="1"/>
        <v>18292807</v>
      </c>
      <c r="N11" s="51">
        <f t="shared" si="1"/>
        <v>60158366</v>
      </c>
      <c r="O11" s="51">
        <f t="shared" si="1"/>
        <v>1674355</v>
      </c>
      <c r="P11" s="51">
        <f t="shared" si="1"/>
        <v>14708455</v>
      </c>
      <c r="Q11" s="51">
        <f t="shared" si="1"/>
        <v>14740165</v>
      </c>
      <c r="R11" s="51">
        <f t="shared" si="1"/>
        <v>31122975</v>
      </c>
      <c r="S11" s="51">
        <f t="shared" si="1"/>
        <v>12272323</v>
      </c>
      <c r="T11" s="51">
        <f t="shared" si="1"/>
        <v>7089777</v>
      </c>
      <c r="U11" s="51">
        <f t="shared" si="1"/>
        <v>18733089</v>
      </c>
      <c r="V11" s="51">
        <f t="shared" si="1"/>
        <v>38095189</v>
      </c>
      <c r="W11" s="51">
        <f t="shared" si="1"/>
        <v>141244965</v>
      </c>
      <c r="X11" s="51">
        <f t="shared" si="1"/>
        <v>209892294</v>
      </c>
      <c r="Y11" s="51">
        <f t="shared" si="1"/>
        <v>-68647329</v>
      </c>
      <c r="Z11" s="52">
        <f>+IF(X11&lt;&gt;0,+(Y11/X11)*100,0)</f>
        <v>-32.70597871496893</v>
      </c>
      <c r="AA11" s="53">
        <f>SUM(AA6:AA10)</f>
        <v>209892294</v>
      </c>
    </row>
    <row r="12" spans="1:27" ht="13.5">
      <c r="A12" s="54" t="s">
        <v>38</v>
      </c>
      <c r="B12" s="35"/>
      <c r="C12" s="9">
        <v>22469728</v>
      </c>
      <c r="D12" s="10"/>
      <c r="E12" s="11">
        <v>4500000</v>
      </c>
      <c r="F12" s="11">
        <v>5772840</v>
      </c>
      <c r="G12" s="11"/>
      <c r="H12" s="11"/>
      <c r="I12" s="11"/>
      <c r="J12" s="11"/>
      <c r="K12" s="11">
        <v>414989</v>
      </c>
      <c r="L12" s="11"/>
      <c r="M12" s="11">
        <v>22000</v>
      </c>
      <c r="N12" s="11">
        <v>436989</v>
      </c>
      <c r="O12" s="11"/>
      <c r="P12" s="11">
        <v>232183</v>
      </c>
      <c r="Q12" s="11">
        <v>185400</v>
      </c>
      <c r="R12" s="11">
        <v>417583</v>
      </c>
      <c r="S12" s="11">
        <v>83462</v>
      </c>
      <c r="T12" s="11">
        <v>528419</v>
      </c>
      <c r="U12" s="11">
        <v>1347604</v>
      </c>
      <c r="V12" s="11">
        <v>1959485</v>
      </c>
      <c r="W12" s="11">
        <v>2814057</v>
      </c>
      <c r="X12" s="11">
        <v>5772840</v>
      </c>
      <c r="Y12" s="11">
        <v>-2958783</v>
      </c>
      <c r="Z12" s="2">
        <v>-51.25</v>
      </c>
      <c r="AA12" s="15">
        <v>5772840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6226554</v>
      </c>
      <c r="D15" s="10"/>
      <c r="E15" s="11">
        <v>7454872</v>
      </c>
      <c r="F15" s="11">
        <v>7595030</v>
      </c>
      <c r="G15" s="11"/>
      <c r="H15" s="11">
        <v>137642</v>
      </c>
      <c r="I15" s="11">
        <v>99701</v>
      </c>
      <c r="J15" s="11">
        <v>237343</v>
      </c>
      <c r="K15" s="11">
        <v>365400</v>
      </c>
      <c r="L15" s="11">
        <v>138468</v>
      </c>
      <c r="M15" s="11">
        <v>123548</v>
      </c>
      <c r="N15" s="11">
        <v>627416</v>
      </c>
      <c r="O15" s="11"/>
      <c r="P15" s="11"/>
      <c r="Q15" s="11">
        <v>43585</v>
      </c>
      <c r="R15" s="11">
        <v>43585</v>
      </c>
      <c r="S15" s="11"/>
      <c r="T15" s="11"/>
      <c r="U15" s="11"/>
      <c r="V15" s="11"/>
      <c r="W15" s="11">
        <v>908344</v>
      </c>
      <c r="X15" s="11">
        <v>7595030</v>
      </c>
      <c r="Y15" s="11">
        <v>-6686686</v>
      </c>
      <c r="Z15" s="2">
        <v>-88.04</v>
      </c>
      <c r="AA15" s="15">
        <v>7595030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270000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4260452</v>
      </c>
      <c r="T20" s="60">
        <f t="shared" si="2"/>
        <v>0</v>
      </c>
      <c r="U20" s="60">
        <f t="shared" si="2"/>
        <v>0</v>
      </c>
      <c r="V20" s="60">
        <f t="shared" si="2"/>
        <v>4260452</v>
      </c>
      <c r="W20" s="60">
        <f t="shared" si="2"/>
        <v>4260452</v>
      </c>
      <c r="X20" s="60">
        <f t="shared" si="2"/>
        <v>0</v>
      </c>
      <c r="Y20" s="60">
        <f t="shared" si="2"/>
        <v>4260452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>
        <v>4260452</v>
      </c>
      <c r="T25" s="11"/>
      <c r="U25" s="11"/>
      <c r="V25" s="11">
        <v>4260452</v>
      </c>
      <c r="W25" s="11">
        <v>4260452</v>
      </c>
      <c r="X25" s="11"/>
      <c r="Y25" s="11">
        <v>4260452</v>
      </c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4260452</v>
      </c>
      <c r="T26" s="51">
        <f t="shared" si="3"/>
        <v>0</v>
      </c>
      <c r="U26" s="51">
        <f t="shared" si="3"/>
        <v>0</v>
      </c>
      <c r="V26" s="51">
        <f t="shared" si="3"/>
        <v>4260452</v>
      </c>
      <c r="W26" s="51">
        <f t="shared" si="3"/>
        <v>4260452</v>
      </c>
      <c r="X26" s="51">
        <f t="shared" si="3"/>
        <v>0</v>
      </c>
      <c r="Y26" s="51">
        <f t="shared" si="3"/>
        <v>4260452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97182273</v>
      </c>
      <c r="D36" s="10">
        <f t="shared" si="4"/>
        <v>0</v>
      </c>
      <c r="E36" s="11">
        <f t="shared" si="4"/>
        <v>225359212</v>
      </c>
      <c r="F36" s="11">
        <f t="shared" si="4"/>
        <v>161195284</v>
      </c>
      <c r="G36" s="11">
        <f t="shared" si="4"/>
        <v>0</v>
      </c>
      <c r="H36" s="11">
        <f t="shared" si="4"/>
        <v>0</v>
      </c>
      <c r="I36" s="11">
        <f t="shared" si="4"/>
        <v>80611</v>
      </c>
      <c r="J36" s="11">
        <f t="shared" si="4"/>
        <v>80611</v>
      </c>
      <c r="K36" s="11">
        <f t="shared" si="4"/>
        <v>14613496</v>
      </c>
      <c r="L36" s="11">
        <f t="shared" si="4"/>
        <v>6904141</v>
      </c>
      <c r="M36" s="11">
        <f t="shared" si="4"/>
        <v>9278975</v>
      </c>
      <c r="N36" s="11">
        <f t="shared" si="4"/>
        <v>30796612</v>
      </c>
      <c r="O36" s="11">
        <f t="shared" si="4"/>
        <v>437971</v>
      </c>
      <c r="P36" s="11">
        <f t="shared" si="4"/>
        <v>8511082</v>
      </c>
      <c r="Q36" s="11">
        <f t="shared" si="4"/>
        <v>4698872</v>
      </c>
      <c r="R36" s="11">
        <f t="shared" si="4"/>
        <v>13647925</v>
      </c>
      <c r="S36" s="11">
        <f t="shared" si="4"/>
        <v>11047959</v>
      </c>
      <c r="T36" s="11">
        <f t="shared" si="4"/>
        <v>6304777</v>
      </c>
      <c r="U36" s="11">
        <f t="shared" si="4"/>
        <v>12249641</v>
      </c>
      <c r="V36" s="11">
        <f t="shared" si="4"/>
        <v>29602377</v>
      </c>
      <c r="W36" s="11">
        <f t="shared" si="4"/>
        <v>74127525</v>
      </c>
      <c r="X36" s="11">
        <f t="shared" si="4"/>
        <v>161195284</v>
      </c>
      <c r="Y36" s="11">
        <f t="shared" si="4"/>
        <v>-87067759</v>
      </c>
      <c r="Z36" s="2">
        <f aca="true" t="shared" si="5" ref="Z36:Z49">+IF(X36&lt;&gt;0,+(Y36/X36)*100,0)</f>
        <v>-54.01383765048611</v>
      </c>
      <c r="AA36" s="15">
        <f>AA6+AA21</f>
        <v>161195284</v>
      </c>
    </row>
    <row r="37" spans="1:27" ht="13.5">
      <c r="A37" s="46" t="s">
        <v>33</v>
      </c>
      <c r="B37" s="47"/>
      <c r="C37" s="9">
        <f t="shared" si="4"/>
        <v>23602528</v>
      </c>
      <c r="D37" s="10">
        <f t="shared" si="4"/>
        <v>0</v>
      </c>
      <c r="E37" s="11">
        <f t="shared" si="4"/>
        <v>45900000</v>
      </c>
      <c r="F37" s="11">
        <f t="shared" si="4"/>
        <v>25207189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3536491</v>
      </c>
      <c r="M37" s="11">
        <f t="shared" si="4"/>
        <v>0</v>
      </c>
      <c r="N37" s="11">
        <f t="shared" si="4"/>
        <v>3536491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785000</v>
      </c>
      <c r="U37" s="11">
        <f t="shared" si="4"/>
        <v>0</v>
      </c>
      <c r="V37" s="11">
        <f t="shared" si="4"/>
        <v>785000</v>
      </c>
      <c r="W37" s="11">
        <f t="shared" si="4"/>
        <v>4321491</v>
      </c>
      <c r="X37" s="11">
        <f t="shared" si="4"/>
        <v>25207189</v>
      </c>
      <c r="Y37" s="11">
        <f t="shared" si="4"/>
        <v>-20885698</v>
      </c>
      <c r="Z37" s="2">
        <f t="shared" si="5"/>
        <v>-82.85611695933251</v>
      </c>
      <c r="AA37" s="15">
        <f>AA7+AA22</f>
        <v>25207189</v>
      </c>
    </row>
    <row r="38" spans="1:27" ht="13.5">
      <c r="A38" s="46" t="s">
        <v>34</v>
      </c>
      <c r="B38" s="47"/>
      <c r="C38" s="9">
        <f t="shared" si="4"/>
        <v>31392294</v>
      </c>
      <c r="D38" s="10">
        <f t="shared" si="4"/>
        <v>0</v>
      </c>
      <c r="E38" s="11">
        <f t="shared" si="4"/>
        <v>11464537</v>
      </c>
      <c r="F38" s="11">
        <f t="shared" si="4"/>
        <v>12546227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2503917</v>
      </c>
      <c r="M38" s="11">
        <f t="shared" si="4"/>
        <v>0</v>
      </c>
      <c r="N38" s="11">
        <f t="shared" si="4"/>
        <v>2503917</v>
      </c>
      <c r="O38" s="11">
        <f t="shared" si="4"/>
        <v>1236384</v>
      </c>
      <c r="P38" s="11">
        <f t="shared" si="4"/>
        <v>684137</v>
      </c>
      <c r="Q38" s="11">
        <f t="shared" si="4"/>
        <v>1201208</v>
      </c>
      <c r="R38" s="11">
        <f t="shared" si="4"/>
        <v>3121729</v>
      </c>
      <c r="S38" s="11">
        <f t="shared" si="4"/>
        <v>0</v>
      </c>
      <c r="T38" s="11">
        <f t="shared" si="4"/>
        <v>0</v>
      </c>
      <c r="U38" s="11">
        <f t="shared" si="4"/>
        <v>336696</v>
      </c>
      <c r="V38" s="11">
        <f t="shared" si="4"/>
        <v>336696</v>
      </c>
      <c r="W38" s="11">
        <f t="shared" si="4"/>
        <v>5962342</v>
      </c>
      <c r="X38" s="11">
        <f t="shared" si="4"/>
        <v>12546227</v>
      </c>
      <c r="Y38" s="11">
        <f t="shared" si="4"/>
        <v>-6583885</v>
      </c>
      <c r="Z38" s="2">
        <f t="shared" si="5"/>
        <v>-52.47701161472688</v>
      </c>
      <c r="AA38" s="15">
        <f>AA8+AA23</f>
        <v>12546227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1500000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1500000</v>
      </c>
      <c r="Y39" s="11">
        <f t="shared" si="4"/>
        <v>-1500000</v>
      </c>
      <c r="Z39" s="2">
        <f t="shared" si="5"/>
        <v>-100</v>
      </c>
      <c r="AA39" s="15">
        <f>AA9+AA24</f>
        <v>1500000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9443594</v>
      </c>
      <c r="G40" s="11">
        <f t="shared" si="4"/>
        <v>0</v>
      </c>
      <c r="H40" s="11">
        <f t="shared" si="4"/>
        <v>8749183</v>
      </c>
      <c r="I40" s="11">
        <f t="shared" si="4"/>
        <v>3038641</v>
      </c>
      <c r="J40" s="11">
        <f t="shared" si="4"/>
        <v>11787824</v>
      </c>
      <c r="K40" s="11">
        <f t="shared" si="4"/>
        <v>5952144</v>
      </c>
      <c r="L40" s="11">
        <f t="shared" si="4"/>
        <v>8355370</v>
      </c>
      <c r="M40" s="11">
        <f t="shared" si="4"/>
        <v>9013832</v>
      </c>
      <c r="N40" s="11">
        <f t="shared" si="4"/>
        <v>23321346</v>
      </c>
      <c r="O40" s="11">
        <f t="shared" si="4"/>
        <v>0</v>
      </c>
      <c r="P40" s="11">
        <f t="shared" si="4"/>
        <v>5513236</v>
      </c>
      <c r="Q40" s="11">
        <f t="shared" si="4"/>
        <v>8840085</v>
      </c>
      <c r="R40" s="11">
        <f t="shared" si="4"/>
        <v>14353321</v>
      </c>
      <c r="S40" s="11">
        <f t="shared" si="4"/>
        <v>5484816</v>
      </c>
      <c r="T40" s="11">
        <f t="shared" si="4"/>
        <v>0</v>
      </c>
      <c r="U40" s="11">
        <f t="shared" si="4"/>
        <v>6146752</v>
      </c>
      <c r="V40" s="11">
        <f t="shared" si="4"/>
        <v>11631568</v>
      </c>
      <c r="W40" s="11">
        <f t="shared" si="4"/>
        <v>61094059</v>
      </c>
      <c r="X40" s="11">
        <f t="shared" si="4"/>
        <v>9443594</v>
      </c>
      <c r="Y40" s="11">
        <f t="shared" si="4"/>
        <v>51650465</v>
      </c>
      <c r="Z40" s="2">
        <f t="shared" si="5"/>
        <v>546.9365264961624</v>
      </c>
      <c r="AA40" s="15">
        <f>AA10+AA25</f>
        <v>9443594</v>
      </c>
    </row>
    <row r="41" spans="1:27" ht="13.5">
      <c r="A41" s="48" t="s">
        <v>37</v>
      </c>
      <c r="B41" s="47"/>
      <c r="C41" s="49">
        <f aca="true" t="shared" si="6" ref="C41:Y41">SUM(C36:C40)</f>
        <v>152177095</v>
      </c>
      <c r="D41" s="50">
        <f t="shared" si="6"/>
        <v>0</v>
      </c>
      <c r="E41" s="51">
        <f t="shared" si="6"/>
        <v>282723749</v>
      </c>
      <c r="F41" s="51">
        <f t="shared" si="6"/>
        <v>209892294</v>
      </c>
      <c r="G41" s="51">
        <f t="shared" si="6"/>
        <v>0</v>
      </c>
      <c r="H41" s="51">
        <f t="shared" si="6"/>
        <v>8749183</v>
      </c>
      <c r="I41" s="51">
        <f t="shared" si="6"/>
        <v>3119252</v>
      </c>
      <c r="J41" s="51">
        <f t="shared" si="6"/>
        <v>11868435</v>
      </c>
      <c r="K41" s="51">
        <f t="shared" si="6"/>
        <v>20565640</v>
      </c>
      <c r="L41" s="51">
        <f t="shared" si="6"/>
        <v>21299919</v>
      </c>
      <c r="M41" s="51">
        <f t="shared" si="6"/>
        <v>18292807</v>
      </c>
      <c r="N41" s="51">
        <f t="shared" si="6"/>
        <v>60158366</v>
      </c>
      <c r="O41" s="51">
        <f t="shared" si="6"/>
        <v>1674355</v>
      </c>
      <c r="P41" s="51">
        <f t="shared" si="6"/>
        <v>14708455</v>
      </c>
      <c r="Q41" s="51">
        <f t="shared" si="6"/>
        <v>14740165</v>
      </c>
      <c r="R41" s="51">
        <f t="shared" si="6"/>
        <v>31122975</v>
      </c>
      <c r="S41" s="51">
        <f t="shared" si="6"/>
        <v>16532775</v>
      </c>
      <c r="T41" s="51">
        <f t="shared" si="6"/>
        <v>7089777</v>
      </c>
      <c r="U41" s="51">
        <f t="shared" si="6"/>
        <v>18733089</v>
      </c>
      <c r="V41" s="51">
        <f t="shared" si="6"/>
        <v>42355641</v>
      </c>
      <c r="W41" s="51">
        <f t="shared" si="6"/>
        <v>145505417</v>
      </c>
      <c r="X41" s="51">
        <f t="shared" si="6"/>
        <v>209892294</v>
      </c>
      <c r="Y41" s="51">
        <f t="shared" si="6"/>
        <v>-64386877</v>
      </c>
      <c r="Z41" s="52">
        <f t="shared" si="5"/>
        <v>-30.676150978653844</v>
      </c>
      <c r="AA41" s="53">
        <f>SUM(AA36:AA40)</f>
        <v>209892294</v>
      </c>
    </row>
    <row r="42" spans="1:27" ht="13.5">
      <c r="A42" s="54" t="s">
        <v>38</v>
      </c>
      <c r="B42" s="35"/>
      <c r="C42" s="65">
        <f aca="true" t="shared" si="7" ref="C42:Y48">C12+C27</f>
        <v>22469728</v>
      </c>
      <c r="D42" s="66">
        <f t="shared" si="7"/>
        <v>0</v>
      </c>
      <c r="E42" s="67">
        <f t="shared" si="7"/>
        <v>4500000</v>
      </c>
      <c r="F42" s="67">
        <f t="shared" si="7"/>
        <v>5772840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414989</v>
      </c>
      <c r="L42" s="67">
        <f t="shared" si="7"/>
        <v>0</v>
      </c>
      <c r="M42" s="67">
        <f t="shared" si="7"/>
        <v>22000</v>
      </c>
      <c r="N42" s="67">
        <f t="shared" si="7"/>
        <v>436989</v>
      </c>
      <c r="O42" s="67">
        <f t="shared" si="7"/>
        <v>0</v>
      </c>
      <c r="P42" s="67">
        <f t="shared" si="7"/>
        <v>232183</v>
      </c>
      <c r="Q42" s="67">
        <f t="shared" si="7"/>
        <v>185400</v>
      </c>
      <c r="R42" s="67">
        <f t="shared" si="7"/>
        <v>417583</v>
      </c>
      <c r="S42" s="67">
        <f t="shared" si="7"/>
        <v>83462</v>
      </c>
      <c r="T42" s="67">
        <f t="shared" si="7"/>
        <v>528419</v>
      </c>
      <c r="U42" s="67">
        <f t="shared" si="7"/>
        <v>1347604</v>
      </c>
      <c r="V42" s="67">
        <f t="shared" si="7"/>
        <v>1959485</v>
      </c>
      <c r="W42" s="67">
        <f t="shared" si="7"/>
        <v>2814057</v>
      </c>
      <c r="X42" s="67">
        <f t="shared" si="7"/>
        <v>5772840</v>
      </c>
      <c r="Y42" s="67">
        <f t="shared" si="7"/>
        <v>-2958783</v>
      </c>
      <c r="Z42" s="69">
        <f t="shared" si="5"/>
        <v>-51.253507805516875</v>
      </c>
      <c r="AA42" s="68">
        <f aca="true" t="shared" si="8" ref="AA42:AA48">AA12+AA27</f>
        <v>5772840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6226554</v>
      </c>
      <c r="D45" s="66">
        <f t="shared" si="7"/>
        <v>0</v>
      </c>
      <c r="E45" s="67">
        <f t="shared" si="7"/>
        <v>7454872</v>
      </c>
      <c r="F45" s="67">
        <f t="shared" si="7"/>
        <v>7595030</v>
      </c>
      <c r="G45" s="67">
        <f t="shared" si="7"/>
        <v>0</v>
      </c>
      <c r="H45" s="67">
        <f t="shared" si="7"/>
        <v>137642</v>
      </c>
      <c r="I45" s="67">
        <f t="shared" si="7"/>
        <v>99701</v>
      </c>
      <c r="J45" s="67">
        <f t="shared" si="7"/>
        <v>237343</v>
      </c>
      <c r="K45" s="67">
        <f t="shared" si="7"/>
        <v>365400</v>
      </c>
      <c r="L45" s="67">
        <f t="shared" si="7"/>
        <v>138468</v>
      </c>
      <c r="M45" s="67">
        <f t="shared" si="7"/>
        <v>123548</v>
      </c>
      <c r="N45" s="67">
        <f t="shared" si="7"/>
        <v>627416</v>
      </c>
      <c r="O45" s="67">
        <f t="shared" si="7"/>
        <v>0</v>
      </c>
      <c r="P45" s="67">
        <f t="shared" si="7"/>
        <v>0</v>
      </c>
      <c r="Q45" s="67">
        <f t="shared" si="7"/>
        <v>43585</v>
      </c>
      <c r="R45" s="67">
        <f t="shared" si="7"/>
        <v>43585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908344</v>
      </c>
      <c r="X45" s="67">
        <f t="shared" si="7"/>
        <v>7595030</v>
      </c>
      <c r="Y45" s="67">
        <f t="shared" si="7"/>
        <v>-6686686</v>
      </c>
      <c r="Z45" s="69">
        <f t="shared" si="5"/>
        <v>-88.0402842385086</v>
      </c>
      <c r="AA45" s="68">
        <f t="shared" si="8"/>
        <v>7595030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270000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181143377</v>
      </c>
      <c r="D49" s="78">
        <f t="shared" si="9"/>
        <v>0</v>
      </c>
      <c r="E49" s="79">
        <f t="shared" si="9"/>
        <v>294678621</v>
      </c>
      <c r="F49" s="79">
        <f t="shared" si="9"/>
        <v>223260164</v>
      </c>
      <c r="G49" s="79">
        <f t="shared" si="9"/>
        <v>0</v>
      </c>
      <c r="H49" s="79">
        <f t="shared" si="9"/>
        <v>8886825</v>
      </c>
      <c r="I49" s="79">
        <f t="shared" si="9"/>
        <v>3218953</v>
      </c>
      <c r="J49" s="79">
        <f t="shared" si="9"/>
        <v>12105778</v>
      </c>
      <c r="K49" s="79">
        <f t="shared" si="9"/>
        <v>21346029</v>
      </c>
      <c r="L49" s="79">
        <f t="shared" si="9"/>
        <v>21438387</v>
      </c>
      <c r="M49" s="79">
        <f t="shared" si="9"/>
        <v>18438355</v>
      </c>
      <c r="N49" s="79">
        <f t="shared" si="9"/>
        <v>61222771</v>
      </c>
      <c r="O49" s="79">
        <f t="shared" si="9"/>
        <v>1674355</v>
      </c>
      <c r="P49" s="79">
        <f t="shared" si="9"/>
        <v>14940638</v>
      </c>
      <c r="Q49" s="79">
        <f t="shared" si="9"/>
        <v>14969150</v>
      </c>
      <c r="R49" s="79">
        <f t="shared" si="9"/>
        <v>31584143</v>
      </c>
      <c r="S49" s="79">
        <f t="shared" si="9"/>
        <v>16616237</v>
      </c>
      <c r="T49" s="79">
        <f t="shared" si="9"/>
        <v>7618196</v>
      </c>
      <c r="U49" s="79">
        <f t="shared" si="9"/>
        <v>20080693</v>
      </c>
      <c r="V49" s="79">
        <f t="shared" si="9"/>
        <v>44315126</v>
      </c>
      <c r="W49" s="79">
        <f t="shared" si="9"/>
        <v>149227818</v>
      </c>
      <c r="X49" s="79">
        <f t="shared" si="9"/>
        <v>223260164</v>
      </c>
      <c r="Y49" s="79">
        <f t="shared" si="9"/>
        <v>-74032346</v>
      </c>
      <c r="Z49" s="80">
        <f t="shared" si="5"/>
        <v>-33.159675543371904</v>
      </c>
      <c r="AA49" s="81">
        <f>SUM(AA41:AA48)</f>
        <v>223260164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3208051</v>
      </c>
      <c r="U51" s="67">
        <f t="shared" si="10"/>
        <v>0</v>
      </c>
      <c r="V51" s="67">
        <f t="shared" si="10"/>
        <v>3208051</v>
      </c>
      <c r="W51" s="67">
        <f t="shared" si="10"/>
        <v>3208051</v>
      </c>
      <c r="X51" s="67">
        <f t="shared" si="10"/>
        <v>0</v>
      </c>
      <c r="Y51" s="67">
        <f t="shared" si="10"/>
        <v>3208051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>
        <v>3208051</v>
      </c>
      <c r="U56" s="11"/>
      <c r="V56" s="11">
        <v>3208051</v>
      </c>
      <c r="W56" s="11">
        <v>3208051</v>
      </c>
      <c r="X56" s="11"/>
      <c r="Y56" s="11">
        <v>3208051</v>
      </c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3208051</v>
      </c>
      <c r="U57" s="51">
        <f t="shared" si="11"/>
        <v>0</v>
      </c>
      <c r="V57" s="51">
        <f t="shared" si="11"/>
        <v>3208051</v>
      </c>
      <c r="W57" s="51">
        <f t="shared" si="11"/>
        <v>3208051</v>
      </c>
      <c r="X57" s="51">
        <f t="shared" si="11"/>
        <v>0</v>
      </c>
      <c r="Y57" s="51">
        <f t="shared" si="11"/>
        <v>3208051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75209</v>
      </c>
      <c r="H66" s="14">
        <v>78073</v>
      </c>
      <c r="I66" s="14">
        <v>16208</v>
      </c>
      <c r="J66" s="14">
        <v>169490</v>
      </c>
      <c r="K66" s="14">
        <v>794016</v>
      </c>
      <c r="L66" s="14">
        <v>444011</v>
      </c>
      <c r="M66" s="14">
        <v>806690</v>
      </c>
      <c r="N66" s="14">
        <v>2044717</v>
      </c>
      <c r="O66" s="14">
        <v>1215043</v>
      </c>
      <c r="P66" s="14">
        <v>1180991</v>
      </c>
      <c r="Q66" s="14">
        <v>1674523</v>
      </c>
      <c r="R66" s="14">
        <v>4070557</v>
      </c>
      <c r="S66" s="14">
        <v>620095</v>
      </c>
      <c r="T66" s="14">
        <v>216450</v>
      </c>
      <c r="U66" s="14">
        <v>475459</v>
      </c>
      <c r="V66" s="14">
        <v>1312004</v>
      </c>
      <c r="W66" s="14">
        <v>7596768</v>
      </c>
      <c r="X66" s="14"/>
      <c r="Y66" s="14">
        <v>7596768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673904</v>
      </c>
      <c r="H68" s="11">
        <v>881048</v>
      </c>
      <c r="I68" s="11">
        <v>350616</v>
      </c>
      <c r="J68" s="11">
        <v>1905568</v>
      </c>
      <c r="K68" s="11">
        <v>1387469</v>
      </c>
      <c r="L68" s="11">
        <v>873242</v>
      </c>
      <c r="M68" s="11">
        <v>1105929</v>
      </c>
      <c r="N68" s="11">
        <v>3366640</v>
      </c>
      <c r="O68" s="11">
        <v>1006160</v>
      </c>
      <c r="P68" s="11">
        <v>839837</v>
      </c>
      <c r="Q68" s="11">
        <v>1107559</v>
      </c>
      <c r="R68" s="11">
        <v>2953556</v>
      </c>
      <c r="S68" s="11">
        <v>73711</v>
      </c>
      <c r="T68" s="11">
        <v>278811</v>
      </c>
      <c r="U68" s="11">
        <v>151239</v>
      </c>
      <c r="V68" s="11">
        <v>503761</v>
      </c>
      <c r="W68" s="11">
        <v>8729525</v>
      </c>
      <c r="X68" s="11"/>
      <c r="Y68" s="11">
        <v>8729525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749113</v>
      </c>
      <c r="H69" s="79">
        <f t="shared" si="12"/>
        <v>959121</v>
      </c>
      <c r="I69" s="79">
        <f t="shared" si="12"/>
        <v>366824</v>
      </c>
      <c r="J69" s="79">
        <f t="shared" si="12"/>
        <v>2075058</v>
      </c>
      <c r="K69" s="79">
        <f t="shared" si="12"/>
        <v>2181485</v>
      </c>
      <c r="L69" s="79">
        <f t="shared" si="12"/>
        <v>1317253</v>
      </c>
      <c r="M69" s="79">
        <f t="shared" si="12"/>
        <v>1912619</v>
      </c>
      <c r="N69" s="79">
        <f t="shared" si="12"/>
        <v>5411357</v>
      </c>
      <c r="O69" s="79">
        <f t="shared" si="12"/>
        <v>2221203</v>
      </c>
      <c r="P69" s="79">
        <f t="shared" si="12"/>
        <v>2020828</v>
      </c>
      <c r="Q69" s="79">
        <f t="shared" si="12"/>
        <v>2782082</v>
      </c>
      <c r="R69" s="79">
        <f t="shared" si="12"/>
        <v>7024113</v>
      </c>
      <c r="S69" s="79">
        <f t="shared" si="12"/>
        <v>693806</v>
      </c>
      <c r="T69" s="79">
        <f t="shared" si="12"/>
        <v>495261</v>
      </c>
      <c r="U69" s="79">
        <f t="shared" si="12"/>
        <v>626698</v>
      </c>
      <c r="V69" s="79">
        <f t="shared" si="12"/>
        <v>1815765</v>
      </c>
      <c r="W69" s="79">
        <f t="shared" si="12"/>
        <v>16326293</v>
      </c>
      <c r="X69" s="79">
        <f t="shared" si="12"/>
        <v>0</v>
      </c>
      <c r="Y69" s="79">
        <f t="shared" si="12"/>
        <v>16326293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1259511</v>
      </c>
      <c r="D5" s="42">
        <f t="shared" si="0"/>
        <v>0</v>
      </c>
      <c r="E5" s="43">
        <f t="shared" si="0"/>
        <v>5085771</v>
      </c>
      <c r="F5" s="43">
        <f t="shared" si="0"/>
        <v>5085771</v>
      </c>
      <c r="G5" s="43">
        <f t="shared" si="0"/>
        <v>0</v>
      </c>
      <c r="H5" s="43">
        <f t="shared" si="0"/>
        <v>22515</v>
      </c>
      <c r="I5" s="43">
        <f t="shared" si="0"/>
        <v>0</v>
      </c>
      <c r="J5" s="43">
        <f t="shared" si="0"/>
        <v>22515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22515</v>
      </c>
      <c r="X5" s="43">
        <f t="shared" si="0"/>
        <v>5085771</v>
      </c>
      <c r="Y5" s="43">
        <f t="shared" si="0"/>
        <v>-5063256</v>
      </c>
      <c r="Z5" s="44">
        <f>+IF(X5&lt;&gt;0,+(Y5/X5)*100,0)</f>
        <v>-99.55729426275781</v>
      </c>
      <c r="AA5" s="45">
        <f>SUM(AA11:AA18)</f>
        <v>5085771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>
        <v>180347</v>
      </c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180347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263375</v>
      </c>
      <c r="D15" s="10"/>
      <c r="E15" s="11">
        <v>5085771</v>
      </c>
      <c r="F15" s="11">
        <v>5085771</v>
      </c>
      <c r="G15" s="11"/>
      <c r="H15" s="11">
        <v>22515</v>
      </c>
      <c r="I15" s="11"/>
      <c r="J15" s="11">
        <v>22515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22515</v>
      </c>
      <c r="X15" s="11">
        <v>5085771</v>
      </c>
      <c r="Y15" s="11">
        <v>-5063256</v>
      </c>
      <c r="Z15" s="2">
        <v>-99.56</v>
      </c>
      <c r="AA15" s="15">
        <v>5085771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815789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180347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180347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263375</v>
      </c>
      <c r="D45" s="66">
        <f t="shared" si="7"/>
        <v>0</v>
      </c>
      <c r="E45" s="67">
        <f t="shared" si="7"/>
        <v>5085771</v>
      </c>
      <c r="F45" s="67">
        <f t="shared" si="7"/>
        <v>5085771</v>
      </c>
      <c r="G45" s="67">
        <f t="shared" si="7"/>
        <v>0</v>
      </c>
      <c r="H45" s="67">
        <f t="shared" si="7"/>
        <v>22515</v>
      </c>
      <c r="I45" s="67">
        <f t="shared" si="7"/>
        <v>0</v>
      </c>
      <c r="J45" s="67">
        <f t="shared" si="7"/>
        <v>22515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22515</v>
      </c>
      <c r="X45" s="67">
        <f t="shared" si="7"/>
        <v>5085771</v>
      </c>
      <c r="Y45" s="67">
        <f t="shared" si="7"/>
        <v>-5063256</v>
      </c>
      <c r="Z45" s="69">
        <f t="shared" si="5"/>
        <v>-99.55729426275781</v>
      </c>
      <c r="AA45" s="68">
        <f t="shared" si="8"/>
        <v>5085771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815789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1259511</v>
      </c>
      <c r="D49" s="78">
        <f t="shared" si="9"/>
        <v>0</v>
      </c>
      <c r="E49" s="79">
        <f t="shared" si="9"/>
        <v>5085771</v>
      </c>
      <c r="F49" s="79">
        <f t="shared" si="9"/>
        <v>5085771</v>
      </c>
      <c r="G49" s="79">
        <f t="shared" si="9"/>
        <v>0</v>
      </c>
      <c r="H49" s="79">
        <f t="shared" si="9"/>
        <v>22515</v>
      </c>
      <c r="I49" s="79">
        <f t="shared" si="9"/>
        <v>0</v>
      </c>
      <c r="J49" s="79">
        <f t="shared" si="9"/>
        <v>22515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22515</v>
      </c>
      <c r="X49" s="79">
        <f t="shared" si="9"/>
        <v>5085771</v>
      </c>
      <c r="Y49" s="79">
        <f t="shared" si="9"/>
        <v>-5063256</v>
      </c>
      <c r="Z49" s="80">
        <f t="shared" si="5"/>
        <v>-99.55729426275781</v>
      </c>
      <c r="AA49" s="81">
        <f>SUM(AA41:AA48)</f>
        <v>5085771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2486589</v>
      </c>
      <c r="F51" s="67">
        <f t="shared" si="10"/>
        <v>2486589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2486589</v>
      </c>
      <c r="Y51" s="67">
        <f t="shared" si="10"/>
        <v>-2486589</v>
      </c>
      <c r="Z51" s="69">
        <f>+IF(X51&lt;&gt;0,+(Y51/X51)*100,0)</f>
        <v>-100</v>
      </c>
      <c r="AA51" s="68">
        <f>SUM(AA57:AA61)</f>
        <v>2486589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2486589</v>
      </c>
      <c r="F61" s="11">
        <v>2486589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2486589</v>
      </c>
      <c r="Y61" s="11">
        <v>-2486589</v>
      </c>
      <c r="Z61" s="2">
        <v>-100</v>
      </c>
      <c r="AA61" s="15">
        <v>2486589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4663719</v>
      </c>
      <c r="D68" s="10"/>
      <c r="E68" s="11">
        <v>2486589</v>
      </c>
      <c r="F68" s="11">
        <v>2413388</v>
      </c>
      <c r="G68" s="11">
        <v>29907</v>
      </c>
      <c r="H68" s="11">
        <v>211846</v>
      </c>
      <c r="I68" s="11">
        <v>171131</v>
      </c>
      <c r="J68" s="11">
        <v>412884</v>
      </c>
      <c r="K68" s="11">
        <v>346233</v>
      </c>
      <c r="L68" s="11">
        <v>553452</v>
      </c>
      <c r="M68" s="11">
        <v>844018</v>
      </c>
      <c r="N68" s="11">
        <v>1743703</v>
      </c>
      <c r="O68" s="11">
        <v>944990</v>
      </c>
      <c r="P68" s="11">
        <v>944990</v>
      </c>
      <c r="Q68" s="11">
        <v>957528</v>
      </c>
      <c r="R68" s="11">
        <v>2847508</v>
      </c>
      <c r="S68" s="11">
        <v>957528</v>
      </c>
      <c r="T68" s="11">
        <v>957528</v>
      </c>
      <c r="U68" s="11"/>
      <c r="V68" s="11">
        <v>1915056</v>
      </c>
      <c r="W68" s="11">
        <v>6919151</v>
      </c>
      <c r="X68" s="11">
        <v>2413388</v>
      </c>
      <c r="Y68" s="11">
        <v>4505763</v>
      </c>
      <c r="Z68" s="2">
        <v>186.7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4663719</v>
      </c>
      <c r="D69" s="78">
        <f t="shared" si="12"/>
        <v>0</v>
      </c>
      <c r="E69" s="79">
        <f t="shared" si="12"/>
        <v>2486589</v>
      </c>
      <c r="F69" s="79">
        <f t="shared" si="12"/>
        <v>2413388</v>
      </c>
      <c r="G69" s="79">
        <f t="shared" si="12"/>
        <v>29907</v>
      </c>
      <c r="H69" s="79">
        <f t="shared" si="12"/>
        <v>211846</v>
      </c>
      <c r="I69" s="79">
        <f t="shared" si="12"/>
        <v>171131</v>
      </c>
      <c r="J69" s="79">
        <f t="shared" si="12"/>
        <v>412884</v>
      </c>
      <c r="K69" s="79">
        <f t="shared" si="12"/>
        <v>346233</v>
      </c>
      <c r="L69" s="79">
        <f t="shared" si="12"/>
        <v>553452</v>
      </c>
      <c r="M69" s="79">
        <f t="shared" si="12"/>
        <v>844018</v>
      </c>
      <c r="N69" s="79">
        <f t="shared" si="12"/>
        <v>1743703</v>
      </c>
      <c r="O69" s="79">
        <f t="shared" si="12"/>
        <v>944990</v>
      </c>
      <c r="P69" s="79">
        <f t="shared" si="12"/>
        <v>944990</v>
      </c>
      <c r="Q69" s="79">
        <f t="shared" si="12"/>
        <v>957528</v>
      </c>
      <c r="R69" s="79">
        <f t="shared" si="12"/>
        <v>2847508</v>
      </c>
      <c r="S69" s="79">
        <f t="shared" si="12"/>
        <v>957528</v>
      </c>
      <c r="T69" s="79">
        <f t="shared" si="12"/>
        <v>957528</v>
      </c>
      <c r="U69" s="79">
        <f t="shared" si="12"/>
        <v>0</v>
      </c>
      <c r="V69" s="79">
        <f t="shared" si="12"/>
        <v>1915056</v>
      </c>
      <c r="W69" s="79">
        <f t="shared" si="12"/>
        <v>6919151</v>
      </c>
      <c r="X69" s="79">
        <f t="shared" si="12"/>
        <v>2413388</v>
      </c>
      <c r="Y69" s="79">
        <f t="shared" si="12"/>
        <v>4505763</v>
      </c>
      <c r="Z69" s="80">
        <f>+IF(X69&lt;&gt;0,+(Y69/X69)*100,0)</f>
        <v>186.69865765471613</v>
      </c>
      <c r="AA69" s="81">
        <f>SUM(AA65:AA68)</f>
        <v>0</v>
      </c>
    </row>
    <row r="70" spans="1:27" ht="13.5">
      <c r="A70" s="6" t="s">
        <v>70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1428312860</v>
      </c>
      <c r="D5" s="42">
        <f t="shared" si="0"/>
        <v>0</v>
      </c>
      <c r="E5" s="43">
        <f t="shared" si="0"/>
        <v>2143568699</v>
      </c>
      <c r="F5" s="43">
        <f t="shared" si="0"/>
        <v>2287709758</v>
      </c>
      <c r="G5" s="43">
        <f t="shared" si="0"/>
        <v>21198951</v>
      </c>
      <c r="H5" s="43">
        <f t="shared" si="0"/>
        <v>63252628</v>
      </c>
      <c r="I5" s="43">
        <f t="shared" si="0"/>
        <v>198396073</v>
      </c>
      <c r="J5" s="43">
        <f t="shared" si="0"/>
        <v>282847652</v>
      </c>
      <c r="K5" s="43">
        <f t="shared" si="0"/>
        <v>132344969</v>
      </c>
      <c r="L5" s="43">
        <f t="shared" si="0"/>
        <v>122966495</v>
      </c>
      <c r="M5" s="43">
        <f t="shared" si="0"/>
        <v>250083805</v>
      </c>
      <c r="N5" s="43">
        <f t="shared" si="0"/>
        <v>505395269</v>
      </c>
      <c r="O5" s="43">
        <f t="shared" si="0"/>
        <v>75949947</v>
      </c>
      <c r="P5" s="43">
        <f t="shared" si="0"/>
        <v>175624199</v>
      </c>
      <c r="Q5" s="43">
        <f t="shared" si="0"/>
        <v>335752791</v>
      </c>
      <c r="R5" s="43">
        <f t="shared" si="0"/>
        <v>587326937</v>
      </c>
      <c r="S5" s="43">
        <f t="shared" si="0"/>
        <v>238765416</v>
      </c>
      <c r="T5" s="43">
        <f t="shared" si="0"/>
        <v>274765379</v>
      </c>
      <c r="U5" s="43">
        <f t="shared" si="0"/>
        <v>831976595</v>
      </c>
      <c r="V5" s="43">
        <f t="shared" si="0"/>
        <v>1345507390</v>
      </c>
      <c r="W5" s="43">
        <f t="shared" si="0"/>
        <v>2721077248</v>
      </c>
      <c r="X5" s="43">
        <f t="shared" si="0"/>
        <v>2287709758</v>
      </c>
      <c r="Y5" s="43">
        <f t="shared" si="0"/>
        <v>433367490</v>
      </c>
      <c r="Z5" s="44">
        <f>+IF(X5&lt;&gt;0,+(Y5/X5)*100,0)</f>
        <v>18.94328983318521</v>
      </c>
      <c r="AA5" s="45">
        <f>SUM(AA11:AA18)</f>
        <v>2287709758</v>
      </c>
    </row>
    <row r="6" spans="1:27" ht="13.5">
      <c r="A6" s="46" t="s">
        <v>32</v>
      </c>
      <c r="B6" s="47"/>
      <c r="C6" s="9">
        <v>551047273</v>
      </c>
      <c r="D6" s="10"/>
      <c r="E6" s="11">
        <v>748851244</v>
      </c>
      <c r="F6" s="11">
        <v>887874992</v>
      </c>
      <c r="G6" s="11">
        <v>1094439</v>
      </c>
      <c r="H6" s="11">
        <v>15013978</v>
      </c>
      <c r="I6" s="11">
        <v>41454584</v>
      </c>
      <c r="J6" s="11">
        <v>57563001</v>
      </c>
      <c r="K6" s="11">
        <v>31780521</v>
      </c>
      <c r="L6" s="11">
        <v>20505507</v>
      </c>
      <c r="M6" s="11">
        <v>72315319</v>
      </c>
      <c r="N6" s="11">
        <v>124601347</v>
      </c>
      <c r="O6" s="11">
        <v>1701522</v>
      </c>
      <c r="P6" s="11">
        <v>66885582</v>
      </c>
      <c r="Q6" s="11">
        <v>60134243</v>
      </c>
      <c r="R6" s="11">
        <v>128721347</v>
      </c>
      <c r="S6" s="11">
        <v>80825022</v>
      </c>
      <c r="T6" s="11">
        <v>69039072</v>
      </c>
      <c r="U6" s="11">
        <v>219342677</v>
      </c>
      <c r="V6" s="11">
        <v>369206771</v>
      </c>
      <c r="W6" s="11">
        <v>680092466</v>
      </c>
      <c r="X6" s="11">
        <v>887874992</v>
      </c>
      <c r="Y6" s="11">
        <v>-207782526</v>
      </c>
      <c r="Z6" s="2">
        <v>-23.4</v>
      </c>
      <c r="AA6" s="15">
        <v>887874992</v>
      </c>
    </row>
    <row r="7" spans="1:27" ht="13.5">
      <c r="A7" s="46" t="s">
        <v>33</v>
      </c>
      <c r="B7" s="47"/>
      <c r="C7" s="9">
        <v>239440706</v>
      </c>
      <c r="D7" s="10"/>
      <c r="E7" s="11">
        <v>454850000</v>
      </c>
      <c r="F7" s="11">
        <v>396350000</v>
      </c>
      <c r="G7" s="11">
        <v>7224996</v>
      </c>
      <c r="H7" s="11">
        <v>19039239</v>
      </c>
      <c r="I7" s="11">
        <v>10811141</v>
      </c>
      <c r="J7" s="11">
        <v>37075376</v>
      </c>
      <c r="K7" s="11">
        <v>18528280</v>
      </c>
      <c r="L7" s="11">
        <v>25966544</v>
      </c>
      <c r="M7" s="11">
        <v>42398525</v>
      </c>
      <c r="N7" s="11">
        <v>86893349</v>
      </c>
      <c r="O7" s="11">
        <v>15881621</v>
      </c>
      <c r="P7" s="11">
        <v>24190221</v>
      </c>
      <c r="Q7" s="11">
        <v>68569875</v>
      </c>
      <c r="R7" s="11">
        <v>108641717</v>
      </c>
      <c r="S7" s="11">
        <v>40014059</v>
      </c>
      <c r="T7" s="11">
        <v>63931534</v>
      </c>
      <c r="U7" s="11">
        <v>114450627</v>
      </c>
      <c r="V7" s="11">
        <v>218396220</v>
      </c>
      <c r="W7" s="11">
        <v>451006662</v>
      </c>
      <c r="X7" s="11">
        <v>396350000</v>
      </c>
      <c r="Y7" s="11">
        <v>54656662</v>
      </c>
      <c r="Z7" s="2">
        <v>13.79</v>
      </c>
      <c r="AA7" s="15">
        <v>396350000</v>
      </c>
    </row>
    <row r="8" spans="1:27" ht="13.5">
      <c r="A8" s="46" t="s">
        <v>34</v>
      </c>
      <c r="B8" s="47"/>
      <c r="C8" s="9">
        <v>219755743</v>
      </c>
      <c r="D8" s="10"/>
      <c r="E8" s="11">
        <v>302600000</v>
      </c>
      <c r="F8" s="11">
        <v>319972000</v>
      </c>
      <c r="G8" s="11">
        <v>7509403</v>
      </c>
      <c r="H8" s="11">
        <v>10541146</v>
      </c>
      <c r="I8" s="11">
        <v>18528032</v>
      </c>
      <c r="J8" s="11">
        <v>36578581</v>
      </c>
      <c r="K8" s="11"/>
      <c r="L8" s="11">
        <v>11958460</v>
      </c>
      <c r="M8" s="11">
        <v>29316428</v>
      </c>
      <c r="N8" s="11">
        <v>41274888</v>
      </c>
      <c r="O8" s="11">
        <v>13434198</v>
      </c>
      <c r="P8" s="11"/>
      <c r="Q8" s="11">
        <v>21702461</v>
      </c>
      <c r="R8" s="11">
        <v>35136659</v>
      </c>
      <c r="S8" s="11">
        <v>29652314</v>
      </c>
      <c r="T8" s="11">
        <v>38643510</v>
      </c>
      <c r="U8" s="11">
        <v>85915042</v>
      </c>
      <c r="V8" s="11">
        <v>154210866</v>
      </c>
      <c r="W8" s="11">
        <v>267200994</v>
      </c>
      <c r="X8" s="11">
        <v>319972000</v>
      </c>
      <c r="Y8" s="11">
        <v>-52771006</v>
      </c>
      <c r="Z8" s="2">
        <v>-16.49</v>
      </c>
      <c r="AA8" s="15">
        <v>319972000</v>
      </c>
    </row>
    <row r="9" spans="1:27" ht="13.5">
      <c r="A9" s="46" t="s">
        <v>35</v>
      </c>
      <c r="B9" s="47"/>
      <c r="C9" s="9">
        <v>70591356</v>
      </c>
      <c r="D9" s="10"/>
      <c r="E9" s="11">
        <v>79017455</v>
      </c>
      <c r="F9" s="11">
        <v>73617455</v>
      </c>
      <c r="G9" s="11">
        <v>3631121</v>
      </c>
      <c r="H9" s="11">
        <v>1294447</v>
      </c>
      <c r="I9" s="11">
        <v>3933154</v>
      </c>
      <c r="J9" s="11">
        <v>8858722</v>
      </c>
      <c r="K9" s="11">
        <v>27819076</v>
      </c>
      <c r="L9" s="11">
        <v>2532228</v>
      </c>
      <c r="M9" s="11">
        <v>11431172</v>
      </c>
      <c r="N9" s="11">
        <v>41782476</v>
      </c>
      <c r="O9" s="11">
        <v>215753</v>
      </c>
      <c r="P9" s="11">
        <v>19200040</v>
      </c>
      <c r="Q9" s="11">
        <v>3125280</v>
      </c>
      <c r="R9" s="11">
        <v>22541073</v>
      </c>
      <c r="S9" s="11">
        <v>9916430</v>
      </c>
      <c r="T9" s="11">
        <v>8790593</v>
      </c>
      <c r="U9" s="11">
        <v>21185581</v>
      </c>
      <c r="V9" s="11">
        <v>39892604</v>
      </c>
      <c r="W9" s="11">
        <v>113074875</v>
      </c>
      <c r="X9" s="11">
        <v>73617455</v>
      </c>
      <c r="Y9" s="11">
        <v>39457420</v>
      </c>
      <c r="Z9" s="2">
        <v>53.6</v>
      </c>
      <c r="AA9" s="15">
        <v>73617455</v>
      </c>
    </row>
    <row r="10" spans="1:27" ht="13.5">
      <c r="A10" s="46" t="s">
        <v>36</v>
      </c>
      <c r="B10" s="47"/>
      <c r="C10" s="9">
        <v>178383968</v>
      </c>
      <c r="D10" s="10"/>
      <c r="E10" s="11">
        <v>106200000</v>
      </c>
      <c r="F10" s="11">
        <v>87900000</v>
      </c>
      <c r="G10" s="11">
        <v>402300</v>
      </c>
      <c r="H10" s="11">
        <v>2015190</v>
      </c>
      <c r="I10" s="11">
        <v>74193709</v>
      </c>
      <c r="J10" s="11">
        <v>76611199</v>
      </c>
      <c r="K10" s="11">
        <v>8400567</v>
      </c>
      <c r="L10" s="11">
        <v>8661395</v>
      </c>
      <c r="M10" s="11">
        <v>28630508</v>
      </c>
      <c r="N10" s="11">
        <v>45692470</v>
      </c>
      <c r="O10" s="11">
        <v>11408973</v>
      </c>
      <c r="P10" s="11">
        <v>15517101</v>
      </c>
      <c r="Q10" s="11">
        <v>38639335</v>
      </c>
      <c r="R10" s="11">
        <v>65565409</v>
      </c>
      <c r="S10" s="11">
        <v>14867404</v>
      </c>
      <c r="T10" s="11">
        <v>21275329</v>
      </c>
      <c r="U10" s="11">
        <v>172399548</v>
      </c>
      <c r="V10" s="11">
        <v>208542281</v>
      </c>
      <c r="W10" s="11">
        <v>396411359</v>
      </c>
      <c r="X10" s="11">
        <v>87900000</v>
      </c>
      <c r="Y10" s="11">
        <v>308511359</v>
      </c>
      <c r="Z10" s="2">
        <v>350.98</v>
      </c>
      <c r="AA10" s="15">
        <v>87900000</v>
      </c>
    </row>
    <row r="11" spans="1:27" ht="13.5">
      <c r="A11" s="48" t="s">
        <v>37</v>
      </c>
      <c r="B11" s="47"/>
      <c r="C11" s="49">
        <f aca="true" t="shared" si="1" ref="C11:Y11">SUM(C6:C10)</f>
        <v>1259219046</v>
      </c>
      <c r="D11" s="50">
        <f t="shared" si="1"/>
        <v>0</v>
      </c>
      <c r="E11" s="51">
        <f t="shared" si="1"/>
        <v>1691518699</v>
      </c>
      <c r="F11" s="51">
        <f t="shared" si="1"/>
        <v>1765714447</v>
      </c>
      <c r="G11" s="51">
        <f t="shared" si="1"/>
        <v>19862259</v>
      </c>
      <c r="H11" s="51">
        <f t="shared" si="1"/>
        <v>47904000</v>
      </c>
      <c r="I11" s="51">
        <f t="shared" si="1"/>
        <v>148920620</v>
      </c>
      <c r="J11" s="51">
        <f t="shared" si="1"/>
        <v>216686879</v>
      </c>
      <c r="K11" s="51">
        <f t="shared" si="1"/>
        <v>86528444</v>
      </c>
      <c r="L11" s="51">
        <f t="shared" si="1"/>
        <v>69624134</v>
      </c>
      <c r="M11" s="51">
        <f t="shared" si="1"/>
        <v>184091952</v>
      </c>
      <c r="N11" s="51">
        <f t="shared" si="1"/>
        <v>340244530</v>
      </c>
      <c r="O11" s="51">
        <f t="shared" si="1"/>
        <v>42642067</v>
      </c>
      <c r="P11" s="51">
        <f t="shared" si="1"/>
        <v>125792944</v>
      </c>
      <c r="Q11" s="51">
        <f t="shared" si="1"/>
        <v>192171194</v>
      </c>
      <c r="R11" s="51">
        <f t="shared" si="1"/>
        <v>360606205</v>
      </c>
      <c r="S11" s="51">
        <f t="shared" si="1"/>
        <v>175275229</v>
      </c>
      <c r="T11" s="51">
        <f t="shared" si="1"/>
        <v>201680038</v>
      </c>
      <c r="U11" s="51">
        <f t="shared" si="1"/>
        <v>613293475</v>
      </c>
      <c r="V11" s="51">
        <f t="shared" si="1"/>
        <v>990248742</v>
      </c>
      <c r="W11" s="51">
        <f t="shared" si="1"/>
        <v>1907786356</v>
      </c>
      <c r="X11" s="51">
        <f t="shared" si="1"/>
        <v>1765714447</v>
      </c>
      <c r="Y11" s="51">
        <f t="shared" si="1"/>
        <v>142071909</v>
      </c>
      <c r="Z11" s="52">
        <f>+IF(X11&lt;&gt;0,+(Y11/X11)*100,0)</f>
        <v>8.046142978633055</v>
      </c>
      <c r="AA11" s="53">
        <f>SUM(AA6:AA10)</f>
        <v>1765714447</v>
      </c>
    </row>
    <row r="12" spans="1:27" ht="13.5">
      <c r="A12" s="54" t="s">
        <v>38</v>
      </c>
      <c r="B12" s="35"/>
      <c r="C12" s="9">
        <v>97455031</v>
      </c>
      <c r="D12" s="10"/>
      <c r="E12" s="11">
        <v>103050000</v>
      </c>
      <c r="F12" s="11">
        <v>93186900</v>
      </c>
      <c r="G12" s="11">
        <v>1300053</v>
      </c>
      <c r="H12" s="11">
        <v>4367227</v>
      </c>
      <c r="I12" s="11">
        <v>14803821</v>
      </c>
      <c r="J12" s="11">
        <v>20471101</v>
      </c>
      <c r="K12" s="11">
        <v>12830710</v>
      </c>
      <c r="L12" s="11">
        <v>11462398</v>
      </c>
      <c r="M12" s="11">
        <v>16748210</v>
      </c>
      <c r="N12" s="11">
        <v>41041318</v>
      </c>
      <c r="O12" s="11">
        <v>6690029</v>
      </c>
      <c r="P12" s="11">
        <v>14132843</v>
      </c>
      <c r="Q12" s="11">
        <v>15848067</v>
      </c>
      <c r="R12" s="11">
        <v>36670939</v>
      </c>
      <c r="S12" s="11">
        <v>18313116</v>
      </c>
      <c r="T12" s="11">
        <v>14331416</v>
      </c>
      <c r="U12" s="11">
        <v>77128742</v>
      </c>
      <c r="V12" s="11">
        <v>109773274</v>
      </c>
      <c r="W12" s="11">
        <v>207956632</v>
      </c>
      <c r="X12" s="11">
        <v>93186900</v>
      </c>
      <c r="Y12" s="11">
        <v>114769732</v>
      </c>
      <c r="Z12" s="2">
        <v>123.16</v>
      </c>
      <c r="AA12" s="15">
        <v>93186900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>
        <v>15173655</v>
      </c>
      <c r="D14" s="10"/>
      <c r="E14" s="11">
        <v>196800000</v>
      </c>
      <c r="F14" s="11">
        <v>287556345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287556345</v>
      </c>
      <c r="Y14" s="11">
        <v>-287556345</v>
      </c>
      <c r="Z14" s="2">
        <v>-100</v>
      </c>
      <c r="AA14" s="15">
        <v>287556345</v>
      </c>
    </row>
    <row r="15" spans="1:27" ht="13.5">
      <c r="A15" s="54" t="s">
        <v>41</v>
      </c>
      <c r="B15" s="35" t="s">
        <v>42</v>
      </c>
      <c r="C15" s="9">
        <v>56465128</v>
      </c>
      <c r="D15" s="10"/>
      <c r="E15" s="11">
        <v>152200000</v>
      </c>
      <c r="F15" s="11">
        <v>141252066</v>
      </c>
      <c r="G15" s="11">
        <v>36639</v>
      </c>
      <c r="H15" s="11">
        <v>10981401</v>
      </c>
      <c r="I15" s="11">
        <v>34671632</v>
      </c>
      <c r="J15" s="11">
        <v>45689672</v>
      </c>
      <c r="K15" s="11">
        <v>32985815</v>
      </c>
      <c r="L15" s="11">
        <v>41879963</v>
      </c>
      <c r="M15" s="11">
        <v>49243643</v>
      </c>
      <c r="N15" s="11">
        <v>124109421</v>
      </c>
      <c r="O15" s="11">
        <v>26617851</v>
      </c>
      <c r="P15" s="11">
        <v>35698412</v>
      </c>
      <c r="Q15" s="11">
        <v>127733530</v>
      </c>
      <c r="R15" s="11">
        <v>190049793</v>
      </c>
      <c r="S15" s="11">
        <v>45177071</v>
      </c>
      <c r="T15" s="11">
        <v>58753925</v>
      </c>
      <c r="U15" s="11">
        <v>141554378</v>
      </c>
      <c r="V15" s="11">
        <v>245485374</v>
      </c>
      <c r="W15" s="11">
        <v>605334260</v>
      </c>
      <c r="X15" s="11">
        <v>141252066</v>
      </c>
      <c r="Y15" s="11">
        <v>464082194</v>
      </c>
      <c r="Z15" s="2">
        <v>328.55</v>
      </c>
      <c r="AA15" s="15">
        <v>141252066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1183988217</v>
      </c>
      <c r="D20" s="59">
        <f t="shared" si="2"/>
        <v>0</v>
      </c>
      <c r="E20" s="60">
        <f t="shared" si="2"/>
        <v>1646797155</v>
      </c>
      <c r="F20" s="60">
        <f t="shared" si="2"/>
        <v>1523239864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1523239864</v>
      </c>
      <c r="Y20" s="60">
        <f t="shared" si="2"/>
        <v>-1523239864</v>
      </c>
      <c r="Z20" s="61">
        <f>+IF(X20&lt;&gt;0,+(Y20/X20)*100,0)</f>
        <v>-100</v>
      </c>
      <c r="AA20" s="62">
        <f>SUM(AA26:AA33)</f>
        <v>1523239864</v>
      </c>
    </row>
    <row r="21" spans="1:27" ht="13.5">
      <c r="A21" s="46" t="s">
        <v>32</v>
      </c>
      <c r="B21" s="47"/>
      <c r="C21" s="9">
        <v>221912860</v>
      </c>
      <c r="D21" s="10"/>
      <c r="E21" s="11">
        <v>286450000</v>
      </c>
      <c r="F21" s="11">
        <v>200650000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200650000</v>
      </c>
      <c r="Y21" s="11">
        <v>-200650000</v>
      </c>
      <c r="Z21" s="2">
        <v>-100</v>
      </c>
      <c r="AA21" s="15">
        <v>200650000</v>
      </c>
    </row>
    <row r="22" spans="1:27" ht="13.5">
      <c r="A22" s="46" t="s">
        <v>33</v>
      </c>
      <c r="B22" s="47"/>
      <c r="C22" s="9">
        <v>117247966</v>
      </c>
      <c r="D22" s="10"/>
      <c r="E22" s="11">
        <v>102150000</v>
      </c>
      <c r="F22" s="11">
        <v>112150000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112150000</v>
      </c>
      <c r="Y22" s="11">
        <v>-112150000</v>
      </c>
      <c r="Z22" s="2">
        <v>-100</v>
      </c>
      <c r="AA22" s="15">
        <v>112150000</v>
      </c>
    </row>
    <row r="23" spans="1:27" ht="13.5">
      <c r="A23" s="46" t="s">
        <v>34</v>
      </c>
      <c r="B23" s="47"/>
      <c r="C23" s="9">
        <v>36687984</v>
      </c>
      <c r="D23" s="10"/>
      <c r="E23" s="11">
        <v>22100000</v>
      </c>
      <c r="F23" s="11">
        <v>19175692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19175692</v>
      </c>
      <c r="Y23" s="11">
        <v>-19175692</v>
      </c>
      <c r="Z23" s="2">
        <v>-100</v>
      </c>
      <c r="AA23" s="15">
        <v>19175692</v>
      </c>
    </row>
    <row r="24" spans="1:27" ht="13.5">
      <c r="A24" s="46" t="s">
        <v>35</v>
      </c>
      <c r="B24" s="47"/>
      <c r="C24" s="9">
        <v>45808646</v>
      </c>
      <c r="D24" s="10"/>
      <c r="E24" s="11">
        <v>48200000</v>
      </c>
      <c r="F24" s="11">
        <v>40061310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40061310</v>
      </c>
      <c r="Y24" s="11">
        <v>-40061310</v>
      </c>
      <c r="Z24" s="2">
        <v>-100</v>
      </c>
      <c r="AA24" s="15">
        <v>40061310</v>
      </c>
    </row>
    <row r="25" spans="1:27" ht="13.5">
      <c r="A25" s="46" t="s">
        <v>36</v>
      </c>
      <c r="B25" s="47"/>
      <c r="C25" s="9">
        <v>83790161</v>
      </c>
      <c r="D25" s="10"/>
      <c r="E25" s="11">
        <v>297530000</v>
      </c>
      <c r="F25" s="11">
        <v>272427910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272427910</v>
      </c>
      <c r="Y25" s="11">
        <v>-272427910</v>
      </c>
      <c r="Z25" s="2">
        <v>-100</v>
      </c>
      <c r="AA25" s="15">
        <v>272427910</v>
      </c>
    </row>
    <row r="26" spans="1:27" ht="13.5">
      <c r="A26" s="48" t="s">
        <v>37</v>
      </c>
      <c r="B26" s="63"/>
      <c r="C26" s="49">
        <f aca="true" t="shared" si="3" ref="C26:Y26">SUM(C21:C25)</f>
        <v>505447617</v>
      </c>
      <c r="D26" s="50">
        <f t="shared" si="3"/>
        <v>0</v>
      </c>
      <c r="E26" s="51">
        <f t="shared" si="3"/>
        <v>756430000</v>
      </c>
      <c r="F26" s="51">
        <f t="shared" si="3"/>
        <v>644464912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644464912</v>
      </c>
      <c r="Y26" s="51">
        <f t="shared" si="3"/>
        <v>-644464912</v>
      </c>
      <c r="Z26" s="52">
        <f>+IF(X26&lt;&gt;0,+(Y26/X26)*100,0)</f>
        <v>-100</v>
      </c>
      <c r="AA26" s="53">
        <f>SUM(AA21:AA25)</f>
        <v>644464912</v>
      </c>
    </row>
    <row r="27" spans="1:27" ht="13.5">
      <c r="A27" s="54" t="s">
        <v>38</v>
      </c>
      <c r="B27" s="64"/>
      <c r="C27" s="9">
        <v>183802808</v>
      </c>
      <c r="D27" s="10"/>
      <c r="E27" s="11">
        <v>168000000</v>
      </c>
      <c r="F27" s="11">
        <v>193500498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193500498</v>
      </c>
      <c r="Y27" s="11">
        <v>-193500498</v>
      </c>
      <c r="Z27" s="2">
        <v>-100</v>
      </c>
      <c r="AA27" s="15">
        <v>193500498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>
        <v>37456036</v>
      </c>
      <c r="D29" s="10"/>
      <c r="E29" s="11">
        <v>82000000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457281756</v>
      </c>
      <c r="D30" s="10"/>
      <c r="E30" s="11">
        <v>640367155</v>
      </c>
      <c r="F30" s="11">
        <v>685274454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685274454</v>
      </c>
      <c r="Y30" s="11">
        <v>-685274454</v>
      </c>
      <c r="Z30" s="2">
        <v>-100</v>
      </c>
      <c r="AA30" s="15">
        <v>685274454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772960133</v>
      </c>
      <c r="D36" s="10">
        <f t="shared" si="4"/>
        <v>0</v>
      </c>
      <c r="E36" s="11">
        <f t="shared" si="4"/>
        <v>1035301244</v>
      </c>
      <c r="F36" s="11">
        <f t="shared" si="4"/>
        <v>1088524992</v>
      </c>
      <c r="G36" s="11">
        <f t="shared" si="4"/>
        <v>1094439</v>
      </c>
      <c r="H36" s="11">
        <f t="shared" si="4"/>
        <v>15013978</v>
      </c>
      <c r="I36" s="11">
        <f t="shared" si="4"/>
        <v>41454584</v>
      </c>
      <c r="J36" s="11">
        <f t="shared" si="4"/>
        <v>57563001</v>
      </c>
      <c r="K36" s="11">
        <f t="shared" si="4"/>
        <v>31780521</v>
      </c>
      <c r="L36" s="11">
        <f t="shared" si="4"/>
        <v>20505507</v>
      </c>
      <c r="M36" s="11">
        <f t="shared" si="4"/>
        <v>72315319</v>
      </c>
      <c r="N36" s="11">
        <f t="shared" si="4"/>
        <v>124601347</v>
      </c>
      <c r="O36" s="11">
        <f t="shared" si="4"/>
        <v>1701522</v>
      </c>
      <c r="P36" s="11">
        <f t="shared" si="4"/>
        <v>66885582</v>
      </c>
      <c r="Q36" s="11">
        <f t="shared" si="4"/>
        <v>60134243</v>
      </c>
      <c r="R36" s="11">
        <f t="shared" si="4"/>
        <v>128721347</v>
      </c>
      <c r="S36" s="11">
        <f t="shared" si="4"/>
        <v>80825022</v>
      </c>
      <c r="T36" s="11">
        <f t="shared" si="4"/>
        <v>69039072</v>
      </c>
      <c r="U36" s="11">
        <f t="shared" si="4"/>
        <v>219342677</v>
      </c>
      <c r="V36" s="11">
        <f t="shared" si="4"/>
        <v>369206771</v>
      </c>
      <c r="W36" s="11">
        <f t="shared" si="4"/>
        <v>680092466</v>
      </c>
      <c r="X36" s="11">
        <f t="shared" si="4"/>
        <v>1088524992</v>
      </c>
      <c r="Y36" s="11">
        <f t="shared" si="4"/>
        <v>-408432526</v>
      </c>
      <c r="Z36" s="2">
        <f aca="true" t="shared" si="5" ref="Z36:Z49">+IF(X36&lt;&gt;0,+(Y36/X36)*100,0)</f>
        <v>-37.52164892875514</v>
      </c>
      <c r="AA36" s="15">
        <f>AA6+AA21</f>
        <v>1088524992</v>
      </c>
    </row>
    <row r="37" spans="1:27" ht="13.5">
      <c r="A37" s="46" t="s">
        <v>33</v>
      </c>
      <c r="B37" s="47"/>
      <c r="C37" s="9">
        <f t="shared" si="4"/>
        <v>356688672</v>
      </c>
      <c r="D37" s="10">
        <f t="shared" si="4"/>
        <v>0</v>
      </c>
      <c r="E37" s="11">
        <f t="shared" si="4"/>
        <v>557000000</v>
      </c>
      <c r="F37" s="11">
        <f t="shared" si="4"/>
        <v>508500000</v>
      </c>
      <c r="G37" s="11">
        <f t="shared" si="4"/>
        <v>7224996</v>
      </c>
      <c r="H37" s="11">
        <f t="shared" si="4"/>
        <v>19039239</v>
      </c>
      <c r="I37" s="11">
        <f t="shared" si="4"/>
        <v>10811141</v>
      </c>
      <c r="J37" s="11">
        <f t="shared" si="4"/>
        <v>37075376</v>
      </c>
      <c r="K37" s="11">
        <f t="shared" si="4"/>
        <v>18528280</v>
      </c>
      <c r="L37" s="11">
        <f t="shared" si="4"/>
        <v>25966544</v>
      </c>
      <c r="M37" s="11">
        <f t="shared" si="4"/>
        <v>42398525</v>
      </c>
      <c r="N37" s="11">
        <f t="shared" si="4"/>
        <v>86893349</v>
      </c>
      <c r="O37" s="11">
        <f t="shared" si="4"/>
        <v>15881621</v>
      </c>
      <c r="P37" s="11">
        <f t="shared" si="4"/>
        <v>24190221</v>
      </c>
      <c r="Q37" s="11">
        <f t="shared" si="4"/>
        <v>68569875</v>
      </c>
      <c r="R37" s="11">
        <f t="shared" si="4"/>
        <v>108641717</v>
      </c>
      <c r="S37" s="11">
        <f t="shared" si="4"/>
        <v>40014059</v>
      </c>
      <c r="T37" s="11">
        <f t="shared" si="4"/>
        <v>63931534</v>
      </c>
      <c r="U37" s="11">
        <f t="shared" si="4"/>
        <v>114450627</v>
      </c>
      <c r="V37" s="11">
        <f t="shared" si="4"/>
        <v>218396220</v>
      </c>
      <c r="W37" s="11">
        <f t="shared" si="4"/>
        <v>451006662</v>
      </c>
      <c r="X37" s="11">
        <f t="shared" si="4"/>
        <v>508500000</v>
      </c>
      <c r="Y37" s="11">
        <f t="shared" si="4"/>
        <v>-57493338</v>
      </c>
      <c r="Z37" s="2">
        <f t="shared" si="5"/>
        <v>-11.306457817109145</v>
      </c>
      <c r="AA37" s="15">
        <f>AA7+AA22</f>
        <v>508500000</v>
      </c>
    </row>
    <row r="38" spans="1:27" ht="13.5">
      <c r="A38" s="46" t="s">
        <v>34</v>
      </c>
      <c r="B38" s="47"/>
      <c r="C38" s="9">
        <f t="shared" si="4"/>
        <v>256443727</v>
      </c>
      <c r="D38" s="10">
        <f t="shared" si="4"/>
        <v>0</v>
      </c>
      <c r="E38" s="11">
        <f t="shared" si="4"/>
        <v>324700000</v>
      </c>
      <c r="F38" s="11">
        <f t="shared" si="4"/>
        <v>339147692</v>
      </c>
      <c r="G38" s="11">
        <f t="shared" si="4"/>
        <v>7509403</v>
      </c>
      <c r="H38" s="11">
        <f t="shared" si="4"/>
        <v>10541146</v>
      </c>
      <c r="I38" s="11">
        <f t="shared" si="4"/>
        <v>18528032</v>
      </c>
      <c r="J38" s="11">
        <f t="shared" si="4"/>
        <v>36578581</v>
      </c>
      <c r="K38" s="11">
        <f t="shared" si="4"/>
        <v>0</v>
      </c>
      <c r="L38" s="11">
        <f t="shared" si="4"/>
        <v>11958460</v>
      </c>
      <c r="M38" s="11">
        <f t="shared" si="4"/>
        <v>29316428</v>
      </c>
      <c r="N38" s="11">
        <f t="shared" si="4"/>
        <v>41274888</v>
      </c>
      <c r="O38" s="11">
        <f t="shared" si="4"/>
        <v>13434198</v>
      </c>
      <c r="P38" s="11">
        <f t="shared" si="4"/>
        <v>0</v>
      </c>
      <c r="Q38" s="11">
        <f t="shared" si="4"/>
        <v>21702461</v>
      </c>
      <c r="R38" s="11">
        <f t="shared" si="4"/>
        <v>35136659</v>
      </c>
      <c r="S38" s="11">
        <f t="shared" si="4"/>
        <v>29652314</v>
      </c>
      <c r="T38" s="11">
        <f t="shared" si="4"/>
        <v>38643510</v>
      </c>
      <c r="U38" s="11">
        <f t="shared" si="4"/>
        <v>85915042</v>
      </c>
      <c r="V38" s="11">
        <f t="shared" si="4"/>
        <v>154210866</v>
      </c>
      <c r="W38" s="11">
        <f t="shared" si="4"/>
        <v>267200994</v>
      </c>
      <c r="X38" s="11">
        <f t="shared" si="4"/>
        <v>339147692</v>
      </c>
      <c r="Y38" s="11">
        <f t="shared" si="4"/>
        <v>-71946698</v>
      </c>
      <c r="Z38" s="2">
        <f t="shared" si="5"/>
        <v>-21.21397246601342</v>
      </c>
      <c r="AA38" s="15">
        <f>AA8+AA23</f>
        <v>339147692</v>
      </c>
    </row>
    <row r="39" spans="1:27" ht="13.5">
      <c r="A39" s="46" t="s">
        <v>35</v>
      </c>
      <c r="B39" s="47"/>
      <c r="C39" s="9">
        <f t="shared" si="4"/>
        <v>116400002</v>
      </c>
      <c r="D39" s="10">
        <f t="shared" si="4"/>
        <v>0</v>
      </c>
      <c r="E39" s="11">
        <f t="shared" si="4"/>
        <v>127217455</v>
      </c>
      <c r="F39" s="11">
        <f t="shared" si="4"/>
        <v>113678765</v>
      </c>
      <c r="G39" s="11">
        <f t="shared" si="4"/>
        <v>3631121</v>
      </c>
      <c r="H39" s="11">
        <f t="shared" si="4"/>
        <v>1294447</v>
      </c>
      <c r="I39" s="11">
        <f t="shared" si="4"/>
        <v>3933154</v>
      </c>
      <c r="J39" s="11">
        <f t="shared" si="4"/>
        <v>8858722</v>
      </c>
      <c r="K39" s="11">
        <f t="shared" si="4"/>
        <v>27819076</v>
      </c>
      <c r="L39" s="11">
        <f t="shared" si="4"/>
        <v>2532228</v>
      </c>
      <c r="M39" s="11">
        <f t="shared" si="4"/>
        <v>11431172</v>
      </c>
      <c r="N39" s="11">
        <f t="shared" si="4"/>
        <v>41782476</v>
      </c>
      <c r="O39" s="11">
        <f t="shared" si="4"/>
        <v>215753</v>
      </c>
      <c r="P39" s="11">
        <f t="shared" si="4"/>
        <v>19200040</v>
      </c>
      <c r="Q39" s="11">
        <f t="shared" si="4"/>
        <v>3125280</v>
      </c>
      <c r="R39" s="11">
        <f t="shared" si="4"/>
        <v>22541073</v>
      </c>
      <c r="S39" s="11">
        <f t="shared" si="4"/>
        <v>9916430</v>
      </c>
      <c r="T39" s="11">
        <f t="shared" si="4"/>
        <v>8790593</v>
      </c>
      <c r="U39" s="11">
        <f t="shared" si="4"/>
        <v>21185581</v>
      </c>
      <c r="V39" s="11">
        <f t="shared" si="4"/>
        <v>39892604</v>
      </c>
      <c r="W39" s="11">
        <f t="shared" si="4"/>
        <v>113074875</v>
      </c>
      <c r="X39" s="11">
        <f t="shared" si="4"/>
        <v>113678765</v>
      </c>
      <c r="Y39" s="11">
        <f t="shared" si="4"/>
        <v>-603890</v>
      </c>
      <c r="Z39" s="2">
        <f t="shared" si="5"/>
        <v>-0.5312249829596583</v>
      </c>
      <c r="AA39" s="15">
        <f>AA9+AA24</f>
        <v>113678765</v>
      </c>
    </row>
    <row r="40" spans="1:27" ht="13.5">
      <c r="A40" s="46" t="s">
        <v>36</v>
      </c>
      <c r="B40" s="47"/>
      <c r="C40" s="9">
        <f t="shared" si="4"/>
        <v>262174129</v>
      </c>
      <c r="D40" s="10">
        <f t="shared" si="4"/>
        <v>0</v>
      </c>
      <c r="E40" s="11">
        <f t="shared" si="4"/>
        <v>403730000</v>
      </c>
      <c r="F40" s="11">
        <f t="shared" si="4"/>
        <v>360327910</v>
      </c>
      <c r="G40" s="11">
        <f t="shared" si="4"/>
        <v>402300</v>
      </c>
      <c r="H40" s="11">
        <f t="shared" si="4"/>
        <v>2015190</v>
      </c>
      <c r="I40" s="11">
        <f t="shared" si="4"/>
        <v>74193709</v>
      </c>
      <c r="J40" s="11">
        <f t="shared" si="4"/>
        <v>76611199</v>
      </c>
      <c r="K40" s="11">
        <f t="shared" si="4"/>
        <v>8400567</v>
      </c>
      <c r="L40" s="11">
        <f t="shared" si="4"/>
        <v>8661395</v>
      </c>
      <c r="M40" s="11">
        <f t="shared" si="4"/>
        <v>28630508</v>
      </c>
      <c r="N40" s="11">
        <f t="shared" si="4"/>
        <v>45692470</v>
      </c>
      <c r="O40" s="11">
        <f t="shared" si="4"/>
        <v>11408973</v>
      </c>
      <c r="P40" s="11">
        <f t="shared" si="4"/>
        <v>15517101</v>
      </c>
      <c r="Q40" s="11">
        <f t="shared" si="4"/>
        <v>38639335</v>
      </c>
      <c r="R40" s="11">
        <f t="shared" si="4"/>
        <v>65565409</v>
      </c>
      <c r="S40" s="11">
        <f t="shared" si="4"/>
        <v>14867404</v>
      </c>
      <c r="T40" s="11">
        <f t="shared" si="4"/>
        <v>21275329</v>
      </c>
      <c r="U40" s="11">
        <f t="shared" si="4"/>
        <v>172399548</v>
      </c>
      <c r="V40" s="11">
        <f t="shared" si="4"/>
        <v>208542281</v>
      </c>
      <c r="W40" s="11">
        <f t="shared" si="4"/>
        <v>396411359</v>
      </c>
      <c r="X40" s="11">
        <f t="shared" si="4"/>
        <v>360327910</v>
      </c>
      <c r="Y40" s="11">
        <f t="shared" si="4"/>
        <v>36083449</v>
      </c>
      <c r="Z40" s="2">
        <f t="shared" si="5"/>
        <v>10.014058860996917</v>
      </c>
      <c r="AA40" s="15">
        <f>AA10+AA25</f>
        <v>360327910</v>
      </c>
    </row>
    <row r="41" spans="1:27" ht="13.5">
      <c r="A41" s="48" t="s">
        <v>37</v>
      </c>
      <c r="B41" s="47"/>
      <c r="C41" s="49">
        <f aca="true" t="shared" si="6" ref="C41:Y41">SUM(C36:C40)</f>
        <v>1764666663</v>
      </c>
      <c r="D41" s="50">
        <f t="shared" si="6"/>
        <v>0</v>
      </c>
      <c r="E41" s="51">
        <f t="shared" si="6"/>
        <v>2447948699</v>
      </c>
      <c r="F41" s="51">
        <f t="shared" si="6"/>
        <v>2410179359</v>
      </c>
      <c r="G41" s="51">
        <f t="shared" si="6"/>
        <v>19862259</v>
      </c>
      <c r="H41" s="51">
        <f t="shared" si="6"/>
        <v>47904000</v>
      </c>
      <c r="I41" s="51">
        <f t="shared" si="6"/>
        <v>148920620</v>
      </c>
      <c r="J41" s="51">
        <f t="shared" si="6"/>
        <v>216686879</v>
      </c>
      <c r="K41" s="51">
        <f t="shared" si="6"/>
        <v>86528444</v>
      </c>
      <c r="L41" s="51">
        <f t="shared" si="6"/>
        <v>69624134</v>
      </c>
      <c r="M41" s="51">
        <f t="shared" si="6"/>
        <v>184091952</v>
      </c>
      <c r="N41" s="51">
        <f t="shared" si="6"/>
        <v>340244530</v>
      </c>
      <c r="O41" s="51">
        <f t="shared" si="6"/>
        <v>42642067</v>
      </c>
      <c r="P41" s="51">
        <f t="shared" si="6"/>
        <v>125792944</v>
      </c>
      <c r="Q41" s="51">
        <f t="shared" si="6"/>
        <v>192171194</v>
      </c>
      <c r="R41" s="51">
        <f t="shared" si="6"/>
        <v>360606205</v>
      </c>
      <c r="S41" s="51">
        <f t="shared" si="6"/>
        <v>175275229</v>
      </c>
      <c r="T41" s="51">
        <f t="shared" si="6"/>
        <v>201680038</v>
      </c>
      <c r="U41" s="51">
        <f t="shared" si="6"/>
        <v>613293475</v>
      </c>
      <c r="V41" s="51">
        <f t="shared" si="6"/>
        <v>990248742</v>
      </c>
      <c r="W41" s="51">
        <f t="shared" si="6"/>
        <v>1907786356</v>
      </c>
      <c r="X41" s="51">
        <f t="shared" si="6"/>
        <v>2410179359</v>
      </c>
      <c r="Y41" s="51">
        <f t="shared" si="6"/>
        <v>-502393003</v>
      </c>
      <c r="Z41" s="52">
        <f t="shared" si="5"/>
        <v>-20.844631380813347</v>
      </c>
      <c r="AA41" s="53">
        <f>SUM(AA36:AA40)</f>
        <v>2410179359</v>
      </c>
    </row>
    <row r="42" spans="1:27" ht="13.5">
      <c r="A42" s="54" t="s">
        <v>38</v>
      </c>
      <c r="B42" s="35"/>
      <c r="C42" s="65">
        <f aca="true" t="shared" si="7" ref="C42:Y48">C12+C27</f>
        <v>281257839</v>
      </c>
      <c r="D42" s="66">
        <f t="shared" si="7"/>
        <v>0</v>
      </c>
      <c r="E42" s="67">
        <f t="shared" si="7"/>
        <v>271050000</v>
      </c>
      <c r="F42" s="67">
        <f t="shared" si="7"/>
        <v>286687398</v>
      </c>
      <c r="G42" s="67">
        <f t="shared" si="7"/>
        <v>1300053</v>
      </c>
      <c r="H42" s="67">
        <f t="shared" si="7"/>
        <v>4367227</v>
      </c>
      <c r="I42" s="67">
        <f t="shared" si="7"/>
        <v>14803821</v>
      </c>
      <c r="J42" s="67">
        <f t="shared" si="7"/>
        <v>20471101</v>
      </c>
      <c r="K42" s="67">
        <f t="shared" si="7"/>
        <v>12830710</v>
      </c>
      <c r="L42" s="67">
        <f t="shared" si="7"/>
        <v>11462398</v>
      </c>
      <c r="M42" s="67">
        <f t="shared" si="7"/>
        <v>16748210</v>
      </c>
      <c r="N42" s="67">
        <f t="shared" si="7"/>
        <v>41041318</v>
      </c>
      <c r="O42" s="67">
        <f t="shared" si="7"/>
        <v>6690029</v>
      </c>
      <c r="P42" s="67">
        <f t="shared" si="7"/>
        <v>14132843</v>
      </c>
      <c r="Q42" s="67">
        <f t="shared" si="7"/>
        <v>15848067</v>
      </c>
      <c r="R42" s="67">
        <f t="shared" si="7"/>
        <v>36670939</v>
      </c>
      <c r="S42" s="67">
        <f t="shared" si="7"/>
        <v>18313116</v>
      </c>
      <c r="T42" s="67">
        <f t="shared" si="7"/>
        <v>14331416</v>
      </c>
      <c r="U42" s="67">
        <f t="shared" si="7"/>
        <v>77128742</v>
      </c>
      <c r="V42" s="67">
        <f t="shared" si="7"/>
        <v>109773274</v>
      </c>
      <c r="W42" s="67">
        <f t="shared" si="7"/>
        <v>207956632</v>
      </c>
      <c r="X42" s="67">
        <f t="shared" si="7"/>
        <v>286687398</v>
      </c>
      <c r="Y42" s="67">
        <f t="shared" si="7"/>
        <v>-78730766</v>
      </c>
      <c r="Z42" s="69">
        <f t="shared" si="5"/>
        <v>-27.462234667182685</v>
      </c>
      <c r="AA42" s="68">
        <f aca="true" t="shared" si="8" ref="AA42:AA48">AA12+AA27</f>
        <v>286687398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52629691</v>
      </c>
      <c r="D44" s="66">
        <f t="shared" si="7"/>
        <v>0</v>
      </c>
      <c r="E44" s="67">
        <f t="shared" si="7"/>
        <v>278800000</v>
      </c>
      <c r="F44" s="67">
        <f t="shared" si="7"/>
        <v>287556345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287556345</v>
      </c>
      <c r="Y44" s="67">
        <f t="shared" si="7"/>
        <v>-287556345</v>
      </c>
      <c r="Z44" s="69">
        <f t="shared" si="5"/>
        <v>-100</v>
      </c>
      <c r="AA44" s="68">
        <f t="shared" si="8"/>
        <v>287556345</v>
      </c>
    </row>
    <row r="45" spans="1:27" ht="13.5">
      <c r="A45" s="54" t="s">
        <v>41</v>
      </c>
      <c r="B45" s="35" t="s">
        <v>42</v>
      </c>
      <c r="C45" s="65">
        <f t="shared" si="7"/>
        <v>513746884</v>
      </c>
      <c r="D45" s="66">
        <f t="shared" si="7"/>
        <v>0</v>
      </c>
      <c r="E45" s="67">
        <f t="shared" si="7"/>
        <v>792567155</v>
      </c>
      <c r="F45" s="67">
        <f t="shared" si="7"/>
        <v>826526520</v>
      </c>
      <c r="G45" s="67">
        <f t="shared" si="7"/>
        <v>36639</v>
      </c>
      <c r="H45" s="67">
        <f t="shared" si="7"/>
        <v>10981401</v>
      </c>
      <c r="I45" s="67">
        <f t="shared" si="7"/>
        <v>34671632</v>
      </c>
      <c r="J45" s="67">
        <f t="shared" si="7"/>
        <v>45689672</v>
      </c>
      <c r="K45" s="67">
        <f t="shared" si="7"/>
        <v>32985815</v>
      </c>
      <c r="L45" s="67">
        <f t="shared" si="7"/>
        <v>41879963</v>
      </c>
      <c r="M45" s="67">
        <f t="shared" si="7"/>
        <v>49243643</v>
      </c>
      <c r="N45" s="67">
        <f t="shared" si="7"/>
        <v>124109421</v>
      </c>
      <c r="O45" s="67">
        <f t="shared" si="7"/>
        <v>26617851</v>
      </c>
      <c r="P45" s="67">
        <f t="shared" si="7"/>
        <v>35698412</v>
      </c>
      <c r="Q45" s="67">
        <f t="shared" si="7"/>
        <v>127733530</v>
      </c>
      <c r="R45" s="67">
        <f t="shared" si="7"/>
        <v>190049793</v>
      </c>
      <c r="S45" s="67">
        <f t="shared" si="7"/>
        <v>45177071</v>
      </c>
      <c r="T45" s="67">
        <f t="shared" si="7"/>
        <v>58753925</v>
      </c>
      <c r="U45" s="67">
        <f t="shared" si="7"/>
        <v>141554378</v>
      </c>
      <c r="V45" s="67">
        <f t="shared" si="7"/>
        <v>245485374</v>
      </c>
      <c r="W45" s="67">
        <f t="shared" si="7"/>
        <v>605334260</v>
      </c>
      <c r="X45" s="67">
        <f t="shared" si="7"/>
        <v>826526520</v>
      </c>
      <c r="Y45" s="67">
        <f t="shared" si="7"/>
        <v>-221192260</v>
      </c>
      <c r="Z45" s="69">
        <f t="shared" si="5"/>
        <v>-26.761665191335904</v>
      </c>
      <c r="AA45" s="68">
        <f t="shared" si="8"/>
        <v>826526520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2612301077</v>
      </c>
      <c r="D49" s="78">
        <f t="shared" si="9"/>
        <v>0</v>
      </c>
      <c r="E49" s="79">
        <f t="shared" si="9"/>
        <v>3790365854</v>
      </c>
      <c r="F49" s="79">
        <f t="shared" si="9"/>
        <v>3810949622</v>
      </c>
      <c r="G49" s="79">
        <f t="shared" si="9"/>
        <v>21198951</v>
      </c>
      <c r="H49" s="79">
        <f t="shared" si="9"/>
        <v>63252628</v>
      </c>
      <c r="I49" s="79">
        <f t="shared" si="9"/>
        <v>198396073</v>
      </c>
      <c r="J49" s="79">
        <f t="shared" si="9"/>
        <v>282847652</v>
      </c>
      <c r="K49" s="79">
        <f t="shared" si="9"/>
        <v>132344969</v>
      </c>
      <c r="L49" s="79">
        <f t="shared" si="9"/>
        <v>122966495</v>
      </c>
      <c r="M49" s="79">
        <f t="shared" si="9"/>
        <v>250083805</v>
      </c>
      <c r="N49" s="79">
        <f t="shared" si="9"/>
        <v>505395269</v>
      </c>
      <c r="O49" s="79">
        <f t="shared" si="9"/>
        <v>75949947</v>
      </c>
      <c r="P49" s="79">
        <f t="shared" si="9"/>
        <v>175624199</v>
      </c>
      <c r="Q49" s="79">
        <f t="shared" si="9"/>
        <v>335752791</v>
      </c>
      <c r="R49" s="79">
        <f t="shared" si="9"/>
        <v>587326937</v>
      </c>
      <c r="S49" s="79">
        <f t="shared" si="9"/>
        <v>238765416</v>
      </c>
      <c r="T49" s="79">
        <f t="shared" si="9"/>
        <v>274765379</v>
      </c>
      <c r="U49" s="79">
        <f t="shared" si="9"/>
        <v>831976595</v>
      </c>
      <c r="V49" s="79">
        <f t="shared" si="9"/>
        <v>1345507390</v>
      </c>
      <c r="W49" s="79">
        <f t="shared" si="9"/>
        <v>2721077248</v>
      </c>
      <c r="X49" s="79">
        <f t="shared" si="9"/>
        <v>3810949622</v>
      </c>
      <c r="Y49" s="79">
        <f t="shared" si="9"/>
        <v>-1089872374</v>
      </c>
      <c r="Z49" s="80">
        <f t="shared" si="5"/>
        <v>-28.598446111917664</v>
      </c>
      <c r="AA49" s="81">
        <f>SUM(AA41:AA48)</f>
        <v>3810949622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1336282935</v>
      </c>
      <c r="D51" s="66">
        <f t="shared" si="10"/>
        <v>0</v>
      </c>
      <c r="E51" s="67">
        <f t="shared" si="10"/>
        <v>2355213526</v>
      </c>
      <c r="F51" s="67">
        <f t="shared" si="10"/>
        <v>2479574159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2479574159</v>
      </c>
      <c r="Y51" s="67">
        <f t="shared" si="10"/>
        <v>-2479574159</v>
      </c>
      <c r="Z51" s="69">
        <f>+IF(X51&lt;&gt;0,+(Y51/X51)*100,0)</f>
        <v>-100</v>
      </c>
      <c r="AA51" s="68">
        <f>SUM(AA57:AA61)</f>
        <v>2479574159</v>
      </c>
    </row>
    <row r="52" spans="1:27" ht="13.5">
      <c r="A52" s="84" t="s">
        <v>32</v>
      </c>
      <c r="B52" s="47"/>
      <c r="C52" s="9">
        <v>248973256</v>
      </c>
      <c r="D52" s="10"/>
      <c r="E52" s="11">
        <v>477973154</v>
      </c>
      <c r="F52" s="11">
        <v>477486154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477486154</v>
      </c>
      <c r="Y52" s="11">
        <v>-477486154</v>
      </c>
      <c r="Z52" s="2">
        <v>-100</v>
      </c>
      <c r="AA52" s="15">
        <v>477486154</v>
      </c>
    </row>
    <row r="53" spans="1:27" ht="13.5">
      <c r="A53" s="84" t="s">
        <v>33</v>
      </c>
      <c r="B53" s="47"/>
      <c r="C53" s="9">
        <v>465127247</v>
      </c>
      <c r="D53" s="10"/>
      <c r="E53" s="11">
        <v>795636118</v>
      </c>
      <c r="F53" s="11">
        <v>796610318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796610318</v>
      </c>
      <c r="Y53" s="11">
        <v>-796610318</v>
      </c>
      <c r="Z53" s="2">
        <v>-100</v>
      </c>
      <c r="AA53" s="15">
        <v>796610318</v>
      </c>
    </row>
    <row r="54" spans="1:27" ht="13.5">
      <c r="A54" s="84" t="s">
        <v>34</v>
      </c>
      <c r="B54" s="47"/>
      <c r="C54" s="9">
        <v>113379926</v>
      </c>
      <c r="D54" s="10"/>
      <c r="E54" s="11">
        <v>343483359</v>
      </c>
      <c r="F54" s="11">
        <v>371713359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371713359</v>
      </c>
      <c r="Y54" s="11">
        <v>-371713359</v>
      </c>
      <c r="Z54" s="2">
        <v>-100</v>
      </c>
      <c r="AA54" s="15">
        <v>371713359</v>
      </c>
    </row>
    <row r="55" spans="1:27" ht="13.5">
      <c r="A55" s="84" t="s">
        <v>35</v>
      </c>
      <c r="B55" s="47"/>
      <c r="C55" s="9">
        <v>89575838</v>
      </c>
      <c r="D55" s="10"/>
      <c r="E55" s="11">
        <v>83103068</v>
      </c>
      <c r="F55" s="11">
        <v>171465320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171465320</v>
      </c>
      <c r="Y55" s="11">
        <v>-171465320</v>
      </c>
      <c r="Z55" s="2">
        <v>-100</v>
      </c>
      <c r="AA55" s="15">
        <v>171465320</v>
      </c>
    </row>
    <row r="56" spans="1:27" ht="13.5">
      <c r="A56" s="84" t="s">
        <v>36</v>
      </c>
      <c r="B56" s="47"/>
      <c r="C56" s="9">
        <v>55798694</v>
      </c>
      <c r="D56" s="10"/>
      <c r="E56" s="11">
        <v>68007033</v>
      </c>
      <c r="F56" s="11">
        <v>68007033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68007033</v>
      </c>
      <c r="Y56" s="11">
        <v>-68007033</v>
      </c>
      <c r="Z56" s="2">
        <v>-100</v>
      </c>
      <c r="AA56" s="15">
        <v>68007033</v>
      </c>
    </row>
    <row r="57" spans="1:27" ht="13.5">
      <c r="A57" s="85" t="s">
        <v>37</v>
      </c>
      <c r="B57" s="47"/>
      <c r="C57" s="49">
        <f aca="true" t="shared" si="11" ref="C57:Y57">SUM(C52:C56)</f>
        <v>972854961</v>
      </c>
      <c r="D57" s="50">
        <f t="shared" si="11"/>
        <v>0</v>
      </c>
      <c r="E57" s="51">
        <f t="shared" si="11"/>
        <v>1768202732</v>
      </c>
      <c r="F57" s="51">
        <f t="shared" si="11"/>
        <v>1885282184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1885282184</v>
      </c>
      <c r="Y57" s="51">
        <f t="shared" si="11"/>
        <v>-1885282184</v>
      </c>
      <c r="Z57" s="52">
        <f>+IF(X57&lt;&gt;0,+(Y57/X57)*100,0)</f>
        <v>-100</v>
      </c>
      <c r="AA57" s="53">
        <f>SUM(AA52:AA56)</f>
        <v>1885282184</v>
      </c>
    </row>
    <row r="58" spans="1:27" ht="13.5">
      <c r="A58" s="86" t="s">
        <v>38</v>
      </c>
      <c r="B58" s="35"/>
      <c r="C58" s="9">
        <v>65264406</v>
      </c>
      <c r="D58" s="10"/>
      <c r="E58" s="11">
        <v>70591994</v>
      </c>
      <c r="F58" s="11">
        <v>98175614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98175614</v>
      </c>
      <c r="Y58" s="11">
        <v>-98175614</v>
      </c>
      <c r="Z58" s="2">
        <v>-100</v>
      </c>
      <c r="AA58" s="15">
        <v>98175614</v>
      </c>
    </row>
    <row r="59" spans="1:27" ht="13.5">
      <c r="A59" s="86" t="s">
        <v>39</v>
      </c>
      <c r="B59" s="35"/>
      <c r="C59" s="12">
        <v>109921323</v>
      </c>
      <c r="D59" s="13"/>
      <c r="E59" s="14">
        <v>229015234</v>
      </c>
      <c r="F59" s="14">
        <v>222895195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>
        <v>222895195</v>
      </c>
      <c r="Y59" s="14">
        <v>-222895195</v>
      </c>
      <c r="Z59" s="2">
        <v>-100</v>
      </c>
      <c r="AA59" s="22">
        <v>222895195</v>
      </c>
    </row>
    <row r="60" spans="1:27" ht="13.5">
      <c r="A60" s="86" t="s">
        <v>40</v>
      </c>
      <c r="B60" s="35"/>
      <c r="C60" s="9">
        <v>26772160</v>
      </c>
      <c r="D60" s="10"/>
      <c r="E60" s="11">
        <v>26637994</v>
      </c>
      <c r="F60" s="11">
        <v>26637994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26637994</v>
      </c>
      <c r="Y60" s="11">
        <v>-26637994</v>
      </c>
      <c r="Z60" s="2">
        <v>-100</v>
      </c>
      <c r="AA60" s="15">
        <v>26637994</v>
      </c>
    </row>
    <row r="61" spans="1:27" ht="13.5">
      <c r="A61" s="86" t="s">
        <v>41</v>
      </c>
      <c r="B61" s="35" t="s">
        <v>51</v>
      </c>
      <c r="C61" s="9">
        <v>161470085</v>
      </c>
      <c r="D61" s="10"/>
      <c r="E61" s="11">
        <v>260765572</v>
      </c>
      <c r="F61" s="11">
        <v>246583172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246583172</v>
      </c>
      <c r="Y61" s="11">
        <v>-246583172</v>
      </c>
      <c r="Z61" s="2">
        <v>-100</v>
      </c>
      <c r="AA61" s="15">
        <v>246583172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665518121</v>
      </c>
      <c r="D65" s="10">
        <v>687088625</v>
      </c>
      <c r="E65" s="11">
        <v>725194591</v>
      </c>
      <c r="F65" s="11">
        <v>725194591</v>
      </c>
      <c r="G65" s="11">
        <v>57122391</v>
      </c>
      <c r="H65" s="11">
        <v>57601462</v>
      </c>
      <c r="I65" s="11">
        <v>56714670</v>
      </c>
      <c r="J65" s="11">
        <v>171438523</v>
      </c>
      <c r="K65" s="11">
        <v>54828171</v>
      </c>
      <c r="L65" s="11">
        <v>53708673</v>
      </c>
      <c r="M65" s="11">
        <v>56220074</v>
      </c>
      <c r="N65" s="11">
        <v>164756918</v>
      </c>
      <c r="O65" s="11">
        <v>69123512</v>
      </c>
      <c r="P65" s="11">
        <v>53943294</v>
      </c>
      <c r="Q65" s="11">
        <v>56000314</v>
      </c>
      <c r="R65" s="11">
        <v>179067120</v>
      </c>
      <c r="S65" s="11">
        <v>56204015</v>
      </c>
      <c r="T65" s="11">
        <v>51382805</v>
      </c>
      <c r="U65" s="11">
        <v>80053513</v>
      </c>
      <c r="V65" s="11">
        <v>187640333</v>
      </c>
      <c r="W65" s="11">
        <v>702902894</v>
      </c>
      <c r="X65" s="11">
        <v>725194591</v>
      </c>
      <c r="Y65" s="11">
        <v>-22291697</v>
      </c>
      <c r="Z65" s="2">
        <v>-3.07</v>
      </c>
      <c r="AA65" s="15"/>
    </row>
    <row r="66" spans="1:27" ht="13.5">
      <c r="A66" s="86" t="s">
        <v>54</v>
      </c>
      <c r="B66" s="93"/>
      <c r="C66" s="12">
        <v>670765000</v>
      </c>
      <c r="D66" s="13">
        <v>1658262000</v>
      </c>
      <c r="E66" s="14">
        <v>1630018935</v>
      </c>
      <c r="F66" s="14">
        <v>1754380000</v>
      </c>
      <c r="G66" s="14">
        <v>47614869</v>
      </c>
      <c r="H66" s="14">
        <v>119016315</v>
      </c>
      <c r="I66" s="14">
        <v>73702835</v>
      </c>
      <c r="J66" s="14">
        <v>240334019</v>
      </c>
      <c r="K66" s="14">
        <v>68526169</v>
      </c>
      <c r="L66" s="14">
        <v>77972406</v>
      </c>
      <c r="M66" s="14">
        <v>78088933</v>
      </c>
      <c r="N66" s="14">
        <v>224587508</v>
      </c>
      <c r="O66" s="14">
        <v>101338406</v>
      </c>
      <c r="P66" s="14">
        <v>65670095</v>
      </c>
      <c r="Q66" s="14">
        <v>93584141</v>
      </c>
      <c r="R66" s="14">
        <v>260592642</v>
      </c>
      <c r="S66" s="14">
        <v>75035595</v>
      </c>
      <c r="T66" s="14">
        <v>63692799</v>
      </c>
      <c r="U66" s="14">
        <v>94951396</v>
      </c>
      <c r="V66" s="14">
        <v>233679790</v>
      </c>
      <c r="W66" s="14">
        <v>959193959</v>
      </c>
      <c r="X66" s="14">
        <v>1754380000</v>
      </c>
      <c r="Y66" s="14">
        <v>-795186041</v>
      </c>
      <c r="Z66" s="2">
        <v>-45.33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15675552</v>
      </c>
      <c r="H67" s="11">
        <v>43175852</v>
      </c>
      <c r="I67" s="11">
        <v>61958559</v>
      </c>
      <c r="J67" s="11">
        <v>120809963</v>
      </c>
      <c r="K67" s="11">
        <v>68694806</v>
      </c>
      <c r="L67" s="11">
        <v>61985017</v>
      </c>
      <c r="M67" s="11">
        <v>73563611</v>
      </c>
      <c r="N67" s="11">
        <v>204243434</v>
      </c>
      <c r="O67" s="11">
        <v>42664303</v>
      </c>
      <c r="P67" s="11">
        <v>67159530</v>
      </c>
      <c r="Q67" s="11">
        <v>83113111</v>
      </c>
      <c r="R67" s="11">
        <v>192936944</v>
      </c>
      <c r="S67" s="11">
        <v>58869827</v>
      </c>
      <c r="T67" s="11">
        <v>76677300</v>
      </c>
      <c r="U67" s="11">
        <v>109482890</v>
      </c>
      <c r="V67" s="11">
        <v>245030017</v>
      </c>
      <c r="W67" s="11">
        <v>763020358</v>
      </c>
      <c r="X67" s="11"/>
      <c r="Y67" s="11">
        <v>763020358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2511252</v>
      </c>
      <c r="H68" s="11">
        <v>10803917</v>
      </c>
      <c r="I68" s="11">
        <v>18880869</v>
      </c>
      <c r="J68" s="11">
        <v>32196038</v>
      </c>
      <c r="K68" s="11">
        <v>30032757</v>
      </c>
      <c r="L68" s="11">
        <v>40314850</v>
      </c>
      <c r="M68" s="11">
        <v>41021508</v>
      </c>
      <c r="N68" s="11">
        <v>111369115</v>
      </c>
      <c r="O68" s="11">
        <v>24399602</v>
      </c>
      <c r="P68" s="11">
        <v>35304969</v>
      </c>
      <c r="Q68" s="11">
        <v>45665845</v>
      </c>
      <c r="R68" s="11">
        <v>105370416</v>
      </c>
      <c r="S68" s="11">
        <v>40239862</v>
      </c>
      <c r="T68" s="11">
        <v>39550722</v>
      </c>
      <c r="U68" s="11">
        <v>59854004</v>
      </c>
      <c r="V68" s="11">
        <v>139644588</v>
      </c>
      <c r="W68" s="11">
        <v>388580157</v>
      </c>
      <c r="X68" s="11"/>
      <c r="Y68" s="11">
        <v>388580157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1336283121</v>
      </c>
      <c r="D69" s="78">
        <f t="shared" si="12"/>
        <v>2345350625</v>
      </c>
      <c r="E69" s="79">
        <f t="shared" si="12"/>
        <v>2355213526</v>
      </c>
      <c r="F69" s="79">
        <f t="shared" si="12"/>
        <v>2479574591</v>
      </c>
      <c r="G69" s="79">
        <f t="shared" si="12"/>
        <v>122924064</v>
      </c>
      <c r="H69" s="79">
        <f t="shared" si="12"/>
        <v>230597546</v>
      </c>
      <c r="I69" s="79">
        <f t="shared" si="12"/>
        <v>211256933</v>
      </c>
      <c r="J69" s="79">
        <f t="shared" si="12"/>
        <v>564778543</v>
      </c>
      <c r="K69" s="79">
        <f t="shared" si="12"/>
        <v>222081903</v>
      </c>
      <c r="L69" s="79">
        <f t="shared" si="12"/>
        <v>233980946</v>
      </c>
      <c r="M69" s="79">
        <f t="shared" si="12"/>
        <v>248894126</v>
      </c>
      <c r="N69" s="79">
        <f t="shared" si="12"/>
        <v>704956975</v>
      </c>
      <c r="O69" s="79">
        <f t="shared" si="12"/>
        <v>237525823</v>
      </c>
      <c r="P69" s="79">
        <f t="shared" si="12"/>
        <v>222077888</v>
      </c>
      <c r="Q69" s="79">
        <f t="shared" si="12"/>
        <v>278363411</v>
      </c>
      <c r="R69" s="79">
        <f t="shared" si="12"/>
        <v>737967122</v>
      </c>
      <c r="S69" s="79">
        <f t="shared" si="12"/>
        <v>230349299</v>
      </c>
      <c r="T69" s="79">
        <f t="shared" si="12"/>
        <v>231303626</v>
      </c>
      <c r="U69" s="79">
        <f t="shared" si="12"/>
        <v>344341803</v>
      </c>
      <c r="V69" s="79">
        <f t="shared" si="12"/>
        <v>805994728</v>
      </c>
      <c r="W69" s="79">
        <f t="shared" si="12"/>
        <v>2813697368</v>
      </c>
      <c r="X69" s="79">
        <f t="shared" si="12"/>
        <v>2479574591</v>
      </c>
      <c r="Y69" s="79">
        <f t="shared" si="12"/>
        <v>334122777</v>
      </c>
      <c r="Z69" s="80">
        <f>+IF(X69&lt;&gt;0,+(Y69/X69)*100,0)</f>
        <v>13.475004067744134</v>
      </c>
      <c r="AA69" s="81">
        <f>SUM(AA65:AA68)</f>
        <v>0</v>
      </c>
    </row>
    <row r="70" spans="1:27" ht="13.5">
      <c r="A70" s="6" t="s">
        <v>70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5717937000</v>
      </c>
      <c r="F5" s="43">
        <f t="shared" si="0"/>
        <v>5717937000</v>
      </c>
      <c r="G5" s="43">
        <f t="shared" si="0"/>
        <v>448519658</v>
      </c>
      <c r="H5" s="43">
        <f t="shared" si="0"/>
        <v>219118479</v>
      </c>
      <c r="I5" s="43">
        <f t="shared" si="0"/>
        <v>225010277</v>
      </c>
      <c r="J5" s="43">
        <f t="shared" si="0"/>
        <v>892648414</v>
      </c>
      <c r="K5" s="43">
        <f t="shared" si="0"/>
        <v>142404455</v>
      </c>
      <c r="L5" s="43">
        <f t="shared" si="0"/>
        <v>324603247</v>
      </c>
      <c r="M5" s="43">
        <f t="shared" si="0"/>
        <v>299923412</v>
      </c>
      <c r="N5" s="43">
        <f t="shared" si="0"/>
        <v>766931114</v>
      </c>
      <c r="O5" s="43">
        <f t="shared" si="0"/>
        <v>383053100</v>
      </c>
      <c r="P5" s="43">
        <f t="shared" si="0"/>
        <v>840109980</v>
      </c>
      <c r="Q5" s="43">
        <f t="shared" si="0"/>
        <v>625684864</v>
      </c>
      <c r="R5" s="43">
        <f t="shared" si="0"/>
        <v>1848847944</v>
      </c>
      <c r="S5" s="43">
        <f t="shared" si="0"/>
        <v>519706738</v>
      </c>
      <c r="T5" s="43">
        <f t="shared" si="0"/>
        <v>1717295512</v>
      </c>
      <c r="U5" s="43">
        <f t="shared" si="0"/>
        <v>4002852647</v>
      </c>
      <c r="V5" s="43">
        <f t="shared" si="0"/>
        <v>6239854897</v>
      </c>
      <c r="W5" s="43">
        <f t="shared" si="0"/>
        <v>9748282369</v>
      </c>
      <c r="X5" s="43">
        <f t="shared" si="0"/>
        <v>5717937000</v>
      </c>
      <c r="Y5" s="43">
        <f t="shared" si="0"/>
        <v>4030345369</v>
      </c>
      <c r="Z5" s="44">
        <f>+IF(X5&lt;&gt;0,+(Y5/X5)*100,0)</f>
        <v>70.48600516235139</v>
      </c>
      <c r="AA5" s="45">
        <f>SUM(AA11:AA18)</f>
        <v>5717937000</v>
      </c>
    </row>
    <row r="6" spans="1:27" ht="13.5">
      <c r="A6" s="46" t="s">
        <v>32</v>
      </c>
      <c r="B6" s="47"/>
      <c r="C6" s="9"/>
      <c r="D6" s="10"/>
      <c r="E6" s="11">
        <v>575960000</v>
      </c>
      <c r="F6" s="11">
        <v>575960000</v>
      </c>
      <c r="G6" s="11">
        <v>29585830</v>
      </c>
      <c r="H6" s="11">
        <v>3012798</v>
      </c>
      <c r="I6" s="11">
        <v>396831508</v>
      </c>
      <c r="J6" s="11">
        <v>429430136</v>
      </c>
      <c r="K6" s="11">
        <v>-110814208</v>
      </c>
      <c r="L6" s="11">
        <v>-9370138</v>
      </c>
      <c r="M6" s="11">
        <v>-266932722</v>
      </c>
      <c r="N6" s="11">
        <v>-387117068</v>
      </c>
      <c r="O6" s="11">
        <v>1312</v>
      </c>
      <c r="P6" s="11">
        <v>59461426</v>
      </c>
      <c r="Q6" s="11">
        <v>195096105</v>
      </c>
      <c r="R6" s="11">
        <v>254558843</v>
      </c>
      <c r="S6" s="11">
        <v>64291000</v>
      </c>
      <c r="T6" s="11">
        <v>122103542</v>
      </c>
      <c r="U6" s="11">
        <v>557998650</v>
      </c>
      <c r="V6" s="11">
        <v>744393192</v>
      </c>
      <c r="W6" s="11">
        <v>1041265103</v>
      </c>
      <c r="X6" s="11">
        <v>575960000</v>
      </c>
      <c r="Y6" s="11">
        <v>465305103</v>
      </c>
      <c r="Z6" s="2">
        <v>80.79</v>
      </c>
      <c r="AA6" s="15">
        <v>575960000</v>
      </c>
    </row>
    <row r="7" spans="1:27" ht="13.5">
      <c r="A7" s="46" t="s">
        <v>33</v>
      </c>
      <c r="B7" s="47"/>
      <c r="C7" s="9"/>
      <c r="D7" s="10"/>
      <c r="E7" s="11">
        <v>820007000</v>
      </c>
      <c r="F7" s="11">
        <v>820007000</v>
      </c>
      <c r="G7" s="11">
        <v>-25070</v>
      </c>
      <c r="H7" s="11">
        <v>-71315</v>
      </c>
      <c r="I7" s="11">
        <v>-203602127</v>
      </c>
      <c r="J7" s="11">
        <v>-203698512</v>
      </c>
      <c r="K7" s="11">
        <v>75112</v>
      </c>
      <c r="L7" s="11">
        <v>17468</v>
      </c>
      <c r="M7" s="11">
        <v>750717389</v>
      </c>
      <c r="N7" s="11">
        <v>750809969</v>
      </c>
      <c r="O7" s="11">
        <v>78505</v>
      </c>
      <c r="P7" s="11">
        <v>180807000</v>
      </c>
      <c r="Q7" s="11">
        <v>3447000</v>
      </c>
      <c r="R7" s="11">
        <v>184332505</v>
      </c>
      <c r="S7" s="11">
        <v>232102880</v>
      </c>
      <c r="T7" s="11">
        <v>381343000</v>
      </c>
      <c r="U7" s="11">
        <v>584227640</v>
      </c>
      <c r="V7" s="11">
        <v>1197673520</v>
      </c>
      <c r="W7" s="11">
        <v>1929117482</v>
      </c>
      <c r="X7" s="11">
        <v>820007000</v>
      </c>
      <c r="Y7" s="11">
        <v>1109110482</v>
      </c>
      <c r="Z7" s="2">
        <v>135.26</v>
      </c>
      <c r="AA7" s="15">
        <v>820007000</v>
      </c>
    </row>
    <row r="8" spans="1:27" ht="13.5">
      <c r="A8" s="46" t="s">
        <v>34</v>
      </c>
      <c r="B8" s="47"/>
      <c r="C8" s="9"/>
      <c r="D8" s="10"/>
      <c r="E8" s="11">
        <v>27921000</v>
      </c>
      <c r="F8" s="11">
        <v>27921000</v>
      </c>
      <c r="G8" s="11"/>
      <c r="H8" s="11"/>
      <c r="I8" s="11">
        <v>-11709191</v>
      </c>
      <c r="J8" s="11">
        <v>-11709191</v>
      </c>
      <c r="K8" s="11">
        <v>14586</v>
      </c>
      <c r="L8" s="11">
        <v>88279</v>
      </c>
      <c r="M8" s="11">
        <v>395562178</v>
      </c>
      <c r="N8" s="11">
        <v>395665043</v>
      </c>
      <c r="O8" s="11"/>
      <c r="P8" s="11">
        <v>341791625</v>
      </c>
      <c r="Q8" s="11">
        <v>287493383</v>
      </c>
      <c r="R8" s="11">
        <v>629285008</v>
      </c>
      <c r="S8" s="11">
        <v>57539940</v>
      </c>
      <c r="T8" s="11"/>
      <c r="U8" s="11">
        <v>263202000</v>
      </c>
      <c r="V8" s="11">
        <v>320741940</v>
      </c>
      <c r="W8" s="11">
        <v>1333982800</v>
      </c>
      <c r="X8" s="11">
        <v>27921000</v>
      </c>
      <c r="Y8" s="11">
        <v>1306061800</v>
      </c>
      <c r="Z8" s="2">
        <v>4677.7</v>
      </c>
      <c r="AA8" s="15">
        <v>27921000</v>
      </c>
    </row>
    <row r="9" spans="1:27" ht="13.5">
      <c r="A9" s="46" t="s">
        <v>35</v>
      </c>
      <c r="B9" s="47"/>
      <c r="C9" s="9"/>
      <c r="D9" s="10"/>
      <c r="E9" s="11">
        <v>296761000</v>
      </c>
      <c r="F9" s="11">
        <v>296761000</v>
      </c>
      <c r="G9" s="11"/>
      <c r="H9" s="11"/>
      <c r="I9" s="11">
        <v>-44924403</v>
      </c>
      <c r="J9" s="11">
        <v>-44924403</v>
      </c>
      <c r="K9" s="11"/>
      <c r="L9" s="11"/>
      <c r="M9" s="11">
        <v>44333191</v>
      </c>
      <c r="N9" s="11">
        <v>44333191</v>
      </c>
      <c r="O9" s="11"/>
      <c r="P9" s="11"/>
      <c r="Q9" s="11">
        <v>220992612</v>
      </c>
      <c r="R9" s="11">
        <v>220992612</v>
      </c>
      <c r="S9" s="11"/>
      <c r="T9" s="11"/>
      <c r="U9" s="11">
        <v>182326000</v>
      </c>
      <c r="V9" s="11">
        <v>182326000</v>
      </c>
      <c r="W9" s="11">
        <v>402727400</v>
      </c>
      <c r="X9" s="11">
        <v>296761000</v>
      </c>
      <c r="Y9" s="11">
        <v>105966400</v>
      </c>
      <c r="Z9" s="2">
        <v>35.71</v>
      </c>
      <c r="AA9" s="15">
        <v>296761000</v>
      </c>
    </row>
    <row r="10" spans="1:27" ht="13.5">
      <c r="A10" s="46" t="s">
        <v>36</v>
      </c>
      <c r="B10" s="47"/>
      <c r="C10" s="9"/>
      <c r="D10" s="10"/>
      <c r="E10" s="11">
        <v>150050000</v>
      </c>
      <c r="F10" s="11">
        <v>150050000</v>
      </c>
      <c r="G10" s="11">
        <v>354907191</v>
      </c>
      <c r="H10" s="11">
        <v>211628627</v>
      </c>
      <c r="I10" s="11">
        <v>-44232983</v>
      </c>
      <c r="J10" s="11">
        <v>522302835</v>
      </c>
      <c r="K10" s="11">
        <v>203294638</v>
      </c>
      <c r="L10" s="11">
        <v>309534894</v>
      </c>
      <c r="M10" s="11">
        <v>-515913211</v>
      </c>
      <c r="N10" s="11">
        <v>-3083679</v>
      </c>
      <c r="O10" s="11">
        <v>247018933</v>
      </c>
      <c r="P10" s="11">
        <v>184465786</v>
      </c>
      <c r="Q10" s="11">
        <v>-214745750</v>
      </c>
      <c r="R10" s="11">
        <v>216738969</v>
      </c>
      <c r="S10" s="11">
        <v>126478560</v>
      </c>
      <c r="T10" s="11">
        <v>1049116234</v>
      </c>
      <c r="U10" s="11">
        <v>1679912389</v>
      </c>
      <c r="V10" s="11">
        <v>2855507183</v>
      </c>
      <c r="W10" s="11">
        <v>3591465308</v>
      </c>
      <c r="X10" s="11">
        <v>150050000</v>
      </c>
      <c r="Y10" s="11">
        <v>3441415308</v>
      </c>
      <c r="Z10" s="2">
        <v>2293.51</v>
      </c>
      <c r="AA10" s="15">
        <v>150050000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1870699000</v>
      </c>
      <c r="F11" s="51">
        <f t="shared" si="1"/>
        <v>1870699000</v>
      </c>
      <c r="G11" s="51">
        <f t="shared" si="1"/>
        <v>384467951</v>
      </c>
      <c r="H11" s="51">
        <f t="shared" si="1"/>
        <v>214570110</v>
      </c>
      <c r="I11" s="51">
        <f t="shared" si="1"/>
        <v>92362804</v>
      </c>
      <c r="J11" s="51">
        <f t="shared" si="1"/>
        <v>691400865</v>
      </c>
      <c r="K11" s="51">
        <f t="shared" si="1"/>
        <v>92570128</v>
      </c>
      <c r="L11" s="51">
        <f t="shared" si="1"/>
        <v>300270503</v>
      </c>
      <c r="M11" s="51">
        <f t="shared" si="1"/>
        <v>407766825</v>
      </c>
      <c r="N11" s="51">
        <f t="shared" si="1"/>
        <v>800607456</v>
      </c>
      <c r="O11" s="51">
        <f t="shared" si="1"/>
        <v>247098750</v>
      </c>
      <c r="P11" s="51">
        <f t="shared" si="1"/>
        <v>766525837</v>
      </c>
      <c r="Q11" s="51">
        <f t="shared" si="1"/>
        <v>492283350</v>
      </c>
      <c r="R11" s="51">
        <f t="shared" si="1"/>
        <v>1505907937</v>
      </c>
      <c r="S11" s="51">
        <f t="shared" si="1"/>
        <v>480412380</v>
      </c>
      <c r="T11" s="51">
        <f t="shared" si="1"/>
        <v>1552562776</v>
      </c>
      <c r="U11" s="51">
        <f t="shared" si="1"/>
        <v>3267666679</v>
      </c>
      <c r="V11" s="51">
        <f t="shared" si="1"/>
        <v>5300641835</v>
      </c>
      <c r="W11" s="51">
        <f t="shared" si="1"/>
        <v>8298558093</v>
      </c>
      <c r="X11" s="51">
        <f t="shared" si="1"/>
        <v>1870699000</v>
      </c>
      <c r="Y11" s="51">
        <f t="shared" si="1"/>
        <v>6427859093</v>
      </c>
      <c r="Z11" s="52">
        <f>+IF(X11&lt;&gt;0,+(Y11/X11)*100,0)</f>
        <v>343.60734105272945</v>
      </c>
      <c r="AA11" s="53">
        <f>SUM(AA6:AA10)</f>
        <v>1870699000</v>
      </c>
    </row>
    <row r="12" spans="1:27" ht="13.5">
      <c r="A12" s="54" t="s">
        <v>38</v>
      </c>
      <c r="B12" s="35"/>
      <c r="C12" s="9"/>
      <c r="D12" s="10"/>
      <c r="E12" s="11">
        <v>767993000</v>
      </c>
      <c r="F12" s="11">
        <v>767993000</v>
      </c>
      <c r="G12" s="11">
        <v>56935591</v>
      </c>
      <c r="H12" s="11">
        <v>1968977</v>
      </c>
      <c r="I12" s="11">
        <v>-21841743</v>
      </c>
      <c r="J12" s="11">
        <v>37062825</v>
      </c>
      <c r="K12" s="11">
        <v>41315580</v>
      </c>
      <c r="L12" s="11">
        <v>17721892</v>
      </c>
      <c r="M12" s="11">
        <v>45125697</v>
      </c>
      <c r="N12" s="11">
        <v>104163169</v>
      </c>
      <c r="O12" s="11">
        <v>87454761</v>
      </c>
      <c r="P12" s="11">
        <v>22232671</v>
      </c>
      <c r="Q12" s="11">
        <v>7883261</v>
      </c>
      <c r="R12" s="11">
        <v>117570693</v>
      </c>
      <c r="S12" s="11">
        <v>20169480</v>
      </c>
      <c r="T12" s="11">
        <v>69567345</v>
      </c>
      <c r="U12" s="11">
        <v>95515964</v>
      </c>
      <c r="V12" s="11">
        <v>185252789</v>
      </c>
      <c r="W12" s="11">
        <v>444049476</v>
      </c>
      <c r="X12" s="11">
        <v>767993000</v>
      </c>
      <c r="Y12" s="11">
        <v>-323943524</v>
      </c>
      <c r="Z12" s="2">
        <v>-42.18</v>
      </c>
      <c r="AA12" s="15">
        <v>767993000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3079245000</v>
      </c>
      <c r="F15" s="11">
        <v>3079245000</v>
      </c>
      <c r="G15" s="11">
        <v>7116291</v>
      </c>
      <c r="H15" s="11">
        <v>2579392</v>
      </c>
      <c r="I15" s="11">
        <v>154489216</v>
      </c>
      <c r="J15" s="11">
        <v>164184899</v>
      </c>
      <c r="K15" s="11">
        <v>8518747</v>
      </c>
      <c r="L15" s="11">
        <v>6610844</v>
      </c>
      <c r="M15" s="11">
        <v>-152969110</v>
      </c>
      <c r="N15" s="11">
        <v>-137839519</v>
      </c>
      <c r="O15" s="11">
        <v>48499589</v>
      </c>
      <c r="P15" s="11">
        <v>51351472</v>
      </c>
      <c r="Q15" s="11">
        <v>125518253</v>
      </c>
      <c r="R15" s="11">
        <v>225369314</v>
      </c>
      <c r="S15" s="11">
        <v>18046398</v>
      </c>
      <c r="T15" s="11">
        <v>95165391</v>
      </c>
      <c r="U15" s="11">
        <v>618315188</v>
      </c>
      <c r="V15" s="11">
        <v>731526977</v>
      </c>
      <c r="W15" s="11">
        <v>983241671</v>
      </c>
      <c r="X15" s="11">
        <v>3079245000</v>
      </c>
      <c r="Y15" s="11">
        <v>-2096003329</v>
      </c>
      <c r="Z15" s="2">
        <v>-68.07</v>
      </c>
      <c r="AA15" s="15">
        <v>3079245000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>
        <v>1078480</v>
      </c>
      <c r="T16" s="11"/>
      <c r="U16" s="11">
        <v>10739816</v>
      </c>
      <c r="V16" s="11">
        <v>11818296</v>
      </c>
      <c r="W16" s="11">
        <v>11818296</v>
      </c>
      <c r="X16" s="11"/>
      <c r="Y16" s="11">
        <v>11818296</v>
      </c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>
        <v>8546000</v>
      </c>
      <c r="V17" s="11">
        <v>8546000</v>
      </c>
      <c r="W17" s="11">
        <v>8546000</v>
      </c>
      <c r="X17" s="11"/>
      <c r="Y17" s="11">
        <v>8546000</v>
      </c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>
        <v>-175</v>
      </c>
      <c r="H18" s="18"/>
      <c r="I18" s="18"/>
      <c r="J18" s="18">
        <v>-175</v>
      </c>
      <c r="K18" s="18"/>
      <c r="L18" s="18">
        <v>8</v>
      </c>
      <c r="M18" s="18"/>
      <c r="N18" s="18">
        <v>8</v>
      </c>
      <c r="O18" s="18"/>
      <c r="P18" s="18"/>
      <c r="Q18" s="18"/>
      <c r="R18" s="18"/>
      <c r="S18" s="18"/>
      <c r="T18" s="18"/>
      <c r="U18" s="18">
        <v>2069000</v>
      </c>
      <c r="V18" s="18">
        <v>2069000</v>
      </c>
      <c r="W18" s="18">
        <v>2068833</v>
      </c>
      <c r="X18" s="18"/>
      <c r="Y18" s="18">
        <v>2068833</v>
      </c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7115215000</v>
      </c>
      <c r="D20" s="59">
        <f t="shared" si="2"/>
        <v>0</v>
      </c>
      <c r="E20" s="60">
        <f t="shared" si="2"/>
        <v>5157213000</v>
      </c>
      <c r="F20" s="60">
        <f t="shared" si="2"/>
        <v>5110012000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5110012000</v>
      </c>
      <c r="Y20" s="60">
        <f t="shared" si="2"/>
        <v>-5110012000</v>
      </c>
      <c r="Z20" s="61">
        <f>+IF(X20&lt;&gt;0,+(Y20/X20)*100,0)</f>
        <v>-100</v>
      </c>
      <c r="AA20" s="62">
        <f>SUM(AA26:AA33)</f>
        <v>5110012000</v>
      </c>
    </row>
    <row r="21" spans="1:27" ht="13.5">
      <c r="A21" s="46" t="s">
        <v>32</v>
      </c>
      <c r="B21" s="47"/>
      <c r="C21" s="9">
        <v>1427543000</v>
      </c>
      <c r="D21" s="10"/>
      <c r="E21" s="11">
        <v>721250000</v>
      </c>
      <c r="F21" s="11">
        <v>819055000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819055000</v>
      </c>
      <c r="Y21" s="11">
        <v>-819055000</v>
      </c>
      <c r="Z21" s="2">
        <v>-100</v>
      </c>
      <c r="AA21" s="15">
        <v>819055000</v>
      </c>
    </row>
    <row r="22" spans="1:27" ht="13.5">
      <c r="A22" s="46" t="s">
        <v>33</v>
      </c>
      <c r="B22" s="47"/>
      <c r="C22" s="9">
        <v>2106707000</v>
      </c>
      <c r="D22" s="10"/>
      <c r="E22" s="11">
        <v>1401755000</v>
      </c>
      <c r="F22" s="11">
        <v>1401755000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1401755000</v>
      </c>
      <c r="Y22" s="11">
        <v>-1401755000</v>
      </c>
      <c r="Z22" s="2">
        <v>-100</v>
      </c>
      <c r="AA22" s="15">
        <v>1401755000</v>
      </c>
    </row>
    <row r="23" spans="1:27" ht="13.5">
      <c r="A23" s="46" t="s">
        <v>34</v>
      </c>
      <c r="B23" s="47"/>
      <c r="C23" s="9">
        <v>962905000</v>
      </c>
      <c r="D23" s="10"/>
      <c r="E23" s="11">
        <v>923791000</v>
      </c>
      <c r="F23" s="11">
        <v>923791000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923791000</v>
      </c>
      <c r="Y23" s="11">
        <v>-923791000</v>
      </c>
      <c r="Z23" s="2">
        <v>-100</v>
      </c>
      <c r="AA23" s="15">
        <v>923791000</v>
      </c>
    </row>
    <row r="24" spans="1:27" ht="13.5">
      <c r="A24" s="46" t="s">
        <v>35</v>
      </c>
      <c r="B24" s="47"/>
      <c r="C24" s="9"/>
      <c r="D24" s="10"/>
      <c r="E24" s="11">
        <v>139873000</v>
      </c>
      <c r="F24" s="11">
        <v>139873000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139873000</v>
      </c>
      <c r="Y24" s="11">
        <v>-139873000</v>
      </c>
      <c r="Z24" s="2">
        <v>-100</v>
      </c>
      <c r="AA24" s="15">
        <v>139873000</v>
      </c>
    </row>
    <row r="25" spans="1:27" ht="13.5">
      <c r="A25" s="46" t="s">
        <v>36</v>
      </c>
      <c r="B25" s="47"/>
      <c r="C25" s="9">
        <v>657884000</v>
      </c>
      <c r="D25" s="10"/>
      <c r="E25" s="11">
        <v>51000000</v>
      </c>
      <c r="F25" s="11">
        <v>51000000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51000000</v>
      </c>
      <c r="Y25" s="11">
        <v>-51000000</v>
      </c>
      <c r="Z25" s="2">
        <v>-100</v>
      </c>
      <c r="AA25" s="15">
        <v>51000000</v>
      </c>
    </row>
    <row r="26" spans="1:27" ht="13.5">
      <c r="A26" s="48" t="s">
        <v>37</v>
      </c>
      <c r="B26" s="63"/>
      <c r="C26" s="49">
        <f aca="true" t="shared" si="3" ref="C26:Y26">SUM(C21:C25)</f>
        <v>5155039000</v>
      </c>
      <c r="D26" s="50">
        <f t="shared" si="3"/>
        <v>0</v>
      </c>
      <c r="E26" s="51">
        <f t="shared" si="3"/>
        <v>3237669000</v>
      </c>
      <c r="F26" s="51">
        <f t="shared" si="3"/>
        <v>3335474000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3335474000</v>
      </c>
      <c r="Y26" s="51">
        <f t="shared" si="3"/>
        <v>-3335474000</v>
      </c>
      <c r="Z26" s="52">
        <f>+IF(X26&lt;&gt;0,+(Y26/X26)*100,0)</f>
        <v>-100</v>
      </c>
      <c r="AA26" s="53">
        <f>SUM(AA21:AA25)</f>
        <v>3335474000</v>
      </c>
    </row>
    <row r="27" spans="1:27" ht="13.5">
      <c r="A27" s="54" t="s">
        <v>38</v>
      </c>
      <c r="B27" s="64"/>
      <c r="C27" s="9">
        <v>303818000</v>
      </c>
      <c r="D27" s="10"/>
      <c r="E27" s="11">
        <v>515092000</v>
      </c>
      <c r="F27" s="11">
        <v>605012000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605012000</v>
      </c>
      <c r="Y27" s="11">
        <v>-605012000</v>
      </c>
      <c r="Z27" s="2">
        <v>-100</v>
      </c>
      <c r="AA27" s="15">
        <v>605012000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>
        <v>792201000</v>
      </c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864157000</v>
      </c>
      <c r="D30" s="10"/>
      <c r="E30" s="11">
        <v>1404452000</v>
      </c>
      <c r="F30" s="11">
        <v>1169526000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1169526000</v>
      </c>
      <c r="Y30" s="11">
        <v>-1169526000</v>
      </c>
      <c r="Z30" s="2">
        <v>-100</v>
      </c>
      <c r="AA30" s="15">
        <v>1169526000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1427543000</v>
      </c>
      <c r="D36" s="10">
        <f t="shared" si="4"/>
        <v>0</v>
      </c>
      <c r="E36" s="11">
        <f t="shared" si="4"/>
        <v>1297210000</v>
      </c>
      <c r="F36" s="11">
        <f t="shared" si="4"/>
        <v>1395015000</v>
      </c>
      <c r="G36" s="11">
        <f t="shared" si="4"/>
        <v>29585830</v>
      </c>
      <c r="H36" s="11">
        <f t="shared" si="4"/>
        <v>3012798</v>
      </c>
      <c r="I36" s="11">
        <f t="shared" si="4"/>
        <v>396831508</v>
      </c>
      <c r="J36" s="11">
        <f t="shared" si="4"/>
        <v>429430136</v>
      </c>
      <c r="K36" s="11">
        <f t="shared" si="4"/>
        <v>-110814208</v>
      </c>
      <c r="L36" s="11">
        <f t="shared" si="4"/>
        <v>-9370138</v>
      </c>
      <c r="M36" s="11">
        <f t="shared" si="4"/>
        <v>-266932722</v>
      </c>
      <c r="N36" s="11">
        <f t="shared" si="4"/>
        <v>-387117068</v>
      </c>
      <c r="O36" s="11">
        <f t="shared" si="4"/>
        <v>1312</v>
      </c>
      <c r="P36" s="11">
        <f t="shared" si="4"/>
        <v>59461426</v>
      </c>
      <c r="Q36" s="11">
        <f t="shared" si="4"/>
        <v>195096105</v>
      </c>
      <c r="R36" s="11">
        <f t="shared" si="4"/>
        <v>254558843</v>
      </c>
      <c r="S36" s="11">
        <f t="shared" si="4"/>
        <v>64291000</v>
      </c>
      <c r="T36" s="11">
        <f t="shared" si="4"/>
        <v>122103542</v>
      </c>
      <c r="U36" s="11">
        <f t="shared" si="4"/>
        <v>557998650</v>
      </c>
      <c r="V36" s="11">
        <f t="shared" si="4"/>
        <v>744393192</v>
      </c>
      <c r="W36" s="11">
        <f t="shared" si="4"/>
        <v>1041265103</v>
      </c>
      <c r="X36" s="11">
        <f t="shared" si="4"/>
        <v>1395015000</v>
      </c>
      <c r="Y36" s="11">
        <f t="shared" si="4"/>
        <v>-353749897</v>
      </c>
      <c r="Z36" s="2">
        <f aca="true" t="shared" si="5" ref="Z36:Z49">+IF(X36&lt;&gt;0,+(Y36/X36)*100,0)</f>
        <v>-25.358142887352464</v>
      </c>
      <c r="AA36" s="15">
        <f>AA6+AA21</f>
        <v>1395015000</v>
      </c>
    </row>
    <row r="37" spans="1:27" ht="13.5">
      <c r="A37" s="46" t="s">
        <v>33</v>
      </c>
      <c r="B37" s="47"/>
      <c r="C37" s="9">
        <f t="shared" si="4"/>
        <v>2106707000</v>
      </c>
      <c r="D37" s="10">
        <f t="shared" si="4"/>
        <v>0</v>
      </c>
      <c r="E37" s="11">
        <f t="shared" si="4"/>
        <v>2221762000</v>
      </c>
      <c r="F37" s="11">
        <f t="shared" si="4"/>
        <v>2221762000</v>
      </c>
      <c r="G37" s="11">
        <f t="shared" si="4"/>
        <v>-25070</v>
      </c>
      <c r="H37" s="11">
        <f t="shared" si="4"/>
        <v>-71315</v>
      </c>
      <c r="I37" s="11">
        <f t="shared" si="4"/>
        <v>-203602127</v>
      </c>
      <c r="J37" s="11">
        <f t="shared" si="4"/>
        <v>-203698512</v>
      </c>
      <c r="K37" s="11">
        <f t="shared" si="4"/>
        <v>75112</v>
      </c>
      <c r="L37" s="11">
        <f t="shared" si="4"/>
        <v>17468</v>
      </c>
      <c r="M37" s="11">
        <f t="shared" si="4"/>
        <v>750717389</v>
      </c>
      <c r="N37" s="11">
        <f t="shared" si="4"/>
        <v>750809969</v>
      </c>
      <c r="O37" s="11">
        <f t="shared" si="4"/>
        <v>78505</v>
      </c>
      <c r="P37" s="11">
        <f t="shared" si="4"/>
        <v>180807000</v>
      </c>
      <c r="Q37" s="11">
        <f t="shared" si="4"/>
        <v>3447000</v>
      </c>
      <c r="R37" s="11">
        <f t="shared" si="4"/>
        <v>184332505</v>
      </c>
      <c r="S37" s="11">
        <f t="shared" si="4"/>
        <v>232102880</v>
      </c>
      <c r="T37" s="11">
        <f t="shared" si="4"/>
        <v>381343000</v>
      </c>
      <c r="U37" s="11">
        <f t="shared" si="4"/>
        <v>584227640</v>
      </c>
      <c r="V37" s="11">
        <f t="shared" si="4"/>
        <v>1197673520</v>
      </c>
      <c r="W37" s="11">
        <f t="shared" si="4"/>
        <v>1929117482</v>
      </c>
      <c r="X37" s="11">
        <f t="shared" si="4"/>
        <v>2221762000</v>
      </c>
      <c r="Y37" s="11">
        <f t="shared" si="4"/>
        <v>-292644518</v>
      </c>
      <c r="Z37" s="2">
        <f t="shared" si="5"/>
        <v>-13.171731175526451</v>
      </c>
      <c r="AA37" s="15">
        <f>AA7+AA22</f>
        <v>2221762000</v>
      </c>
    </row>
    <row r="38" spans="1:27" ht="13.5">
      <c r="A38" s="46" t="s">
        <v>34</v>
      </c>
      <c r="B38" s="47"/>
      <c r="C38" s="9">
        <f t="shared" si="4"/>
        <v>962905000</v>
      </c>
      <c r="D38" s="10">
        <f t="shared" si="4"/>
        <v>0</v>
      </c>
      <c r="E38" s="11">
        <f t="shared" si="4"/>
        <v>951712000</v>
      </c>
      <c r="F38" s="11">
        <f t="shared" si="4"/>
        <v>951712000</v>
      </c>
      <c r="G38" s="11">
        <f t="shared" si="4"/>
        <v>0</v>
      </c>
      <c r="H38" s="11">
        <f t="shared" si="4"/>
        <v>0</v>
      </c>
      <c r="I38" s="11">
        <f t="shared" si="4"/>
        <v>-11709191</v>
      </c>
      <c r="J38" s="11">
        <f t="shared" si="4"/>
        <v>-11709191</v>
      </c>
      <c r="K38" s="11">
        <f t="shared" si="4"/>
        <v>14586</v>
      </c>
      <c r="L38" s="11">
        <f t="shared" si="4"/>
        <v>88279</v>
      </c>
      <c r="M38" s="11">
        <f t="shared" si="4"/>
        <v>395562178</v>
      </c>
      <c r="N38" s="11">
        <f t="shared" si="4"/>
        <v>395665043</v>
      </c>
      <c r="O38" s="11">
        <f t="shared" si="4"/>
        <v>0</v>
      </c>
      <c r="P38" s="11">
        <f t="shared" si="4"/>
        <v>341791625</v>
      </c>
      <c r="Q38" s="11">
        <f t="shared" si="4"/>
        <v>287493383</v>
      </c>
      <c r="R38" s="11">
        <f t="shared" si="4"/>
        <v>629285008</v>
      </c>
      <c r="S38" s="11">
        <f t="shared" si="4"/>
        <v>57539940</v>
      </c>
      <c r="T38" s="11">
        <f t="shared" si="4"/>
        <v>0</v>
      </c>
      <c r="U38" s="11">
        <f t="shared" si="4"/>
        <v>263202000</v>
      </c>
      <c r="V38" s="11">
        <f t="shared" si="4"/>
        <v>320741940</v>
      </c>
      <c r="W38" s="11">
        <f t="shared" si="4"/>
        <v>1333982800</v>
      </c>
      <c r="X38" s="11">
        <f t="shared" si="4"/>
        <v>951712000</v>
      </c>
      <c r="Y38" s="11">
        <f t="shared" si="4"/>
        <v>382270800</v>
      </c>
      <c r="Z38" s="2">
        <f t="shared" si="5"/>
        <v>40.16664705288995</v>
      </c>
      <c r="AA38" s="15">
        <f>AA8+AA23</f>
        <v>951712000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436634000</v>
      </c>
      <c r="F39" s="11">
        <f t="shared" si="4"/>
        <v>436634000</v>
      </c>
      <c r="G39" s="11">
        <f t="shared" si="4"/>
        <v>0</v>
      </c>
      <c r="H39" s="11">
        <f t="shared" si="4"/>
        <v>0</v>
      </c>
      <c r="I39" s="11">
        <f t="shared" si="4"/>
        <v>-44924403</v>
      </c>
      <c r="J39" s="11">
        <f t="shared" si="4"/>
        <v>-44924403</v>
      </c>
      <c r="K39" s="11">
        <f t="shared" si="4"/>
        <v>0</v>
      </c>
      <c r="L39" s="11">
        <f t="shared" si="4"/>
        <v>0</v>
      </c>
      <c r="M39" s="11">
        <f t="shared" si="4"/>
        <v>44333191</v>
      </c>
      <c r="N39" s="11">
        <f t="shared" si="4"/>
        <v>44333191</v>
      </c>
      <c r="O39" s="11">
        <f t="shared" si="4"/>
        <v>0</v>
      </c>
      <c r="P39" s="11">
        <f t="shared" si="4"/>
        <v>0</v>
      </c>
      <c r="Q39" s="11">
        <f t="shared" si="4"/>
        <v>220992612</v>
      </c>
      <c r="R39" s="11">
        <f t="shared" si="4"/>
        <v>220992612</v>
      </c>
      <c r="S39" s="11">
        <f t="shared" si="4"/>
        <v>0</v>
      </c>
      <c r="T39" s="11">
        <f t="shared" si="4"/>
        <v>0</v>
      </c>
      <c r="U39" s="11">
        <f t="shared" si="4"/>
        <v>182326000</v>
      </c>
      <c r="V39" s="11">
        <f t="shared" si="4"/>
        <v>182326000</v>
      </c>
      <c r="W39" s="11">
        <f t="shared" si="4"/>
        <v>402727400</v>
      </c>
      <c r="X39" s="11">
        <f t="shared" si="4"/>
        <v>436634000</v>
      </c>
      <c r="Y39" s="11">
        <f t="shared" si="4"/>
        <v>-33906600</v>
      </c>
      <c r="Z39" s="2">
        <f t="shared" si="5"/>
        <v>-7.765451155887998</v>
      </c>
      <c r="AA39" s="15">
        <f>AA9+AA24</f>
        <v>436634000</v>
      </c>
    </row>
    <row r="40" spans="1:27" ht="13.5">
      <c r="A40" s="46" t="s">
        <v>36</v>
      </c>
      <c r="B40" s="47"/>
      <c r="C40" s="9">
        <f t="shared" si="4"/>
        <v>657884000</v>
      </c>
      <c r="D40" s="10">
        <f t="shared" si="4"/>
        <v>0</v>
      </c>
      <c r="E40" s="11">
        <f t="shared" si="4"/>
        <v>201050000</v>
      </c>
      <c r="F40" s="11">
        <f t="shared" si="4"/>
        <v>201050000</v>
      </c>
      <c r="G40" s="11">
        <f t="shared" si="4"/>
        <v>354907191</v>
      </c>
      <c r="H40" s="11">
        <f t="shared" si="4"/>
        <v>211628627</v>
      </c>
      <c r="I40" s="11">
        <f t="shared" si="4"/>
        <v>-44232983</v>
      </c>
      <c r="J40" s="11">
        <f t="shared" si="4"/>
        <v>522302835</v>
      </c>
      <c r="K40" s="11">
        <f t="shared" si="4"/>
        <v>203294638</v>
      </c>
      <c r="L40" s="11">
        <f t="shared" si="4"/>
        <v>309534894</v>
      </c>
      <c r="M40" s="11">
        <f t="shared" si="4"/>
        <v>-515913211</v>
      </c>
      <c r="N40" s="11">
        <f t="shared" si="4"/>
        <v>-3083679</v>
      </c>
      <c r="O40" s="11">
        <f t="shared" si="4"/>
        <v>247018933</v>
      </c>
      <c r="P40" s="11">
        <f t="shared" si="4"/>
        <v>184465786</v>
      </c>
      <c r="Q40" s="11">
        <f t="shared" si="4"/>
        <v>-214745750</v>
      </c>
      <c r="R40" s="11">
        <f t="shared" si="4"/>
        <v>216738969</v>
      </c>
      <c r="S40" s="11">
        <f t="shared" si="4"/>
        <v>126478560</v>
      </c>
      <c r="T40" s="11">
        <f t="shared" si="4"/>
        <v>1049116234</v>
      </c>
      <c r="U40" s="11">
        <f t="shared" si="4"/>
        <v>1679912389</v>
      </c>
      <c r="V40" s="11">
        <f t="shared" si="4"/>
        <v>2855507183</v>
      </c>
      <c r="W40" s="11">
        <f t="shared" si="4"/>
        <v>3591465308</v>
      </c>
      <c r="X40" s="11">
        <f t="shared" si="4"/>
        <v>201050000</v>
      </c>
      <c r="Y40" s="11">
        <f t="shared" si="4"/>
        <v>3390415308</v>
      </c>
      <c r="Z40" s="2">
        <f t="shared" si="5"/>
        <v>1686.3542939567271</v>
      </c>
      <c r="AA40" s="15">
        <f>AA10+AA25</f>
        <v>201050000</v>
      </c>
    </row>
    <row r="41" spans="1:27" ht="13.5">
      <c r="A41" s="48" t="s">
        <v>37</v>
      </c>
      <c r="B41" s="47"/>
      <c r="C41" s="49">
        <f aca="true" t="shared" si="6" ref="C41:Y41">SUM(C36:C40)</f>
        <v>5155039000</v>
      </c>
      <c r="D41" s="50">
        <f t="shared" si="6"/>
        <v>0</v>
      </c>
      <c r="E41" s="51">
        <f t="shared" si="6"/>
        <v>5108368000</v>
      </c>
      <c r="F41" s="51">
        <f t="shared" si="6"/>
        <v>5206173000</v>
      </c>
      <c r="G41" s="51">
        <f t="shared" si="6"/>
        <v>384467951</v>
      </c>
      <c r="H41" s="51">
        <f t="shared" si="6"/>
        <v>214570110</v>
      </c>
      <c r="I41" s="51">
        <f t="shared" si="6"/>
        <v>92362804</v>
      </c>
      <c r="J41" s="51">
        <f t="shared" si="6"/>
        <v>691400865</v>
      </c>
      <c r="K41" s="51">
        <f t="shared" si="6"/>
        <v>92570128</v>
      </c>
      <c r="L41" s="51">
        <f t="shared" si="6"/>
        <v>300270503</v>
      </c>
      <c r="M41" s="51">
        <f t="shared" si="6"/>
        <v>407766825</v>
      </c>
      <c r="N41" s="51">
        <f t="shared" si="6"/>
        <v>800607456</v>
      </c>
      <c r="O41" s="51">
        <f t="shared" si="6"/>
        <v>247098750</v>
      </c>
      <c r="P41" s="51">
        <f t="shared" si="6"/>
        <v>766525837</v>
      </c>
      <c r="Q41" s="51">
        <f t="shared" si="6"/>
        <v>492283350</v>
      </c>
      <c r="R41" s="51">
        <f t="shared" si="6"/>
        <v>1505907937</v>
      </c>
      <c r="S41" s="51">
        <f t="shared" si="6"/>
        <v>480412380</v>
      </c>
      <c r="T41" s="51">
        <f t="shared" si="6"/>
        <v>1552562776</v>
      </c>
      <c r="U41" s="51">
        <f t="shared" si="6"/>
        <v>3267666679</v>
      </c>
      <c r="V41" s="51">
        <f t="shared" si="6"/>
        <v>5300641835</v>
      </c>
      <c r="W41" s="51">
        <f t="shared" si="6"/>
        <v>8298558093</v>
      </c>
      <c r="X41" s="51">
        <f t="shared" si="6"/>
        <v>5206173000</v>
      </c>
      <c r="Y41" s="51">
        <f t="shared" si="6"/>
        <v>3092385093</v>
      </c>
      <c r="Z41" s="52">
        <f t="shared" si="5"/>
        <v>59.39843130453022</v>
      </c>
      <c r="AA41" s="53">
        <f>SUM(AA36:AA40)</f>
        <v>5206173000</v>
      </c>
    </row>
    <row r="42" spans="1:27" ht="13.5">
      <c r="A42" s="54" t="s">
        <v>38</v>
      </c>
      <c r="B42" s="35"/>
      <c r="C42" s="65">
        <f aca="true" t="shared" si="7" ref="C42:Y48">C12+C27</f>
        <v>303818000</v>
      </c>
      <c r="D42" s="66">
        <f t="shared" si="7"/>
        <v>0</v>
      </c>
      <c r="E42" s="67">
        <f t="shared" si="7"/>
        <v>1283085000</v>
      </c>
      <c r="F42" s="67">
        <f t="shared" si="7"/>
        <v>1373005000</v>
      </c>
      <c r="G42" s="67">
        <f t="shared" si="7"/>
        <v>56935591</v>
      </c>
      <c r="H42" s="67">
        <f t="shared" si="7"/>
        <v>1968977</v>
      </c>
      <c r="I42" s="67">
        <f t="shared" si="7"/>
        <v>-21841743</v>
      </c>
      <c r="J42" s="67">
        <f t="shared" si="7"/>
        <v>37062825</v>
      </c>
      <c r="K42" s="67">
        <f t="shared" si="7"/>
        <v>41315580</v>
      </c>
      <c r="L42" s="67">
        <f t="shared" si="7"/>
        <v>17721892</v>
      </c>
      <c r="M42" s="67">
        <f t="shared" si="7"/>
        <v>45125697</v>
      </c>
      <c r="N42" s="67">
        <f t="shared" si="7"/>
        <v>104163169</v>
      </c>
      <c r="O42" s="67">
        <f t="shared" si="7"/>
        <v>87454761</v>
      </c>
      <c r="P42" s="67">
        <f t="shared" si="7"/>
        <v>22232671</v>
      </c>
      <c r="Q42" s="67">
        <f t="shared" si="7"/>
        <v>7883261</v>
      </c>
      <c r="R42" s="67">
        <f t="shared" si="7"/>
        <v>117570693</v>
      </c>
      <c r="S42" s="67">
        <f t="shared" si="7"/>
        <v>20169480</v>
      </c>
      <c r="T42" s="67">
        <f t="shared" si="7"/>
        <v>69567345</v>
      </c>
      <c r="U42" s="67">
        <f t="shared" si="7"/>
        <v>95515964</v>
      </c>
      <c r="V42" s="67">
        <f t="shared" si="7"/>
        <v>185252789</v>
      </c>
      <c r="W42" s="67">
        <f t="shared" si="7"/>
        <v>444049476</v>
      </c>
      <c r="X42" s="67">
        <f t="shared" si="7"/>
        <v>1373005000</v>
      </c>
      <c r="Y42" s="67">
        <f t="shared" si="7"/>
        <v>-928955524</v>
      </c>
      <c r="Z42" s="69">
        <f t="shared" si="5"/>
        <v>-67.65856817710059</v>
      </c>
      <c r="AA42" s="68">
        <f aca="true" t="shared" si="8" ref="AA42:AA48">AA12+AA27</f>
        <v>1373005000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792201000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864157000</v>
      </c>
      <c r="D45" s="66">
        <f t="shared" si="7"/>
        <v>0</v>
      </c>
      <c r="E45" s="67">
        <f t="shared" si="7"/>
        <v>4483697000</v>
      </c>
      <c r="F45" s="67">
        <f t="shared" si="7"/>
        <v>4248771000</v>
      </c>
      <c r="G45" s="67">
        <f t="shared" si="7"/>
        <v>7116291</v>
      </c>
      <c r="H45" s="67">
        <f t="shared" si="7"/>
        <v>2579392</v>
      </c>
      <c r="I45" s="67">
        <f t="shared" si="7"/>
        <v>154489216</v>
      </c>
      <c r="J45" s="67">
        <f t="shared" si="7"/>
        <v>164184899</v>
      </c>
      <c r="K45" s="67">
        <f t="shared" si="7"/>
        <v>8518747</v>
      </c>
      <c r="L45" s="67">
        <f t="shared" si="7"/>
        <v>6610844</v>
      </c>
      <c r="M45" s="67">
        <f t="shared" si="7"/>
        <v>-152969110</v>
      </c>
      <c r="N45" s="67">
        <f t="shared" si="7"/>
        <v>-137839519</v>
      </c>
      <c r="O45" s="67">
        <f t="shared" si="7"/>
        <v>48499589</v>
      </c>
      <c r="P45" s="67">
        <f t="shared" si="7"/>
        <v>51351472</v>
      </c>
      <c r="Q45" s="67">
        <f t="shared" si="7"/>
        <v>125518253</v>
      </c>
      <c r="R45" s="67">
        <f t="shared" si="7"/>
        <v>225369314</v>
      </c>
      <c r="S45" s="67">
        <f t="shared" si="7"/>
        <v>18046398</v>
      </c>
      <c r="T45" s="67">
        <f t="shared" si="7"/>
        <v>95165391</v>
      </c>
      <c r="U45" s="67">
        <f t="shared" si="7"/>
        <v>618315188</v>
      </c>
      <c r="V45" s="67">
        <f t="shared" si="7"/>
        <v>731526977</v>
      </c>
      <c r="W45" s="67">
        <f t="shared" si="7"/>
        <v>983241671</v>
      </c>
      <c r="X45" s="67">
        <f t="shared" si="7"/>
        <v>4248771000</v>
      </c>
      <c r="Y45" s="67">
        <f t="shared" si="7"/>
        <v>-3265529329</v>
      </c>
      <c r="Z45" s="69">
        <f t="shared" si="5"/>
        <v>-76.85820979760972</v>
      </c>
      <c r="AA45" s="68">
        <f t="shared" si="8"/>
        <v>4248771000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1078480</v>
      </c>
      <c r="T46" s="67">
        <f t="shared" si="7"/>
        <v>0</v>
      </c>
      <c r="U46" s="67">
        <f t="shared" si="7"/>
        <v>10739816</v>
      </c>
      <c r="V46" s="67">
        <f t="shared" si="7"/>
        <v>11818296</v>
      </c>
      <c r="W46" s="67">
        <f t="shared" si="7"/>
        <v>11818296</v>
      </c>
      <c r="X46" s="67">
        <f t="shared" si="7"/>
        <v>0</v>
      </c>
      <c r="Y46" s="67">
        <f t="shared" si="7"/>
        <v>11818296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8546000</v>
      </c>
      <c r="V47" s="67">
        <f t="shared" si="7"/>
        <v>8546000</v>
      </c>
      <c r="W47" s="67">
        <f t="shared" si="7"/>
        <v>8546000</v>
      </c>
      <c r="X47" s="67">
        <f t="shared" si="7"/>
        <v>0</v>
      </c>
      <c r="Y47" s="67">
        <f t="shared" si="7"/>
        <v>8546000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-175</v>
      </c>
      <c r="H48" s="67">
        <f t="shared" si="7"/>
        <v>0</v>
      </c>
      <c r="I48" s="67">
        <f t="shared" si="7"/>
        <v>0</v>
      </c>
      <c r="J48" s="67">
        <f t="shared" si="7"/>
        <v>-175</v>
      </c>
      <c r="K48" s="67">
        <f t="shared" si="7"/>
        <v>0</v>
      </c>
      <c r="L48" s="67">
        <f t="shared" si="7"/>
        <v>8</v>
      </c>
      <c r="M48" s="67">
        <f t="shared" si="7"/>
        <v>0</v>
      </c>
      <c r="N48" s="67">
        <f t="shared" si="7"/>
        <v>8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2069000</v>
      </c>
      <c r="V48" s="67">
        <f t="shared" si="7"/>
        <v>2069000</v>
      </c>
      <c r="W48" s="67">
        <f t="shared" si="7"/>
        <v>2068833</v>
      </c>
      <c r="X48" s="67">
        <f t="shared" si="7"/>
        <v>0</v>
      </c>
      <c r="Y48" s="67">
        <f t="shared" si="7"/>
        <v>2068833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7115215000</v>
      </c>
      <c r="D49" s="78">
        <f t="shared" si="9"/>
        <v>0</v>
      </c>
      <c r="E49" s="79">
        <f t="shared" si="9"/>
        <v>10875150000</v>
      </c>
      <c r="F49" s="79">
        <f t="shared" si="9"/>
        <v>10827949000</v>
      </c>
      <c r="G49" s="79">
        <f t="shared" si="9"/>
        <v>448519658</v>
      </c>
      <c r="H49" s="79">
        <f t="shared" si="9"/>
        <v>219118479</v>
      </c>
      <c r="I49" s="79">
        <f t="shared" si="9"/>
        <v>225010277</v>
      </c>
      <c r="J49" s="79">
        <f t="shared" si="9"/>
        <v>892648414</v>
      </c>
      <c r="K49" s="79">
        <f t="shared" si="9"/>
        <v>142404455</v>
      </c>
      <c r="L49" s="79">
        <f t="shared" si="9"/>
        <v>324603247</v>
      </c>
      <c r="M49" s="79">
        <f t="shared" si="9"/>
        <v>299923412</v>
      </c>
      <c r="N49" s="79">
        <f t="shared" si="9"/>
        <v>766931114</v>
      </c>
      <c r="O49" s="79">
        <f t="shared" si="9"/>
        <v>383053100</v>
      </c>
      <c r="P49" s="79">
        <f t="shared" si="9"/>
        <v>840109980</v>
      </c>
      <c r="Q49" s="79">
        <f t="shared" si="9"/>
        <v>625684864</v>
      </c>
      <c r="R49" s="79">
        <f t="shared" si="9"/>
        <v>1848847944</v>
      </c>
      <c r="S49" s="79">
        <f t="shared" si="9"/>
        <v>519706738</v>
      </c>
      <c r="T49" s="79">
        <f t="shared" si="9"/>
        <v>1717295512</v>
      </c>
      <c r="U49" s="79">
        <f t="shared" si="9"/>
        <v>4002852647</v>
      </c>
      <c r="V49" s="79">
        <f t="shared" si="9"/>
        <v>6239854897</v>
      </c>
      <c r="W49" s="79">
        <f t="shared" si="9"/>
        <v>9748282369</v>
      </c>
      <c r="X49" s="79">
        <f t="shared" si="9"/>
        <v>10827949000</v>
      </c>
      <c r="Y49" s="79">
        <f t="shared" si="9"/>
        <v>-1079666631</v>
      </c>
      <c r="Z49" s="80">
        <f t="shared" si="5"/>
        <v>-9.97110931165265</v>
      </c>
      <c r="AA49" s="81">
        <f>SUM(AA41:AA48)</f>
        <v>10827949000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3342011000</v>
      </c>
      <c r="F51" s="67">
        <f t="shared" si="10"/>
        <v>3440695000</v>
      </c>
      <c r="G51" s="67">
        <f t="shared" si="10"/>
        <v>-139692622</v>
      </c>
      <c r="H51" s="67">
        <f t="shared" si="10"/>
        <v>-172770390</v>
      </c>
      <c r="I51" s="67">
        <f t="shared" si="10"/>
        <v>-195811713</v>
      </c>
      <c r="J51" s="67">
        <f t="shared" si="10"/>
        <v>-508274725</v>
      </c>
      <c r="K51" s="67">
        <f t="shared" si="10"/>
        <v>194477808</v>
      </c>
      <c r="L51" s="67">
        <f t="shared" si="10"/>
        <v>0</v>
      </c>
      <c r="M51" s="67">
        <f t="shared" si="10"/>
        <v>395218924</v>
      </c>
      <c r="N51" s="67">
        <f t="shared" si="10"/>
        <v>589696732</v>
      </c>
      <c r="O51" s="67">
        <f t="shared" si="10"/>
        <v>0</v>
      </c>
      <c r="P51" s="67">
        <f t="shared" si="10"/>
        <v>0</v>
      </c>
      <c r="Q51" s="67">
        <f t="shared" si="10"/>
        <v>480516647</v>
      </c>
      <c r="R51" s="67">
        <f t="shared" si="10"/>
        <v>480516647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561938654</v>
      </c>
      <c r="X51" s="67">
        <f t="shared" si="10"/>
        <v>3440695000</v>
      </c>
      <c r="Y51" s="67">
        <f t="shared" si="10"/>
        <v>-2878756346</v>
      </c>
      <c r="Z51" s="69">
        <f>+IF(X51&lt;&gt;0,+(Y51/X51)*100,0)</f>
        <v>-83.66787367087173</v>
      </c>
      <c r="AA51" s="68">
        <f>SUM(AA57:AA61)</f>
        <v>3440695000</v>
      </c>
    </row>
    <row r="52" spans="1:27" ht="13.5">
      <c r="A52" s="84" t="s">
        <v>32</v>
      </c>
      <c r="B52" s="47"/>
      <c r="C52" s="9"/>
      <c r="D52" s="10"/>
      <c r="E52" s="11">
        <v>738700000</v>
      </c>
      <c r="F52" s="11">
        <v>738700000</v>
      </c>
      <c r="G52" s="11">
        <v>-41593470</v>
      </c>
      <c r="H52" s="11">
        <v>-39390000</v>
      </c>
      <c r="I52" s="11">
        <v>-114457295</v>
      </c>
      <c r="J52" s="11">
        <v>-195440765</v>
      </c>
      <c r="K52" s="11"/>
      <c r="L52" s="11"/>
      <c r="M52" s="11"/>
      <c r="N52" s="11"/>
      <c r="O52" s="11"/>
      <c r="P52" s="11"/>
      <c r="Q52" s="11">
        <v>116416000</v>
      </c>
      <c r="R52" s="11">
        <v>116416000</v>
      </c>
      <c r="S52" s="11"/>
      <c r="T52" s="11"/>
      <c r="U52" s="11"/>
      <c r="V52" s="11"/>
      <c r="W52" s="11">
        <v>-79024765</v>
      </c>
      <c r="X52" s="11">
        <v>738700000</v>
      </c>
      <c r="Y52" s="11">
        <v>-817724765</v>
      </c>
      <c r="Z52" s="2">
        <v>-110.7</v>
      </c>
      <c r="AA52" s="15">
        <v>738700000</v>
      </c>
    </row>
    <row r="53" spans="1:27" ht="13.5">
      <c r="A53" s="84" t="s">
        <v>33</v>
      </c>
      <c r="B53" s="47"/>
      <c r="C53" s="9"/>
      <c r="D53" s="10"/>
      <c r="E53" s="11">
        <v>511877000</v>
      </c>
      <c r="F53" s="11">
        <v>612270000</v>
      </c>
      <c r="G53" s="11">
        <v>-59588371</v>
      </c>
      <c r="H53" s="11">
        <v>-43784864</v>
      </c>
      <c r="I53" s="11">
        <v>-48418754</v>
      </c>
      <c r="J53" s="11">
        <v>-151791989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-151791989</v>
      </c>
      <c r="X53" s="11">
        <v>612270000</v>
      </c>
      <c r="Y53" s="11">
        <v>-764061989</v>
      </c>
      <c r="Z53" s="2">
        <v>-124.79</v>
      </c>
      <c r="AA53" s="15">
        <v>612270000</v>
      </c>
    </row>
    <row r="54" spans="1:27" ht="13.5">
      <c r="A54" s="84" t="s">
        <v>34</v>
      </c>
      <c r="B54" s="47"/>
      <c r="C54" s="9"/>
      <c r="D54" s="10"/>
      <c r="E54" s="11">
        <v>408399000</v>
      </c>
      <c r="F54" s="11">
        <v>408399000</v>
      </c>
      <c r="G54" s="11">
        <v>-68943000</v>
      </c>
      <c r="H54" s="11">
        <v>-61024000</v>
      </c>
      <c r="I54" s="11">
        <v>-100043</v>
      </c>
      <c r="J54" s="11">
        <v>-130067043</v>
      </c>
      <c r="K54" s="11"/>
      <c r="L54" s="11"/>
      <c r="M54" s="11"/>
      <c r="N54" s="11"/>
      <c r="O54" s="11"/>
      <c r="P54" s="11"/>
      <c r="Q54" s="11">
        <v>116312234</v>
      </c>
      <c r="R54" s="11">
        <v>116312234</v>
      </c>
      <c r="S54" s="11"/>
      <c r="T54" s="11"/>
      <c r="U54" s="11"/>
      <c r="V54" s="11"/>
      <c r="W54" s="11">
        <v>-13754809</v>
      </c>
      <c r="X54" s="11">
        <v>408399000</v>
      </c>
      <c r="Y54" s="11">
        <v>-422153809</v>
      </c>
      <c r="Z54" s="2">
        <v>-103.37</v>
      </c>
      <c r="AA54" s="15">
        <v>408399000</v>
      </c>
    </row>
    <row r="55" spans="1:27" ht="13.5">
      <c r="A55" s="84" t="s">
        <v>35</v>
      </c>
      <c r="B55" s="47"/>
      <c r="C55" s="9"/>
      <c r="D55" s="10"/>
      <c r="E55" s="11">
        <v>361188000</v>
      </c>
      <c r="F55" s="11">
        <v>361296000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361296000</v>
      </c>
      <c r="Y55" s="11">
        <v>-361296000</v>
      </c>
      <c r="Z55" s="2">
        <v>-100</v>
      </c>
      <c r="AA55" s="15">
        <v>361296000</v>
      </c>
    </row>
    <row r="56" spans="1:27" ht="13.5">
      <c r="A56" s="84" t="s">
        <v>36</v>
      </c>
      <c r="B56" s="47"/>
      <c r="C56" s="9"/>
      <c r="D56" s="10"/>
      <c r="E56" s="11">
        <v>36416000</v>
      </c>
      <c r="F56" s="11">
        <v>137370000</v>
      </c>
      <c r="G56" s="11">
        <v>36310457</v>
      </c>
      <c r="H56" s="11">
        <v>-21842823</v>
      </c>
      <c r="I56" s="11">
        <v>-16154000</v>
      </c>
      <c r="J56" s="11">
        <v>-1686366</v>
      </c>
      <c r="K56" s="11"/>
      <c r="L56" s="11"/>
      <c r="M56" s="11">
        <v>347781828</v>
      </c>
      <c r="N56" s="11">
        <v>347781828</v>
      </c>
      <c r="O56" s="11"/>
      <c r="P56" s="11"/>
      <c r="Q56" s="11">
        <v>238467658</v>
      </c>
      <c r="R56" s="11">
        <v>238467658</v>
      </c>
      <c r="S56" s="11"/>
      <c r="T56" s="11"/>
      <c r="U56" s="11"/>
      <c r="V56" s="11"/>
      <c r="W56" s="11">
        <v>584563120</v>
      </c>
      <c r="X56" s="11">
        <v>137370000</v>
      </c>
      <c r="Y56" s="11">
        <v>447193120</v>
      </c>
      <c r="Z56" s="2">
        <v>325.54</v>
      </c>
      <c r="AA56" s="15">
        <v>137370000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2056580000</v>
      </c>
      <c r="F57" s="51">
        <f t="shared" si="11"/>
        <v>2258035000</v>
      </c>
      <c r="G57" s="51">
        <f t="shared" si="11"/>
        <v>-133814384</v>
      </c>
      <c r="H57" s="51">
        <f t="shared" si="11"/>
        <v>-166041687</v>
      </c>
      <c r="I57" s="51">
        <f t="shared" si="11"/>
        <v>-179130092</v>
      </c>
      <c r="J57" s="51">
        <f t="shared" si="11"/>
        <v>-478986163</v>
      </c>
      <c r="K57" s="51">
        <f t="shared" si="11"/>
        <v>0</v>
      </c>
      <c r="L57" s="51">
        <f t="shared" si="11"/>
        <v>0</v>
      </c>
      <c r="M57" s="51">
        <f t="shared" si="11"/>
        <v>347781828</v>
      </c>
      <c r="N57" s="51">
        <f t="shared" si="11"/>
        <v>347781828</v>
      </c>
      <c r="O57" s="51">
        <f t="shared" si="11"/>
        <v>0</v>
      </c>
      <c r="P57" s="51">
        <f t="shared" si="11"/>
        <v>0</v>
      </c>
      <c r="Q57" s="51">
        <f t="shared" si="11"/>
        <v>471195892</v>
      </c>
      <c r="R57" s="51">
        <f t="shared" si="11"/>
        <v>471195892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339991557</v>
      </c>
      <c r="X57" s="51">
        <f t="shared" si="11"/>
        <v>2258035000</v>
      </c>
      <c r="Y57" s="51">
        <f t="shared" si="11"/>
        <v>-1918043443</v>
      </c>
      <c r="Z57" s="52">
        <f>+IF(X57&lt;&gt;0,+(Y57/X57)*100,0)</f>
        <v>-84.94303423109031</v>
      </c>
      <c r="AA57" s="53">
        <f>SUM(AA52:AA56)</f>
        <v>2258035000</v>
      </c>
    </row>
    <row r="58" spans="1:27" ht="13.5">
      <c r="A58" s="86" t="s">
        <v>38</v>
      </c>
      <c r="B58" s="35"/>
      <c r="C58" s="9"/>
      <c r="D58" s="10"/>
      <c r="E58" s="11">
        <v>156845000</v>
      </c>
      <c r="F58" s="11">
        <v>158966000</v>
      </c>
      <c r="G58" s="11">
        <v>-46350</v>
      </c>
      <c r="H58" s="11">
        <v>-4037664</v>
      </c>
      <c r="I58" s="11">
        <v>-5294157</v>
      </c>
      <c r="J58" s="11">
        <v>-9378171</v>
      </c>
      <c r="K58" s="11">
        <v>3616397</v>
      </c>
      <c r="L58" s="11"/>
      <c r="M58" s="11">
        <v>2613537</v>
      </c>
      <c r="N58" s="11">
        <v>6229934</v>
      </c>
      <c r="O58" s="11"/>
      <c r="P58" s="11"/>
      <c r="Q58" s="11">
        <v>2905881</v>
      </c>
      <c r="R58" s="11">
        <v>2905881</v>
      </c>
      <c r="S58" s="11"/>
      <c r="T58" s="11"/>
      <c r="U58" s="11"/>
      <c r="V58" s="11"/>
      <c r="W58" s="11">
        <v>-242356</v>
      </c>
      <c r="X58" s="11">
        <v>158966000</v>
      </c>
      <c r="Y58" s="11">
        <v>-159208356</v>
      </c>
      <c r="Z58" s="2">
        <v>-100.15</v>
      </c>
      <c r="AA58" s="15">
        <v>158966000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1128586000</v>
      </c>
      <c r="F61" s="11">
        <v>1023694000</v>
      </c>
      <c r="G61" s="11">
        <v>-5831888</v>
      </c>
      <c r="H61" s="11">
        <v>-2691039</v>
      </c>
      <c r="I61" s="11">
        <v>-11387464</v>
      </c>
      <c r="J61" s="11">
        <v>-19910391</v>
      </c>
      <c r="K61" s="11">
        <v>190861411</v>
      </c>
      <c r="L61" s="11"/>
      <c r="M61" s="11">
        <v>44823559</v>
      </c>
      <c r="N61" s="11">
        <v>235684970</v>
      </c>
      <c r="O61" s="11"/>
      <c r="P61" s="11"/>
      <c r="Q61" s="11">
        <v>6414874</v>
      </c>
      <c r="R61" s="11">
        <v>6414874</v>
      </c>
      <c r="S61" s="11"/>
      <c r="T61" s="11"/>
      <c r="U61" s="11"/>
      <c r="V61" s="11"/>
      <c r="W61" s="11">
        <v>222189453</v>
      </c>
      <c r="X61" s="11">
        <v>1023694000</v>
      </c>
      <c r="Y61" s="11">
        <v>-801504547</v>
      </c>
      <c r="Z61" s="2">
        <v>-78.3</v>
      </c>
      <c r="AA61" s="15">
        <v>1023694000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853038000</v>
      </c>
      <c r="F65" s="11"/>
      <c r="G65" s="11">
        <v>63382065</v>
      </c>
      <c r="H65" s="11">
        <v>59226921</v>
      </c>
      <c r="I65" s="11">
        <v>61673832</v>
      </c>
      <c r="J65" s="11">
        <v>184282818</v>
      </c>
      <c r="K65" s="11">
        <v>61553155</v>
      </c>
      <c r="L65" s="11">
        <v>88505995</v>
      </c>
      <c r="M65" s="11">
        <v>69701005</v>
      </c>
      <c r="N65" s="11">
        <v>219760155</v>
      </c>
      <c r="O65" s="11">
        <v>63738176</v>
      </c>
      <c r="P65" s="11">
        <v>61564734</v>
      </c>
      <c r="Q65" s="11">
        <v>62737874</v>
      </c>
      <c r="R65" s="11">
        <v>188040784</v>
      </c>
      <c r="S65" s="11">
        <v>62737874</v>
      </c>
      <c r="T65" s="11">
        <v>56710675</v>
      </c>
      <c r="U65" s="11">
        <v>58269781</v>
      </c>
      <c r="V65" s="11">
        <v>177718330</v>
      </c>
      <c r="W65" s="11">
        <v>769802087</v>
      </c>
      <c r="X65" s="11"/>
      <c r="Y65" s="11">
        <v>769802087</v>
      </c>
      <c r="Z65" s="2"/>
      <c r="AA65" s="15"/>
    </row>
    <row r="66" spans="1:27" ht="13.5">
      <c r="A66" s="86" t="s">
        <v>54</v>
      </c>
      <c r="B66" s="93"/>
      <c r="C66" s="12">
        <v>828444750</v>
      </c>
      <c r="D66" s="13">
        <v>1059467000</v>
      </c>
      <c r="E66" s="14">
        <v>1196523000</v>
      </c>
      <c r="F66" s="14">
        <v>1059467000</v>
      </c>
      <c r="G66" s="14">
        <v>34459210</v>
      </c>
      <c r="H66" s="14">
        <v>34284935</v>
      </c>
      <c r="I66" s="14">
        <v>33417297</v>
      </c>
      <c r="J66" s="14">
        <v>102161442</v>
      </c>
      <c r="K66" s="14">
        <v>33633780</v>
      </c>
      <c r="L66" s="14">
        <v>29499480</v>
      </c>
      <c r="M66" s="14">
        <v>3631052</v>
      </c>
      <c r="N66" s="14">
        <v>66764312</v>
      </c>
      <c r="O66" s="14">
        <v>29157248</v>
      </c>
      <c r="P66" s="14">
        <v>15210692</v>
      </c>
      <c r="Q66" s="14">
        <v>40783415</v>
      </c>
      <c r="R66" s="14">
        <v>85151355</v>
      </c>
      <c r="S66" s="14">
        <v>40783415</v>
      </c>
      <c r="T66" s="14">
        <v>25710000</v>
      </c>
      <c r="U66" s="14">
        <v>41116919</v>
      </c>
      <c r="V66" s="14">
        <v>107610334</v>
      </c>
      <c r="W66" s="14">
        <v>361687443</v>
      </c>
      <c r="X66" s="14">
        <v>1059467000</v>
      </c>
      <c r="Y66" s="14">
        <v>-697779557</v>
      </c>
      <c r="Z66" s="2">
        <v>-65.86</v>
      </c>
      <c r="AA66" s="22"/>
    </row>
    <row r="67" spans="1:27" ht="13.5">
      <c r="A67" s="86" t="s">
        <v>55</v>
      </c>
      <c r="B67" s="93"/>
      <c r="C67" s="9">
        <v>1032280000</v>
      </c>
      <c r="D67" s="10">
        <v>1290827000</v>
      </c>
      <c r="E67" s="11">
        <v>1022250000</v>
      </c>
      <c r="F67" s="11">
        <v>1290827000</v>
      </c>
      <c r="G67" s="11">
        <v>59246793</v>
      </c>
      <c r="H67" s="11">
        <v>40361167</v>
      </c>
      <c r="I67" s="11">
        <v>54849380</v>
      </c>
      <c r="J67" s="11">
        <v>154457340</v>
      </c>
      <c r="K67" s="11">
        <v>67885158</v>
      </c>
      <c r="L67" s="11">
        <v>75558270</v>
      </c>
      <c r="M67" s="11">
        <v>102015149</v>
      </c>
      <c r="N67" s="11">
        <v>245458577</v>
      </c>
      <c r="O67" s="11">
        <v>1088902</v>
      </c>
      <c r="P67" s="11">
        <v>13160341</v>
      </c>
      <c r="Q67" s="11">
        <v>109664545</v>
      </c>
      <c r="R67" s="11">
        <v>123913788</v>
      </c>
      <c r="S67" s="11">
        <v>109664545</v>
      </c>
      <c r="T67" s="11">
        <v>52473598</v>
      </c>
      <c r="U67" s="11">
        <v>80516101</v>
      </c>
      <c r="V67" s="11">
        <v>242654244</v>
      </c>
      <c r="W67" s="11">
        <v>766483949</v>
      </c>
      <c r="X67" s="11">
        <v>1290827000</v>
      </c>
      <c r="Y67" s="11">
        <v>-524343051</v>
      </c>
      <c r="Z67" s="2">
        <v>-40.62</v>
      </c>
      <c r="AA67" s="15"/>
    </row>
    <row r="68" spans="1:27" ht="13.5">
      <c r="A68" s="86" t="s">
        <v>56</v>
      </c>
      <c r="B68" s="93"/>
      <c r="C68" s="9">
        <v>307420000</v>
      </c>
      <c r="D68" s="10">
        <v>759752000</v>
      </c>
      <c r="E68" s="11">
        <v>270200000</v>
      </c>
      <c r="F68" s="11">
        <v>759752000</v>
      </c>
      <c r="G68" s="11">
        <v>-17395449</v>
      </c>
      <c r="H68" s="11">
        <v>38897367</v>
      </c>
      <c r="I68" s="11">
        <v>45871205</v>
      </c>
      <c r="J68" s="11">
        <v>67373123</v>
      </c>
      <c r="K68" s="11">
        <v>31355625</v>
      </c>
      <c r="L68" s="11">
        <v>-90199</v>
      </c>
      <c r="M68" s="11">
        <v>63567179</v>
      </c>
      <c r="N68" s="11">
        <v>94832605</v>
      </c>
      <c r="O68" s="11">
        <v>22242784</v>
      </c>
      <c r="P68" s="11">
        <v>36612940</v>
      </c>
      <c r="Q68" s="11">
        <v>24554997</v>
      </c>
      <c r="R68" s="11">
        <v>83410721</v>
      </c>
      <c r="S68" s="11">
        <v>24554997</v>
      </c>
      <c r="T68" s="11">
        <v>23022645</v>
      </c>
      <c r="U68" s="11">
        <v>131394398</v>
      </c>
      <c r="V68" s="11">
        <v>178972040</v>
      </c>
      <c r="W68" s="11">
        <v>424588489</v>
      </c>
      <c r="X68" s="11">
        <v>759752000</v>
      </c>
      <c r="Y68" s="11">
        <v>-335163511</v>
      </c>
      <c r="Z68" s="2">
        <v>-44.11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2168144750</v>
      </c>
      <c r="D69" s="78">
        <f t="shared" si="12"/>
        <v>3110046000</v>
      </c>
      <c r="E69" s="79">
        <f t="shared" si="12"/>
        <v>3342011000</v>
      </c>
      <c r="F69" s="79">
        <f t="shared" si="12"/>
        <v>3110046000</v>
      </c>
      <c r="G69" s="79">
        <f t="shared" si="12"/>
        <v>139692619</v>
      </c>
      <c r="H69" s="79">
        <f t="shared" si="12"/>
        <v>172770390</v>
      </c>
      <c r="I69" s="79">
        <f t="shared" si="12"/>
        <v>195811714</v>
      </c>
      <c r="J69" s="79">
        <f t="shared" si="12"/>
        <v>508274723</v>
      </c>
      <c r="K69" s="79">
        <f t="shared" si="12"/>
        <v>194427718</v>
      </c>
      <c r="L69" s="79">
        <f t="shared" si="12"/>
        <v>193473546</v>
      </c>
      <c r="M69" s="79">
        <f t="shared" si="12"/>
        <v>238914385</v>
      </c>
      <c r="N69" s="79">
        <f t="shared" si="12"/>
        <v>626815649</v>
      </c>
      <c r="O69" s="79">
        <f t="shared" si="12"/>
        <v>116227110</v>
      </c>
      <c r="P69" s="79">
        <f t="shared" si="12"/>
        <v>126548707</v>
      </c>
      <c r="Q69" s="79">
        <f t="shared" si="12"/>
        <v>237740831</v>
      </c>
      <c r="R69" s="79">
        <f t="shared" si="12"/>
        <v>480516648</v>
      </c>
      <c r="S69" s="79">
        <f t="shared" si="12"/>
        <v>237740831</v>
      </c>
      <c r="T69" s="79">
        <f t="shared" si="12"/>
        <v>157916918</v>
      </c>
      <c r="U69" s="79">
        <f t="shared" si="12"/>
        <v>311297199</v>
      </c>
      <c r="V69" s="79">
        <f t="shared" si="12"/>
        <v>706954948</v>
      </c>
      <c r="W69" s="79">
        <f t="shared" si="12"/>
        <v>2322561968</v>
      </c>
      <c r="X69" s="79">
        <f t="shared" si="12"/>
        <v>3110046000</v>
      </c>
      <c r="Y69" s="79">
        <f t="shared" si="12"/>
        <v>-787484032</v>
      </c>
      <c r="Z69" s="80">
        <f>+IF(X69&lt;&gt;0,+(Y69/X69)*100,0)</f>
        <v>-25.320655450112312</v>
      </c>
      <c r="AA69" s="81">
        <f>SUM(AA65:AA68)</f>
        <v>0</v>
      </c>
    </row>
    <row r="70" spans="1:27" ht="13.5">
      <c r="A70" s="6" t="s">
        <v>70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2032462077</v>
      </c>
      <c r="D5" s="42">
        <f t="shared" si="0"/>
        <v>0</v>
      </c>
      <c r="E5" s="43">
        <f t="shared" si="0"/>
        <v>2005685756</v>
      </c>
      <c r="F5" s="43">
        <f t="shared" si="0"/>
        <v>2157264278</v>
      </c>
      <c r="G5" s="43">
        <f t="shared" si="0"/>
        <v>739458</v>
      </c>
      <c r="H5" s="43">
        <f t="shared" si="0"/>
        <v>305883522</v>
      </c>
      <c r="I5" s="43">
        <f t="shared" si="0"/>
        <v>163864117</v>
      </c>
      <c r="J5" s="43">
        <f t="shared" si="0"/>
        <v>470487097</v>
      </c>
      <c r="K5" s="43">
        <f t="shared" si="0"/>
        <v>189348227</v>
      </c>
      <c r="L5" s="43">
        <f t="shared" si="0"/>
        <v>120032640</v>
      </c>
      <c r="M5" s="43">
        <f t="shared" si="0"/>
        <v>220842328</v>
      </c>
      <c r="N5" s="43">
        <f t="shared" si="0"/>
        <v>530223195</v>
      </c>
      <c r="O5" s="43">
        <f t="shared" si="0"/>
        <v>39737696</v>
      </c>
      <c r="P5" s="43">
        <f t="shared" si="0"/>
        <v>138246304</v>
      </c>
      <c r="Q5" s="43">
        <f t="shared" si="0"/>
        <v>91259661</v>
      </c>
      <c r="R5" s="43">
        <f t="shared" si="0"/>
        <v>269243661</v>
      </c>
      <c r="S5" s="43">
        <f t="shared" si="0"/>
        <v>123598269</v>
      </c>
      <c r="T5" s="43">
        <f t="shared" si="0"/>
        <v>133448311</v>
      </c>
      <c r="U5" s="43">
        <f t="shared" si="0"/>
        <v>474671093</v>
      </c>
      <c r="V5" s="43">
        <f t="shared" si="0"/>
        <v>731717673</v>
      </c>
      <c r="W5" s="43">
        <f t="shared" si="0"/>
        <v>2001671626</v>
      </c>
      <c r="X5" s="43">
        <f t="shared" si="0"/>
        <v>2157264278</v>
      </c>
      <c r="Y5" s="43">
        <f t="shared" si="0"/>
        <v>-155592652</v>
      </c>
      <c r="Z5" s="44">
        <f>+IF(X5&lt;&gt;0,+(Y5/X5)*100,0)</f>
        <v>-7.212498421577257</v>
      </c>
      <c r="AA5" s="45">
        <f>SUM(AA11:AA18)</f>
        <v>2157264278</v>
      </c>
    </row>
    <row r="6" spans="1:27" ht="13.5">
      <c r="A6" s="46" t="s">
        <v>32</v>
      </c>
      <c r="B6" s="47"/>
      <c r="C6" s="9">
        <v>1381918235</v>
      </c>
      <c r="D6" s="10"/>
      <c r="E6" s="11">
        <v>1507470000</v>
      </c>
      <c r="F6" s="11">
        <v>1483370000</v>
      </c>
      <c r="G6" s="11"/>
      <c r="H6" s="11">
        <v>293369257</v>
      </c>
      <c r="I6" s="11">
        <v>133145483</v>
      </c>
      <c r="J6" s="11">
        <v>426514740</v>
      </c>
      <c r="K6" s="11">
        <v>160106306</v>
      </c>
      <c r="L6" s="11">
        <v>102488518</v>
      </c>
      <c r="M6" s="11">
        <v>186558918</v>
      </c>
      <c r="N6" s="11">
        <v>449153742</v>
      </c>
      <c r="O6" s="11">
        <v>24906033</v>
      </c>
      <c r="P6" s="11">
        <v>110480462</v>
      </c>
      <c r="Q6" s="11">
        <v>63810092</v>
      </c>
      <c r="R6" s="11">
        <v>199196587</v>
      </c>
      <c r="S6" s="11">
        <v>78242128</v>
      </c>
      <c r="T6" s="11">
        <v>53507872</v>
      </c>
      <c r="U6" s="11">
        <v>238267696</v>
      </c>
      <c r="V6" s="11">
        <v>370017696</v>
      </c>
      <c r="W6" s="11">
        <v>1444882765</v>
      </c>
      <c r="X6" s="11">
        <v>1483370000</v>
      </c>
      <c r="Y6" s="11">
        <v>-38487235</v>
      </c>
      <c r="Z6" s="2">
        <v>-2.59</v>
      </c>
      <c r="AA6" s="15">
        <v>1483370000</v>
      </c>
    </row>
    <row r="7" spans="1:27" ht="13.5">
      <c r="A7" s="46" t="s">
        <v>33</v>
      </c>
      <c r="B7" s="47"/>
      <c r="C7" s="9">
        <v>191232110</v>
      </c>
      <c r="D7" s="10"/>
      <c r="E7" s="11">
        <v>165000000</v>
      </c>
      <c r="F7" s="11">
        <v>145500000</v>
      </c>
      <c r="G7" s="11"/>
      <c r="H7" s="11">
        <v>8000000</v>
      </c>
      <c r="I7" s="11">
        <v>-100000</v>
      </c>
      <c r="J7" s="11">
        <v>7900000</v>
      </c>
      <c r="K7" s="11">
        <v>11001554</v>
      </c>
      <c r="L7" s="11">
        <v>4796401</v>
      </c>
      <c r="M7" s="11">
        <v>2938900</v>
      </c>
      <c r="N7" s="11">
        <v>18736855</v>
      </c>
      <c r="O7" s="11">
        <v>-601342</v>
      </c>
      <c r="P7" s="11">
        <v>14890244</v>
      </c>
      <c r="Q7" s="11">
        <v>2178895</v>
      </c>
      <c r="R7" s="11">
        <v>16467797</v>
      </c>
      <c r="S7" s="11">
        <v>11671947</v>
      </c>
      <c r="T7" s="11">
        <v>10314107</v>
      </c>
      <c r="U7" s="11">
        <v>31764295</v>
      </c>
      <c r="V7" s="11">
        <v>53750349</v>
      </c>
      <c r="W7" s="11">
        <v>96855001</v>
      </c>
      <c r="X7" s="11">
        <v>145500000</v>
      </c>
      <c r="Y7" s="11">
        <v>-48644999</v>
      </c>
      <c r="Z7" s="2">
        <v>-33.43</v>
      </c>
      <c r="AA7" s="15">
        <v>145500000</v>
      </c>
    </row>
    <row r="8" spans="1:27" ht="13.5">
      <c r="A8" s="46" t="s">
        <v>34</v>
      </c>
      <c r="B8" s="47"/>
      <c r="C8" s="9">
        <v>49370974</v>
      </c>
      <c r="D8" s="10"/>
      <c r="E8" s="11">
        <v>57500000</v>
      </c>
      <c r="F8" s="11">
        <v>57500000</v>
      </c>
      <c r="G8" s="11"/>
      <c r="H8" s="11">
        <v>1780845</v>
      </c>
      <c r="I8" s="11">
        <v>10616302</v>
      </c>
      <c r="J8" s="11">
        <v>12397147</v>
      </c>
      <c r="K8" s="11">
        <v>3416857</v>
      </c>
      <c r="L8" s="11">
        <v>559124</v>
      </c>
      <c r="M8" s="11">
        <v>2613728</v>
      </c>
      <c r="N8" s="11">
        <v>6589709</v>
      </c>
      <c r="O8" s="11">
        <v>728228</v>
      </c>
      <c r="P8" s="11">
        <v>2461225</v>
      </c>
      <c r="Q8" s="11">
        <v>4446549</v>
      </c>
      <c r="R8" s="11">
        <v>7636002</v>
      </c>
      <c r="S8" s="11">
        <v>1829507</v>
      </c>
      <c r="T8" s="11">
        <v>8586782</v>
      </c>
      <c r="U8" s="11">
        <v>11604515</v>
      </c>
      <c r="V8" s="11">
        <v>22020804</v>
      </c>
      <c r="W8" s="11">
        <v>48643662</v>
      </c>
      <c r="X8" s="11">
        <v>57500000</v>
      </c>
      <c r="Y8" s="11">
        <v>-8856338</v>
      </c>
      <c r="Z8" s="2">
        <v>-15.4</v>
      </c>
      <c r="AA8" s="15">
        <v>57500000</v>
      </c>
    </row>
    <row r="9" spans="1:27" ht="13.5">
      <c r="A9" s="46" t="s">
        <v>35</v>
      </c>
      <c r="B9" s="47"/>
      <c r="C9" s="9">
        <v>3919403</v>
      </c>
      <c r="D9" s="10"/>
      <c r="E9" s="11">
        <v>1500000</v>
      </c>
      <c r="F9" s="11">
        <v>1500000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>
        <v>1500000</v>
      </c>
      <c r="V9" s="11">
        <v>1500000</v>
      </c>
      <c r="W9" s="11">
        <v>1500000</v>
      </c>
      <c r="X9" s="11">
        <v>1500000</v>
      </c>
      <c r="Y9" s="11"/>
      <c r="Z9" s="2"/>
      <c r="AA9" s="15">
        <v>1500000</v>
      </c>
    </row>
    <row r="10" spans="1:27" ht="13.5">
      <c r="A10" s="46" t="s">
        <v>36</v>
      </c>
      <c r="B10" s="47"/>
      <c r="C10" s="9">
        <v>97849347</v>
      </c>
      <c r="D10" s="10"/>
      <c r="E10" s="11">
        <v>68100000</v>
      </c>
      <c r="F10" s="11">
        <v>167591944</v>
      </c>
      <c r="G10" s="11"/>
      <c r="H10" s="11"/>
      <c r="I10" s="11">
        <v>2445546</v>
      </c>
      <c r="J10" s="11">
        <v>2445546</v>
      </c>
      <c r="K10" s="11">
        <v>202220</v>
      </c>
      <c r="L10" s="11">
        <v>3617949</v>
      </c>
      <c r="M10" s="11">
        <v>1965756</v>
      </c>
      <c r="N10" s="11">
        <v>5785925</v>
      </c>
      <c r="O10" s="11">
        <v>1702184</v>
      </c>
      <c r="P10" s="11">
        <v>4693824</v>
      </c>
      <c r="Q10" s="11">
        <v>4337639</v>
      </c>
      <c r="R10" s="11">
        <v>10733647</v>
      </c>
      <c r="S10" s="11">
        <v>12367546</v>
      </c>
      <c r="T10" s="11">
        <v>32408518</v>
      </c>
      <c r="U10" s="11">
        <v>94011433</v>
      </c>
      <c r="V10" s="11">
        <v>138787497</v>
      </c>
      <c r="W10" s="11">
        <v>157752615</v>
      </c>
      <c r="X10" s="11">
        <v>167591944</v>
      </c>
      <c r="Y10" s="11">
        <v>-9839329</v>
      </c>
      <c r="Z10" s="2">
        <v>-5.87</v>
      </c>
      <c r="AA10" s="15">
        <v>167591944</v>
      </c>
    </row>
    <row r="11" spans="1:27" ht="13.5">
      <c r="A11" s="48" t="s">
        <v>37</v>
      </c>
      <c r="B11" s="47"/>
      <c r="C11" s="49">
        <f aca="true" t="shared" si="1" ref="C11:Y11">SUM(C6:C10)</f>
        <v>1724290069</v>
      </c>
      <c r="D11" s="50">
        <f t="shared" si="1"/>
        <v>0</v>
      </c>
      <c r="E11" s="51">
        <f t="shared" si="1"/>
        <v>1799570000</v>
      </c>
      <c r="F11" s="51">
        <f t="shared" si="1"/>
        <v>1855461944</v>
      </c>
      <c r="G11" s="51">
        <f t="shared" si="1"/>
        <v>0</v>
      </c>
      <c r="H11" s="51">
        <f t="shared" si="1"/>
        <v>303150102</v>
      </c>
      <c r="I11" s="51">
        <f t="shared" si="1"/>
        <v>146107331</v>
      </c>
      <c r="J11" s="51">
        <f t="shared" si="1"/>
        <v>449257433</v>
      </c>
      <c r="K11" s="51">
        <f t="shared" si="1"/>
        <v>174726937</v>
      </c>
      <c r="L11" s="51">
        <f t="shared" si="1"/>
        <v>111461992</v>
      </c>
      <c r="M11" s="51">
        <f t="shared" si="1"/>
        <v>194077302</v>
      </c>
      <c r="N11" s="51">
        <f t="shared" si="1"/>
        <v>480266231</v>
      </c>
      <c r="O11" s="51">
        <f t="shared" si="1"/>
        <v>26735103</v>
      </c>
      <c r="P11" s="51">
        <f t="shared" si="1"/>
        <v>132525755</v>
      </c>
      <c r="Q11" s="51">
        <f t="shared" si="1"/>
        <v>74773175</v>
      </c>
      <c r="R11" s="51">
        <f t="shared" si="1"/>
        <v>234034033</v>
      </c>
      <c r="S11" s="51">
        <f t="shared" si="1"/>
        <v>104111128</v>
      </c>
      <c r="T11" s="51">
        <f t="shared" si="1"/>
        <v>104817279</v>
      </c>
      <c r="U11" s="51">
        <f t="shared" si="1"/>
        <v>377147939</v>
      </c>
      <c r="V11" s="51">
        <f t="shared" si="1"/>
        <v>586076346</v>
      </c>
      <c r="W11" s="51">
        <f t="shared" si="1"/>
        <v>1749634043</v>
      </c>
      <c r="X11" s="51">
        <f t="shared" si="1"/>
        <v>1855461944</v>
      </c>
      <c r="Y11" s="51">
        <f t="shared" si="1"/>
        <v>-105827901</v>
      </c>
      <c r="Z11" s="52">
        <f>+IF(X11&lt;&gt;0,+(Y11/X11)*100,0)</f>
        <v>-5.703587796139677</v>
      </c>
      <c r="AA11" s="53">
        <f>SUM(AA6:AA10)</f>
        <v>1855461944</v>
      </c>
    </row>
    <row r="12" spans="1:27" ht="13.5">
      <c r="A12" s="54" t="s">
        <v>38</v>
      </c>
      <c r="B12" s="35"/>
      <c r="C12" s="9">
        <v>264223835</v>
      </c>
      <c r="D12" s="10"/>
      <c r="E12" s="11">
        <v>141000000</v>
      </c>
      <c r="F12" s="11">
        <v>188591682</v>
      </c>
      <c r="G12" s="11">
        <v>126450</v>
      </c>
      <c r="H12" s="11">
        <v>1955690</v>
      </c>
      <c r="I12" s="11">
        <v>2585970</v>
      </c>
      <c r="J12" s="11">
        <v>4668110</v>
      </c>
      <c r="K12" s="11">
        <v>5450590</v>
      </c>
      <c r="L12" s="11">
        <v>6490049</v>
      </c>
      <c r="M12" s="11">
        <v>7193696</v>
      </c>
      <c r="N12" s="11">
        <v>19134335</v>
      </c>
      <c r="O12" s="11">
        <v>9856868</v>
      </c>
      <c r="P12" s="11">
        <v>2967771</v>
      </c>
      <c r="Q12" s="11">
        <v>11577829</v>
      </c>
      <c r="R12" s="11">
        <v>24402468</v>
      </c>
      <c r="S12" s="11">
        <v>11340749</v>
      </c>
      <c r="T12" s="11">
        <v>14336610</v>
      </c>
      <c r="U12" s="11">
        <v>75251697</v>
      </c>
      <c r="V12" s="11">
        <v>100929056</v>
      </c>
      <c r="W12" s="11">
        <v>149133969</v>
      </c>
      <c r="X12" s="11">
        <v>188591682</v>
      </c>
      <c r="Y12" s="11">
        <v>-39457713</v>
      </c>
      <c r="Z12" s="2">
        <v>-20.92</v>
      </c>
      <c r="AA12" s="15">
        <v>188591682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>
        <v>-1832239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45780412</v>
      </c>
      <c r="D15" s="10"/>
      <c r="E15" s="11">
        <v>65115756</v>
      </c>
      <c r="F15" s="11">
        <v>113210652</v>
      </c>
      <c r="G15" s="11">
        <v>613008</v>
      </c>
      <c r="H15" s="11">
        <v>777730</v>
      </c>
      <c r="I15" s="11">
        <v>15170816</v>
      </c>
      <c r="J15" s="11">
        <v>16561554</v>
      </c>
      <c r="K15" s="11">
        <v>9170700</v>
      </c>
      <c r="L15" s="11">
        <v>2080599</v>
      </c>
      <c r="M15" s="11">
        <v>19571330</v>
      </c>
      <c r="N15" s="11">
        <v>30822629</v>
      </c>
      <c r="O15" s="11">
        <v>3145725</v>
      </c>
      <c r="P15" s="11">
        <v>2752778</v>
      </c>
      <c r="Q15" s="11">
        <v>4908657</v>
      </c>
      <c r="R15" s="11">
        <v>10807160</v>
      </c>
      <c r="S15" s="11">
        <v>8146392</v>
      </c>
      <c r="T15" s="11">
        <v>14294422</v>
      </c>
      <c r="U15" s="11">
        <v>22271457</v>
      </c>
      <c r="V15" s="11">
        <v>44712271</v>
      </c>
      <c r="W15" s="11">
        <v>102903614</v>
      </c>
      <c r="X15" s="11">
        <v>113210652</v>
      </c>
      <c r="Y15" s="11">
        <v>-10307038</v>
      </c>
      <c r="Z15" s="2">
        <v>-9.1</v>
      </c>
      <c r="AA15" s="15">
        <v>113210652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2196120433</v>
      </c>
      <c r="D20" s="59">
        <f t="shared" si="2"/>
        <v>0</v>
      </c>
      <c r="E20" s="60">
        <f t="shared" si="2"/>
        <v>2162301000</v>
      </c>
      <c r="F20" s="60">
        <f t="shared" si="2"/>
        <v>2231517011</v>
      </c>
      <c r="G20" s="60">
        <f t="shared" si="2"/>
        <v>10850480</v>
      </c>
      <c r="H20" s="60">
        <f t="shared" si="2"/>
        <v>83372137</v>
      </c>
      <c r="I20" s="60">
        <f t="shared" si="2"/>
        <v>223818802</v>
      </c>
      <c r="J20" s="60">
        <f t="shared" si="2"/>
        <v>318041419</v>
      </c>
      <c r="K20" s="60">
        <f t="shared" si="2"/>
        <v>93039205</v>
      </c>
      <c r="L20" s="60">
        <f t="shared" si="2"/>
        <v>160548724</v>
      </c>
      <c r="M20" s="60">
        <f t="shared" si="2"/>
        <v>209187332</v>
      </c>
      <c r="N20" s="60">
        <f t="shared" si="2"/>
        <v>462775261</v>
      </c>
      <c r="O20" s="60">
        <f t="shared" si="2"/>
        <v>35466763</v>
      </c>
      <c r="P20" s="60">
        <f t="shared" si="2"/>
        <v>81938784</v>
      </c>
      <c r="Q20" s="60">
        <f t="shared" si="2"/>
        <v>194639519</v>
      </c>
      <c r="R20" s="60">
        <f t="shared" si="2"/>
        <v>312045066</v>
      </c>
      <c r="S20" s="60">
        <f t="shared" si="2"/>
        <v>147059282</v>
      </c>
      <c r="T20" s="60">
        <f t="shared" si="2"/>
        <v>203397093</v>
      </c>
      <c r="U20" s="60">
        <f t="shared" si="2"/>
        <v>671521426</v>
      </c>
      <c r="V20" s="60">
        <f t="shared" si="2"/>
        <v>1021977801</v>
      </c>
      <c r="W20" s="60">
        <f t="shared" si="2"/>
        <v>2114839547</v>
      </c>
      <c r="X20" s="60">
        <f t="shared" si="2"/>
        <v>2231517011</v>
      </c>
      <c r="Y20" s="60">
        <f t="shared" si="2"/>
        <v>-116677464</v>
      </c>
      <c r="Z20" s="61">
        <f>+IF(X20&lt;&gt;0,+(Y20/X20)*100,0)</f>
        <v>-5.228616381808976</v>
      </c>
      <c r="AA20" s="62">
        <f>SUM(AA26:AA33)</f>
        <v>2231517011</v>
      </c>
    </row>
    <row r="21" spans="1:27" ht="13.5">
      <c r="A21" s="46" t="s">
        <v>32</v>
      </c>
      <c r="B21" s="47"/>
      <c r="C21" s="9">
        <v>132387927</v>
      </c>
      <c r="D21" s="10"/>
      <c r="E21" s="11">
        <v>33250000</v>
      </c>
      <c r="F21" s="11">
        <v>47350000</v>
      </c>
      <c r="G21" s="11">
        <v>1684561</v>
      </c>
      <c r="H21" s="11">
        <v>2120035</v>
      </c>
      <c r="I21" s="11">
        <v>1293410</v>
      </c>
      <c r="J21" s="11">
        <v>5098006</v>
      </c>
      <c r="K21" s="11"/>
      <c r="L21" s="11">
        <v>3244578</v>
      </c>
      <c r="M21" s="11">
        <v>1734513</v>
      </c>
      <c r="N21" s="11">
        <v>4979091</v>
      </c>
      <c r="O21" s="11">
        <v>9804682</v>
      </c>
      <c r="P21" s="11">
        <v>1461141</v>
      </c>
      <c r="Q21" s="11">
        <v>977980</v>
      </c>
      <c r="R21" s="11">
        <v>12243803</v>
      </c>
      <c r="S21" s="11">
        <v>436215</v>
      </c>
      <c r="T21" s="11">
        <v>5551877</v>
      </c>
      <c r="U21" s="11">
        <v>3498864</v>
      </c>
      <c r="V21" s="11">
        <v>9486956</v>
      </c>
      <c r="W21" s="11">
        <v>31807856</v>
      </c>
      <c r="X21" s="11">
        <v>47350000</v>
      </c>
      <c r="Y21" s="11">
        <v>-15542144</v>
      </c>
      <c r="Z21" s="2">
        <v>-32.82</v>
      </c>
      <c r="AA21" s="15">
        <v>47350000</v>
      </c>
    </row>
    <row r="22" spans="1:27" ht="13.5">
      <c r="A22" s="46" t="s">
        <v>33</v>
      </c>
      <c r="B22" s="47"/>
      <c r="C22" s="9">
        <v>229347799</v>
      </c>
      <c r="D22" s="10"/>
      <c r="E22" s="11">
        <v>474500000</v>
      </c>
      <c r="F22" s="11">
        <v>477000000</v>
      </c>
      <c r="G22" s="11">
        <v>6816329</v>
      </c>
      <c r="H22" s="11">
        <v>21022054</v>
      </c>
      <c r="I22" s="11">
        <v>69195504</v>
      </c>
      <c r="J22" s="11">
        <v>97033887</v>
      </c>
      <c r="K22" s="11">
        <v>37634533</v>
      </c>
      <c r="L22" s="11">
        <v>45768313</v>
      </c>
      <c r="M22" s="11">
        <v>50244587</v>
      </c>
      <c r="N22" s="11">
        <v>133647433</v>
      </c>
      <c r="O22" s="11">
        <v>10127953</v>
      </c>
      <c r="P22" s="11">
        <v>24800290</v>
      </c>
      <c r="Q22" s="11">
        <v>61066990</v>
      </c>
      <c r="R22" s="11">
        <v>95995233</v>
      </c>
      <c r="S22" s="11">
        <v>26326798</v>
      </c>
      <c r="T22" s="11">
        <v>16016595</v>
      </c>
      <c r="U22" s="11">
        <v>92018101</v>
      </c>
      <c r="V22" s="11">
        <v>134361494</v>
      </c>
      <c r="W22" s="11">
        <v>461038047</v>
      </c>
      <c r="X22" s="11">
        <v>477000000</v>
      </c>
      <c r="Y22" s="11">
        <v>-15961953</v>
      </c>
      <c r="Z22" s="2">
        <v>-3.35</v>
      </c>
      <c r="AA22" s="15">
        <v>477000000</v>
      </c>
    </row>
    <row r="23" spans="1:27" ht="13.5">
      <c r="A23" s="46" t="s">
        <v>34</v>
      </c>
      <c r="B23" s="47"/>
      <c r="C23" s="9">
        <v>433799158</v>
      </c>
      <c r="D23" s="10"/>
      <c r="E23" s="11">
        <v>272182745</v>
      </c>
      <c r="F23" s="11">
        <v>268182745</v>
      </c>
      <c r="G23" s="11"/>
      <c r="H23" s="11">
        <v>18108265</v>
      </c>
      <c r="I23" s="11">
        <v>24519717</v>
      </c>
      <c r="J23" s="11">
        <v>42627982</v>
      </c>
      <c r="K23" s="11">
        <v>18805591</v>
      </c>
      <c r="L23" s="11">
        <v>25445603</v>
      </c>
      <c r="M23" s="11">
        <v>27819174</v>
      </c>
      <c r="N23" s="11">
        <v>72070368</v>
      </c>
      <c r="O23" s="11">
        <v>4827961</v>
      </c>
      <c r="P23" s="11">
        <v>19103158</v>
      </c>
      <c r="Q23" s="11">
        <v>27492344</v>
      </c>
      <c r="R23" s="11">
        <v>51423463</v>
      </c>
      <c r="S23" s="11">
        <v>22174768</v>
      </c>
      <c r="T23" s="11">
        <v>19361468</v>
      </c>
      <c r="U23" s="11">
        <v>85433896</v>
      </c>
      <c r="V23" s="11">
        <v>126970132</v>
      </c>
      <c r="W23" s="11">
        <v>293091945</v>
      </c>
      <c r="X23" s="11">
        <v>268182745</v>
      </c>
      <c r="Y23" s="11">
        <v>24909200</v>
      </c>
      <c r="Z23" s="2">
        <v>9.29</v>
      </c>
      <c r="AA23" s="15">
        <v>268182745</v>
      </c>
    </row>
    <row r="24" spans="1:27" ht="13.5">
      <c r="A24" s="46" t="s">
        <v>35</v>
      </c>
      <c r="B24" s="47"/>
      <c r="C24" s="9">
        <v>452845985</v>
      </c>
      <c r="D24" s="10"/>
      <c r="E24" s="11">
        <v>167563491</v>
      </c>
      <c r="F24" s="11">
        <v>157563491</v>
      </c>
      <c r="G24" s="11"/>
      <c r="H24" s="11">
        <v>9761597</v>
      </c>
      <c r="I24" s="11">
        <v>38527499</v>
      </c>
      <c r="J24" s="11">
        <v>48289096</v>
      </c>
      <c r="K24" s="11">
        <v>8397906</v>
      </c>
      <c r="L24" s="11">
        <v>16425387</v>
      </c>
      <c r="M24" s="11">
        <v>14871830</v>
      </c>
      <c r="N24" s="11">
        <v>39695123</v>
      </c>
      <c r="O24" s="11">
        <v>2059825</v>
      </c>
      <c r="P24" s="11">
        <v>3157914</v>
      </c>
      <c r="Q24" s="11">
        <v>5127702</v>
      </c>
      <c r="R24" s="11">
        <v>10345441</v>
      </c>
      <c r="S24" s="11">
        <v>8222789</v>
      </c>
      <c r="T24" s="11">
        <v>6366455</v>
      </c>
      <c r="U24" s="11">
        <v>12062877</v>
      </c>
      <c r="V24" s="11">
        <v>26652121</v>
      </c>
      <c r="W24" s="11">
        <v>124981781</v>
      </c>
      <c r="X24" s="11">
        <v>157563491</v>
      </c>
      <c r="Y24" s="11">
        <v>-32581710</v>
      </c>
      <c r="Z24" s="2">
        <v>-20.68</v>
      </c>
      <c r="AA24" s="15">
        <v>157563491</v>
      </c>
    </row>
    <row r="25" spans="1:27" ht="13.5">
      <c r="A25" s="46" t="s">
        <v>36</v>
      </c>
      <c r="B25" s="47"/>
      <c r="C25" s="9">
        <v>47527601</v>
      </c>
      <c r="D25" s="10"/>
      <c r="E25" s="11">
        <v>18000000</v>
      </c>
      <c r="F25" s="11">
        <v>28000000</v>
      </c>
      <c r="G25" s="11"/>
      <c r="H25" s="11"/>
      <c r="I25" s="11">
        <v>231492</v>
      </c>
      <c r="J25" s="11">
        <v>231492</v>
      </c>
      <c r="K25" s="11">
        <v>756714</v>
      </c>
      <c r="L25" s="11"/>
      <c r="M25" s="11">
        <v>2305697</v>
      </c>
      <c r="N25" s="11">
        <v>3062411</v>
      </c>
      <c r="O25" s="11"/>
      <c r="P25" s="11"/>
      <c r="Q25" s="11">
        <v>5812747</v>
      </c>
      <c r="R25" s="11">
        <v>5812747</v>
      </c>
      <c r="S25" s="11"/>
      <c r="T25" s="11">
        <v>7305677</v>
      </c>
      <c r="U25" s="11">
        <v>6010479</v>
      </c>
      <c r="V25" s="11">
        <v>13316156</v>
      </c>
      <c r="W25" s="11">
        <v>22422806</v>
      </c>
      <c r="X25" s="11">
        <v>28000000</v>
      </c>
      <c r="Y25" s="11">
        <v>-5577194</v>
      </c>
      <c r="Z25" s="2">
        <v>-19.92</v>
      </c>
      <c r="AA25" s="15">
        <v>28000000</v>
      </c>
    </row>
    <row r="26" spans="1:27" ht="13.5">
      <c r="A26" s="48" t="s">
        <v>37</v>
      </c>
      <c r="B26" s="63"/>
      <c r="C26" s="49">
        <f aca="true" t="shared" si="3" ref="C26:Y26">SUM(C21:C25)</f>
        <v>1295908470</v>
      </c>
      <c r="D26" s="50">
        <f t="shared" si="3"/>
        <v>0</v>
      </c>
      <c r="E26" s="51">
        <f t="shared" si="3"/>
        <v>965496236</v>
      </c>
      <c r="F26" s="51">
        <f t="shared" si="3"/>
        <v>978096236</v>
      </c>
      <c r="G26" s="51">
        <f t="shared" si="3"/>
        <v>8500890</v>
      </c>
      <c r="H26" s="51">
        <f t="shared" si="3"/>
        <v>51011951</v>
      </c>
      <c r="I26" s="51">
        <f t="shared" si="3"/>
        <v>133767622</v>
      </c>
      <c r="J26" s="51">
        <f t="shared" si="3"/>
        <v>193280463</v>
      </c>
      <c r="K26" s="51">
        <f t="shared" si="3"/>
        <v>65594744</v>
      </c>
      <c r="L26" s="51">
        <f t="shared" si="3"/>
        <v>90883881</v>
      </c>
      <c r="M26" s="51">
        <f t="shared" si="3"/>
        <v>96975801</v>
      </c>
      <c r="N26" s="51">
        <f t="shared" si="3"/>
        <v>253454426</v>
      </c>
      <c r="O26" s="51">
        <f t="shared" si="3"/>
        <v>26820421</v>
      </c>
      <c r="P26" s="51">
        <f t="shared" si="3"/>
        <v>48522503</v>
      </c>
      <c r="Q26" s="51">
        <f t="shared" si="3"/>
        <v>100477763</v>
      </c>
      <c r="R26" s="51">
        <f t="shared" si="3"/>
        <v>175820687</v>
      </c>
      <c r="S26" s="51">
        <f t="shared" si="3"/>
        <v>57160570</v>
      </c>
      <c r="T26" s="51">
        <f t="shared" si="3"/>
        <v>54602072</v>
      </c>
      <c r="U26" s="51">
        <f t="shared" si="3"/>
        <v>199024217</v>
      </c>
      <c r="V26" s="51">
        <f t="shared" si="3"/>
        <v>310786859</v>
      </c>
      <c r="W26" s="51">
        <f t="shared" si="3"/>
        <v>933342435</v>
      </c>
      <c r="X26" s="51">
        <f t="shared" si="3"/>
        <v>978096236</v>
      </c>
      <c r="Y26" s="51">
        <f t="shared" si="3"/>
        <v>-44753801</v>
      </c>
      <c r="Z26" s="52">
        <f>+IF(X26&lt;&gt;0,+(Y26/X26)*100,0)</f>
        <v>-4.575603028902772</v>
      </c>
      <c r="AA26" s="53">
        <f>SUM(AA21:AA25)</f>
        <v>978096236</v>
      </c>
    </row>
    <row r="27" spans="1:27" ht="13.5">
      <c r="A27" s="54" t="s">
        <v>38</v>
      </c>
      <c r="B27" s="64"/>
      <c r="C27" s="9">
        <v>268134195</v>
      </c>
      <c r="D27" s="10"/>
      <c r="E27" s="11">
        <v>170000000</v>
      </c>
      <c r="F27" s="11">
        <v>197000000</v>
      </c>
      <c r="G27" s="11"/>
      <c r="H27" s="11">
        <v>29893045</v>
      </c>
      <c r="I27" s="11">
        <v>19584862</v>
      </c>
      <c r="J27" s="11">
        <v>49477907</v>
      </c>
      <c r="K27" s="11">
        <v>3003276</v>
      </c>
      <c r="L27" s="11">
        <v>41416713</v>
      </c>
      <c r="M27" s="11">
        <v>39581989</v>
      </c>
      <c r="N27" s="11">
        <v>84001978</v>
      </c>
      <c r="O27" s="11">
        <v>5076289</v>
      </c>
      <c r="P27" s="11">
        <v>22384164</v>
      </c>
      <c r="Q27" s="11">
        <v>19281818</v>
      </c>
      <c r="R27" s="11">
        <v>46742271</v>
      </c>
      <c r="S27" s="11">
        <v>1919414</v>
      </c>
      <c r="T27" s="11">
        <v>12526705</v>
      </c>
      <c r="U27" s="11">
        <v>2149239</v>
      </c>
      <c r="V27" s="11">
        <v>16595358</v>
      </c>
      <c r="W27" s="11">
        <v>196817514</v>
      </c>
      <c r="X27" s="11">
        <v>197000000</v>
      </c>
      <c r="Y27" s="11">
        <v>-182486</v>
      </c>
      <c r="Z27" s="2">
        <v>-0.09</v>
      </c>
      <c r="AA27" s="15">
        <v>197000000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>
        <v>451788857</v>
      </c>
      <c r="D29" s="10"/>
      <c r="E29" s="11">
        <v>900804764</v>
      </c>
      <c r="F29" s="11">
        <v>926420775</v>
      </c>
      <c r="G29" s="11"/>
      <c r="H29" s="11"/>
      <c r="I29" s="11">
        <v>50274210</v>
      </c>
      <c r="J29" s="11">
        <v>50274210</v>
      </c>
      <c r="K29" s="11">
        <v>18326813</v>
      </c>
      <c r="L29" s="11">
        <v>9029141</v>
      </c>
      <c r="M29" s="11">
        <v>63265520</v>
      </c>
      <c r="N29" s="11">
        <v>90621474</v>
      </c>
      <c r="O29" s="11"/>
      <c r="P29" s="11"/>
      <c r="Q29" s="11">
        <v>72925399</v>
      </c>
      <c r="R29" s="11">
        <v>72925399</v>
      </c>
      <c r="S29" s="11">
        <v>85547237</v>
      </c>
      <c r="T29" s="11">
        <v>113429645</v>
      </c>
      <c r="U29" s="11">
        <v>447950296</v>
      </c>
      <c r="V29" s="11">
        <v>646927178</v>
      </c>
      <c r="W29" s="11">
        <v>860748261</v>
      </c>
      <c r="X29" s="11">
        <v>926420775</v>
      </c>
      <c r="Y29" s="11">
        <v>-65672514</v>
      </c>
      <c r="Z29" s="2">
        <v>-7.09</v>
      </c>
      <c r="AA29" s="15">
        <v>926420775</v>
      </c>
    </row>
    <row r="30" spans="1:27" ht="13.5">
      <c r="A30" s="54" t="s">
        <v>41</v>
      </c>
      <c r="B30" s="35" t="s">
        <v>42</v>
      </c>
      <c r="C30" s="9">
        <v>178512369</v>
      </c>
      <c r="D30" s="10"/>
      <c r="E30" s="11">
        <v>126000000</v>
      </c>
      <c r="F30" s="11">
        <v>130000000</v>
      </c>
      <c r="G30" s="11">
        <v>2349590</v>
      </c>
      <c r="H30" s="11">
        <v>2467141</v>
      </c>
      <c r="I30" s="11">
        <v>20192108</v>
      </c>
      <c r="J30" s="11">
        <v>25008839</v>
      </c>
      <c r="K30" s="11">
        <v>6114372</v>
      </c>
      <c r="L30" s="11">
        <v>19218989</v>
      </c>
      <c r="M30" s="11">
        <v>9364022</v>
      </c>
      <c r="N30" s="11">
        <v>34697383</v>
      </c>
      <c r="O30" s="11">
        <v>3570053</v>
      </c>
      <c r="P30" s="11">
        <v>11032117</v>
      </c>
      <c r="Q30" s="11">
        <v>1954539</v>
      </c>
      <c r="R30" s="11">
        <v>16556709</v>
      </c>
      <c r="S30" s="11">
        <v>2432061</v>
      </c>
      <c r="T30" s="11">
        <v>22838671</v>
      </c>
      <c r="U30" s="11">
        <v>22397674</v>
      </c>
      <c r="V30" s="11">
        <v>47668406</v>
      </c>
      <c r="W30" s="11">
        <v>123931337</v>
      </c>
      <c r="X30" s="11">
        <v>130000000</v>
      </c>
      <c r="Y30" s="11">
        <v>-6068663</v>
      </c>
      <c r="Z30" s="2">
        <v>-4.67</v>
      </c>
      <c r="AA30" s="15">
        <v>130000000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>
        <v>1776542</v>
      </c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1514306162</v>
      </c>
      <c r="D36" s="10">
        <f t="shared" si="4"/>
        <v>0</v>
      </c>
      <c r="E36" s="11">
        <f t="shared" si="4"/>
        <v>1540720000</v>
      </c>
      <c r="F36" s="11">
        <f t="shared" si="4"/>
        <v>1530720000</v>
      </c>
      <c r="G36" s="11">
        <f t="shared" si="4"/>
        <v>1684561</v>
      </c>
      <c r="H36" s="11">
        <f t="shared" si="4"/>
        <v>295489292</v>
      </c>
      <c r="I36" s="11">
        <f t="shared" si="4"/>
        <v>134438893</v>
      </c>
      <c r="J36" s="11">
        <f t="shared" si="4"/>
        <v>431612746</v>
      </c>
      <c r="K36" s="11">
        <f t="shared" si="4"/>
        <v>160106306</v>
      </c>
      <c r="L36" s="11">
        <f t="shared" si="4"/>
        <v>105733096</v>
      </c>
      <c r="M36" s="11">
        <f t="shared" si="4"/>
        <v>188293431</v>
      </c>
      <c r="N36" s="11">
        <f t="shared" si="4"/>
        <v>454132833</v>
      </c>
      <c r="O36" s="11">
        <f t="shared" si="4"/>
        <v>34710715</v>
      </c>
      <c r="P36" s="11">
        <f t="shared" si="4"/>
        <v>111941603</v>
      </c>
      <c r="Q36" s="11">
        <f t="shared" si="4"/>
        <v>64788072</v>
      </c>
      <c r="R36" s="11">
        <f t="shared" si="4"/>
        <v>211440390</v>
      </c>
      <c r="S36" s="11">
        <f t="shared" si="4"/>
        <v>78678343</v>
      </c>
      <c r="T36" s="11">
        <f t="shared" si="4"/>
        <v>59059749</v>
      </c>
      <c r="U36" s="11">
        <f t="shared" si="4"/>
        <v>241766560</v>
      </c>
      <c r="V36" s="11">
        <f t="shared" si="4"/>
        <v>379504652</v>
      </c>
      <c r="W36" s="11">
        <f t="shared" si="4"/>
        <v>1476690621</v>
      </c>
      <c r="X36" s="11">
        <f t="shared" si="4"/>
        <v>1530720000</v>
      </c>
      <c r="Y36" s="11">
        <f t="shared" si="4"/>
        <v>-54029379</v>
      </c>
      <c r="Z36" s="2">
        <f aca="true" t="shared" si="5" ref="Z36:Z49">+IF(X36&lt;&gt;0,+(Y36/X36)*100,0)</f>
        <v>-3.5296709391658827</v>
      </c>
      <c r="AA36" s="15">
        <f>AA6+AA21</f>
        <v>1530720000</v>
      </c>
    </row>
    <row r="37" spans="1:27" ht="13.5">
      <c r="A37" s="46" t="s">
        <v>33</v>
      </c>
      <c r="B37" s="47"/>
      <c r="C37" s="9">
        <f t="shared" si="4"/>
        <v>420579909</v>
      </c>
      <c r="D37" s="10">
        <f t="shared" si="4"/>
        <v>0</v>
      </c>
      <c r="E37" s="11">
        <f t="shared" si="4"/>
        <v>639500000</v>
      </c>
      <c r="F37" s="11">
        <f t="shared" si="4"/>
        <v>622500000</v>
      </c>
      <c r="G37" s="11">
        <f t="shared" si="4"/>
        <v>6816329</v>
      </c>
      <c r="H37" s="11">
        <f t="shared" si="4"/>
        <v>29022054</v>
      </c>
      <c r="I37" s="11">
        <f t="shared" si="4"/>
        <v>69095504</v>
      </c>
      <c r="J37" s="11">
        <f t="shared" si="4"/>
        <v>104933887</v>
      </c>
      <c r="K37" s="11">
        <f t="shared" si="4"/>
        <v>48636087</v>
      </c>
      <c r="L37" s="11">
        <f t="shared" si="4"/>
        <v>50564714</v>
      </c>
      <c r="M37" s="11">
        <f t="shared" si="4"/>
        <v>53183487</v>
      </c>
      <c r="N37" s="11">
        <f t="shared" si="4"/>
        <v>152384288</v>
      </c>
      <c r="O37" s="11">
        <f t="shared" si="4"/>
        <v>9526611</v>
      </c>
      <c r="P37" s="11">
        <f t="shared" si="4"/>
        <v>39690534</v>
      </c>
      <c r="Q37" s="11">
        <f t="shared" si="4"/>
        <v>63245885</v>
      </c>
      <c r="R37" s="11">
        <f t="shared" si="4"/>
        <v>112463030</v>
      </c>
      <c r="S37" s="11">
        <f t="shared" si="4"/>
        <v>37998745</v>
      </c>
      <c r="T37" s="11">
        <f t="shared" si="4"/>
        <v>26330702</v>
      </c>
      <c r="U37" s="11">
        <f t="shared" si="4"/>
        <v>123782396</v>
      </c>
      <c r="V37" s="11">
        <f t="shared" si="4"/>
        <v>188111843</v>
      </c>
      <c r="W37" s="11">
        <f t="shared" si="4"/>
        <v>557893048</v>
      </c>
      <c r="X37" s="11">
        <f t="shared" si="4"/>
        <v>622500000</v>
      </c>
      <c r="Y37" s="11">
        <f t="shared" si="4"/>
        <v>-64606952</v>
      </c>
      <c r="Z37" s="2">
        <f t="shared" si="5"/>
        <v>-10.378626827309237</v>
      </c>
      <c r="AA37" s="15">
        <f>AA7+AA22</f>
        <v>622500000</v>
      </c>
    </row>
    <row r="38" spans="1:27" ht="13.5">
      <c r="A38" s="46" t="s">
        <v>34</v>
      </c>
      <c r="B38" s="47"/>
      <c r="C38" s="9">
        <f t="shared" si="4"/>
        <v>483170132</v>
      </c>
      <c r="D38" s="10">
        <f t="shared" si="4"/>
        <v>0</v>
      </c>
      <c r="E38" s="11">
        <f t="shared" si="4"/>
        <v>329682745</v>
      </c>
      <c r="F38" s="11">
        <f t="shared" si="4"/>
        <v>325682745</v>
      </c>
      <c r="G38" s="11">
        <f t="shared" si="4"/>
        <v>0</v>
      </c>
      <c r="H38" s="11">
        <f t="shared" si="4"/>
        <v>19889110</v>
      </c>
      <c r="I38" s="11">
        <f t="shared" si="4"/>
        <v>35136019</v>
      </c>
      <c r="J38" s="11">
        <f t="shared" si="4"/>
        <v>55025129</v>
      </c>
      <c r="K38" s="11">
        <f t="shared" si="4"/>
        <v>22222448</v>
      </c>
      <c r="L38" s="11">
        <f t="shared" si="4"/>
        <v>26004727</v>
      </c>
      <c r="M38" s="11">
        <f t="shared" si="4"/>
        <v>30432902</v>
      </c>
      <c r="N38" s="11">
        <f t="shared" si="4"/>
        <v>78660077</v>
      </c>
      <c r="O38" s="11">
        <f t="shared" si="4"/>
        <v>5556189</v>
      </c>
      <c r="P38" s="11">
        <f t="shared" si="4"/>
        <v>21564383</v>
      </c>
      <c r="Q38" s="11">
        <f t="shared" si="4"/>
        <v>31938893</v>
      </c>
      <c r="R38" s="11">
        <f t="shared" si="4"/>
        <v>59059465</v>
      </c>
      <c r="S38" s="11">
        <f t="shared" si="4"/>
        <v>24004275</v>
      </c>
      <c r="T38" s="11">
        <f t="shared" si="4"/>
        <v>27948250</v>
      </c>
      <c r="U38" s="11">
        <f t="shared" si="4"/>
        <v>97038411</v>
      </c>
      <c r="V38" s="11">
        <f t="shared" si="4"/>
        <v>148990936</v>
      </c>
      <c r="W38" s="11">
        <f t="shared" si="4"/>
        <v>341735607</v>
      </c>
      <c r="X38" s="11">
        <f t="shared" si="4"/>
        <v>325682745</v>
      </c>
      <c r="Y38" s="11">
        <f t="shared" si="4"/>
        <v>16052862</v>
      </c>
      <c r="Z38" s="2">
        <f t="shared" si="5"/>
        <v>4.928987564262885</v>
      </c>
      <c r="AA38" s="15">
        <f>AA8+AA23</f>
        <v>325682745</v>
      </c>
    </row>
    <row r="39" spans="1:27" ht="13.5">
      <c r="A39" s="46" t="s">
        <v>35</v>
      </c>
      <c r="B39" s="47"/>
      <c r="C39" s="9">
        <f t="shared" si="4"/>
        <v>456765388</v>
      </c>
      <c r="D39" s="10">
        <f t="shared" si="4"/>
        <v>0</v>
      </c>
      <c r="E39" s="11">
        <f t="shared" si="4"/>
        <v>169063491</v>
      </c>
      <c r="F39" s="11">
        <f t="shared" si="4"/>
        <v>159063491</v>
      </c>
      <c r="G39" s="11">
        <f t="shared" si="4"/>
        <v>0</v>
      </c>
      <c r="H39" s="11">
        <f t="shared" si="4"/>
        <v>9761597</v>
      </c>
      <c r="I39" s="11">
        <f t="shared" si="4"/>
        <v>38527499</v>
      </c>
      <c r="J39" s="11">
        <f t="shared" si="4"/>
        <v>48289096</v>
      </c>
      <c r="K39" s="11">
        <f t="shared" si="4"/>
        <v>8397906</v>
      </c>
      <c r="L39" s="11">
        <f t="shared" si="4"/>
        <v>16425387</v>
      </c>
      <c r="M39" s="11">
        <f t="shared" si="4"/>
        <v>14871830</v>
      </c>
      <c r="N39" s="11">
        <f t="shared" si="4"/>
        <v>39695123</v>
      </c>
      <c r="O39" s="11">
        <f t="shared" si="4"/>
        <v>2059825</v>
      </c>
      <c r="P39" s="11">
        <f t="shared" si="4"/>
        <v>3157914</v>
      </c>
      <c r="Q39" s="11">
        <f t="shared" si="4"/>
        <v>5127702</v>
      </c>
      <c r="R39" s="11">
        <f t="shared" si="4"/>
        <v>10345441</v>
      </c>
      <c r="S39" s="11">
        <f t="shared" si="4"/>
        <v>8222789</v>
      </c>
      <c r="T39" s="11">
        <f t="shared" si="4"/>
        <v>6366455</v>
      </c>
      <c r="U39" s="11">
        <f t="shared" si="4"/>
        <v>13562877</v>
      </c>
      <c r="V39" s="11">
        <f t="shared" si="4"/>
        <v>28152121</v>
      </c>
      <c r="W39" s="11">
        <f t="shared" si="4"/>
        <v>126481781</v>
      </c>
      <c r="X39" s="11">
        <f t="shared" si="4"/>
        <v>159063491</v>
      </c>
      <c r="Y39" s="11">
        <f t="shared" si="4"/>
        <v>-32581710</v>
      </c>
      <c r="Z39" s="2">
        <f t="shared" si="5"/>
        <v>-20.483462166689147</v>
      </c>
      <c r="AA39" s="15">
        <f>AA9+AA24</f>
        <v>159063491</v>
      </c>
    </row>
    <row r="40" spans="1:27" ht="13.5">
      <c r="A40" s="46" t="s">
        <v>36</v>
      </c>
      <c r="B40" s="47"/>
      <c r="C40" s="9">
        <f t="shared" si="4"/>
        <v>145376948</v>
      </c>
      <c r="D40" s="10">
        <f t="shared" si="4"/>
        <v>0</v>
      </c>
      <c r="E40" s="11">
        <f t="shared" si="4"/>
        <v>86100000</v>
      </c>
      <c r="F40" s="11">
        <f t="shared" si="4"/>
        <v>195591944</v>
      </c>
      <c r="G40" s="11">
        <f t="shared" si="4"/>
        <v>0</v>
      </c>
      <c r="H40" s="11">
        <f t="shared" si="4"/>
        <v>0</v>
      </c>
      <c r="I40" s="11">
        <f t="shared" si="4"/>
        <v>2677038</v>
      </c>
      <c r="J40" s="11">
        <f t="shared" si="4"/>
        <v>2677038</v>
      </c>
      <c r="K40" s="11">
        <f t="shared" si="4"/>
        <v>958934</v>
      </c>
      <c r="L40" s="11">
        <f t="shared" si="4"/>
        <v>3617949</v>
      </c>
      <c r="M40" s="11">
        <f t="shared" si="4"/>
        <v>4271453</v>
      </c>
      <c r="N40" s="11">
        <f t="shared" si="4"/>
        <v>8848336</v>
      </c>
      <c r="O40" s="11">
        <f t="shared" si="4"/>
        <v>1702184</v>
      </c>
      <c r="P40" s="11">
        <f t="shared" si="4"/>
        <v>4693824</v>
      </c>
      <c r="Q40" s="11">
        <f t="shared" si="4"/>
        <v>10150386</v>
      </c>
      <c r="R40" s="11">
        <f t="shared" si="4"/>
        <v>16546394</v>
      </c>
      <c r="S40" s="11">
        <f t="shared" si="4"/>
        <v>12367546</v>
      </c>
      <c r="T40" s="11">
        <f t="shared" si="4"/>
        <v>39714195</v>
      </c>
      <c r="U40" s="11">
        <f t="shared" si="4"/>
        <v>100021912</v>
      </c>
      <c r="V40" s="11">
        <f t="shared" si="4"/>
        <v>152103653</v>
      </c>
      <c r="W40" s="11">
        <f t="shared" si="4"/>
        <v>180175421</v>
      </c>
      <c r="X40" s="11">
        <f t="shared" si="4"/>
        <v>195591944</v>
      </c>
      <c r="Y40" s="11">
        <f t="shared" si="4"/>
        <v>-15416523</v>
      </c>
      <c r="Z40" s="2">
        <f t="shared" si="5"/>
        <v>-7.881982603537087</v>
      </c>
      <c r="AA40" s="15">
        <f>AA10+AA25</f>
        <v>195591944</v>
      </c>
    </row>
    <row r="41" spans="1:27" ht="13.5">
      <c r="A41" s="48" t="s">
        <v>37</v>
      </c>
      <c r="B41" s="47"/>
      <c r="C41" s="49">
        <f aca="true" t="shared" si="6" ref="C41:Y41">SUM(C36:C40)</f>
        <v>3020198539</v>
      </c>
      <c r="D41" s="50">
        <f t="shared" si="6"/>
        <v>0</v>
      </c>
      <c r="E41" s="51">
        <f t="shared" si="6"/>
        <v>2765066236</v>
      </c>
      <c r="F41" s="51">
        <f t="shared" si="6"/>
        <v>2833558180</v>
      </c>
      <c r="G41" s="51">
        <f t="shared" si="6"/>
        <v>8500890</v>
      </c>
      <c r="H41" s="51">
        <f t="shared" si="6"/>
        <v>354162053</v>
      </c>
      <c r="I41" s="51">
        <f t="shared" si="6"/>
        <v>279874953</v>
      </c>
      <c r="J41" s="51">
        <f t="shared" si="6"/>
        <v>642537896</v>
      </c>
      <c r="K41" s="51">
        <f t="shared" si="6"/>
        <v>240321681</v>
      </c>
      <c r="L41" s="51">
        <f t="shared" si="6"/>
        <v>202345873</v>
      </c>
      <c r="M41" s="51">
        <f t="shared" si="6"/>
        <v>291053103</v>
      </c>
      <c r="N41" s="51">
        <f t="shared" si="6"/>
        <v>733720657</v>
      </c>
      <c r="O41" s="51">
        <f t="shared" si="6"/>
        <v>53555524</v>
      </c>
      <c r="P41" s="51">
        <f t="shared" si="6"/>
        <v>181048258</v>
      </c>
      <c r="Q41" s="51">
        <f t="shared" si="6"/>
        <v>175250938</v>
      </c>
      <c r="R41" s="51">
        <f t="shared" si="6"/>
        <v>409854720</v>
      </c>
      <c r="S41" s="51">
        <f t="shared" si="6"/>
        <v>161271698</v>
      </c>
      <c r="T41" s="51">
        <f t="shared" si="6"/>
        <v>159419351</v>
      </c>
      <c r="U41" s="51">
        <f t="shared" si="6"/>
        <v>576172156</v>
      </c>
      <c r="V41" s="51">
        <f t="shared" si="6"/>
        <v>896863205</v>
      </c>
      <c r="W41" s="51">
        <f t="shared" si="6"/>
        <v>2682976478</v>
      </c>
      <c r="X41" s="51">
        <f t="shared" si="6"/>
        <v>2833558180</v>
      </c>
      <c r="Y41" s="51">
        <f t="shared" si="6"/>
        <v>-150581702</v>
      </c>
      <c r="Z41" s="52">
        <f t="shared" si="5"/>
        <v>-5.3142265813649185</v>
      </c>
      <c r="AA41" s="53">
        <f>SUM(AA36:AA40)</f>
        <v>2833558180</v>
      </c>
    </row>
    <row r="42" spans="1:27" ht="13.5">
      <c r="A42" s="54" t="s">
        <v>38</v>
      </c>
      <c r="B42" s="35"/>
      <c r="C42" s="65">
        <f aca="true" t="shared" si="7" ref="C42:Y48">C12+C27</f>
        <v>532358030</v>
      </c>
      <c r="D42" s="66">
        <f t="shared" si="7"/>
        <v>0</v>
      </c>
      <c r="E42" s="67">
        <f t="shared" si="7"/>
        <v>311000000</v>
      </c>
      <c r="F42" s="67">
        <f t="shared" si="7"/>
        <v>385591682</v>
      </c>
      <c r="G42" s="67">
        <f t="shared" si="7"/>
        <v>126450</v>
      </c>
      <c r="H42" s="67">
        <f t="shared" si="7"/>
        <v>31848735</v>
      </c>
      <c r="I42" s="67">
        <f t="shared" si="7"/>
        <v>22170832</v>
      </c>
      <c r="J42" s="67">
        <f t="shared" si="7"/>
        <v>54146017</v>
      </c>
      <c r="K42" s="67">
        <f t="shared" si="7"/>
        <v>8453866</v>
      </c>
      <c r="L42" s="67">
        <f t="shared" si="7"/>
        <v>47906762</v>
      </c>
      <c r="M42" s="67">
        <f t="shared" si="7"/>
        <v>46775685</v>
      </c>
      <c r="N42" s="67">
        <f t="shared" si="7"/>
        <v>103136313</v>
      </c>
      <c r="O42" s="67">
        <f t="shared" si="7"/>
        <v>14933157</v>
      </c>
      <c r="P42" s="67">
        <f t="shared" si="7"/>
        <v>25351935</v>
      </c>
      <c r="Q42" s="67">
        <f t="shared" si="7"/>
        <v>30859647</v>
      </c>
      <c r="R42" s="67">
        <f t="shared" si="7"/>
        <v>71144739</v>
      </c>
      <c r="S42" s="67">
        <f t="shared" si="7"/>
        <v>13260163</v>
      </c>
      <c r="T42" s="67">
        <f t="shared" si="7"/>
        <v>26863315</v>
      </c>
      <c r="U42" s="67">
        <f t="shared" si="7"/>
        <v>77400936</v>
      </c>
      <c r="V42" s="67">
        <f t="shared" si="7"/>
        <v>117524414</v>
      </c>
      <c r="W42" s="67">
        <f t="shared" si="7"/>
        <v>345951483</v>
      </c>
      <c r="X42" s="67">
        <f t="shared" si="7"/>
        <v>385591682</v>
      </c>
      <c r="Y42" s="67">
        <f t="shared" si="7"/>
        <v>-39640199</v>
      </c>
      <c r="Z42" s="69">
        <f t="shared" si="5"/>
        <v>-10.280356358932037</v>
      </c>
      <c r="AA42" s="68">
        <f aca="true" t="shared" si="8" ref="AA42:AA48">AA12+AA27</f>
        <v>385591682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449956618</v>
      </c>
      <c r="D44" s="66">
        <f t="shared" si="7"/>
        <v>0</v>
      </c>
      <c r="E44" s="67">
        <f t="shared" si="7"/>
        <v>900804764</v>
      </c>
      <c r="F44" s="67">
        <f t="shared" si="7"/>
        <v>926420775</v>
      </c>
      <c r="G44" s="67">
        <f t="shared" si="7"/>
        <v>0</v>
      </c>
      <c r="H44" s="67">
        <f t="shared" si="7"/>
        <v>0</v>
      </c>
      <c r="I44" s="67">
        <f t="shared" si="7"/>
        <v>50274210</v>
      </c>
      <c r="J44" s="67">
        <f t="shared" si="7"/>
        <v>50274210</v>
      </c>
      <c r="K44" s="67">
        <f t="shared" si="7"/>
        <v>18326813</v>
      </c>
      <c r="L44" s="67">
        <f t="shared" si="7"/>
        <v>9029141</v>
      </c>
      <c r="M44" s="67">
        <f t="shared" si="7"/>
        <v>63265520</v>
      </c>
      <c r="N44" s="67">
        <f t="shared" si="7"/>
        <v>90621474</v>
      </c>
      <c r="O44" s="67">
        <f t="shared" si="7"/>
        <v>0</v>
      </c>
      <c r="P44" s="67">
        <f t="shared" si="7"/>
        <v>0</v>
      </c>
      <c r="Q44" s="67">
        <f t="shared" si="7"/>
        <v>72925399</v>
      </c>
      <c r="R44" s="67">
        <f t="shared" si="7"/>
        <v>72925399</v>
      </c>
      <c r="S44" s="67">
        <f t="shared" si="7"/>
        <v>85547237</v>
      </c>
      <c r="T44" s="67">
        <f t="shared" si="7"/>
        <v>113429645</v>
      </c>
      <c r="U44" s="67">
        <f t="shared" si="7"/>
        <v>447950296</v>
      </c>
      <c r="V44" s="67">
        <f t="shared" si="7"/>
        <v>646927178</v>
      </c>
      <c r="W44" s="67">
        <f t="shared" si="7"/>
        <v>860748261</v>
      </c>
      <c r="X44" s="67">
        <f t="shared" si="7"/>
        <v>926420775</v>
      </c>
      <c r="Y44" s="67">
        <f t="shared" si="7"/>
        <v>-65672514</v>
      </c>
      <c r="Z44" s="69">
        <f t="shared" si="5"/>
        <v>-7.088842972028559</v>
      </c>
      <c r="AA44" s="68">
        <f t="shared" si="8"/>
        <v>926420775</v>
      </c>
    </row>
    <row r="45" spans="1:27" ht="13.5">
      <c r="A45" s="54" t="s">
        <v>41</v>
      </c>
      <c r="B45" s="35" t="s">
        <v>42</v>
      </c>
      <c r="C45" s="65">
        <f t="shared" si="7"/>
        <v>224292781</v>
      </c>
      <c r="D45" s="66">
        <f t="shared" si="7"/>
        <v>0</v>
      </c>
      <c r="E45" s="67">
        <f t="shared" si="7"/>
        <v>191115756</v>
      </c>
      <c r="F45" s="67">
        <f t="shared" si="7"/>
        <v>243210652</v>
      </c>
      <c r="G45" s="67">
        <f t="shared" si="7"/>
        <v>2962598</v>
      </c>
      <c r="H45" s="67">
        <f t="shared" si="7"/>
        <v>3244871</v>
      </c>
      <c r="I45" s="67">
        <f t="shared" si="7"/>
        <v>35362924</v>
      </c>
      <c r="J45" s="67">
        <f t="shared" si="7"/>
        <v>41570393</v>
      </c>
      <c r="K45" s="67">
        <f t="shared" si="7"/>
        <v>15285072</v>
      </c>
      <c r="L45" s="67">
        <f t="shared" si="7"/>
        <v>21299588</v>
      </c>
      <c r="M45" s="67">
        <f t="shared" si="7"/>
        <v>28935352</v>
      </c>
      <c r="N45" s="67">
        <f t="shared" si="7"/>
        <v>65520012</v>
      </c>
      <c r="O45" s="67">
        <f t="shared" si="7"/>
        <v>6715778</v>
      </c>
      <c r="P45" s="67">
        <f t="shared" si="7"/>
        <v>13784895</v>
      </c>
      <c r="Q45" s="67">
        <f t="shared" si="7"/>
        <v>6863196</v>
      </c>
      <c r="R45" s="67">
        <f t="shared" si="7"/>
        <v>27363869</v>
      </c>
      <c r="S45" s="67">
        <f t="shared" si="7"/>
        <v>10578453</v>
      </c>
      <c r="T45" s="67">
        <f t="shared" si="7"/>
        <v>37133093</v>
      </c>
      <c r="U45" s="67">
        <f t="shared" si="7"/>
        <v>44669131</v>
      </c>
      <c r="V45" s="67">
        <f t="shared" si="7"/>
        <v>92380677</v>
      </c>
      <c r="W45" s="67">
        <f t="shared" si="7"/>
        <v>226834951</v>
      </c>
      <c r="X45" s="67">
        <f t="shared" si="7"/>
        <v>243210652</v>
      </c>
      <c r="Y45" s="67">
        <f t="shared" si="7"/>
        <v>-16375701</v>
      </c>
      <c r="Z45" s="69">
        <f t="shared" si="5"/>
        <v>-6.733134780626303</v>
      </c>
      <c r="AA45" s="68">
        <f t="shared" si="8"/>
        <v>243210652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1776542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4228582510</v>
      </c>
      <c r="D49" s="78">
        <f t="shared" si="9"/>
        <v>0</v>
      </c>
      <c r="E49" s="79">
        <f t="shared" si="9"/>
        <v>4167986756</v>
      </c>
      <c r="F49" s="79">
        <f t="shared" si="9"/>
        <v>4388781289</v>
      </c>
      <c r="G49" s="79">
        <f t="shared" si="9"/>
        <v>11589938</v>
      </c>
      <c r="H49" s="79">
        <f t="shared" si="9"/>
        <v>389255659</v>
      </c>
      <c r="I49" s="79">
        <f t="shared" si="9"/>
        <v>387682919</v>
      </c>
      <c r="J49" s="79">
        <f t="shared" si="9"/>
        <v>788528516</v>
      </c>
      <c r="K49" s="79">
        <f t="shared" si="9"/>
        <v>282387432</v>
      </c>
      <c r="L49" s="79">
        <f t="shared" si="9"/>
        <v>280581364</v>
      </c>
      <c r="M49" s="79">
        <f t="shared" si="9"/>
        <v>430029660</v>
      </c>
      <c r="N49" s="79">
        <f t="shared" si="9"/>
        <v>992998456</v>
      </c>
      <c r="O49" s="79">
        <f t="shared" si="9"/>
        <v>75204459</v>
      </c>
      <c r="P49" s="79">
        <f t="shared" si="9"/>
        <v>220185088</v>
      </c>
      <c r="Q49" s="79">
        <f t="shared" si="9"/>
        <v>285899180</v>
      </c>
      <c r="R49" s="79">
        <f t="shared" si="9"/>
        <v>581288727</v>
      </c>
      <c r="S49" s="79">
        <f t="shared" si="9"/>
        <v>270657551</v>
      </c>
      <c r="T49" s="79">
        <f t="shared" si="9"/>
        <v>336845404</v>
      </c>
      <c r="U49" s="79">
        <f t="shared" si="9"/>
        <v>1146192519</v>
      </c>
      <c r="V49" s="79">
        <f t="shared" si="9"/>
        <v>1753695474</v>
      </c>
      <c r="W49" s="79">
        <f t="shared" si="9"/>
        <v>4116511173</v>
      </c>
      <c r="X49" s="79">
        <f t="shared" si="9"/>
        <v>4388781289</v>
      </c>
      <c r="Y49" s="79">
        <f t="shared" si="9"/>
        <v>-272270116</v>
      </c>
      <c r="Z49" s="80">
        <f t="shared" si="5"/>
        <v>-6.203774990620181</v>
      </c>
      <c r="AA49" s="81">
        <f>SUM(AA41:AA48)</f>
        <v>4388781289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1302647007</v>
      </c>
      <c r="D51" s="66">
        <f t="shared" si="10"/>
        <v>0</v>
      </c>
      <c r="E51" s="67">
        <f t="shared" si="10"/>
        <v>1544692477</v>
      </c>
      <c r="F51" s="67">
        <f t="shared" si="10"/>
        <v>1513234967</v>
      </c>
      <c r="G51" s="67">
        <f t="shared" si="10"/>
        <v>24418395</v>
      </c>
      <c r="H51" s="67">
        <f t="shared" si="10"/>
        <v>134630303</v>
      </c>
      <c r="I51" s="67">
        <f t="shared" si="10"/>
        <v>107510037</v>
      </c>
      <c r="J51" s="67">
        <f t="shared" si="10"/>
        <v>266558735</v>
      </c>
      <c r="K51" s="67">
        <f t="shared" si="10"/>
        <v>130592835</v>
      </c>
      <c r="L51" s="67">
        <f t="shared" si="10"/>
        <v>155800314</v>
      </c>
      <c r="M51" s="67">
        <f t="shared" si="10"/>
        <v>116589056</v>
      </c>
      <c r="N51" s="67">
        <f t="shared" si="10"/>
        <v>402982205</v>
      </c>
      <c r="O51" s="67">
        <f t="shared" si="10"/>
        <v>119704627</v>
      </c>
      <c r="P51" s="67">
        <f t="shared" si="10"/>
        <v>117047415</v>
      </c>
      <c r="Q51" s="67">
        <f t="shared" si="10"/>
        <v>156524778</v>
      </c>
      <c r="R51" s="67">
        <f t="shared" si="10"/>
        <v>393276820</v>
      </c>
      <c r="S51" s="67">
        <f t="shared" si="10"/>
        <v>102293972</v>
      </c>
      <c r="T51" s="67">
        <f t="shared" si="10"/>
        <v>164480648</v>
      </c>
      <c r="U51" s="67">
        <f t="shared" si="10"/>
        <v>254654843</v>
      </c>
      <c r="V51" s="67">
        <f t="shared" si="10"/>
        <v>521429463</v>
      </c>
      <c r="W51" s="67">
        <f t="shared" si="10"/>
        <v>1584247223</v>
      </c>
      <c r="X51" s="67">
        <f t="shared" si="10"/>
        <v>1513234967</v>
      </c>
      <c r="Y51" s="67">
        <f t="shared" si="10"/>
        <v>71012256</v>
      </c>
      <c r="Z51" s="69">
        <f>+IF(X51&lt;&gt;0,+(Y51/X51)*100,0)</f>
        <v>4.692744851170228</v>
      </c>
      <c r="AA51" s="68">
        <f>SUM(AA57:AA61)</f>
        <v>1513234967</v>
      </c>
    </row>
    <row r="52" spans="1:27" ht="13.5">
      <c r="A52" s="84" t="s">
        <v>32</v>
      </c>
      <c r="B52" s="47"/>
      <c r="C52" s="9">
        <v>118213363</v>
      </c>
      <c r="D52" s="10"/>
      <c r="E52" s="11">
        <v>162878717</v>
      </c>
      <c r="F52" s="11">
        <v>156797850</v>
      </c>
      <c r="G52" s="11">
        <v>1506643</v>
      </c>
      <c r="H52" s="11">
        <v>10853138</v>
      </c>
      <c r="I52" s="11">
        <v>7935652</v>
      </c>
      <c r="J52" s="11">
        <v>20295433</v>
      </c>
      <c r="K52" s="11">
        <v>14075797</v>
      </c>
      <c r="L52" s="11">
        <v>13044726</v>
      </c>
      <c r="M52" s="11">
        <v>14124743</v>
      </c>
      <c r="N52" s="11">
        <v>41245266</v>
      </c>
      <c r="O52" s="11">
        <v>10347720</v>
      </c>
      <c r="P52" s="11">
        <v>12419246</v>
      </c>
      <c r="Q52" s="11">
        <v>18449663</v>
      </c>
      <c r="R52" s="11">
        <v>41216629</v>
      </c>
      <c r="S52" s="11">
        <v>9460797</v>
      </c>
      <c r="T52" s="11">
        <v>12254809</v>
      </c>
      <c r="U52" s="11">
        <v>28607179</v>
      </c>
      <c r="V52" s="11">
        <v>50322785</v>
      </c>
      <c r="W52" s="11">
        <v>153080113</v>
      </c>
      <c r="X52" s="11">
        <v>156797850</v>
      </c>
      <c r="Y52" s="11">
        <v>-3717737</v>
      </c>
      <c r="Z52" s="2">
        <v>-2.37</v>
      </c>
      <c r="AA52" s="15">
        <v>156797850</v>
      </c>
    </row>
    <row r="53" spans="1:27" ht="13.5">
      <c r="A53" s="84" t="s">
        <v>33</v>
      </c>
      <c r="B53" s="47"/>
      <c r="C53" s="9">
        <v>411486917</v>
      </c>
      <c r="D53" s="10"/>
      <c r="E53" s="11">
        <v>288439977</v>
      </c>
      <c r="F53" s="11">
        <v>290628631</v>
      </c>
      <c r="G53" s="11">
        <v>9895119</v>
      </c>
      <c r="H53" s="11">
        <v>32034012</v>
      </c>
      <c r="I53" s="11">
        <v>41835297</v>
      </c>
      <c r="J53" s="11">
        <v>83764428</v>
      </c>
      <c r="K53" s="11">
        <v>31632487</v>
      </c>
      <c r="L53" s="11">
        <v>40586193</v>
      </c>
      <c r="M53" s="11">
        <v>20529736</v>
      </c>
      <c r="N53" s="11">
        <v>92748416</v>
      </c>
      <c r="O53" s="11">
        <v>46383723</v>
      </c>
      <c r="P53" s="11">
        <v>27273486</v>
      </c>
      <c r="Q53" s="11">
        <v>32674070</v>
      </c>
      <c r="R53" s="11">
        <v>106331279</v>
      </c>
      <c r="S53" s="11">
        <v>26751408</v>
      </c>
      <c r="T53" s="11">
        <v>35035072</v>
      </c>
      <c r="U53" s="11">
        <v>53890696</v>
      </c>
      <c r="V53" s="11">
        <v>115677176</v>
      </c>
      <c r="W53" s="11">
        <v>398521299</v>
      </c>
      <c r="X53" s="11">
        <v>290628631</v>
      </c>
      <c r="Y53" s="11">
        <v>107892668</v>
      </c>
      <c r="Z53" s="2">
        <v>37.12</v>
      </c>
      <c r="AA53" s="15">
        <v>290628631</v>
      </c>
    </row>
    <row r="54" spans="1:27" ht="13.5">
      <c r="A54" s="84" t="s">
        <v>34</v>
      </c>
      <c r="B54" s="47"/>
      <c r="C54" s="9">
        <v>54602984</v>
      </c>
      <c r="D54" s="10"/>
      <c r="E54" s="11">
        <v>143519292</v>
      </c>
      <c r="F54" s="11">
        <v>151599292</v>
      </c>
      <c r="G54" s="11">
        <v>2468754</v>
      </c>
      <c r="H54" s="11">
        <v>11899875</v>
      </c>
      <c r="I54" s="11">
        <v>7205121</v>
      </c>
      <c r="J54" s="11">
        <v>21573750</v>
      </c>
      <c r="K54" s="11">
        <v>16705489</v>
      </c>
      <c r="L54" s="11">
        <v>18373805</v>
      </c>
      <c r="M54" s="11">
        <v>25661952</v>
      </c>
      <c r="N54" s="11">
        <v>60741246</v>
      </c>
      <c r="O54" s="11">
        <v>7168339</v>
      </c>
      <c r="P54" s="11">
        <v>6942306</v>
      </c>
      <c r="Q54" s="11">
        <v>22782563</v>
      </c>
      <c r="R54" s="11">
        <v>36893208</v>
      </c>
      <c r="S54" s="11">
        <v>10380778</v>
      </c>
      <c r="T54" s="11">
        <v>15419380</v>
      </c>
      <c r="U54" s="11">
        <v>12006124</v>
      </c>
      <c r="V54" s="11">
        <v>37806282</v>
      </c>
      <c r="W54" s="11">
        <v>157014486</v>
      </c>
      <c r="X54" s="11">
        <v>151599292</v>
      </c>
      <c r="Y54" s="11">
        <v>5415194</v>
      </c>
      <c r="Z54" s="2">
        <v>3.57</v>
      </c>
      <c r="AA54" s="15">
        <v>151599292</v>
      </c>
    </row>
    <row r="55" spans="1:27" ht="13.5">
      <c r="A55" s="84" t="s">
        <v>35</v>
      </c>
      <c r="B55" s="47"/>
      <c r="C55" s="9">
        <v>55382217</v>
      </c>
      <c r="D55" s="10"/>
      <c r="E55" s="11">
        <v>50564170</v>
      </c>
      <c r="F55" s="11">
        <v>65510747</v>
      </c>
      <c r="G55" s="11">
        <v>1812276</v>
      </c>
      <c r="H55" s="11">
        <v>5960432</v>
      </c>
      <c r="I55" s="11">
        <v>5535969</v>
      </c>
      <c r="J55" s="11">
        <v>13308677</v>
      </c>
      <c r="K55" s="11">
        <v>511155</v>
      </c>
      <c r="L55" s="11">
        <v>8279254</v>
      </c>
      <c r="M55" s="11">
        <v>3058010</v>
      </c>
      <c r="N55" s="11">
        <v>11848419</v>
      </c>
      <c r="O55" s="11">
        <v>3085419</v>
      </c>
      <c r="P55" s="11">
        <v>5986867</v>
      </c>
      <c r="Q55" s="11">
        <v>3764245</v>
      </c>
      <c r="R55" s="11">
        <v>12836531</v>
      </c>
      <c r="S55" s="11">
        <v>5277712</v>
      </c>
      <c r="T55" s="11">
        <v>3638828</v>
      </c>
      <c r="U55" s="11">
        <v>9069498</v>
      </c>
      <c r="V55" s="11">
        <v>17986038</v>
      </c>
      <c r="W55" s="11">
        <v>55979665</v>
      </c>
      <c r="X55" s="11">
        <v>65510747</v>
      </c>
      <c r="Y55" s="11">
        <v>-9531082</v>
      </c>
      <c r="Z55" s="2">
        <v>-14.55</v>
      </c>
      <c r="AA55" s="15">
        <v>65510747</v>
      </c>
    </row>
    <row r="56" spans="1:27" ht="13.5">
      <c r="A56" s="84" t="s">
        <v>36</v>
      </c>
      <c r="B56" s="47"/>
      <c r="C56" s="9">
        <v>8307097</v>
      </c>
      <c r="D56" s="10"/>
      <c r="E56" s="11">
        <v>37937788</v>
      </c>
      <c r="F56" s="11">
        <v>39220481</v>
      </c>
      <c r="G56" s="11">
        <v>126828</v>
      </c>
      <c r="H56" s="11">
        <v>251402</v>
      </c>
      <c r="I56" s="11">
        <v>401524</v>
      </c>
      <c r="J56" s="11">
        <v>779754</v>
      </c>
      <c r="K56" s="11">
        <v>536844</v>
      </c>
      <c r="L56" s="11">
        <v>2294844</v>
      </c>
      <c r="M56" s="11">
        <v>1828923</v>
      </c>
      <c r="N56" s="11">
        <v>4660611</v>
      </c>
      <c r="O56" s="11">
        <v>1737239</v>
      </c>
      <c r="P56" s="11">
        <v>486818</v>
      </c>
      <c r="Q56" s="11">
        <v>1523626</v>
      </c>
      <c r="R56" s="11">
        <v>3747683</v>
      </c>
      <c r="S56" s="11">
        <v>1229081</v>
      </c>
      <c r="T56" s="11">
        <v>1336683</v>
      </c>
      <c r="U56" s="11">
        <v>20941260</v>
      </c>
      <c r="V56" s="11">
        <v>23507024</v>
      </c>
      <c r="W56" s="11">
        <v>32695072</v>
      </c>
      <c r="X56" s="11">
        <v>39220481</v>
      </c>
      <c r="Y56" s="11">
        <v>-6525409</v>
      </c>
      <c r="Z56" s="2">
        <v>-16.64</v>
      </c>
      <c r="AA56" s="15">
        <v>39220481</v>
      </c>
    </row>
    <row r="57" spans="1:27" ht="13.5">
      <c r="A57" s="85" t="s">
        <v>37</v>
      </c>
      <c r="B57" s="47"/>
      <c r="C57" s="49">
        <f aca="true" t="shared" si="11" ref="C57:Y57">SUM(C52:C56)</f>
        <v>647992578</v>
      </c>
      <c r="D57" s="50">
        <f t="shared" si="11"/>
        <v>0</v>
      </c>
      <c r="E57" s="51">
        <f t="shared" si="11"/>
        <v>683339944</v>
      </c>
      <c r="F57" s="51">
        <f t="shared" si="11"/>
        <v>703757001</v>
      </c>
      <c r="G57" s="51">
        <f t="shared" si="11"/>
        <v>15809620</v>
      </c>
      <c r="H57" s="51">
        <f t="shared" si="11"/>
        <v>60998859</v>
      </c>
      <c r="I57" s="51">
        <f t="shared" si="11"/>
        <v>62913563</v>
      </c>
      <c r="J57" s="51">
        <f t="shared" si="11"/>
        <v>139722042</v>
      </c>
      <c r="K57" s="51">
        <f t="shared" si="11"/>
        <v>63461772</v>
      </c>
      <c r="L57" s="51">
        <f t="shared" si="11"/>
        <v>82578822</v>
      </c>
      <c r="M57" s="51">
        <f t="shared" si="11"/>
        <v>65203364</v>
      </c>
      <c r="N57" s="51">
        <f t="shared" si="11"/>
        <v>211243958</v>
      </c>
      <c r="O57" s="51">
        <f t="shared" si="11"/>
        <v>68722440</v>
      </c>
      <c r="P57" s="51">
        <f t="shared" si="11"/>
        <v>53108723</v>
      </c>
      <c r="Q57" s="51">
        <f t="shared" si="11"/>
        <v>79194167</v>
      </c>
      <c r="R57" s="51">
        <f t="shared" si="11"/>
        <v>201025330</v>
      </c>
      <c r="S57" s="51">
        <f t="shared" si="11"/>
        <v>53099776</v>
      </c>
      <c r="T57" s="51">
        <f t="shared" si="11"/>
        <v>67684772</v>
      </c>
      <c r="U57" s="51">
        <f t="shared" si="11"/>
        <v>124514757</v>
      </c>
      <c r="V57" s="51">
        <f t="shared" si="11"/>
        <v>245299305</v>
      </c>
      <c r="W57" s="51">
        <f t="shared" si="11"/>
        <v>797290635</v>
      </c>
      <c r="X57" s="51">
        <f t="shared" si="11"/>
        <v>703757001</v>
      </c>
      <c r="Y57" s="51">
        <f t="shared" si="11"/>
        <v>93533634</v>
      </c>
      <c r="Z57" s="52">
        <f>+IF(X57&lt;&gt;0,+(Y57/X57)*100,0)</f>
        <v>13.290615065582841</v>
      </c>
      <c r="AA57" s="53">
        <f>SUM(AA52:AA56)</f>
        <v>703757001</v>
      </c>
    </row>
    <row r="58" spans="1:27" ht="13.5">
      <c r="A58" s="86" t="s">
        <v>38</v>
      </c>
      <c r="B58" s="35"/>
      <c r="C58" s="9">
        <v>108971799</v>
      </c>
      <c r="D58" s="10"/>
      <c r="E58" s="11">
        <v>217063971</v>
      </c>
      <c r="F58" s="11">
        <v>221344013</v>
      </c>
      <c r="G58" s="11">
        <v>786950</v>
      </c>
      <c r="H58" s="11">
        <v>4246261</v>
      </c>
      <c r="I58" s="11">
        <v>5884333</v>
      </c>
      <c r="J58" s="11">
        <v>10917544</v>
      </c>
      <c r="K58" s="11">
        <v>9828050</v>
      </c>
      <c r="L58" s="11">
        <v>20667682</v>
      </c>
      <c r="M58" s="11">
        <v>15276720</v>
      </c>
      <c r="N58" s="11">
        <v>45772452</v>
      </c>
      <c r="O58" s="11">
        <v>9694285</v>
      </c>
      <c r="P58" s="11">
        <v>15211024</v>
      </c>
      <c r="Q58" s="11">
        <v>21866841</v>
      </c>
      <c r="R58" s="11">
        <v>46772150</v>
      </c>
      <c r="S58" s="11">
        <v>16657949</v>
      </c>
      <c r="T58" s="11">
        <v>38926581</v>
      </c>
      <c r="U58" s="11">
        <v>52166458</v>
      </c>
      <c r="V58" s="11">
        <v>107750988</v>
      </c>
      <c r="W58" s="11">
        <v>211213134</v>
      </c>
      <c r="X58" s="11">
        <v>221344013</v>
      </c>
      <c r="Y58" s="11">
        <v>-10130879</v>
      </c>
      <c r="Z58" s="2">
        <v>-4.58</v>
      </c>
      <c r="AA58" s="15">
        <v>221344013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545682630</v>
      </c>
      <c r="D61" s="10"/>
      <c r="E61" s="11">
        <v>644288562</v>
      </c>
      <c r="F61" s="11">
        <v>588133953</v>
      </c>
      <c r="G61" s="11">
        <v>7821825</v>
      </c>
      <c r="H61" s="11">
        <v>69385183</v>
      </c>
      <c r="I61" s="11">
        <v>38712141</v>
      </c>
      <c r="J61" s="11">
        <v>115919149</v>
      </c>
      <c r="K61" s="11">
        <v>57303013</v>
      </c>
      <c r="L61" s="11">
        <v>52553810</v>
      </c>
      <c r="M61" s="11">
        <v>36108972</v>
      </c>
      <c r="N61" s="11">
        <v>145965795</v>
      </c>
      <c r="O61" s="11">
        <v>41287902</v>
      </c>
      <c r="P61" s="11">
        <v>48727668</v>
      </c>
      <c r="Q61" s="11">
        <v>55463770</v>
      </c>
      <c r="R61" s="11">
        <v>145479340</v>
      </c>
      <c r="S61" s="11">
        <v>32536247</v>
      </c>
      <c r="T61" s="11">
        <v>57869295</v>
      </c>
      <c r="U61" s="11">
        <v>77973628</v>
      </c>
      <c r="V61" s="11">
        <v>168379170</v>
      </c>
      <c r="W61" s="11">
        <v>575743454</v>
      </c>
      <c r="X61" s="11">
        <v>588133953</v>
      </c>
      <c r="Y61" s="11">
        <v>-12390499</v>
      </c>
      <c r="Z61" s="2">
        <v>-2.11</v>
      </c>
      <c r="AA61" s="15">
        <v>588133953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15432503</v>
      </c>
      <c r="H65" s="11">
        <v>48471138</v>
      </c>
      <c r="I65" s="11">
        <v>45141571</v>
      </c>
      <c r="J65" s="11">
        <v>109045212</v>
      </c>
      <c r="K65" s="11">
        <v>54141979</v>
      </c>
      <c r="L65" s="11">
        <v>39767736</v>
      </c>
      <c r="M65" s="11">
        <v>24848290</v>
      </c>
      <c r="N65" s="11">
        <v>118758005</v>
      </c>
      <c r="O65" s="11">
        <v>28704454</v>
      </c>
      <c r="P65" s="11">
        <v>48755324</v>
      </c>
      <c r="Q65" s="11">
        <v>187794456</v>
      </c>
      <c r="R65" s="11">
        <v>265254234</v>
      </c>
      <c r="S65" s="11">
        <v>53752646</v>
      </c>
      <c r="T65" s="11">
        <v>41766966</v>
      </c>
      <c r="U65" s="11">
        <v>-50080895</v>
      </c>
      <c r="V65" s="11">
        <v>45438717</v>
      </c>
      <c r="W65" s="11">
        <v>538496168</v>
      </c>
      <c r="X65" s="11"/>
      <c r="Y65" s="11">
        <v>538496168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11105442</v>
      </c>
      <c r="F66" s="14"/>
      <c r="G66" s="14"/>
      <c r="H66" s="14">
        <v>1112737</v>
      </c>
      <c r="I66" s="14">
        <v>2457722</v>
      </c>
      <c r="J66" s="14">
        <v>3570459</v>
      </c>
      <c r="K66" s="14">
        <v>1868082</v>
      </c>
      <c r="L66" s="14">
        <v>1503243</v>
      </c>
      <c r="M66" s="14">
        <v>1260444</v>
      </c>
      <c r="N66" s="14">
        <v>4631769</v>
      </c>
      <c r="O66" s="14">
        <v>1419848</v>
      </c>
      <c r="P66" s="14">
        <v>1744913</v>
      </c>
      <c r="Q66" s="14">
        <v>1848959</v>
      </c>
      <c r="R66" s="14">
        <v>5013720</v>
      </c>
      <c r="S66" s="14">
        <v>1696523</v>
      </c>
      <c r="T66" s="14">
        <v>1785633</v>
      </c>
      <c r="U66" s="14">
        <v>3108428</v>
      </c>
      <c r="V66" s="14">
        <v>6590584</v>
      </c>
      <c r="W66" s="14">
        <v>19806532</v>
      </c>
      <c r="X66" s="14"/>
      <c r="Y66" s="14">
        <v>19806532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788799732</v>
      </c>
      <c r="F67" s="11"/>
      <c r="G67" s="11">
        <v>23213135</v>
      </c>
      <c r="H67" s="11">
        <v>154669607</v>
      </c>
      <c r="I67" s="11">
        <v>119541950</v>
      </c>
      <c r="J67" s="11">
        <v>297424692</v>
      </c>
      <c r="K67" s="11">
        <v>148918413</v>
      </c>
      <c r="L67" s="11">
        <v>159058328</v>
      </c>
      <c r="M67" s="11">
        <v>120545199</v>
      </c>
      <c r="N67" s="11">
        <v>428521940</v>
      </c>
      <c r="O67" s="11">
        <v>121216376</v>
      </c>
      <c r="P67" s="11">
        <v>124194101</v>
      </c>
      <c r="Q67" s="11">
        <v>156287253</v>
      </c>
      <c r="R67" s="11">
        <v>401697730</v>
      </c>
      <c r="S67" s="11">
        <v>107250120</v>
      </c>
      <c r="T67" s="11">
        <v>135158988</v>
      </c>
      <c r="U67" s="11">
        <v>236055111</v>
      </c>
      <c r="V67" s="11">
        <v>478464219</v>
      </c>
      <c r="W67" s="11">
        <v>1606108581</v>
      </c>
      <c r="X67" s="11"/>
      <c r="Y67" s="11">
        <v>1606108581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744787305</v>
      </c>
      <c r="F68" s="11"/>
      <c r="G68" s="11">
        <v>6252069</v>
      </c>
      <c r="H68" s="11">
        <v>18647565</v>
      </c>
      <c r="I68" s="11">
        <v>24562721</v>
      </c>
      <c r="J68" s="11">
        <v>49462355</v>
      </c>
      <c r="K68" s="11">
        <v>19420805</v>
      </c>
      <c r="L68" s="11">
        <v>30053280</v>
      </c>
      <c r="M68" s="11">
        <v>22373012</v>
      </c>
      <c r="N68" s="11">
        <v>71847097</v>
      </c>
      <c r="O68" s="11">
        <v>14128749</v>
      </c>
      <c r="P68" s="11">
        <v>24995268</v>
      </c>
      <c r="Q68" s="11">
        <v>31505696</v>
      </c>
      <c r="R68" s="11">
        <v>70629713</v>
      </c>
      <c r="S68" s="11">
        <v>39178845</v>
      </c>
      <c r="T68" s="11">
        <v>44801663</v>
      </c>
      <c r="U68" s="11">
        <v>66639986</v>
      </c>
      <c r="V68" s="11">
        <v>150620494</v>
      </c>
      <c r="W68" s="11">
        <v>342559659</v>
      </c>
      <c r="X68" s="11"/>
      <c r="Y68" s="11">
        <v>342559659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1544692479</v>
      </c>
      <c r="F69" s="79">
        <f t="shared" si="12"/>
        <v>0</v>
      </c>
      <c r="G69" s="79">
        <f t="shared" si="12"/>
        <v>44897707</v>
      </c>
      <c r="H69" s="79">
        <f t="shared" si="12"/>
        <v>222901047</v>
      </c>
      <c r="I69" s="79">
        <f t="shared" si="12"/>
        <v>191703964</v>
      </c>
      <c r="J69" s="79">
        <f t="shared" si="12"/>
        <v>459502718</v>
      </c>
      <c r="K69" s="79">
        <f t="shared" si="12"/>
        <v>224349279</v>
      </c>
      <c r="L69" s="79">
        <f t="shared" si="12"/>
        <v>230382587</v>
      </c>
      <c r="M69" s="79">
        <f t="shared" si="12"/>
        <v>169026945</v>
      </c>
      <c r="N69" s="79">
        <f t="shared" si="12"/>
        <v>623758811</v>
      </c>
      <c r="O69" s="79">
        <f t="shared" si="12"/>
        <v>165469427</v>
      </c>
      <c r="P69" s="79">
        <f t="shared" si="12"/>
        <v>199689606</v>
      </c>
      <c r="Q69" s="79">
        <f t="shared" si="12"/>
        <v>377436364</v>
      </c>
      <c r="R69" s="79">
        <f t="shared" si="12"/>
        <v>742595397</v>
      </c>
      <c r="S69" s="79">
        <f t="shared" si="12"/>
        <v>201878134</v>
      </c>
      <c r="T69" s="79">
        <f t="shared" si="12"/>
        <v>223513250</v>
      </c>
      <c r="U69" s="79">
        <f t="shared" si="12"/>
        <v>255722630</v>
      </c>
      <c r="V69" s="79">
        <f t="shared" si="12"/>
        <v>681114014</v>
      </c>
      <c r="W69" s="79">
        <f t="shared" si="12"/>
        <v>2506970940</v>
      </c>
      <c r="X69" s="79">
        <f t="shared" si="12"/>
        <v>0</v>
      </c>
      <c r="Y69" s="79">
        <f t="shared" si="12"/>
        <v>2506970940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226559136</v>
      </c>
      <c r="D5" s="42">
        <f t="shared" si="0"/>
        <v>0</v>
      </c>
      <c r="E5" s="43">
        <f t="shared" si="0"/>
        <v>283119738</v>
      </c>
      <c r="F5" s="43">
        <f t="shared" si="0"/>
        <v>409730803</v>
      </c>
      <c r="G5" s="43">
        <f t="shared" si="0"/>
        <v>119352</v>
      </c>
      <c r="H5" s="43">
        <f t="shared" si="0"/>
        <v>9070844</v>
      </c>
      <c r="I5" s="43">
        <f t="shared" si="0"/>
        <v>8184543</v>
      </c>
      <c r="J5" s="43">
        <f t="shared" si="0"/>
        <v>17374739</v>
      </c>
      <c r="K5" s="43">
        <f t="shared" si="0"/>
        <v>14791038</v>
      </c>
      <c r="L5" s="43">
        <f t="shared" si="0"/>
        <v>18410208</v>
      </c>
      <c r="M5" s="43">
        <f t="shared" si="0"/>
        <v>25530413</v>
      </c>
      <c r="N5" s="43">
        <f t="shared" si="0"/>
        <v>58731659</v>
      </c>
      <c r="O5" s="43">
        <f t="shared" si="0"/>
        <v>772896</v>
      </c>
      <c r="P5" s="43">
        <f t="shared" si="0"/>
        <v>20156298</v>
      </c>
      <c r="Q5" s="43">
        <f t="shared" si="0"/>
        <v>4976527</v>
      </c>
      <c r="R5" s="43">
        <f t="shared" si="0"/>
        <v>25905721</v>
      </c>
      <c r="S5" s="43">
        <f t="shared" si="0"/>
        <v>8466863</v>
      </c>
      <c r="T5" s="43">
        <f t="shared" si="0"/>
        <v>4871624</v>
      </c>
      <c r="U5" s="43">
        <f t="shared" si="0"/>
        <v>13316979</v>
      </c>
      <c r="V5" s="43">
        <f t="shared" si="0"/>
        <v>26655466</v>
      </c>
      <c r="W5" s="43">
        <f t="shared" si="0"/>
        <v>128667585</v>
      </c>
      <c r="X5" s="43">
        <f t="shared" si="0"/>
        <v>409730803</v>
      </c>
      <c r="Y5" s="43">
        <f t="shared" si="0"/>
        <v>-281063218</v>
      </c>
      <c r="Z5" s="44">
        <f>+IF(X5&lt;&gt;0,+(Y5/X5)*100,0)</f>
        <v>-68.59704370335076</v>
      </c>
      <c r="AA5" s="45">
        <f>SUM(AA11:AA18)</f>
        <v>409730803</v>
      </c>
    </row>
    <row r="6" spans="1:27" ht="13.5">
      <c r="A6" s="46" t="s">
        <v>32</v>
      </c>
      <c r="B6" s="47"/>
      <c r="C6" s="9">
        <v>97480376</v>
      </c>
      <c r="D6" s="10"/>
      <c r="E6" s="11">
        <v>91136610</v>
      </c>
      <c r="F6" s="11">
        <v>104052280</v>
      </c>
      <c r="G6" s="11"/>
      <c r="H6" s="11">
        <v>8641274</v>
      </c>
      <c r="I6" s="11">
        <v>7179055</v>
      </c>
      <c r="J6" s="11">
        <v>15820329</v>
      </c>
      <c r="K6" s="11">
        <v>11569825</v>
      </c>
      <c r="L6" s="11">
        <v>7944680</v>
      </c>
      <c r="M6" s="11">
        <v>7565015</v>
      </c>
      <c r="N6" s="11">
        <v>27079520</v>
      </c>
      <c r="O6" s="11">
        <v>4491230</v>
      </c>
      <c r="P6" s="11">
        <v>6088583</v>
      </c>
      <c r="Q6" s="11">
        <v>3393736</v>
      </c>
      <c r="R6" s="11">
        <v>13973549</v>
      </c>
      <c r="S6" s="11">
        <v>5342876</v>
      </c>
      <c r="T6" s="11">
        <v>2240267</v>
      </c>
      <c r="U6" s="11">
        <v>4222319</v>
      </c>
      <c r="V6" s="11">
        <v>11805462</v>
      </c>
      <c r="W6" s="11">
        <v>68678860</v>
      </c>
      <c r="X6" s="11">
        <v>104052280</v>
      </c>
      <c r="Y6" s="11">
        <v>-35373420</v>
      </c>
      <c r="Z6" s="2">
        <v>-34</v>
      </c>
      <c r="AA6" s="15">
        <v>104052280</v>
      </c>
    </row>
    <row r="7" spans="1:27" ht="13.5">
      <c r="A7" s="46" t="s">
        <v>33</v>
      </c>
      <c r="B7" s="47"/>
      <c r="C7" s="9">
        <v>15402296</v>
      </c>
      <c r="D7" s="10"/>
      <c r="E7" s="11">
        <v>21250000</v>
      </c>
      <c r="F7" s="11">
        <v>53287764</v>
      </c>
      <c r="G7" s="11">
        <v>119352</v>
      </c>
      <c r="H7" s="11">
        <v>97743</v>
      </c>
      <c r="I7" s="11">
        <v>21958</v>
      </c>
      <c r="J7" s="11">
        <v>239053</v>
      </c>
      <c r="K7" s="11">
        <v>3074310</v>
      </c>
      <c r="L7" s="11">
        <v>8791452</v>
      </c>
      <c r="M7" s="11">
        <v>9304701</v>
      </c>
      <c r="N7" s="11">
        <v>21170463</v>
      </c>
      <c r="O7" s="11">
        <v>-3318536</v>
      </c>
      <c r="P7" s="11">
        <v>6119093</v>
      </c>
      <c r="Q7" s="11">
        <v>242630</v>
      </c>
      <c r="R7" s="11">
        <v>3043187</v>
      </c>
      <c r="S7" s="11">
        <v>462096</v>
      </c>
      <c r="T7" s="11"/>
      <c r="U7" s="11">
        <v>4667844</v>
      </c>
      <c r="V7" s="11">
        <v>5129940</v>
      </c>
      <c r="W7" s="11">
        <v>29582643</v>
      </c>
      <c r="X7" s="11">
        <v>53287764</v>
      </c>
      <c r="Y7" s="11">
        <v>-23705121</v>
      </c>
      <c r="Z7" s="2">
        <v>-44.49</v>
      </c>
      <c r="AA7" s="15">
        <v>53287764</v>
      </c>
    </row>
    <row r="8" spans="1:27" ht="13.5">
      <c r="A8" s="46" t="s">
        <v>34</v>
      </c>
      <c r="B8" s="47"/>
      <c r="C8" s="9">
        <v>10175581</v>
      </c>
      <c r="D8" s="10"/>
      <c r="E8" s="11">
        <v>4550000</v>
      </c>
      <c r="F8" s="11">
        <v>19635332</v>
      </c>
      <c r="G8" s="11"/>
      <c r="H8" s="11"/>
      <c r="I8" s="11">
        <v>809731</v>
      </c>
      <c r="J8" s="11">
        <v>809731</v>
      </c>
      <c r="K8" s="11"/>
      <c r="L8" s="11"/>
      <c r="M8" s="11">
        <v>2370578</v>
      </c>
      <c r="N8" s="11">
        <v>2370578</v>
      </c>
      <c r="O8" s="11">
        <v>-695502</v>
      </c>
      <c r="P8" s="11"/>
      <c r="Q8" s="11">
        <v>139665</v>
      </c>
      <c r="R8" s="11">
        <v>-555837</v>
      </c>
      <c r="S8" s="11"/>
      <c r="T8" s="11"/>
      <c r="U8" s="11">
        <v>617665</v>
      </c>
      <c r="V8" s="11">
        <v>617665</v>
      </c>
      <c r="W8" s="11">
        <v>3242137</v>
      </c>
      <c r="X8" s="11">
        <v>19635332</v>
      </c>
      <c r="Y8" s="11">
        <v>-16393195</v>
      </c>
      <c r="Z8" s="2">
        <v>-83.49</v>
      </c>
      <c r="AA8" s="15">
        <v>19635332</v>
      </c>
    </row>
    <row r="9" spans="1:27" ht="13.5">
      <c r="A9" s="46" t="s">
        <v>35</v>
      </c>
      <c r="B9" s="47"/>
      <c r="C9" s="9"/>
      <c r="D9" s="10"/>
      <c r="E9" s="11">
        <v>127420000</v>
      </c>
      <c r="F9" s="11">
        <v>161000000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161000000</v>
      </c>
      <c r="Y9" s="11">
        <v>-161000000</v>
      </c>
      <c r="Z9" s="2">
        <v>-100</v>
      </c>
      <c r="AA9" s="15">
        <v>161000000</v>
      </c>
    </row>
    <row r="10" spans="1:27" ht="13.5">
      <c r="A10" s="46" t="s">
        <v>36</v>
      </c>
      <c r="B10" s="47"/>
      <c r="C10" s="9">
        <v>81851117</v>
      </c>
      <c r="D10" s="10"/>
      <c r="E10" s="11">
        <v>21399551</v>
      </c>
      <c r="F10" s="11">
        <v>9136655</v>
      </c>
      <c r="G10" s="11"/>
      <c r="H10" s="11">
        <v>270185</v>
      </c>
      <c r="I10" s="11">
        <v>1565</v>
      </c>
      <c r="J10" s="11">
        <v>271750</v>
      </c>
      <c r="K10" s="11">
        <v>34008</v>
      </c>
      <c r="L10" s="11">
        <v>1159697</v>
      </c>
      <c r="M10" s="11">
        <v>894889</v>
      </c>
      <c r="N10" s="11">
        <v>2088594</v>
      </c>
      <c r="O10" s="11">
        <v>42773</v>
      </c>
      <c r="P10" s="11">
        <v>104549</v>
      </c>
      <c r="Q10" s="11">
        <v>892543</v>
      </c>
      <c r="R10" s="11">
        <v>1039865</v>
      </c>
      <c r="S10" s="11">
        <v>212689</v>
      </c>
      <c r="T10" s="11">
        <v>1622574</v>
      </c>
      <c r="U10" s="11">
        <v>730106</v>
      </c>
      <c r="V10" s="11">
        <v>2565369</v>
      </c>
      <c r="W10" s="11">
        <v>5965578</v>
      </c>
      <c r="X10" s="11">
        <v>9136655</v>
      </c>
      <c r="Y10" s="11">
        <v>-3171077</v>
      </c>
      <c r="Z10" s="2">
        <v>-34.71</v>
      </c>
      <c r="AA10" s="15">
        <v>9136655</v>
      </c>
    </row>
    <row r="11" spans="1:27" ht="13.5">
      <c r="A11" s="48" t="s">
        <v>37</v>
      </c>
      <c r="B11" s="47"/>
      <c r="C11" s="49">
        <f aca="true" t="shared" si="1" ref="C11:Y11">SUM(C6:C10)</f>
        <v>204909370</v>
      </c>
      <c r="D11" s="50">
        <f t="shared" si="1"/>
        <v>0</v>
      </c>
      <c r="E11" s="51">
        <f t="shared" si="1"/>
        <v>265756161</v>
      </c>
      <c r="F11" s="51">
        <f t="shared" si="1"/>
        <v>347112031</v>
      </c>
      <c r="G11" s="51">
        <f t="shared" si="1"/>
        <v>119352</v>
      </c>
      <c r="H11" s="51">
        <f t="shared" si="1"/>
        <v>9009202</v>
      </c>
      <c r="I11" s="51">
        <f t="shared" si="1"/>
        <v>8012309</v>
      </c>
      <c r="J11" s="51">
        <f t="shared" si="1"/>
        <v>17140863</v>
      </c>
      <c r="K11" s="51">
        <f t="shared" si="1"/>
        <v>14678143</v>
      </c>
      <c r="L11" s="51">
        <f t="shared" si="1"/>
        <v>17895829</v>
      </c>
      <c r="M11" s="51">
        <f t="shared" si="1"/>
        <v>20135183</v>
      </c>
      <c r="N11" s="51">
        <f t="shared" si="1"/>
        <v>52709155</v>
      </c>
      <c r="O11" s="51">
        <f t="shared" si="1"/>
        <v>519965</v>
      </c>
      <c r="P11" s="51">
        <f t="shared" si="1"/>
        <v>12312225</v>
      </c>
      <c r="Q11" s="51">
        <f t="shared" si="1"/>
        <v>4668574</v>
      </c>
      <c r="R11" s="51">
        <f t="shared" si="1"/>
        <v>17500764</v>
      </c>
      <c r="S11" s="51">
        <f t="shared" si="1"/>
        <v>6017661</v>
      </c>
      <c r="T11" s="51">
        <f t="shared" si="1"/>
        <v>3862841</v>
      </c>
      <c r="U11" s="51">
        <f t="shared" si="1"/>
        <v>10237934</v>
      </c>
      <c r="V11" s="51">
        <f t="shared" si="1"/>
        <v>20118436</v>
      </c>
      <c r="W11" s="51">
        <f t="shared" si="1"/>
        <v>107469218</v>
      </c>
      <c r="X11" s="51">
        <f t="shared" si="1"/>
        <v>347112031</v>
      </c>
      <c r="Y11" s="51">
        <f t="shared" si="1"/>
        <v>-239642813</v>
      </c>
      <c r="Z11" s="52">
        <f>+IF(X11&lt;&gt;0,+(Y11/X11)*100,0)</f>
        <v>-69.03903973296737</v>
      </c>
      <c r="AA11" s="53">
        <f>SUM(AA6:AA10)</f>
        <v>347112031</v>
      </c>
    </row>
    <row r="12" spans="1:27" ht="13.5">
      <c r="A12" s="54" t="s">
        <v>38</v>
      </c>
      <c r="B12" s="35"/>
      <c r="C12" s="9">
        <v>14669070</v>
      </c>
      <c r="D12" s="10"/>
      <c r="E12" s="11">
        <v>6863577</v>
      </c>
      <c r="F12" s="11">
        <v>37620974</v>
      </c>
      <c r="G12" s="11"/>
      <c r="H12" s="11"/>
      <c r="I12" s="11"/>
      <c r="J12" s="11"/>
      <c r="K12" s="11"/>
      <c r="L12" s="11">
        <v>306958</v>
      </c>
      <c r="M12" s="11">
        <v>3278048</v>
      </c>
      <c r="N12" s="11">
        <v>3585006</v>
      </c>
      <c r="O12" s="11">
        <v>80627</v>
      </c>
      <c r="P12" s="11">
        <v>4302141</v>
      </c>
      <c r="Q12" s="11">
        <v>70249</v>
      </c>
      <c r="R12" s="11">
        <v>4453017</v>
      </c>
      <c r="S12" s="11">
        <v>2212776</v>
      </c>
      <c r="T12" s="11">
        <v>10747</v>
      </c>
      <c r="U12" s="11">
        <v>3925704</v>
      </c>
      <c r="V12" s="11">
        <v>6149227</v>
      </c>
      <c r="W12" s="11">
        <v>14187250</v>
      </c>
      <c r="X12" s="11">
        <v>37620974</v>
      </c>
      <c r="Y12" s="11">
        <v>-23433724</v>
      </c>
      <c r="Z12" s="2">
        <v>-62.29</v>
      </c>
      <c r="AA12" s="15">
        <v>37620974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6157753</v>
      </c>
      <c r="D15" s="10"/>
      <c r="E15" s="11">
        <v>10500000</v>
      </c>
      <c r="F15" s="11">
        <v>24997798</v>
      </c>
      <c r="G15" s="11"/>
      <c r="H15" s="11">
        <v>61642</v>
      </c>
      <c r="I15" s="11">
        <v>172234</v>
      </c>
      <c r="J15" s="11">
        <v>233876</v>
      </c>
      <c r="K15" s="11">
        <v>112895</v>
      </c>
      <c r="L15" s="11">
        <v>207421</v>
      </c>
      <c r="M15" s="11">
        <v>2117182</v>
      </c>
      <c r="N15" s="11">
        <v>2437498</v>
      </c>
      <c r="O15" s="11">
        <v>172304</v>
      </c>
      <c r="P15" s="11">
        <v>3541932</v>
      </c>
      <c r="Q15" s="11">
        <v>237704</v>
      </c>
      <c r="R15" s="11">
        <v>3951940</v>
      </c>
      <c r="S15" s="11">
        <v>236426</v>
      </c>
      <c r="T15" s="11">
        <v>998036</v>
      </c>
      <c r="U15" s="11">
        <v>-846659</v>
      </c>
      <c r="V15" s="11">
        <v>387803</v>
      </c>
      <c r="W15" s="11">
        <v>7011117</v>
      </c>
      <c r="X15" s="11">
        <v>24997798</v>
      </c>
      <c r="Y15" s="11">
        <v>-17986681</v>
      </c>
      <c r="Z15" s="2">
        <v>-71.95</v>
      </c>
      <c r="AA15" s="15">
        <v>24997798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822943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35708687</v>
      </c>
      <c r="D20" s="59">
        <f t="shared" si="2"/>
        <v>0</v>
      </c>
      <c r="E20" s="60">
        <f t="shared" si="2"/>
        <v>125305608</v>
      </c>
      <c r="F20" s="60">
        <f t="shared" si="2"/>
        <v>108389308</v>
      </c>
      <c r="G20" s="60">
        <f t="shared" si="2"/>
        <v>0</v>
      </c>
      <c r="H20" s="60">
        <f t="shared" si="2"/>
        <v>10188038</v>
      </c>
      <c r="I20" s="60">
        <f t="shared" si="2"/>
        <v>5164756</v>
      </c>
      <c r="J20" s="60">
        <f t="shared" si="2"/>
        <v>15352794</v>
      </c>
      <c r="K20" s="60">
        <f t="shared" si="2"/>
        <v>10289366</v>
      </c>
      <c r="L20" s="60">
        <f t="shared" si="2"/>
        <v>4229227</v>
      </c>
      <c r="M20" s="60">
        <f t="shared" si="2"/>
        <v>22611148</v>
      </c>
      <c r="N20" s="60">
        <f t="shared" si="2"/>
        <v>37129741</v>
      </c>
      <c r="O20" s="60">
        <f t="shared" si="2"/>
        <v>-938996</v>
      </c>
      <c r="P20" s="60">
        <f t="shared" si="2"/>
        <v>2795198</v>
      </c>
      <c r="Q20" s="60">
        <f t="shared" si="2"/>
        <v>4225720</v>
      </c>
      <c r="R20" s="60">
        <f t="shared" si="2"/>
        <v>6081922</v>
      </c>
      <c r="S20" s="60">
        <f t="shared" si="2"/>
        <v>2962173</v>
      </c>
      <c r="T20" s="60">
        <f t="shared" si="2"/>
        <v>932058</v>
      </c>
      <c r="U20" s="60">
        <f t="shared" si="2"/>
        <v>15108509</v>
      </c>
      <c r="V20" s="60">
        <f t="shared" si="2"/>
        <v>19002740</v>
      </c>
      <c r="W20" s="60">
        <f t="shared" si="2"/>
        <v>77567197</v>
      </c>
      <c r="X20" s="60">
        <f t="shared" si="2"/>
        <v>108389308</v>
      </c>
      <c r="Y20" s="60">
        <f t="shared" si="2"/>
        <v>-30822111</v>
      </c>
      <c r="Z20" s="61">
        <f>+IF(X20&lt;&gt;0,+(Y20/X20)*100,0)</f>
        <v>-28.436486558249825</v>
      </c>
      <c r="AA20" s="62">
        <f>SUM(AA26:AA33)</f>
        <v>108389308</v>
      </c>
    </row>
    <row r="21" spans="1:27" ht="13.5">
      <c r="A21" s="46" t="s">
        <v>32</v>
      </c>
      <c r="B21" s="47"/>
      <c r="C21" s="9"/>
      <c r="D21" s="10"/>
      <c r="E21" s="11">
        <v>24948448</v>
      </c>
      <c r="F21" s="11">
        <v>19910623</v>
      </c>
      <c r="G21" s="11"/>
      <c r="H21" s="11">
        <v>3802319</v>
      </c>
      <c r="I21" s="11">
        <v>234855</v>
      </c>
      <c r="J21" s="11">
        <v>4037174</v>
      </c>
      <c r="K21" s="11">
        <v>3045327</v>
      </c>
      <c r="L21" s="11">
        <v>3209906</v>
      </c>
      <c r="M21" s="11">
        <v>3005936</v>
      </c>
      <c r="N21" s="11">
        <v>9261169</v>
      </c>
      <c r="O21" s="11">
        <v>273238</v>
      </c>
      <c r="P21" s="11">
        <v>1281944</v>
      </c>
      <c r="Q21" s="11">
        <v>28557</v>
      </c>
      <c r="R21" s="11">
        <v>1583739</v>
      </c>
      <c r="S21" s="11">
        <v>1410974</v>
      </c>
      <c r="T21" s="11">
        <v>-111770</v>
      </c>
      <c r="U21" s="11">
        <v>2805273</v>
      </c>
      <c r="V21" s="11">
        <v>4104477</v>
      </c>
      <c r="W21" s="11">
        <v>18986559</v>
      </c>
      <c r="X21" s="11">
        <v>19910623</v>
      </c>
      <c r="Y21" s="11">
        <v>-924064</v>
      </c>
      <c r="Z21" s="2">
        <v>-4.64</v>
      </c>
      <c r="AA21" s="15">
        <v>19910623</v>
      </c>
    </row>
    <row r="22" spans="1:27" ht="13.5">
      <c r="A22" s="46" t="s">
        <v>33</v>
      </c>
      <c r="B22" s="47"/>
      <c r="C22" s="9">
        <v>17540759</v>
      </c>
      <c r="D22" s="10"/>
      <c r="E22" s="11">
        <v>62650000</v>
      </c>
      <c r="F22" s="11">
        <v>32750000</v>
      </c>
      <c r="G22" s="11"/>
      <c r="H22" s="11">
        <v>5991058</v>
      </c>
      <c r="I22" s="11">
        <v>117401</v>
      </c>
      <c r="J22" s="11">
        <v>6108459</v>
      </c>
      <c r="K22" s="11">
        <v>2415074</v>
      </c>
      <c r="L22" s="11">
        <v>543021</v>
      </c>
      <c r="M22" s="11">
        <v>9806783</v>
      </c>
      <c r="N22" s="11">
        <v>12764878</v>
      </c>
      <c r="O22" s="11">
        <v>-2306261</v>
      </c>
      <c r="P22" s="11">
        <v>1363496</v>
      </c>
      <c r="Q22" s="11"/>
      <c r="R22" s="11">
        <v>-942765</v>
      </c>
      <c r="S22" s="11">
        <v>28333</v>
      </c>
      <c r="T22" s="11">
        <v>381224</v>
      </c>
      <c r="U22" s="11">
        <v>9527293</v>
      </c>
      <c r="V22" s="11">
        <v>9936850</v>
      </c>
      <c r="W22" s="11">
        <v>27867422</v>
      </c>
      <c r="X22" s="11">
        <v>32750000</v>
      </c>
      <c r="Y22" s="11">
        <v>-4882578</v>
      </c>
      <c r="Z22" s="2">
        <v>-14.91</v>
      </c>
      <c r="AA22" s="15">
        <v>32750000</v>
      </c>
    </row>
    <row r="23" spans="1:27" ht="13.5">
      <c r="A23" s="46" t="s">
        <v>34</v>
      </c>
      <c r="B23" s="47"/>
      <c r="C23" s="9">
        <v>2080895</v>
      </c>
      <c r="D23" s="10"/>
      <c r="E23" s="11"/>
      <c r="F23" s="11">
        <v>1000000</v>
      </c>
      <c r="G23" s="11"/>
      <c r="H23" s="11"/>
      <c r="I23" s="11"/>
      <c r="J23" s="11"/>
      <c r="K23" s="11"/>
      <c r="L23" s="11"/>
      <c r="M23" s="11">
        <v>62597</v>
      </c>
      <c r="N23" s="11">
        <v>62597</v>
      </c>
      <c r="O23" s="11"/>
      <c r="P23" s="11"/>
      <c r="Q23" s="11"/>
      <c r="R23" s="11"/>
      <c r="S23" s="11"/>
      <c r="T23" s="11"/>
      <c r="U23" s="11"/>
      <c r="V23" s="11"/>
      <c r="W23" s="11">
        <v>62597</v>
      </c>
      <c r="X23" s="11">
        <v>1000000</v>
      </c>
      <c r="Y23" s="11">
        <v>-937403</v>
      </c>
      <c r="Z23" s="2">
        <v>-93.74</v>
      </c>
      <c r="AA23" s="15">
        <v>1000000</v>
      </c>
    </row>
    <row r="24" spans="1:27" ht="13.5">
      <c r="A24" s="46" t="s">
        <v>35</v>
      </c>
      <c r="B24" s="47"/>
      <c r="C24" s="9"/>
      <c r="D24" s="10"/>
      <c r="E24" s="11">
        <v>1950000</v>
      </c>
      <c r="F24" s="11">
        <v>500000</v>
      </c>
      <c r="G24" s="11"/>
      <c r="H24" s="11"/>
      <c r="I24" s="11">
        <v>3250</v>
      </c>
      <c r="J24" s="11">
        <v>3250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3250</v>
      </c>
      <c r="X24" s="11">
        <v>500000</v>
      </c>
      <c r="Y24" s="11">
        <v>-496750</v>
      </c>
      <c r="Z24" s="2">
        <v>-99.35</v>
      </c>
      <c r="AA24" s="15">
        <v>500000</v>
      </c>
    </row>
    <row r="25" spans="1:27" ht="13.5">
      <c r="A25" s="46" t="s">
        <v>36</v>
      </c>
      <c r="B25" s="47"/>
      <c r="C25" s="9"/>
      <c r="D25" s="10"/>
      <c r="E25" s="11">
        <v>300000</v>
      </c>
      <c r="F25" s="11">
        <v>9650000</v>
      </c>
      <c r="G25" s="11"/>
      <c r="H25" s="11"/>
      <c r="I25" s="11">
        <v>17638</v>
      </c>
      <c r="J25" s="11">
        <v>17638</v>
      </c>
      <c r="K25" s="11">
        <v>891249</v>
      </c>
      <c r="L25" s="11">
        <v>-898545</v>
      </c>
      <c r="M25" s="11">
        <v>5798662</v>
      </c>
      <c r="N25" s="11">
        <v>5791366</v>
      </c>
      <c r="O25" s="11"/>
      <c r="P25" s="11"/>
      <c r="Q25" s="11">
        <v>782538</v>
      </c>
      <c r="R25" s="11">
        <v>782538</v>
      </c>
      <c r="S25" s="11"/>
      <c r="T25" s="11"/>
      <c r="U25" s="11">
        <v>24227</v>
      </c>
      <c r="V25" s="11">
        <v>24227</v>
      </c>
      <c r="W25" s="11">
        <v>6615769</v>
      </c>
      <c r="X25" s="11">
        <v>9650000</v>
      </c>
      <c r="Y25" s="11">
        <v>-3034231</v>
      </c>
      <c r="Z25" s="2">
        <v>-31.44</v>
      </c>
      <c r="AA25" s="15">
        <v>9650000</v>
      </c>
    </row>
    <row r="26" spans="1:27" ht="13.5">
      <c r="A26" s="48" t="s">
        <v>37</v>
      </c>
      <c r="B26" s="63"/>
      <c r="C26" s="49">
        <f aca="true" t="shared" si="3" ref="C26:Y26">SUM(C21:C25)</f>
        <v>19621654</v>
      </c>
      <c r="D26" s="50">
        <f t="shared" si="3"/>
        <v>0</v>
      </c>
      <c r="E26" s="51">
        <f t="shared" si="3"/>
        <v>89848448</v>
      </c>
      <c r="F26" s="51">
        <f t="shared" si="3"/>
        <v>63810623</v>
      </c>
      <c r="G26" s="51">
        <f t="shared" si="3"/>
        <v>0</v>
      </c>
      <c r="H26" s="51">
        <f t="shared" si="3"/>
        <v>9793377</v>
      </c>
      <c r="I26" s="51">
        <f t="shared" si="3"/>
        <v>373144</v>
      </c>
      <c r="J26" s="51">
        <f t="shared" si="3"/>
        <v>10166521</v>
      </c>
      <c r="K26" s="51">
        <f t="shared" si="3"/>
        <v>6351650</v>
      </c>
      <c r="L26" s="51">
        <f t="shared" si="3"/>
        <v>2854382</v>
      </c>
      <c r="M26" s="51">
        <f t="shared" si="3"/>
        <v>18673978</v>
      </c>
      <c r="N26" s="51">
        <f t="shared" si="3"/>
        <v>27880010</v>
      </c>
      <c r="O26" s="51">
        <f t="shared" si="3"/>
        <v>-2033023</v>
      </c>
      <c r="P26" s="51">
        <f t="shared" si="3"/>
        <v>2645440</v>
      </c>
      <c r="Q26" s="51">
        <f t="shared" si="3"/>
        <v>811095</v>
      </c>
      <c r="R26" s="51">
        <f t="shared" si="3"/>
        <v>1423512</v>
      </c>
      <c r="S26" s="51">
        <f t="shared" si="3"/>
        <v>1439307</v>
      </c>
      <c r="T26" s="51">
        <f t="shared" si="3"/>
        <v>269454</v>
      </c>
      <c r="U26" s="51">
        <f t="shared" si="3"/>
        <v>12356793</v>
      </c>
      <c r="V26" s="51">
        <f t="shared" si="3"/>
        <v>14065554</v>
      </c>
      <c r="W26" s="51">
        <f t="shared" si="3"/>
        <v>53535597</v>
      </c>
      <c r="X26" s="51">
        <f t="shared" si="3"/>
        <v>63810623</v>
      </c>
      <c r="Y26" s="51">
        <f t="shared" si="3"/>
        <v>-10275026</v>
      </c>
      <c r="Z26" s="52">
        <f>+IF(X26&lt;&gt;0,+(Y26/X26)*100,0)</f>
        <v>-16.102375305127488</v>
      </c>
      <c r="AA26" s="53">
        <f>SUM(AA21:AA25)</f>
        <v>63810623</v>
      </c>
    </row>
    <row r="27" spans="1:27" ht="13.5">
      <c r="A27" s="54" t="s">
        <v>38</v>
      </c>
      <c r="B27" s="64"/>
      <c r="C27" s="9">
        <v>16087033</v>
      </c>
      <c r="D27" s="10"/>
      <c r="E27" s="11">
        <v>35457160</v>
      </c>
      <c r="F27" s="11">
        <v>44578685</v>
      </c>
      <c r="G27" s="11"/>
      <c r="H27" s="11">
        <v>394661</v>
      </c>
      <c r="I27" s="11">
        <v>4791612</v>
      </c>
      <c r="J27" s="11">
        <v>5186273</v>
      </c>
      <c r="K27" s="11">
        <v>3937716</v>
      </c>
      <c r="L27" s="11">
        <v>1374845</v>
      </c>
      <c r="M27" s="11">
        <v>3937170</v>
      </c>
      <c r="N27" s="11">
        <v>9249731</v>
      </c>
      <c r="O27" s="11">
        <v>1094027</v>
      </c>
      <c r="P27" s="11">
        <v>149758</v>
      </c>
      <c r="Q27" s="11">
        <v>3414625</v>
      </c>
      <c r="R27" s="11">
        <v>4658410</v>
      </c>
      <c r="S27" s="11">
        <v>1522866</v>
      </c>
      <c r="T27" s="11">
        <v>662604</v>
      </c>
      <c r="U27" s="11">
        <v>2751716</v>
      </c>
      <c r="V27" s="11">
        <v>4937186</v>
      </c>
      <c r="W27" s="11">
        <v>24031600</v>
      </c>
      <c r="X27" s="11">
        <v>44578685</v>
      </c>
      <c r="Y27" s="11">
        <v>-20547085</v>
      </c>
      <c r="Z27" s="2">
        <v>-46.09</v>
      </c>
      <c r="AA27" s="15">
        <v>44578685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97480376</v>
      </c>
      <c r="D36" s="10">
        <f t="shared" si="4"/>
        <v>0</v>
      </c>
      <c r="E36" s="11">
        <f t="shared" si="4"/>
        <v>116085058</v>
      </c>
      <c r="F36" s="11">
        <f t="shared" si="4"/>
        <v>123962903</v>
      </c>
      <c r="G36" s="11">
        <f t="shared" si="4"/>
        <v>0</v>
      </c>
      <c r="H36" s="11">
        <f t="shared" si="4"/>
        <v>12443593</v>
      </c>
      <c r="I36" s="11">
        <f t="shared" si="4"/>
        <v>7413910</v>
      </c>
      <c r="J36" s="11">
        <f t="shared" si="4"/>
        <v>19857503</v>
      </c>
      <c r="K36" s="11">
        <f t="shared" si="4"/>
        <v>14615152</v>
      </c>
      <c r="L36" s="11">
        <f t="shared" si="4"/>
        <v>11154586</v>
      </c>
      <c r="M36" s="11">
        <f t="shared" si="4"/>
        <v>10570951</v>
      </c>
      <c r="N36" s="11">
        <f t="shared" si="4"/>
        <v>36340689</v>
      </c>
      <c r="O36" s="11">
        <f t="shared" si="4"/>
        <v>4764468</v>
      </c>
      <c r="P36" s="11">
        <f t="shared" si="4"/>
        <v>7370527</v>
      </c>
      <c r="Q36" s="11">
        <f t="shared" si="4"/>
        <v>3422293</v>
      </c>
      <c r="R36" s="11">
        <f t="shared" si="4"/>
        <v>15557288</v>
      </c>
      <c r="S36" s="11">
        <f t="shared" si="4"/>
        <v>6753850</v>
      </c>
      <c r="T36" s="11">
        <f t="shared" si="4"/>
        <v>2128497</v>
      </c>
      <c r="U36" s="11">
        <f t="shared" si="4"/>
        <v>7027592</v>
      </c>
      <c r="V36" s="11">
        <f t="shared" si="4"/>
        <v>15909939</v>
      </c>
      <c r="W36" s="11">
        <f t="shared" si="4"/>
        <v>87665419</v>
      </c>
      <c r="X36" s="11">
        <f t="shared" si="4"/>
        <v>123962903</v>
      </c>
      <c r="Y36" s="11">
        <f t="shared" si="4"/>
        <v>-36297484</v>
      </c>
      <c r="Z36" s="2">
        <f aca="true" t="shared" si="5" ref="Z36:Z49">+IF(X36&lt;&gt;0,+(Y36/X36)*100,0)</f>
        <v>-29.280924471412224</v>
      </c>
      <c r="AA36" s="15">
        <f>AA6+AA21</f>
        <v>123962903</v>
      </c>
    </row>
    <row r="37" spans="1:27" ht="13.5">
      <c r="A37" s="46" t="s">
        <v>33</v>
      </c>
      <c r="B37" s="47"/>
      <c r="C37" s="9">
        <f t="shared" si="4"/>
        <v>32943055</v>
      </c>
      <c r="D37" s="10">
        <f t="shared" si="4"/>
        <v>0</v>
      </c>
      <c r="E37" s="11">
        <f t="shared" si="4"/>
        <v>83900000</v>
      </c>
      <c r="F37" s="11">
        <f t="shared" si="4"/>
        <v>86037764</v>
      </c>
      <c r="G37" s="11">
        <f t="shared" si="4"/>
        <v>119352</v>
      </c>
      <c r="H37" s="11">
        <f t="shared" si="4"/>
        <v>6088801</v>
      </c>
      <c r="I37" s="11">
        <f t="shared" si="4"/>
        <v>139359</v>
      </c>
      <c r="J37" s="11">
        <f t="shared" si="4"/>
        <v>6347512</v>
      </c>
      <c r="K37" s="11">
        <f t="shared" si="4"/>
        <v>5489384</v>
      </c>
      <c r="L37" s="11">
        <f t="shared" si="4"/>
        <v>9334473</v>
      </c>
      <c r="M37" s="11">
        <f t="shared" si="4"/>
        <v>19111484</v>
      </c>
      <c r="N37" s="11">
        <f t="shared" si="4"/>
        <v>33935341</v>
      </c>
      <c r="O37" s="11">
        <f t="shared" si="4"/>
        <v>-5624797</v>
      </c>
      <c r="P37" s="11">
        <f t="shared" si="4"/>
        <v>7482589</v>
      </c>
      <c r="Q37" s="11">
        <f t="shared" si="4"/>
        <v>242630</v>
      </c>
      <c r="R37" s="11">
        <f t="shared" si="4"/>
        <v>2100422</v>
      </c>
      <c r="S37" s="11">
        <f t="shared" si="4"/>
        <v>490429</v>
      </c>
      <c r="T37" s="11">
        <f t="shared" si="4"/>
        <v>381224</v>
      </c>
      <c r="U37" s="11">
        <f t="shared" si="4"/>
        <v>14195137</v>
      </c>
      <c r="V37" s="11">
        <f t="shared" si="4"/>
        <v>15066790</v>
      </c>
      <c r="W37" s="11">
        <f t="shared" si="4"/>
        <v>57450065</v>
      </c>
      <c r="X37" s="11">
        <f t="shared" si="4"/>
        <v>86037764</v>
      </c>
      <c r="Y37" s="11">
        <f t="shared" si="4"/>
        <v>-28587699</v>
      </c>
      <c r="Z37" s="2">
        <f t="shared" si="5"/>
        <v>-33.22691998364811</v>
      </c>
      <c r="AA37" s="15">
        <f>AA7+AA22</f>
        <v>86037764</v>
      </c>
    </row>
    <row r="38" spans="1:27" ht="13.5">
      <c r="A38" s="46" t="s">
        <v>34</v>
      </c>
      <c r="B38" s="47"/>
      <c r="C38" s="9">
        <f t="shared" si="4"/>
        <v>12256476</v>
      </c>
      <c r="D38" s="10">
        <f t="shared" si="4"/>
        <v>0</v>
      </c>
      <c r="E38" s="11">
        <f t="shared" si="4"/>
        <v>4550000</v>
      </c>
      <c r="F38" s="11">
        <f t="shared" si="4"/>
        <v>20635332</v>
      </c>
      <c r="G38" s="11">
        <f t="shared" si="4"/>
        <v>0</v>
      </c>
      <c r="H38" s="11">
        <f t="shared" si="4"/>
        <v>0</v>
      </c>
      <c r="I38" s="11">
        <f t="shared" si="4"/>
        <v>809731</v>
      </c>
      <c r="J38" s="11">
        <f t="shared" si="4"/>
        <v>809731</v>
      </c>
      <c r="K38" s="11">
        <f t="shared" si="4"/>
        <v>0</v>
      </c>
      <c r="L38" s="11">
        <f t="shared" si="4"/>
        <v>0</v>
      </c>
      <c r="M38" s="11">
        <f t="shared" si="4"/>
        <v>2433175</v>
      </c>
      <c r="N38" s="11">
        <f t="shared" si="4"/>
        <v>2433175</v>
      </c>
      <c r="O38" s="11">
        <f t="shared" si="4"/>
        <v>-695502</v>
      </c>
      <c r="P38" s="11">
        <f t="shared" si="4"/>
        <v>0</v>
      </c>
      <c r="Q38" s="11">
        <f t="shared" si="4"/>
        <v>139665</v>
      </c>
      <c r="R38" s="11">
        <f t="shared" si="4"/>
        <v>-555837</v>
      </c>
      <c r="S38" s="11">
        <f t="shared" si="4"/>
        <v>0</v>
      </c>
      <c r="T38" s="11">
        <f t="shared" si="4"/>
        <v>0</v>
      </c>
      <c r="U38" s="11">
        <f t="shared" si="4"/>
        <v>617665</v>
      </c>
      <c r="V38" s="11">
        <f t="shared" si="4"/>
        <v>617665</v>
      </c>
      <c r="W38" s="11">
        <f t="shared" si="4"/>
        <v>3304734</v>
      </c>
      <c r="X38" s="11">
        <f t="shared" si="4"/>
        <v>20635332</v>
      </c>
      <c r="Y38" s="11">
        <f t="shared" si="4"/>
        <v>-17330598</v>
      </c>
      <c r="Z38" s="2">
        <f t="shared" si="5"/>
        <v>-83.98506987917617</v>
      </c>
      <c r="AA38" s="15">
        <f>AA8+AA23</f>
        <v>20635332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129370000</v>
      </c>
      <c r="F39" s="11">
        <f t="shared" si="4"/>
        <v>161500000</v>
      </c>
      <c r="G39" s="11">
        <f t="shared" si="4"/>
        <v>0</v>
      </c>
      <c r="H39" s="11">
        <f t="shared" si="4"/>
        <v>0</v>
      </c>
      <c r="I39" s="11">
        <f t="shared" si="4"/>
        <v>3250</v>
      </c>
      <c r="J39" s="11">
        <f t="shared" si="4"/>
        <v>3250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3250</v>
      </c>
      <c r="X39" s="11">
        <f t="shared" si="4"/>
        <v>161500000</v>
      </c>
      <c r="Y39" s="11">
        <f t="shared" si="4"/>
        <v>-161496750</v>
      </c>
      <c r="Z39" s="2">
        <f t="shared" si="5"/>
        <v>-99.99798761609907</v>
      </c>
      <c r="AA39" s="15">
        <f>AA9+AA24</f>
        <v>161500000</v>
      </c>
    </row>
    <row r="40" spans="1:27" ht="13.5">
      <c r="A40" s="46" t="s">
        <v>36</v>
      </c>
      <c r="B40" s="47"/>
      <c r="C40" s="9">
        <f t="shared" si="4"/>
        <v>81851117</v>
      </c>
      <c r="D40" s="10">
        <f t="shared" si="4"/>
        <v>0</v>
      </c>
      <c r="E40" s="11">
        <f t="shared" si="4"/>
        <v>21699551</v>
      </c>
      <c r="F40" s="11">
        <f t="shared" si="4"/>
        <v>18786655</v>
      </c>
      <c r="G40" s="11">
        <f t="shared" si="4"/>
        <v>0</v>
      </c>
      <c r="H40" s="11">
        <f t="shared" si="4"/>
        <v>270185</v>
      </c>
      <c r="I40" s="11">
        <f t="shared" si="4"/>
        <v>19203</v>
      </c>
      <c r="J40" s="11">
        <f t="shared" si="4"/>
        <v>289388</v>
      </c>
      <c r="K40" s="11">
        <f t="shared" si="4"/>
        <v>925257</v>
      </c>
      <c r="L40" s="11">
        <f t="shared" si="4"/>
        <v>261152</v>
      </c>
      <c r="M40" s="11">
        <f t="shared" si="4"/>
        <v>6693551</v>
      </c>
      <c r="N40" s="11">
        <f t="shared" si="4"/>
        <v>7879960</v>
      </c>
      <c r="O40" s="11">
        <f t="shared" si="4"/>
        <v>42773</v>
      </c>
      <c r="P40" s="11">
        <f t="shared" si="4"/>
        <v>104549</v>
      </c>
      <c r="Q40" s="11">
        <f t="shared" si="4"/>
        <v>1675081</v>
      </c>
      <c r="R40" s="11">
        <f t="shared" si="4"/>
        <v>1822403</v>
      </c>
      <c r="S40" s="11">
        <f t="shared" si="4"/>
        <v>212689</v>
      </c>
      <c r="T40" s="11">
        <f t="shared" si="4"/>
        <v>1622574</v>
      </c>
      <c r="U40" s="11">
        <f t="shared" si="4"/>
        <v>754333</v>
      </c>
      <c r="V40" s="11">
        <f t="shared" si="4"/>
        <v>2589596</v>
      </c>
      <c r="W40" s="11">
        <f t="shared" si="4"/>
        <v>12581347</v>
      </c>
      <c r="X40" s="11">
        <f t="shared" si="4"/>
        <v>18786655</v>
      </c>
      <c r="Y40" s="11">
        <f t="shared" si="4"/>
        <v>-6205308</v>
      </c>
      <c r="Z40" s="2">
        <f t="shared" si="5"/>
        <v>-33.03040376267089</v>
      </c>
      <c r="AA40" s="15">
        <f>AA10+AA25</f>
        <v>18786655</v>
      </c>
    </row>
    <row r="41" spans="1:27" ht="13.5">
      <c r="A41" s="48" t="s">
        <v>37</v>
      </c>
      <c r="B41" s="47"/>
      <c r="C41" s="49">
        <f aca="true" t="shared" si="6" ref="C41:Y41">SUM(C36:C40)</f>
        <v>224531024</v>
      </c>
      <c r="D41" s="50">
        <f t="shared" si="6"/>
        <v>0</v>
      </c>
      <c r="E41" s="51">
        <f t="shared" si="6"/>
        <v>355604609</v>
      </c>
      <c r="F41" s="51">
        <f t="shared" si="6"/>
        <v>410922654</v>
      </c>
      <c r="G41" s="51">
        <f t="shared" si="6"/>
        <v>119352</v>
      </c>
      <c r="H41" s="51">
        <f t="shared" si="6"/>
        <v>18802579</v>
      </c>
      <c r="I41" s="51">
        <f t="shared" si="6"/>
        <v>8385453</v>
      </c>
      <c r="J41" s="51">
        <f t="shared" si="6"/>
        <v>27307384</v>
      </c>
      <c r="K41" s="51">
        <f t="shared" si="6"/>
        <v>21029793</v>
      </c>
      <c r="L41" s="51">
        <f t="shared" si="6"/>
        <v>20750211</v>
      </c>
      <c r="M41" s="51">
        <f t="shared" si="6"/>
        <v>38809161</v>
      </c>
      <c r="N41" s="51">
        <f t="shared" si="6"/>
        <v>80589165</v>
      </c>
      <c r="O41" s="51">
        <f t="shared" si="6"/>
        <v>-1513058</v>
      </c>
      <c r="P41" s="51">
        <f t="shared" si="6"/>
        <v>14957665</v>
      </c>
      <c r="Q41" s="51">
        <f t="shared" si="6"/>
        <v>5479669</v>
      </c>
      <c r="R41" s="51">
        <f t="shared" si="6"/>
        <v>18924276</v>
      </c>
      <c r="S41" s="51">
        <f t="shared" si="6"/>
        <v>7456968</v>
      </c>
      <c r="T41" s="51">
        <f t="shared" si="6"/>
        <v>4132295</v>
      </c>
      <c r="U41" s="51">
        <f t="shared" si="6"/>
        <v>22594727</v>
      </c>
      <c r="V41" s="51">
        <f t="shared" si="6"/>
        <v>34183990</v>
      </c>
      <c r="W41" s="51">
        <f t="shared" si="6"/>
        <v>161004815</v>
      </c>
      <c r="X41" s="51">
        <f t="shared" si="6"/>
        <v>410922654</v>
      </c>
      <c r="Y41" s="51">
        <f t="shared" si="6"/>
        <v>-249917839</v>
      </c>
      <c r="Z41" s="52">
        <f t="shared" si="5"/>
        <v>-60.81870555620426</v>
      </c>
      <c r="AA41" s="53">
        <f>SUM(AA36:AA40)</f>
        <v>410922654</v>
      </c>
    </row>
    <row r="42" spans="1:27" ht="13.5">
      <c r="A42" s="54" t="s">
        <v>38</v>
      </c>
      <c r="B42" s="35"/>
      <c r="C42" s="65">
        <f aca="true" t="shared" si="7" ref="C42:Y48">C12+C27</f>
        <v>30756103</v>
      </c>
      <c r="D42" s="66">
        <f t="shared" si="7"/>
        <v>0</v>
      </c>
      <c r="E42" s="67">
        <f t="shared" si="7"/>
        <v>42320737</v>
      </c>
      <c r="F42" s="67">
        <f t="shared" si="7"/>
        <v>82199659</v>
      </c>
      <c r="G42" s="67">
        <f t="shared" si="7"/>
        <v>0</v>
      </c>
      <c r="H42" s="67">
        <f t="shared" si="7"/>
        <v>394661</v>
      </c>
      <c r="I42" s="67">
        <f t="shared" si="7"/>
        <v>4791612</v>
      </c>
      <c r="J42" s="67">
        <f t="shared" si="7"/>
        <v>5186273</v>
      </c>
      <c r="K42" s="67">
        <f t="shared" si="7"/>
        <v>3937716</v>
      </c>
      <c r="L42" s="67">
        <f t="shared" si="7"/>
        <v>1681803</v>
      </c>
      <c r="M42" s="67">
        <f t="shared" si="7"/>
        <v>7215218</v>
      </c>
      <c r="N42" s="67">
        <f t="shared" si="7"/>
        <v>12834737</v>
      </c>
      <c r="O42" s="67">
        <f t="shared" si="7"/>
        <v>1174654</v>
      </c>
      <c r="P42" s="67">
        <f t="shared" si="7"/>
        <v>4451899</v>
      </c>
      <c r="Q42" s="67">
        <f t="shared" si="7"/>
        <v>3484874</v>
      </c>
      <c r="R42" s="67">
        <f t="shared" si="7"/>
        <v>9111427</v>
      </c>
      <c r="S42" s="67">
        <f t="shared" si="7"/>
        <v>3735642</v>
      </c>
      <c r="T42" s="67">
        <f t="shared" si="7"/>
        <v>673351</v>
      </c>
      <c r="U42" s="67">
        <f t="shared" si="7"/>
        <v>6677420</v>
      </c>
      <c r="V42" s="67">
        <f t="shared" si="7"/>
        <v>11086413</v>
      </c>
      <c r="W42" s="67">
        <f t="shared" si="7"/>
        <v>38218850</v>
      </c>
      <c r="X42" s="67">
        <f t="shared" si="7"/>
        <v>82199659</v>
      </c>
      <c r="Y42" s="67">
        <f t="shared" si="7"/>
        <v>-43980809</v>
      </c>
      <c r="Z42" s="69">
        <f t="shared" si="5"/>
        <v>-53.50485578048444</v>
      </c>
      <c r="AA42" s="68">
        <f aca="true" t="shared" si="8" ref="AA42:AA48">AA12+AA27</f>
        <v>82199659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6157753</v>
      </c>
      <c r="D45" s="66">
        <f t="shared" si="7"/>
        <v>0</v>
      </c>
      <c r="E45" s="67">
        <f t="shared" si="7"/>
        <v>10500000</v>
      </c>
      <c r="F45" s="67">
        <f t="shared" si="7"/>
        <v>24997798</v>
      </c>
      <c r="G45" s="67">
        <f t="shared" si="7"/>
        <v>0</v>
      </c>
      <c r="H45" s="67">
        <f t="shared" si="7"/>
        <v>61642</v>
      </c>
      <c r="I45" s="67">
        <f t="shared" si="7"/>
        <v>172234</v>
      </c>
      <c r="J45" s="67">
        <f t="shared" si="7"/>
        <v>233876</v>
      </c>
      <c r="K45" s="67">
        <f t="shared" si="7"/>
        <v>112895</v>
      </c>
      <c r="L45" s="67">
        <f t="shared" si="7"/>
        <v>207421</v>
      </c>
      <c r="M45" s="67">
        <f t="shared" si="7"/>
        <v>2117182</v>
      </c>
      <c r="N45" s="67">
        <f t="shared" si="7"/>
        <v>2437498</v>
      </c>
      <c r="O45" s="67">
        <f t="shared" si="7"/>
        <v>172304</v>
      </c>
      <c r="P45" s="67">
        <f t="shared" si="7"/>
        <v>3541932</v>
      </c>
      <c r="Q45" s="67">
        <f t="shared" si="7"/>
        <v>237704</v>
      </c>
      <c r="R45" s="67">
        <f t="shared" si="7"/>
        <v>3951940</v>
      </c>
      <c r="S45" s="67">
        <f t="shared" si="7"/>
        <v>236426</v>
      </c>
      <c r="T45" s="67">
        <f t="shared" si="7"/>
        <v>998036</v>
      </c>
      <c r="U45" s="67">
        <f t="shared" si="7"/>
        <v>-846659</v>
      </c>
      <c r="V45" s="67">
        <f t="shared" si="7"/>
        <v>387803</v>
      </c>
      <c r="W45" s="67">
        <f t="shared" si="7"/>
        <v>7011117</v>
      </c>
      <c r="X45" s="67">
        <f t="shared" si="7"/>
        <v>24997798</v>
      </c>
      <c r="Y45" s="67">
        <f t="shared" si="7"/>
        <v>-17986681</v>
      </c>
      <c r="Z45" s="69">
        <f t="shared" si="5"/>
        <v>-71.95306162566798</v>
      </c>
      <c r="AA45" s="68">
        <f t="shared" si="8"/>
        <v>24997798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822943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262267823</v>
      </c>
      <c r="D49" s="78">
        <f t="shared" si="9"/>
        <v>0</v>
      </c>
      <c r="E49" s="79">
        <f t="shared" si="9"/>
        <v>408425346</v>
      </c>
      <c r="F49" s="79">
        <f t="shared" si="9"/>
        <v>518120111</v>
      </c>
      <c r="G49" s="79">
        <f t="shared" si="9"/>
        <v>119352</v>
      </c>
      <c r="H49" s="79">
        <f t="shared" si="9"/>
        <v>19258882</v>
      </c>
      <c r="I49" s="79">
        <f t="shared" si="9"/>
        <v>13349299</v>
      </c>
      <c r="J49" s="79">
        <f t="shared" si="9"/>
        <v>32727533</v>
      </c>
      <c r="K49" s="79">
        <f t="shared" si="9"/>
        <v>25080404</v>
      </c>
      <c r="L49" s="79">
        <f t="shared" si="9"/>
        <v>22639435</v>
      </c>
      <c r="M49" s="79">
        <f t="shared" si="9"/>
        <v>48141561</v>
      </c>
      <c r="N49" s="79">
        <f t="shared" si="9"/>
        <v>95861400</v>
      </c>
      <c r="O49" s="79">
        <f t="shared" si="9"/>
        <v>-166100</v>
      </c>
      <c r="P49" s="79">
        <f t="shared" si="9"/>
        <v>22951496</v>
      </c>
      <c r="Q49" s="79">
        <f t="shared" si="9"/>
        <v>9202247</v>
      </c>
      <c r="R49" s="79">
        <f t="shared" si="9"/>
        <v>31987643</v>
      </c>
      <c r="S49" s="79">
        <f t="shared" si="9"/>
        <v>11429036</v>
      </c>
      <c r="T49" s="79">
        <f t="shared" si="9"/>
        <v>5803682</v>
      </c>
      <c r="U49" s="79">
        <f t="shared" si="9"/>
        <v>28425488</v>
      </c>
      <c r="V49" s="79">
        <f t="shared" si="9"/>
        <v>45658206</v>
      </c>
      <c r="W49" s="79">
        <f t="shared" si="9"/>
        <v>206234782</v>
      </c>
      <c r="X49" s="79">
        <f t="shared" si="9"/>
        <v>518120111</v>
      </c>
      <c r="Y49" s="79">
        <f t="shared" si="9"/>
        <v>-311885329</v>
      </c>
      <c r="Z49" s="80">
        <f t="shared" si="5"/>
        <v>-60.195565155354494</v>
      </c>
      <c r="AA49" s="81">
        <f>SUM(AA41:AA48)</f>
        <v>518120111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98321972</v>
      </c>
      <c r="D51" s="66">
        <f t="shared" si="10"/>
        <v>0</v>
      </c>
      <c r="E51" s="67">
        <f t="shared" si="10"/>
        <v>213122785</v>
      </c>
      <c r="F51" s="67">
        <f t="shared" si="10"/>
        <v>152822315</v>
      </c>
      <c r="G51" s="67">
        <f t="shared" si="10"/>
        <v>21707759</v>
      </c>
      <c r="H51" s="67">
        <f t="shared" si="10"/>
        <v>4080373</v>
      </c>
      <c r="I51" s="67">
        <f t="shared" si="10"/>
        <v>-45929</v>
      </c>
      <c r="J51" s="67">
        <f t="shared" si="10"/>
        <v>25742203</v>
      </c>
      <c r="K51" s="67">
        <f t="shared" si="10"/>
        <v>4555937</v>
      </c>
      <c r="L51" s="67">
        <f t="shared" si="10"/>
        <v>5461376</v>
      </c>
      <c r="M51" s="67">
        <f t="shared" si="10"/>
        <v>28110429</v>
      </c>
      <c r="N51" s="67">
        <f t="shared" si="10"/>
        <v>38127742</v>
      </c>
      <c r="O51" s="67">
        <f t="shared" si="10"/>
        <v>-1074564</v>
      </c>
      <c r="P51" s="67">
        <f t="shared" si="10"/>
        <v>5956788</v>
      </c>
      <c r="Q51" s="67">
        <f t="shared" si="10"/>
        <v>4053434</v>
      </c>
      <c r="R51" s="67">
        <f t="shared" si="10"/>
        <v>8935658</v>
      </c>
      <c r="S51" s="67">
        <f t="shared" si="10"/>
        <v>8502567</v>
      </c>
      <c r="T51" s="67">
        <f t="shared" si="10"/>
        <v>1781395</v>
      </c>
      <c r="U51" s="67">
        <f t="shared" si="10"/>
        <v>-84165556</v>
      </c>
      <c r="V51" s="67">
        <f t="shared" si="10"/>
        <v>-73881594</v>
      </c>
      <c r="W51" s="67">
        <f t="shared" si="10"/>
        <v>-1075991</v>
      </c>
      <c r="X51" s="67">
        <f t="shared" si="10"/>
        <v>152822315</v>
      </c>
      <c r="Y51" s="67">
        <f t="shared" si="10"/>
        <v>-153898306</v>
      </c>
      <c r="Z51" s="69">
        <f>+IF(X51&lt;&gt;0,+(Y51/X51)*100,0)</f>
        <v>-100.70407976740832</v>
      </c>
      <c r="AA51" s="68">
        <f>SUM(AA57:AA61)</f>
        <v>152822315</v>
      </c>
    </row>
    <row r="52" spans="1:27" ht="13.5">
      <c r="A52" s="84" t="s">
        <v>32</v>
      </c>
      <c r="B52" s="47"/>
      <c r="C52" s="9">
        <v>46361648</v>
      </c>
      <c r="D52" s="10"/>
      <c r="E52" s="11">
        <v>82073500</v>
      </c>
      <c r="F52" s="11">
        <v>80000000</v>
      </c>
      <c r="G52" s="11">
        <v>20470169</v>
      </c>
      <c r="H52" s="11">
        <v>1496613</v>
      </c>
      <c r="I52" s="11">
        <v>-221975</v>
      </c>
      <c r="J52" s="11">
        <v>21744807</v>
      </c>
      <c r="K52" s="11">
        <v>2725225</v>
      </c>
      <c r="L52" s="11">
        <v>2881420</v>
      </c>
      <c r="M52" s="11">
        <v>9282442</v>
      </c>
      <c r="N52" s="11">
        <v>14889087</v>
      </c>
      <c r="O52" s="11">
        <v>411328</v>
      </c>
      <c r="P52" s="11">
        <v>284841</v>
      </c>
      <c r="Q52" s="11">
        <v>1501982</v>
      </c>
      <c r="R52" s="11">
        <v>2198151</v>
      </c>
      <c r="S52" s="11">
        <v>4007707</v>
      </c>
      <c r="T52" s="11">
        <v>86371</v>
      </c>
      <c r="U52" s="11">
        <v>11966191</v>
      </c>
      <c r="V52" s="11">
        <v>16060269</v>
      </c>
      <c r="W52" s="11">
        <v>54892314</v>
      </c>
      <c r="X52" s="11">
        <v>80000000</v>
      </c>
      <c r="Y52" s="11">
        <v>-25107686</v>
      </c>
      <c r="Z52" s="2">
        <v>-31.38</v>
      </c>
      <c r="AA52" s="15">
        <v>80000000</v>
      </c>
    </row>
    <row r="53" spans="1:27" ht="13.5">
      <c r="A53" s="84" t="s">
        <v>33</v>
      </c>
      <c r="B53" s="47"/>
      <c r="C53" s="9">
        <v>24019402</v>
      </c>
      <c r="D53" s="10"/>
      <c r="E53" s="11">
        <v>45983560</v>
      </c>
      <c r="F53" s="11">
        <v>45051560</v>
      </c>
      <c r="G53" s="11">
        <v>679768</v>
      </c>
      <c r="H53" s="11">
        <v>2165231</v>
      </c>
      <c r="I53" s="11">
        <v>1396126</v>
      </c>
      <c r="J53" s="11">
        <v>4241125</v>
      </c>
      <c r="K53" s="11">
        <v>1616876</v>
      </c>
      <c r="L53" s="11">
        <v>2080235</v>
      </c>
      <c r="M53" s="11">
        <v>1838576</v>
      </c>
      <c r="N53" s="11">
        <v>5535687</v>
      </c>
      <c r="O53" s="11">
        <v>1391893</v>
      </c>
      <c r="P53" s="11">
        <v>1424161</v>
      </c>
      <c r="Q53" s="11">
        <v>2096615</v>
      </c>
      <c r="R53" s="11">
        <v>4912669</v>
      </c>
      <c r="S53" s="11">
        <v>3811266</v>
      </c>
      <c r="T53" s="11">
        <v>1342776</v>
      </c>
      <c r="U53" s="11">
        <v>10189744</v>
      </c>
      <c r="V53" s="11">
        <v>15343786</v>
      </c>
      <c r="W53" s="11">
        <v>30033267</v>
      </c>
      <c r="X53" s="11">
        <v>45051560</v>
      </c>
      <c r="Y53" s="11">
        <v>-15018293</v>
      </c>
      <c r="Z53" s="2">
        <v>-33.34</v>
      </c>
      <c r="AA53" s="15">
        <v>45051560</v>
      </c>
    </row>
    <row r="54" spans="1:27" ht="13.5">
      <c r="A54" s="84" t="s">
        <v>34</v>
      </c>
      <c r="B54" s="47"/>
      <c r="C54" s="9">
        <v>3754729</v>
      </c>
      <c r="D54" s="10"/>
      <c r="E54" s="11">
        <v>13885802</v>
      </c>
      <c r="F54" s="11">
        <v>11583119</v>
      </c>
      <c r="G54" s="11">
        <v>114757</v>
      </c>
      <c r="H54" s="11">
        <v>129799</v>
      </c>
      <c r="I54" s="11">
        <v>206066</v>
      </c>
      <c r="J54" s="11">
        <v>450622</v>
      </c>
      <c r="K54" s="11">
        <v>191883</v>
      </c>
      <c r="L54" s="11">
        <v>298976</v>
      </c>
      <c r="M54" s="11">
        <v>2414975</v>
      </c>
      <c r="N54" s="11">
        <v>2905834</v>
      </c>
      <c r="O54" s="11">
        <v>239201</v>
      </c>
      <c r="P54" s="11">
        <v>108435</v>
      </c>
      <c r="Q54" s="11">
        <v>1997</v>
      </c>
      <c r="R54" s="11">
        <v>349633</v>
      </c>
      <c r="S54" s="11">
        <v>360689</v>
      </c>
      <c r="T54" s="11">
        <v>309800</v>
      </c>
      <c r="U54" s="11">
        <v>455475</v>
      </c>
      <c r="V54" s="11">
        <v>1125964</v>
      </c>
      <c r="W54" s="11">
        <v>4832053</v>
      </c>
      <c r="X54" s="11">
        <v>11583119</v>
      </c>
      <c r="Y54" s="11">
        <v>-6751066</v>
      </c>
      <c r="Z54" s="2">
        <v>-58.28</v>
      </c>
      <c r="AA54" s="15">
        <v>11583119</v>
      </c>
    </row>
    <row r="55" spans="1:27" ht="13.5">
      <c r="A55" s="84" t="s">
        <v>35</v>
      </c>
      <c r="B55" s="47"/>
      <c r="C55" s="9">
        <v>24181895</v>
      </c>
      <c r="D55" s="10"/>
      <c r="E55" s="11">
        <v>22081334</v>
      </c>
      <c r="F55" s="11">
        <v>16165536</v>
      </c>
      <c r="G55" s="11">
        <v>443065</v>
      </c>
      <c r="H55" s="11">
        <v>288730</v>
      </c>
      <c r="I55" s="11">
        <v>-1426146</v>
      </c>
      <c r="J55" s="11">
        <v>-694351</v>
      </c>
      <c r="K55" s="11">
        <v>21953</v>
      </c>
      <c r="L55" s="11">
        <v>200745</v>
      </c>
      <c r="M55" s="11">
        <v>14574436</v>
      </c>
      <c r="N55" s="11">
        <v>14797134</v>
      </c>
      <c r="O55" s="11">
        <v>-3116986</v>
      </c>
      <c r="P55" s="11">
        <v>4139351</v>
      </c>
      <c r="Q55" s="11">
        <v>448542</v>
      </c>
      <c r="R55" s="11">
        <v>1470907</v>
      </c>
      <c r="S55" s="11">
        <v>327203</v>
      </c>
      <c r="T55" s="11">
        <v>42448</v>
      </c>
      <c r="U55" s="11">
        <v>-106776966</v>
      </c>
      <c r="V55" s="11">
        <v>-106407315</v>
      </c>
      <c r="W55" s="11">
        <v>-90833625</v>
      </c>
      <c r="X55" s="11">
        <v>16165536</v>
      </c>
      <c r="Y55" s="11">
        <v>-106999161</v>
      </c>
      <c r="Z55" s="2">
        <v>-661.9</v>
      </c>
      <c r="AA55" s="15">
        <v>16165536</v>
      </c>
    </row>
    <row r="56" spans="1:27" ht="13.5">
      <c r="A56" s="84" t="s">
        <v>36</v>
      </c>
      <c r="B56" s="47"/>
      <c r="C56" s="9">
        <v>4298</v>
      </c>
      <c r="D56" s="10"/>
      <c r="E56" s="11">
        <v>20489817</v>
      </c>
      <c r="F56" s="11">
        <v>22100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>
        <v>4298</v>
      </c>
      <c r="R56" s="11">
        <v>4298</v>
      </c>
      <c r="S56" s="11">
        <v>-4298</v>
      </c>
      <c r="T56" s="11"/>
      <c r="U56" s="11"/>
      <c r="V56" s="11">
        <v>-4298</v>
      </c>
      <c r="W56" s="11"/>
      <c r="X56" s="11">
        <v>22100</v>
      </c>
      <c r="Y56" s="11">
        <v>-22100</v>
      </c>
      <c r="Z56" s="2">
        <v>-100</v>
      </c>
      <c r="AA56" s="15">
        <v>22100</v>
      </c>
    </row>
    <row r="57" spans="1:27" ht="13.5">
      <c r="A57" s="85" t="s">
        <v>37</v>
      </c>
      <c r="B57" s="47"/>
      <c r="C57" s="49">
        <f aca="true" t="shared" si="11" ref="C57:Y57">SUM(C52:C56)</f>
        <v>98321972</v>
      </c>
      <c r="D57" s="50">
        <f t="shared" si="11"/>
        <v>0</v>
      </c>
      <c r="E57" s="51">
        <f t="shared" si="11"/>
        <v>184514013</v>
      </c>
      <c r="F57" s="51">
        <f t="shared" si="11"/>
        <v>152822315</v>
      </c>
      <c r="G57" s="51">
        <f t="shared" si="11"/>
        <v>21707759</v>
      </c>
      <c r="H57" s="51">
        <f t="shared" si="11"/>
        <v>4080373</v>
      </c>
      <c r="I57" s="51">
        <f t="shared" si="11"/>
        <v>-45929</v>
      </c>
      <c r="J57" s="51">
        <f t="shared" si="11"/>
        <v>25742203</v>
      </c>
      <c r="K57" s="51">
        <f t="shared" si="11"/>
        <v>4555937</v>
      </c>
      <c r="L57" s="51">
        <f t="shared" si="11"/>
        <v>5461376</v>
      </c>
      <c r="M57" s="51">
        <f t="shared" si="11"/>
        <v>28110429</v>
      </c>
      <c r="N57" s="51">
        <f t="shared" si="11"/>
        <v>38127742</v>
      </c>
      <c r="O57" s="51">
        <f t="shared" si="11"/>
        <v>-1074564</v>
      </c>
      <c r="P57" s="51">
        <f t="shared" si="11"/>
        <v>5956788</v>
      </c>
      <c r="Q57" s="51">
        <f t="shared" si="11"/>
        <v>4053434</v>
      </c>
      <c r="R57" s="51">
        <f t="shared" si="11"/>
        <v>8935658</v>
      </c>
      <c r="S57" s="51">
        <f t="shared" si="11"/>
        <v>8502567</v>
      </c>
      <c r="T57" s="51">
        <f t="shared" si="11"/>
        <v>1781395</v>
      </c>
      <c r="U57" s="51">
        <f t="shared" si="11"/>
        <v>-84165556</v>
      </c>
      <c r="V57" s="51">
        <f t="shared" si="11"/>
        <v>-73881594</v>
      </c>
      <c r="W57" s="51">
        <f t="shared" si="11"/>
        <v>-1075991</v>
      </c>
      <c r="X57" s="51">
        <f t="shared" si="11"/>
        <v>152822315</v>
      </c>
      <c r="Y57" s="51">
        <f t="shared" si="11"/>
        <v>-153898306</v>
      </c>
      <c r="Z57" s="52">
        <f>+IF(X57&lt;&gt;0,+(Y57/X57)*100,0)</f>
        <v>-100.70407976740832</v>
      </c>
      <c r="AA57" s="53">
        <f>SUM(AA52:AA56)</f>
        <v>152822315</v>
      </c>
    </row>
    <row r="58" spans="1:27" ht="13.5">
      <c r="A58" s="86" t="s">
        <v>38</v>
      </c>
      <c r="B58" s="35"/>
      <c r="C58" s="9"/>
      <c r="D58" s="10"/>
      <c r="E58" s="11">
        <v>8441347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>
        <v>2667006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17500419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6211</v>
      </c>
      <c r="H65" s="11">
        <v>3670</v>
      </c>
      <c r="I65" s="11"/>
      <c r="J65" s="11">
        <v>9881</v>
      </c>
      <c r="K65" s="11">
        <v>1796</v>
      </c>
      <c r="L65" s="11">
        <v>29730</v>
      </c>
      <c r="M65" s="11"/>
      <c r="N65" s="11">
        <v>31526</v>
      </c>
      <c r="O65" s="11"/>
      <c r="P65" s="11">
        <v>9032724</v>
      </c>
      <c r="Q65" s="11">
        <v>1160080</v>
      </c>
      <c r="R65" s="11">
        <v>10192804</v>
      </c>
      <c r="S65" s="11">
        <v>1313482</v>
      </c>
      <c r="T65" s="11"/>
      <c r="U65" s="11">
        <v>1537204</v>
      </c>
      <c r="V65" s="11">
        <v>2850686</v>
      </c>
      <c r="W65" s="11">
        <v>13084897</v>
      </c>
      <c r="X65" s="11"/>
      <c r="Y65" s="11">
        <v>13084897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154056</v>
      </c>
      <c r="H66" s="14">
        <v>2389140</v>
      </c>
      <c r="I66" s="14">
        <v>998655</v>
      </c>
      <c r="J66" s="14">
        <v>3541851</v>
      </c>
      <c r="K66" s="14">
        <v>1276630</v>
      </c>
      <c r="L66" s="14">
        <v>1490022</v>
      </c>
      <c r="M66" s="14">
        <v>1728596</v>
      </c>
      <c r="N66" s="14">
        <v>4495248</v>
      </c>
      <c r="O66" s="14">
        <v>1138321</v>
      </c>
      <c r="P66" s="14">
        <v>1668740</v>
      </c>
      <c r="Q66" s="14">
        <v>1510001</v>
      </c>
      <c r="R66" s="14">
        <v>4317062</v>
      </c>
      <c r="S66" s="14">
        <v>1267750</v>
      </c>
      <c r="T66" s="14">
        <v>714979</v>
      </c>
      <c r="U66" s="14">
        <v>2366376</v>
      </c>
      <c r="V66" s="14">
        <v>4349105</v>
      </c>
      <c r="W66" s="14">
        <v>16703266</v>
      </c>
      <c r="X66" s="14"/>
      <c r="Y66" s="14">
        <v>16703266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21707759</v>
      </c>
      <c r="H67" s="11">
        <v>4391890</v>
      </c>
      <c r="I67" s="11">
        <v>431199</v>
      </c>
      <c r="J67" s="11">
        <v>26530848</v>
      </c>
      <c r="K67" s="11">
        <v>5008613</v>
      </c>
      <c r="L67" s="11">
        <v>6117006</v>
      </c>
      <c r="M67" s="11">
        <v>32459638</v>
      </c>
      <c r="N67" s="11">
        <v>43585257</v>
      </c>
      <c r="O67" s="11">
        <v>-1080163</v>
      </c>
      <c r="P67" s="11">
        <v>8019219</v>
      </c>
      <c r="Q67" s="11">
        <v>6514277</v>
      </c>
      <c r="R67" s="11">
        <v>13453333</v>
      </c>
      <c r="S67" s="11">
        <v>8502567</v>
      </c>
      <c r="T67" s="11">
        <v>509376</v>
      </c>
      <c r="U67" s="11">
        <v>-82864230</v>
      </c>
      <c r="V67" s="11">
        <v>-73852287</v>
      </c>
      <c r="W67" s="11">
        <v>9717151</v>
      </c>
      <c r="X67" s="11"/>
      <c r="Y67" s="11">
        <v>9717151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>
        <v>1546359</v>
      </c>
      <c r="T68" s="11">
        <v>69607</v>
      </c>
      <c r="U68" s="11">
        <v>923143</v>
      </c>
      <c r="V68" s="11">
        <v>2539109</v>
      </c>
      <c r="W68" s="11">
        <v>2539109</v>
      </c>
      <c r="X68" s="11"/>
      <c r="Y68" s="11">
        <v>2539109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21868026</v>
      </c>
      <c r="H69" s="79">
        <f t="shared" si="12"/>
        <v>6784700</v>
      </c>
      <c r="I69" s="79">
        <f t="shared" si="12"/>
        <v>1429854</v>
      </c>
      <c r="J69" s="79">
        <f t="shared" si="12"/>
        <v>30082580</v>
      </c>
      <c r="K69" s="79">
        <f t="shared" si="12"/>
        <v>6287039</v>
      </c>
      <c r="L69" s="79">
        <f t="shared" si="12"/>
        <v>7636758</v>
      </c>
      <c r="M69" s="79">
        <f t="shared" si="12"/>
        <v>34188234</v>
      </c>
      <c r="N69" s="79">
        <f t="shared" si="12"/>
        <v>48112031</v>
      </c>
      <c r="O69" s="79">
        <f t="shared" si="12"/>
        <v>58158</v>
      </c>
      <c r="P69" s="79">
        <f t="shared" si="12"/>
        <v>18720683</v>
      </c>
      <c r="Q69" s="79">
        <f t="shared" si="12"/>
        <v>9184358</v>
      </c>
      <c r="R69" s="79">
        <f t="shared" si="12"/>
        <v>27963199</v>
      </c>
      <c r="S69" s="79">
        <f t="shared" si="12"/>
        <v>12630158</v>
      </c>
      <c r="T69" s="79">
        <f t="shared" si="12"/>
        <v>1293962</v>
      </c>
      <c r="U69" s="79">
        <f t="shared" si="12"/>
        <v>-78037507</v>
      </c>
      <c r="V69" s="79">
        <f t="shared" si="12"/>
        <v>-64113387</v>
      </c>
      <c r="W69" s="79">
        <f t="shared" si="12"/>
        <v>42044423</v>
      </c>
      <c r="X69" s="79">
        <f t="shared" si="12"/>
        <v>0</v>
      </c>
      <c r="Y69" s="79">
        <f t="shared" si="12"/>
        <v>42044423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55366809</v>
      </c>
      <c r="D5" s="42">
        <f t="shared" si="0"/>
        <v>0</v>
      </c>
      <c r="E5" s="43">
        <f t="shared" si="0"/>
        <v>47271545</v>
      </c>
      <c r="F5" s="43">
        <f t="shared" si="0"/>
        <v>37190177</v>
      </c>
      <c r="G5" s="43">
        <f t="shared" si="0"/>
        <v>156897</v>
      </c>
      <c r="H5" s="43">
        <f t="shared" si="0"/>
        <v>3620580</v>
      </c>
      <c r="I5" s="43">
        <f t="shared" si="0"/>
        <v>1757885</v>
      </c>
      <c r="J5" s="43">
        <f t="shared" si="0"/>
        <v>5535362</v>
      </c>
      <c r="K5" s="43">
        <f t="shared" si="0"/>
        <v>2520582</v>
      </c>
      <c r="L5" s="43">
        <f t="shared" si="0"/>
        <v>2162838</v>
      </c>
      <c r="M5" s="43">
        <f t="shared" si="0"/>
        <v>981550</v>
      </c>
      <c r="N5" s="43">
        <f t="shared" si="0"/>
        <v>5664970</v>
      </c>
      <c r="O5" s="43">
        <f t="shared" si="0"/>
        <v>934126</v>
      </c>
      <c r="P5" s="43">
        <f t="shared" si="0"/>
        <v>4644937</v>
      </c>
      <c r="Q5" s="43">
        <f t="shared" si="0"/>
        <v>2865142</v>
      </c>
      <c r="R5" s="43">
        <f t="shared" si="0"/>
        <v>8444205</v>
      </c>
      <c r="S5" s="43">
        <f t="shared" si="0"/>
        <v>4879453</v>
      </c>
      <c r="T5" s="43">
        <f t="shared" si="0"/>
        <v>1823534</v>
      </c>
      <c r="U5" s="43">
        <f t="shared" si="0"/>
        <v>6467654</v>
      </c>
      <c r="V5" s="43">
        <f t="shared" si="0"/>
        <v>13170641</v>
      </c>
      <c r="W5" s="43">
        <f t="shared" si="0"/>
        <v>32815178</v>
      </c>
      <c r="X5" s="43">
        <f t="shared" si="0"/>
        <v>37190177</v>
      </c>
      <c r="Y5" s="43">
        <f t="shared" si="0"/>
        <v>-4374999</v>
      </c>
      <c r="Z5" s="44">
        <f>+IF(X5&lt;&gt;0,+(Y5/X5)*100,0)</f>
        <v>-11.763856353789336</v>
      </c>
      <c r="AA5" s="45">
        <f>SUM(AA11:AA18)</f>
        <v>37190177</v>
      </c>
    </row>
    <row r="6" spans="1:27" ht="13.5">
      <c r="A6" s="46" t="s">
        <v>32</v>
      </c>
      <c r="B6" s="47"/>
      <c r="C6" s="9">
        <v>8112244</v>
      </c>
      <c r="D6" s="10"/>
      <c r="E6" s="11">
        <v>7585000</v>
      </c>
      <c r="F6" s="11">
        <v>12998001</v>
      </c>
      <c r="G6" s="11"/>
      <c r="H6" s="11">
        <v>1303708</v>
      </c>
      <c r="I6" s="11">
        <v>765004</v>
      </c>
      <c r="J6" s="11">
        <v>2068712</v>
      </c>
      <c r="K6" s="11">
        <v>600612</v>
      </c>
      <c r="L6" s="11">
        <v>128213</v>
      </c>
      <c r="M6" s="11"/>
      <c r="N6" s="11">
        <v>728825</v>
      </c>
      <c r="O6" s="11"/>
      <c r="P6" s="11">
        <v>4053914</v>
      </c>
      <c r="Q6" s="11">
        <v>1035455</v>
      </c>
      <c r="R6" s="11">
        <v>5089369</v>
      </c>
      <c r="S6" s="11">
        <v>2835167</v>
      </c>
      <c r="T6" s="11">
        <v>1337927</v>
      </c>
      <c r="U6" s="11">
        <v>911134</v>
      </c>
      <c r="V6" s="11">
        <v>5084228</v>
      </c>
      <c r="W6" s="11">
        <v>12971134</v>
      </c>
      <c r="X6" s="11">
        <v>12998001</v>
      </c>
      <c r="Y6" s="11">
        <v>-26867</v>
      </c>
      <c r="Z6" s="2">
        <v>-0.21</v>
      </c>
      <c r="AA6" s="15">
        <v>12998001</v>
      </c>
    </row>
    <row r="7" spans="1:27" ht="13.5">
      <c r="A7" s="46" t="s">
        <v>33</v>
      </c>
      <c r="B7" s="47"/>
      <c r="C7" s="9">
        <v>9142365</v>
      </c>
      <c r="D7" s="10"/>
      <c r="E7" s="11">
        <v>15070000</v>
      </c>
      <c r="F7" s="11">
        <v>7136608</v>
      </c>
      <c r="G7" s="11">
        <v>131900</v>
      </c>
      <c r="H7" s="11">
        <v>541500</v>
      </c>
      <c r="I7" s="11">
        <v>133999</v>
      </c>
      <c r="J7" s="11">
        <v>807399</v>
      </c>
      <c r="K7" s="11">
        <v>42775</v>
      </c>
      <c r="L7" s="11">
        <v>922251</v>
      </c>
      <c r="M7" s="11">
        <v>323586</v>
      </c>
      <c r="N7" s="11">
        <v>1288612</v>
      </c>
      <c r="O7" s="11">
        <v>350642</v>
      </c>
      <c r="P7" s="11">
        <v>138608</v>
      </c>
      <c r="Q7" s="11">
        <v>553611</v>
      </c>
      <c r="R7" s="11">
        <v>1042861</v>
      </c>
      <c r="S7" s="11">
        <v>627350</v>
      </c>
      <c r="T7" s="11">
        <v>320090</v>
      </c>
      <c r="U7" s="11">
        <v>502686</v>
      </c>
      <c r="V7" s="11">
        <v>1450126</v>
      </c>
      <c r="W7" s="11">
        <v>4588998</v>
      </c>
      <c r="X7" s="11">
        <v>7136608</v>
      </c>
      <c r="Y7" s="11">
        <v>-2547610</v>
      </c>
      <c r="Z7" s="2">
        <v>-35.7</v>
      </c>
      <c r="AA7" s="15">
        <v>7136608</v>
      </c>
    </row>
    <row r="8" spans="1:27" ht="13.5">
      <c r="A8" s="46" t="s">
        <v>34</v>
      </c>
      <c r="B8" s="47"/>
      <c r="C8" s="9">
        <v>6149975</v>
      </c>
      <c r="D8" s="10"/>
      <c r="E8" s="11">
        <v>7600000</v>
      </c>
      <c r="F8" s="11">
        <v>750000</v>
      </c>
      <c r="G8" s="11"/>
      <c r="H8" s="11"/>
      <c r="I8" s="11"/>
      <c r="J8" s="11"/>
      <c r="K8" s="11"/>
      <c r="L8" s="11">
        <v>10429</v>
      </c>
      <c r="M8" s="11"/>
      <c r="N8" s="11">
        <v>10429</v>
      </c>
      <c r="O8" s="11"/>
      <c r="P8" s="11"/>
      <c r="Q8" s="11"/>
      <c r="R8" s="11"/>
      <c r="S8" s="11"/>
      <c r="T8" s="11"/>
      <c r="U8" s="11">
        <v>739550</v>
      </c>
      <c r="V8" s="11">
        <v>739550</v>
      </c>
      <c r="W8" s="11">
        <v>749979</v>
      </c>
      <c r="X8" s="11">
        <v>750000</v>
      </c>
      <c r="Y8" s="11">
        <v>-21</v>
      </c>
      <c r="Z8" s="2"/>
      <c r="AA8" s="15">
        <v>750000</v>
      </c>
    </row>
    <row r="9" spans="1:27" ht="13.5">
      <c r="A9" s="46" t="s">
        <v>35</v>
      </c>
      <c r="B9" s="47"/>
      <c r="C9" s="9">
        <v>11948799</v>
      </c>
      <c r="D9" s="10"/>
      <c r="E9" s="11">
        <v>856545</v>
      </c>
      <c r="F9" s="11">
        <v>286000</v>
      </c>
      <c r="G9" s="11"/>
      <c r="H9" s="11"/>
      <c r="I9" s="11"/>
      <c r="J9" s="11"/>
      <c r="K9" s="11"/>
      <c r="L9" s="11"/>
      <c r="M9" s="11"/>
      <c r="N9" s="11"/>
      <c r="O9" s="11"/>
      <c r="P9" s="11">
        <v>270079</v>
      </c>
      <c r="Q9" s="11"/>
      <c r="R9" s="11">
        <v>270079</v>
      </c>
      <c r="S9" s="11"/>
      <c r="T9" s="11"/>
      <c r="U9" s="11"/>
      <c r="V9" s="11"/>
      <c r="W9" s="11">
        <v>270079</v>
      </c>
      <c r="X9" s="11">
        <v>286000</v>
      </c>
      <c r="Y9" s="11">
        <v>-15921</v>
      </c>
      <c r="Z9" s="2">
        <v>-5.57</v>
      </c>
      <c r="AA9" s="15">
        <v>286000</v>
      </c>
    </row>
    <row r="10" spans="1:27" ht="13.5">
      <c r="A10" s="46" t="s">
        <v>36</v>
      </c>
      <c r="B10" s="47"/>
      <c r="C10" s="9"/>
      <c r="D10" s="10"/>
      <c r="E10" s="11">
        <v>470000</v>
      </c>
      <c r="F10" s="11">
        <v>712250</v>
      </c>
      <c r="G10" s="11"/>
      <c r="H10" s="11"/>
      <c r="I10" s="11">
        <v>29362</v>
      </c>
      <c r="J10" s="11">
        <v>29362</v>
      </c>
      <c r="K10" s="11"/>
      <c r="L10" s="11">
        <v>39899</v>
      </c>
      <c r="M10" s="11">
        <v>34451</v>
      </c>
      <c r="N10" s="11">
        <v>74350</v>
      </c>
      <c r="O10" s="11"/>
      <c r="P10" s="11">
        <v>6093</v>
      </c>
      <c r="Q10" s="11">
        <v>514652</v>
      </c>
      <c r="R10" s="11">
        <v>520745</v>
      </c>
      <c r="S10" s="11">
        <v>65113</v>
      </c>
      <c r="T10" s="11"/>
      <c r="U10" s="11">
        <v>76549</v>
      </c>
      <c r="V10" s="11">
        <v>141662</v>
      </c>
      <c r="W10" s="11">
        <v>766119</v>
      </c>
      <c r="X10" s="11">
        <v>712250</v>
      </c>
      <c r="Y10" s="11">
        <v>53869</v>
      </c>
      <c r="Z10" s="2">
        <v>7.56</v>
      </c>
      <c r="AA10" s="15">
        <v>712250</v>
      </c>
    </row>
    <row r="11" spans="1:27" ht="13.5">
      <c r="A11" s="48" t="s">
        <v>37</v>
      </c>
      <c r="B11" s="47"/>
      <c r="C11" s="49">
        <f aca="true" t="shared" si="1" ref="C11:Y11">SUM(C6:C10)</f>
        <v>35353383</v>
      </c>
      <c r="D11" s="50">
        <f t="shared" si="1"/>
        <v>0</v>
      </c>
      <c r="E11" s="51">
        <f t="shared" si="1"/>
        <v>31581545</v>
      </c>
      <c r="F11" s="51">
        <f t="shared" si="1"/>
        <v>21882859</v>
      </c>
      <c r="G11" s="51">
        <f t="shared" si="1"/>
        <v>131900</v>
      </c>
      <c r="H11" s="51">
        <f t="shared" si="1"/>
        <v>1845208</v>
      </c>
      <c r="I11" s="51">
        <f t="shared" si="1"/>
        <v>928365</v>
      </c>
      <c r="J11" s="51">
        <f t="shared" si="1"/>
        <v>2905473</v>
      </c>
      <c r="K11" s="51">
        <f t="shared" si="1"/>
        <v>643387</v>
      </c>
      <c r="L11" s="51">
        <f t="shared" si="1"/>
        <v>1100792</v>
      </c>
      <c r="M11" s="51">
        <f t="shared" si="1"/>
        <v>358037</v>
      </c>
      <c r="N11" s="51">
        <f t="shared" si="1"/>
        <v>2102216</v>
      </c>
      <c r="O11" s="51">
        <f t="shared" si="1"/>
        <v>350642</v>
      </c>
      <c r="P11" s="51">
        <f t="shared" si="1"/>
        <v>4468694</v>
      </c>
      <c r="Q11" s="51">
        <f t="shared" si="1"/>
        <v>2103718</v>
      </c>
      <c r="R11" s="51">
        <f t="shared" si="1"/>
        <v>6923054</v>
      </c>
      <c r="S11" s="51">
        <f t="shared" si="1"/>
        <v>3527630</v>
      </c>
      <c r="T11" s="51">
        <f t="shared" si="1"/>
        <v>1658017</v>
      </c>
      <c r="U11" s="51">
        <f t="shared" si="1"/>
        <v>2229919</v>
      </c>
      <c r="V11" s="51">
        <f t="shared" si="1"/>
        <v>7415566</v>
      </c>
      <c r="W11" s="51">
        <f t="shared" si="1"/>
        <v>19346309</v>
      </c>
      <c r="X11" s="51">
        <f t="shared" si="1"/>
        <v>21882859</v>
      </c>
      <c r="Y11" s="51">
        <f t="shared" si="1"/>
        <v>-2536550</v>
      </c>
      <c r="Z11" s="52">
        <f>+IF(X11&lt;&gt;0,+(Y11/X11)*100,0)</f>
        <v>-11.591492683839896</v>
      </c>
      <c r="AA11" s="53">
        <f>SUM(AA6:AA10)</f>
        <v>21882859</v>
      </c>
    </row>
    <row r="12" spans="1:27" ht="13.5">
      <c r="A12" s="54" t="s">
        <v>38</v>
      </c>
      <c r="B12" s="35"/>
      <c r="C12" s="9">
        <v>7918186</v>
      </c>
      <c r="D12" s="10"/>
      <c r="E12" s="11">
        <v>1650000</v>
      </c>
      <c r="F12" s="11">
        <v>570000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>
        <v>246544</v>
      </c>
      <c r="T12" s="11"/>
      <c r="U12" s="11">
        <v>126331</v>
      </c>
      <c r="V12" s="11">
        <v>372875</v>
      </c>
      <c r="W12" s="11">
        <v>372875</v>
      </c>
      <c r="X12" s="11">
        <v>570000</v>
      </c>
      <c r="Y12" s="11">
        <v>-197125</v>
      </c>
      <c r="Z12" s="2">
        <v>-34.58</v>
      </c>
      <c r="AA12" s="15">
        <v>570000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12095240</v>
      </c>
      <c r="D15" s="10"/>
      <c r="E15" s="11">
        <v>14015000</v>
      </c>
      <c r="F15" s="11">
        <v>14737318</v>
      </c>
      <c r="G15" s="11">
        <v>24997</v>
      </c>
      <c r="H15" s="11">
        <v>1775372</v>
      </c>
      <c r="I15" s="11">
        <v>829520</v>
      </c>
      <c r="J15" s="11">
        <v>2629889</v>
      </c>
      <c r="K15" s="11">
        <v>1877195</v>
      </c>
      <c r="L15" s="11">
        <v>1062046</v>
      </c>
      <c r="M15" s="11">
        <v>623513</v>
      </c>
      <c r="N15" s="11">
        <v>3562754</v>
      </c>
      <c r="O15" s="11">
        <v>583484</v>
      </c>
      <c r="P15" s="11">
        <v>176243</v>
      </c>
      <c r="Q15" s="11">
        <v>761424</v>
      </c>
      <c r="R15" s="11">
        <v>1521151</v>
      </c>
      <c r="S15" s="11">
        <v>1105279</v>
      </c>
      <c r="T15" s="11">
        <v>165517</v>
      </c>
      <c r="U15" s="11">
        <v>4111404</v>
      </c>
      <c r="V15" s="11">
        <v>5382200</v>
      </c>
      <c r="W15" s="11">
        <v>13095994</v>
      </c>
      <c r="X15" s="11">
        <v>14737318</v>
      </c>
      <c r="Y15" s="11">
        <v>-1641324</v>
      </c>
      <c r="Z15" s="2">
        <v>-11.14</v>
      </c>
      <c r="AA15" s="15">
        <v>14737318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25000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30804740</v>
      </c>
      <c r="D20" s="59">
        <f t="shared" si="2"/>
        <v>0</v>
      </c>
      <c r="E20" s="60">
        <f t="shared" si="2"/>
        <v>35120000</v>
      </c>
      <c r="F20" s="60">
        <f t="shared" si="2"/>
        <v>36693514</v>
      </c>
      <c r="G20" s="60">
        <f t="shared" si="2"/>
        <v>6440</v>
      </c>
      <c r="H20" s="60">
        <f t="shared" si="2"/>
        <v>5421305</v>
      </c>
      <c r="I20" s="60">
        <f t="shared" si="2"/>
        <v>9765999</v>
      </c>
      <c r="J20" s="60">
        <f t="shared" si="2"/>
        <v>15193744</v>
      </c>
      <c r="K20" s="60">
        <f t="shared" si="2"/>
        <v>-326872</v>
      </c>
      <c r="L20" s="60">
        <f t="shared" si="2"/>
        <v>2313157</v>
      </c>
      <c r="M20" s="60">
        <f t="shared" si="2"/>
        <v>1697723</v>
      </c>
      <c r="N20" s="60">
        <f t="shared" si="2"/>
        <v>3684008</v>
      </c>
      <c r="O20" s="60">
        <f t="shared" si="2"/>
        <v>577797</v>
      </c>
      <c r="P20" s="60">
        <f t="shared" si="2"/>
        <v>2390819</v>
      </c>
      <c r="Q20" s="60">
        <f t="shared" si="2"/>
        <v>1366153</v>
      </c>
      <c r="R20" s="60">
        <f t="shared" si="2"/>
        <v>4334769</v>
      </c>
      <c r="S20" s="60">
        <f t="shared" si="2"/>
        <v>726211</v>
      </c>
      <c r="T20" s="60">
        <f t="shared" si="2"/>
        <v>2370085</v>
      </c>
      <c r="U20" s="60">
        <f t="shared" si="2"/>
        <v>7206883</v>
      </c>
      <c r="V20" s="60">
        <f t="shared" si="2"/>
        <v>10303179</v>
      </c>
      <c r="W20" s="60">
        <f t="shared" si="2"/>
        <v>33515700</v>
      </c>
      <c r="X20" s="60">
        <f t="shared" si="2"/>
        <v>36693514</v>
      </c>
      <c r="Y20" s="60">
        <f t="shared" si="2"/>
        <v>-3177814</v>
      </c>
      <c r="Z20" s="61">
        <f>+IF(X20&lt;&gt;0,+(Y20/X20)*100,0)</f>
        <v>-8.66042429187894</v>
      </c>
      <c r="AA20" s="62">
        <f>SUM(AA26:AA33)</f>
        <v>36693514</v>
      </c>
    </row>
    <row r="21" spans="1:27" ht="13.5">
      <c r="A21" s="46" t="s">
        <v>32</v>
      </c>
      <c r="B21" s="47"/>
      <c r="C21" s="9">
        <v>6799777</v>
      </c>
      <c r="D21" s="10"/>
      <c r="E21" s="11">
        <v>4000000</v>
      </c>
      <c r="F21" s="11">
        <v>8745614</v>
      </c>
      <c r="G21" s="11"/>
      <c r="H21" s="11">
        <v>2089367</v>
      </c>
      <c r="I21" s="11">
        <v>3980403</v>
      </c>
      <c r="J21" s="11">
        <v>6069770</v>
      </c>
      <c r="K21" s="11">
        <v>-213717</v>
      </c>
      <c r="L21" s="11">
        <v>608479</v>
      </c>
      <c r="M21" s="11">
        <v>758069</v>
      </c>
      <c r="N21" s="11">
        <v>1152831</v>
      </c>
      <c r="O21" s="11">
        <v>354081</v>
      </c>
      <c r="P21" s="11"/>
      <c r="Q21" s="11">
        <v>54276</v>
      </c>
      <c r="R21" s="11">
        <v>408357</v>
      </c>
      <c r="S21" s="11">
        <v>200150</v>
      </c>
      <c r="T21" s="11">
        <v>209481</v>
      </c>
      <c r="U21" s="11">
        <v>355356</v>
      </c>
      <c r="V21" s="11">
        <v>764987</v>
      </c>
      <c r="W21" s="11">
        <v>8395945</v>
      </c>
      <c r="X21" s="11">
        <v>8745614</v>
      </c>
      <c r="Y21" s="11">
        <v>-349669</v>
      </c>
      <c r="Z21" s="2">
        <v>-4</v>
      </c>
      <c r="AA21" s="15">
        <v>8745614</v>
      </c>
    </row>
    <row r="22" spans="1:27" ht="13.5">
      <c r="A22" s="46" t="s">
        <v>33</v>
      </c>
      <c r="B22" s="47"/>
      <c r="C22" s="9">
        <v>652945</v>
      </c>
      <c r="D22" s="10"/>
      <c r="E22" s="11">
        <v>1350000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>
        <v>1190943</v>
      </c>
      <c r="D23" s="10"/>
      <c r="E23" s="11">
        <v>7450000</v>
      </c>
      <c r="F23" s="11">
        <v>7250000</v>
      </c>
      <c r="G23" s="11"/>
      <c r="H23" s="11">
        <v>407974</v>
      </c>
      <c r="I23" s="11">
        <v>1654013</v>
      </c>
      <c r="J23" s="11">
        <v>2061987</v>
      </c>
      <c r="K23" s="11">
        <v>171321</v>
      </c>
      <c r="L23" s="11">
        <v>387323</v>
      </c>
      <c r="M23" s="11">
        <v>496842</v>
      </c>
      <c r="N23" s="11">
        <v>1055486</v>
      </c>
      <c r="O23" s="11">
        <v>17799</v>
      </c>
      <c r="P23" s="11">
        <v>556234</v>
      </c>
      <c r="Q23" s="11">
        <v>396840</v>
      </c>
      <c r="R23" s="11">
        <v>970873</v>
      </c>
      <c r="S23" s="11">
        <v>104630</v>
      </c>
      <c r="T23" s="11">
        <v>1106949</v>
      </c>
      <c r="U23" s="11">
        <v>1227924</v>
      </c>
      <c r="V23" s="11">
        <v>2439503</v>
      </c>
      <c r="W23" s="11">
        <v>6527849</v>
      </c>
      <c r="X23" s="11">
        <v>7250000</v>
      </c>
      <c r="Y23" s="11">
        <v>-722151</v>
      </c>
      <c r="Z23" s="2">
        <v>-9.96</v>
      </c>
      <c r="AA23" s="15">
        <v>7250000</v>
      </c>
    </row>
    <row r="24" spans="1:27" ht="13.5">
      <c r="A24" s="46" t="s">
        <v>35</v>
      </c>
      <c r="B24" s="47"/>
      <c r="C24" s="9">
        <v>833070</v>
      </c>
      <c r="D24" s="10"/>
      <c r="E24" s="11">
        <v>12500000</v>
      </c>
      <c r="F24" s="11">
        <v>11027000</v>
      </c>
      <c r="G24" s="11"/>
      <c r="H24" s="11"/>
      <c r="I24" s="11">
        <v>1229653</v>
      </c>
      <c r="J24" s="11">
        <v>1229653</v>
      </c>
      <c r="K24" s="11">
        <v>-111290</v>
      </c>
      <c r="L24" s="11">
        <v>868474</v>
      </c>
      <c r="M24" s="11">
        <v>328184</v>
      </c>
      <c r="N24" s="11">
        <v>1085368</v>
      </c>
      <c r="O24" s="11">
        <v>197970</v>
      </c>
      <c r="P24" s="11">
        <v>1108807</v>
      </c>
      <c r="Q24" s="11">
        <v>282779</v>
      </c>
      <c r="R24" s="11">
        <v>1589556</v>
      </c>
      <c r="S24" s="11">
        <v>243706</v>
      </c>
      <c r="T24" s="11">
        <v>704611</v>
      </c>
      <c r="U24" s="11">
        <v>5159507</v>
      </c>
      <c r="V24" s="11">
        <v>6107824</v>
      </c>
      <c r="W24" s="11">
        <v>10012401</v>
      </c>
      <c r="X24" s="11">
        <v>11027000</v>
      </c>
      <c r="Y24" s="11">
        <v>-1014599</v>
      </c>
      <c r="Z24" s="2">
        <v>-9.2</v>
      </c>
      <c r="AA24" s="15">
        <v>11027000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9476735</v>
      </c>
      <c r="D26" s="50">
        <f t="shared" si="3"/>
        <v>0</v>
      </c>
      <c r="E26" s="51">
        <f t="shared" si="3"/>
        <v>25300000</v>
      </c>
      <c r="F26" s="51">
        <f t="shared" si="3"/>
        <v>27022614</v>
      </c>
      <c r="G26" s="51">
        <f t="shared" si="3"/>
        <v>0</v>
      </c>
      <c r="H26" s="51">
        <f t="shared" si="3"/>
        <v>2497341</v>
      </c>
      <c r="I26" s="51">
        <f t="shared" si="3"/>
        <v>6864069</v>
      </c>
      <c r="J26" s="51">
        <f t="shared" si="3"/>
        <v>9361410</v>
      </c>
      <c r="K26" s="51">
        <f t="shared" si="3"/>
        <v>-153686</v>
      </c>
      <c r="L26" s="51">
        <f t="shared" si="3"/>
        <v>1864276</v>
      </c>
      <c r="M26" s="51">
        <f t="shared" si="3"/>
        <v>1583095</v>
      </c>
      <c r="N26" s="51">
        <f t="shared" si="3"/>
        <v>3293685</v>
      </c>
      <c r="O26" s="51">
        <f t="shared" si="3"/>
        <v>569850</v>
      </c>
      <c r="P26" s="51">
        <f t="shared" si="3"/>
        <v>1665041</v>
      </c>
      <c r="Q26" s="51">
        <f t="shared" si="3"/>
        <v>733895</v>
      </c>
      <c r="R26" s="51">
        <f t="shared" si="3"/>
        <v>2968786</v>
      </c>
      <c r="S26" s="51">
        <f t="shared" si="3"/>
        <v>548486</v>
      </c>
      <c r="T26" s="51">
        <f t="shared" si="3"/>
        <v>2021041</v>
      </c>
      <c r="U26" s="51">
        <f t="shared" si="3"/>
        <v>6742787</v>
      </c>
      <c r="V26" s="51">
        <f t="shared" si="3"/>
        <v>9312314</v>
      </c>
      <c r="W26" s="51">
        <f t="shared" si="3"/>
        <v>24936195</v>
      </c>
      <c r="X26" s="51">
        <f t="shared" si="3"/>
        <v>27022614</v>
      </c>
      <c r="Y26" s="51">
        <f t="shared" si="3"/>
        <v>-2086419</v>
      </c>
      <c r="Z26" s="52">
        <f>+IF(X26&lt;&gt;0,+(Y26/X26)*100,0)</f>
        <v>-7.721011002118448</v>
      </c>
      <c r="AA26" s="53">
        <f>SUM(AA21:AA25)</f>
        <v>27022614</v>
      </c>
    </row>
    <row r="27" spans="1:27" ht="13.5">
      <c r="A27" s="54" t="s">
        <v>38</v>
      </c>
      <c r="B27" s="64"/>
      <c r="C27" s="9">
        <v>729105</v>
      </c>
      <c r="D27" s="10"/>
      <c r="E27" s="11">
        <v>6934000</v>
      </c>
      <c r="F27" s="11">
        <v>6900000</v>
      </c>
      <c r="G27" s="11"/>
      <c r="H27" s="11">
        <v>2902708</v>
      </c>
      <c r="I27" s="11">
        <v>2433213</v>
      </c>
      <c r="J27" s="11">
        <v>5335921</v>
      </c>
      <c r="K27" s="11">
        <v>-143797</v>
      </c>
      <c r="L27" s="11">
        <v>375740</v>
      </c>
      <c r="M27" s="11">
        <v>29074</v>
      </c>
      <c r="N27" s="11">
        <v>261017</v>
      </c>
      <c r="O27" s="11"/>
      <c r="P27" s="11">
        <v>335219</v>
      </c>
      <c r="Q27" s="11">
        <v>518879</v>
      </c>
      <c r="R27" s="11">
        <v>854098</v>
      </c>
      <c r="S27" s="11">
        <v>177725</v>
      </c>
      <c r="T27" s="11"/>
      <c r="U27" s="11">
        <v>242039</v>
      </c>
      <c r="V27" s="11">
        <v>419764</v>
      </c>
      <c r="W27" s="11">
        <v>6870800</v>
      </c>
      <c r="X27" s="11">
        <v>6900000</v>
      </c>
      <c r="Y27" s="11">
        <v>-29200</v>
      </c>
      <c r="Z27" s="2">
        <v>-0.42</v>
      </c>
      <c r="AA27" s="15">
        <v>6900000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20598900</v>
      </c>
      <c r="D30" s="10"/>
      <c r="E30" s="11">
        <v>2886000</v>
      </c>
      <c r="F30" s="11">
        <v>2770900</v>
      </c>
      <c r="G30" s="11">
        <v>6440</v>
      </c>
      <c r="H30" s="11">
        <v>21256</v>
      </c>
      <c r="I30" s="11">
        <v>468717</v>
      </c>
      <c r="J30" s="11">
        <v>496413</v>
      </c>
      <c r="K30" s="11">
        <v>-29389</v>
      </c>
      <c r="L30" s="11">
        <v>73141</v>
      </c>
      <c r="M30" s="11">
        <v>85554</v>
      </c>
      <c r="N30" s="11">
        <v>129306</v>
      </c>
      <c r="O30" s="11">
        <v>7947</v>
      </c>
      <c r="P30" s="11">
        <v>390559</v>
      </c>
      <c r="Q30" s="11">
        <v>113379</v>
      </c>
      <c r="R30" s="11">
        <v>511885</v>
      </c>
      <c r="S30" s="11"/>
      <c r="T30" s="11">
        <v>349044</v>
      </c>
      <c r="U30" s="11">
        <v>222057</v>
      </c>
      <c r="V30" s="11">
        <v>571101</v>
      </c>
      <c r="W30" s="11">
        <v>1708705</v>
      </c>
      <c r="X30" s="11">
        <v>2770900</v>
      </c>
      <c r="Y30" s="11">
        <v>-1062195</v>
      </c>
      <c r="Z30" s="2">
        <v>-38.33</v>
      </c>
      <c r="AA30" s="15">
        <v>2770900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14912021</v>
      </c>
      <c r="D36" s="10">
        <f t="shared" si="4"/>
        <v>0</v>
      </c>
      <c r="E36" s="11">
        <f t="shared" si="4"/>
        <v>11585000</v>
      </c>
      <c r="F36" s="11">
        <f t="shared" si="4"/>
        <v>21743615</v>
      </c>
      <c r="G36" s="11">
        <f t="shared" si="4"/>
        <v>0</v>
      </c>
      <c r="H36" s="11">
        <f t="shared" si="4"/>
        <v>3393075</v>
      </c>
      <c r="I36" s="11">
        <f t="shared" si="4"/>
        <v>4745407</v>
      </c>
      <c r="J36" s="11">
        <f t="shared" si="4"/>
        <v>8138482</v>
      </c>
      <c r="K36" s="11">
        <f t="shared" si="4"/>
        <v>386895</v>
      </c>
      <c r="L36" s="11">
        <f t="shared" si="4"/>
        <v>736692</v>
      </c>
      <c r="M36" s="11">
        <f t="shared" si="4"/>
        <v>758069</v>
      </c>
      <c r="N36" s="11">
        <f t="shared" si="4"/>
        <v>1881656</v>
      </c>
      <c r="O36" s="11">
        <f t="shared" si="4"/>
        <v>354081</v>
      </c>
      <c r="P36" s="11">
        <f t="shared" si="4"/>
        <v>4053914</v>
      </c>
      <c r="Q36" s="11">
        <f t="shared" si="4"/>
        <v>1089731</v>
      </c>
      <c r="R36" s="11">
        <f t="shared" si="4"/>
        <v>5497726</v>
      </c>
      <c r="S36" s="11">
        <f t="shared" si="4"/>
        <v>3035317</v>
      </c>
      <c r="T36" s="11">
        <f t="shared" si="4"/>
        <v>1547408</v>
      </c>
      <c r="U36" s="11">
        <f t="shared" si="4"/>
        <v>1266490</v>
      </c>
      <c r="V36" s="11">
        <f t="shared" si="4"/>
        <v>5849215</v>
      </c>
      <c r="W36" s="11">
        <f t="shared" si="4"/>
        <v>21367079</v>
      </c>
      <c r="X36" s="11">
        <f t="shared" si="4"/>
        <v>21743615</v>
      </c>
      <c r="Y36" s="11">
        <f t="shared" si="4"/>
        <v>-376536</v>
      </c>
      <c r="Z36" s="2">
        <f aca="true" t="shared" si="5" ref="Z36:Z49">+IF(X36&lt;&gt;0,+(Y36/X36)*100,0)</f>
        <v>-1.7317083658812022</v>
      </c>
      <c r="AA36" s="15">
        <f>AA6+AA21</f>
        <v>21743615</v>
      </c>
    </row>
    <row r="37" spans="1:27" ht="13.5">
      <c r="A37" s="46" t="s">
        <v>33</v>
      </c>
      <c r="B37" s="47"/>
      <c r="C37" s="9">
        <f t="shared" si="4"/>
        <v>9795310</v>
      </c>
      <c r="D37" s="10">
        <f t="shared" si="4"/>
        <v>0</v>
      </c>
      <c r="E37" s="11">
        <f t="shared" si="4"/>
        <v>16420000</v>
      </c>
      <c r="F37" s="11">
        <f t="shared" si="4"/>
        <v>7136608</v>
      </c>
      <c r="G37" s="11">
        <f t="shared" si="4"/>
        <v>131900</v>
      </c>
      <c r="H37" s="11">
        <f t="shared" si="4"/>
        <v>541500</v>
      </c>
      <c r="I37" s="11">
        <f t="shared" si="4"/>
        <v>133999</v>
      </c>
      <c r="J37" s="11">
        <f t="shared" si="4"/>
        <v>807399</v>
      </c>
      <c r="K37" s="11">
        <f t="shared" si="4"/>
        <v>42775</v>
      </c>
      <c r="L37" s="11">
        <f t="shared" si="4"/>
        <v>922251</v>
      </c>
      <c r="M37" s="11">
        <f t="shared" si="4"/>
        <v>323586</v>
      </c>
      <c r="N37" s="11">
        <f t="shared" si="4"/>
        <v>1288612</v>
      </c>
      <c r="O37" s="11">
        <f t="shared" si="4"/>
        <v>350642</v>
      </c>
      <c r="P37" s="11">
        <f t="shared" si="4"/>
        <v>138608</v>
      </c>
      <c r="Q37" s="11">
        <f t="shared" si="4"/>
        <v>553611</v>
      </c>
      <c r="R37" s="11">
        <f t="shared" si="4"/>
        <v>1042861</v>
      </c>
      <c r="S37" s="11">
        <f t="shared" si="4"/>
        <v>627350</v>
      </c>
      <c r="T37" s="11">
        <f t="shared" si="4"/>
        <v>320090</v>
      </c>
      <c r="U37" s="11">
        <f t="shared" si="4"/>
        <v>502686</v>
      </c>
      <c r="V37" s="11">
        <f t="shared" si="4"/>
        <v>1450126</v>
      </c>
      <c r="W37" s="11">
        <f t="shared" si="4"/>
        <v>4588998</v>
      </c>
      <c r="X37" s="11">
        <f t="shared" si="4"/>
        <v>7136608</v>
      </c>
      <c r="Y37" s="11">
        <f t="shared" si="4"/>
        <v>-2547610</v>
      </c>
      <c r="Z37" s="2">
        <f t="shared" si="5"/>
        <v>-35.69777126612531</v>
      </c>
      <c r="AA37" s="15">
        <f>AA7+AA22</f>
        <v>7136608</v>
      </c>
    </row>
    <row r="38" spans="1:27" ht="13.5">
      <c r="A38" s="46" t="s">
        <v>34</v>
      </c>
      <c r="B38" s="47"/>
      <c r="C38" s="9">
        <f t="shared" si="4"/>
        <v>7340918</v>
      </c>
      <c r="D38" s="10">
        <f t="shared" si="4"/>
        <v>0</v>
      </c>
      <c r="E38" s="11">
        <f t="shared" si="4"/>
        <v>15050000</v>
      </c>
      <c r="F38" s="11">
        <f t="shared" si="4"/>
        <v>8000000</v>
      </c>
      <c r="G38" s="11">
        <f t="shared" si="4"/>
        <v>0</v>
      </c>
      <c r="H38" s="11">
        <f t="shared" si="4"/>
        <v>407974</v>
      </c>
      <c r="I38" s="11">
        <f t="shared" si="4"/>
        <v>1654013</v>
      </c>
      <c r="J38" s="11">
        <f t="shared" si="4"/>
        <v>2061987</v>
      </c>
      <c r="K38" s="11">
        <f t="shared" si="4"/>
        <v>171321</v>
      </c>
      <c r="L38" s="11">
        <f t="shared" si="4"/>
        <v>397752</v>
      </c>
      <c r="M38" s="11">
        <f t="shared" si="4"/>
        <v>496842</v>
      </c>
      <c r="N38" s="11">
        <f t="shared" si="4"/>
        <v>1065915</v>
      </c>
      <c r="O38" s="11">
        <f t="shared" si="4"/>
        <v>17799</v>
      </c>
      <c r="P38" s="11">
        <f t="shared" si="4"/>
        <v>556234</v>
      </c>
      <c r="Q38" s="11">
        <f t="shared" si="4"/>
        <v>396840</v>
      </c>
      <c r="R38" s="11">
        <f t="shared" si="4"/>
        <v>970873</v>
      </c>
      <c r="S38" s="11">
        <f t="shared" si="4"/>
        <v>104630</v>
      </c>
      <c r="T38" s="11">
        <f t="shared" si="4"/>
        <v>1106949</v>
      </c>
      <c r="U38" s="11">
        <f t="shared" si="4"/>
        <v>1967474</v>
      </c>
      <c r="V38" s="11">
        <f t="shared" si="4"/>
        <v>3179053</v>
      </c>
      <c r="W38" s="11">
        <f t="shared" si="4"/>
        <v>7277828</v>
      </c>
      <c r="X38" s="11">
        <f t="shared" si="4"/>
        <v>8000000</v>
      </c>
      <c r="Y38" s="11">
        <f t="shared" si="4"/>
        <v>-722172</v>
      </c>
      <c r="Z38" s="2">
        <f t="shared" si="5"/>
        <v>-9.02715</v>
      </c>
      <c r="AA38" s="15">
        <f>AA8+AA23</f>
        <v>8000000</v>
      </c>
    </row>
    <row r="39" spans="1:27" ht="13.5">
      <c r="A39" s="46" t="s">
        <v>35</v>
      </c>
      <c r="B39" s="47"/>
      <c r="C39" s="9">
        <f t="shared" si="4"/>
        <v>12781869</v>
      </c>
      <c r="D39" s="10">
        <f t="shared" si="4"/>
        <v>0</v>
      </c>
      <c r="E39" s="11">
        <f t="shared" si="4"/>
        <v>13356545</v>
      </c>
      <c r="F39" s="11">
        <f t="shared" si="4"/>
        <v>11313000</v>
      </c>
      <c r="G39" s="11">
        <f t="shared" si="4"/>
        <v>0</v>
      </c>
      <c r="H39" s="11">
        <f t="shared" si="4"/>
        <v>0</v>
      </c>
      <c r="I39" s="11">
        <f t="shared" si="4"/>
        <v>1229653</v>
      </c>
      <c r="J39" s="11">
        <f t="shared" si="4"/>
        <v>1229653</v>
      </c>
      <c r="K39" s="11">
        <f t="shared" si="4"/>
        <v>-111290</v>
      </c>
      <c r="L39" s="11">
        <f t="shared" si="4"/>
        <v>868474</v>
      </c>
      <c r="M39" s="11">
        <f t="shared" si="4"/>
        <v>328184</v>
      </c>
      <c r="N39" s="11">
        <f t="shared" si="4"/>
        <v>1085368</v>
      </c>
      <c r="O39" s="11">
        <f t="shared" si="4"/>
        <v>197970</v>
      </c>
      <c r="P39" s="11">
        <f t="shared" si="4"/>
        <v>1378886</v>
      </c>
      <c r="Q39" s="11">
        <f t="shared" si="4"/>
        <v>282779</v>
      </c>
      <c r="R39" s="11">
        <f t="shared" si="4"/>
        <v>1859635</v>
      </c>
      <c r="S39" s="11">
        <f t="shared" si="4"/>
        <v>243706</v>
      </c>
      <c r="T39" s="11">
        <f t="shared" si="4"/>
        <v>704611</v>
      </c>
      <c r="U39" s="11">
        <f t="shared" si="4"/>
        <v>5159507</v>
      </c>
      <c r="V39" s="11">
        <f t="shared" si="4"/>
        <v>6107824</v>
      </c>
      <c r="W39" s="11">
        <f t="shared" si="4"/>
        <v>10282480</v>
      </c>
      <c r="X39" s="11">
        <f t="shared" si="4"/>
        <v>11313000</v>
      </c>
      <c r="Y39" s="11">
        <f t="shared" si="4"/>
        <v>-1030520</v>
      </c>
      <c r="Z39" s="2">
        <f t="shared" si="5"/>
        <v>-9.109166445681959</v>
      </c>
      <c r="AA39" s="15">
        <f>AA9+AA24</f>
        <v>11313000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470000</v>
      </c>
      <c r="F40" s="11">
        <f t="shared" si="4"/>
        <v>712250</v>
      </c>
      <c r="G40" s="11">
        <f t="shared" si="4"/>
        <v>0</v>
      </c>
      <c r="H40" s="11">
        <f t="shared" si="4"/>
        <v>0</v>
      </c>
      <c r="I40" s="11">
        <f t="shared" si="4"/>
        <v>29362</v>
      </c>
      <c r="J40" s="11">
        <f t="shared" si="4"/>
        <v>29362</v>
      </c>
      <c r="K40" s="11">
        <f t="shared" si="4"/>
        <v>0</v>
      </c>
      <c r="L40" s="11">
        <f t="shared" si="4"/>
        <v>39899</v>
      </c>
      <c r="M40" s="11">
        <f t="shared" si="4"/>
        <v>34451</v>
      </c>
      <c r="N40" s="11">
        <f t="shared" si="4"/>
        <v>74350</v>
      </c>
      <c r="O40" s="11">
        <f t="shared" si="4"/>
        <v>0</v>
      </c>
      <c r="P40" s="11">
        <f t="shared" si="4"/>
        <v>6093</v>
      </c>
      <c r="Q40" s="11">
        <f t="shared" si="4"/>
        <v>514652</v>
      </c>
      <c r="R40" s="11">
        <f t="shared" si="4"/>
        <v>520745</v>
      </c>
      <c r="S40" s="11">
        <f t="shared" si="4"/>
        <v>65113</v>
      </c>
      <c r="T40" s="11">
        <f t="shared" si="4"/>
        <v>0</v>
      </c>
      <c r="U40" s="11">
        <f t="shared" si="4"/>
        <v>76549</v>
      </c>
      <c r="V40" s="11">
        <f t="shared" si="4"/>
        <v>141662</v>
      </c>
      <c r="W40" s="11">
        <f t="shared" si="4"/>
        <v>766119</v>
      </c>
      <c r="X40" s="11">
        <f t="shared" si="4"/>
        <v>712250</v>
      </c>
      <c r="Y40" s="11">
        <f t="shared" si="4"/>
        <v>53869</v>
      </c>
      <c r="Z40" s="2">
        <f t="shared" si="5"/>
        <v>7.563215163215163</v>
      </c>
      <c r="AA40" s="15">
        <f>AA10+AA25</f>
        <v>712250</v>
      </c>
    </row>
    <row r="41" spans="1:27" ht="13.5">
      <c r="A41" s="48" t="s">
        <v>37</v>
      </c>
      <c r="B41" s="47"/>
      <c r="C41" s="49">
        <f aca="true" t="shared" si="6" ref="C41:Y41">SUM(C36:C40)</f>
        <v>44830118</v>
      </c>
      <c r="D41" s="50">
        <f t="shared" si="6"/>
        <v>0</v>
      </c>
      <c r="E41" s="51">
        <f t="shared" si="6"/>
        <v>56881545</v>
      </c>
      <c r="F41" s="51">
        <f t="shared" si="6"/>
        <v>48905473</v>
      </c>
      <c r="G41" s="51">
        <f t="shared" si="6"/>
        <v>131900</v>
      </c>
      <c r="H41" s="51">
        <f t="shared" si="6"/>
        <v>4342549</v>
      </c>
      <c r="I41" s="51">
        <f t="shared" si="6"/>
        <v>7792434</v>
      </c>
      <c r="J41" s="51">
        <f t="shared" si="6"/>
        <v>12266883</v>
      </c>
      <c r="K41" s="51">
        <f t="shared" si="6"/>
        <v>489701</v>
      </c>
      <c r="L41" s="51">
        <f t="shared" si="6"/>
        <v>2965068</v>
      </c>
      <c r="M41" s="51">
        <f t="shared" si="6"/>
        <v>1941132</v>
      </c>
      <c r="N41" s="51">
        <f t="shared" si="6"/>
        <v>5395901</v>
      </c>
      <c r="O41" s="51">
        <f t="shared" si="6"/>
        <v>920492</v>
      </c>
      <c r="P41" s="51">
        <f t="shared" si="6"/>
        <v>6133735</v>
      </c>
      <c r="Q41" s="51">
        <f t="shared" si="6"/>
        <v>2837613</v>
      </c>
      <c r="R41" s="51">
        <f t="shared" si="6"/>
        <v>9891840</v>
      </c>
      <c r="S41" s="51">
        <f t="shared" si="6"/>
        <v>4076116</v>
      </c>
      <c r="T41" s="51">
        <f t="shared" si="6"/>
        <v>3679058</v>
      </c>
      <c r="U41" s="51">
        <f t="shared" si="6"/>
        <v>8972706</v>
      </c>
      <c r="V41" s="51">
        <f t="shared" si="6"/>
        <v>16727880</v>
      </c>
      <c r="W41" s="51">
        <f t="shared" si="6"/>
        <v>44282504</v>
      </c>
      <c r="X41" s="51">
        <f t="shared" si="6"/>
        <v>48905473</v>
      </c>
      <c r="Y41" s="51">
        <f t="shared" si="6"/>
        <v>-4622969</v>
      </c>
      <c r="Z41" s="52">
        <f t="shared" si="5"/>
        <v>-9.452866348925815</v>
      </c>
      <c r="AA41" s="53">
        <f>SUM(AA36:AA40)</f>
        <v>48905473</v>
      </c>
    </row>
    <row r="42" spans="1:27" ht="13.5">
      <c r="A42" s="54" t="s">
        <v>38</v>
      </c>
      <c r="B42" s="35"/>
      <c r="C42" s="65">
        <f aca="true" t="shared" si="7" ref="C42:Y48">C12+C27</f>
        <v>8647291</v>
      </c>
      <c r="D42" s="66">
        <f t="shared" si="7"/>
        <v>0</v>
      </c>
      <c r="E42" s="67">
        <f t="shared" si="7"/>
        <v>8584000</v>
      </c>
      <c r="F42" s="67">
        <f t="shared" si="7"/>
        <v>7470000</v>
      </c>
      <c r="G42" s="67">
        <f t="shared" si="7"/>
        <v>0</v>
      </c>
      <c r="H42" s="67">
        <f t="shared" si="7"/>
        <v>2902708</v>
      </c>
      <c r="I42" s="67">
        <f t="shared" si="7"/>
        <v>2433213</v>
      </c>
      <c r="J42" s="67">
        <f t="shared" si="7"/>
        <v>5335921</v>
      </c>
      <c r="K42" s="67">
        <f t="shared" si="7"/>
        <v>-143797</v>
      </c>
      <c r="L42" s="67">
        <f t="shared" si="7"/>
        <v>375740</v>
      </c>
      <c r="M42" s="67">
        <f t="shared" si="7"/>
        <v>29074</v>
      </c>
      <c r="N42" s="67">
        <f t="shared" si="7"/>
        <v>261017</v>
      </c>
      <c r="O42" s="67">
        <f t="shared" si="7"/>
        <v>0</v>
      </c>
      <c r="P42" s="67">
        <f t="shared" si="7"/>
        <v>335219</v>
      </c>
      <c r="Q42" s="67">
        <f t="shared" si="7"/>
        <v>518879</v>
      </c>
      <c r="R42" s="67">
        <f t="shared" si="7"/>
        <v>854098</v>
      </c>
      <c r="S42" s="67">
        <f t="shared" si="7"/>
        <v>424269</v>
      </c>
      <c r="T42" s="67">
        <f t="shared" si="7"/>
        <v>0</v>
      </c>
      <c r="U42" s="67">
        <f t="shared" si="7"/>
        <v>368370</v>
      </c>
      <c r="V42" s="67">
        <f t="shared" si="7"/>
        <v>792639</v>
      </c>
      <c r="W42" s="67">
        <f t="shared" si="7"/>
        <v>7243675</v>
      </c>
      <c r="X42" s="67">
        <f t="shared" si="7"/>
        <v>7470000</v>
      </c>
      <c r="Y42" s="67">
        <f t="shared" si="7"/>
        <v>-226325</v>
      </c>
      <c r="Z42" s="69">
        <f t="shared" si="5"/>
        <v>-3.0297858099062918</v>
      </c>
      <c r="AA42" s="68">
        <f aca="true" t="shared" si="8" ref="AA42:AA48">AA12+AA27</f>
        <v>7470000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32694140</v>
      </c>
      <c r="D45" s="66">
        <f t="shared" si="7"/>
        <v>0</v>
      </c>
      <c r="E45" s="67">
        <f t="shared" si="7"/>
        <v>16901000</v>
      </c>
      <c r="F45" s="67">
        <f t="shared" si="7"/>
        <v>17508218</v>
      </c>
      <c r="G45" s="67">
        <f t="shared" si="7"/>
        <v>31437</v>
      </c>
      <c r="H45" s="67">
        <f t="shared" si="7"/>
        <v>1796628</v>
      </c>
      <c r="I45" s="67">
        <f t="shared" si="7"/>
        <v>1298237</v>
      </c>
      <c r="J45" s="67">
        <f t="shared" si="7"/>
        <v>3126302</v>
      </c>
      <c r="K45" s="67">
        <f t="shared" si="7"/>
        <v>1847806</v>
      </c>
      <c r="L45" s="67">
        <f t="shared" si="7"/>
        <v>1135187</v>
      </c>
      <c r="M45" s="67">
        <f t="shared" si="7"/>
        <v>709067</v>
      </c>
      <c r="N45" s="67">
        <f t="shared" si="7"/>
        <v>3692060</v>
      </c>
      <c r="O45" s="67">
        <f t="shared" si="7"/>
        <v>591431</v>
      </c>
      <c r="P45" s="67">
        <f t="shared" si="7"/>
        <v>566802</v>
      </c>
      <c r="Q45" s="67">
        <f t="shared" si="7"/>
        <v>874803</v>
      </c>
      <c r="R45" s="67">
        <f t="shared" si="7"/>
        <v>2033036</v>
      </c>
      <c r="S45" s="67">
        <f t="shared" si="7"/>
        <v>1105279</v>
      </c>
      <c r="T45" s="67">
        <f t="shared" si="7"/>
        <v>514561</v>
      </c>
      <c r="U45" s="67">
        <f t="shared" si="7"/>
        <v>4333461</v>
      </c>
      <c r="V45" s="67">
        <f t="shared" si="7"/>
        <v>5953301</v>
      </c>
      <c r="W45" s="67">
        <f t="shared" si="7"/>
        <v>14804699</v>
      </c>
      <c r="X45" s="67">
        <f t="shared" si="7"/>
        <v>17508218</v>
      </c>
      <c r="Y45" s="67">
        <f t="shared" si="7"/>
        <v>-2703519</v>
      </c>
      <c r="Z45" s="69">
        <f t="shared" si="5"/>
        <v>-15.441428705080092</v>
      </c>
      <c r="AA45" s="68">
        <f t="shared" si="8"/>
        <v>17508218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25000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86171549</v>
      </c>
      <c r="D49" s="78">
        <f t="shared" si="9"/>
        <v>0</v>
      </c>
      <c r="E49" s="79">
        <f t="shared" si="9"/>
        <v>82391545</v>
      </c>
      <c r="F49" s="79">
        <f t="shared" si="9"/>
        <v>73883691</v>
      </c>
      <c r="G49" s="79">
        <f t="shared" si="9"/>
        <v>163337</v>
      </c>
      <c r="H49" s="79">
        <f t="shared" si="9"/>
        <v>9041885</v>
      </c>
      <c r="I49" s="79">
        <f t="shared" si="9"/>
        <v>11523884</v>
      </c>
      <c r="J49" s="79">
        <f t="shared" si="9"/>
        <v>20729106</v>
      </c>
      <c r="K49" s="79">
        <f t="shared" si="9"/>
        <v>2193710</v>
      </c>
      <c r="L49" s="79">
        <f t="shared" si="9"/>
        <v>4475995</v>
      </c>
      <c r="M49" s="79">
        <f t="shared" si="9"/>
        <v>2679273</v>
      </c>
      <c r="N49" s="79">
        <f t="shared" si="9"/>
        <v>9348978</v>
      </c>
      <c r="O49" s="79">
        <f t="shared" si="9"/>
        <v>1511923</v>
      </c>
      <c r="P49" s="79">
        <f t="shared" si="9"/>
        <v>7035756</v>
      </c>
      <c r="Q49" s="79">
        <f t="shared" si="9"/>
        <v>4231295</v>
      </c>
      <c r="R49" s="79">
        <f t="shared" si="9"/>
        <v>12778974</v>
      </c>
      <c r="S49" s="79">
        <f t="shared" si="9"/>
        <v>5605664</v>
      </c>
      <c r="T49" s="79">
        <f t="shared" si="9"/>
        <v>4193619</v>
      </c>
      <c r="U49" s="79">
        <f t="shared" si="9"/>
        <v>13674537</v>
      </c>
      <c r="V49" s="79">
        <f t="shared" si="9"/>
        <v>23473820</v>
      </c>
      <c r="W49" s="79">
        <f t="shared" si="9"/>
        <v>66330878</v>
      </c>
      <c r="X49" s="79">
        <f t="shared" si="9"/>
        <v>73883691</v>
      </c>
      <c r="Y49" s="79">
        <f t="shared" si="9"/>
        <v>-7552813</v>
      </c>
      <c r="Z49" s="80">
        <f t="shared" si="5"/>
        <v>-10.222571311441385</v>
      </c>
      <c r="AA49" s="81">
        <f>SUM(AA41:AA48)</f>
        <v>73883691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30203485</v>
      </c>
      <c r="D51" s="66">
        <f t="shared" si="10"/>
        <v>0</v>
      </c>
      <c r="E51" s="67">
        <f t="shared" si="10"/>
        <v>46793637</v>
      </c>
      <c r="F51" s="67">
        <f t="shared" si="10"/>
        <v>46207113</v>
      </c>
      <c r="G51" s="67">
        <f t="shared" si="10"/>
        <v>523942</v>
      </c>
      <c r="H51" s="67">
        <f t="shared" si="10"/>
        <v>1964759</v>
      </c>
      <c r="I51" s="67">
        <f t="shared" si="10"/>
        <v>1875476</v>
      </c>
      <c r="J51" s="67">
        <f t="shared" si="10"/>
        <v>4364177</v>
      </c>
      <c r="K51" s="67">
        <f t="shared" si="10"/>
        <v>2105746</v>
      </c>
      <c r="L51" s="67">
        <f t="shared" si="10"/>
        <v>4770873</v>
      </c>
      <c r="M51" s="67">
        <f t="shared" si="10"/>
        <v>3424597</v>
      </c>
      <c r="N51" s="67">
        <f t="shared" si="10"/>
        <v>10301216</v>
      </c>
      <c r="O51" s="67">
        <f t="shared" si="10"/>
        <v>2280478</v>
      </c>
      <c r="P51" s="67">
        <f t="shared" si="10"/>
        <v>4497485</v>
      </c>
      <c r="Q51" s="67">
        <f t="shared" si="10"/>
        <v>5577685</v>
      </c>
      <c r="R51" s="67">
        <f t="shared" si="10"/>
        <v>12355648</v>
      </c>
      <c r="S51" s="67">
        <f t="shared" si="10"/>
        <v>3921113</v>
      </c>
      <c r="T51" s="67">
        <f t="shared" si="10"/>
        <v>4302666</v>
      </c>
      <c r="U51" s="67">
        <f t="shared" si="10"/>
        <v>4793279</v>
      </c>
      <c r="V51" s="67">
        <f t="shared" si="10"/>
        <v>13017058</v>
      </c>
      <c r="W51" s="67">
        <f t="shared" si="10"/>
        <v>40038099</v>
      </c>
      <c r="X51" s="67">
        <f t="shared" si="10"/>
        <v>46207113</v>
      </c>
      <c r="Y51" s="67">
        <f t="shared" si="10"/>
        <v>-6169014</v>
      </c>
      <c r="Z51" s="69">
        <f>+IF(X51&lt;&gt;0,+(Y51/X51)*100,0)</f>
        <v>-13.350788654551952</v>
      </c>
      <c r="AA51" s="68">
        <f>SUM(AA57:AA61)</f>
        <v>46207113</v>
      </c>
    </row>
    <row r="52" spans="1:27" ht="13.5">
      <c r="A52" s="84" t="s">
        <v>32</v>
      </c>
      <c r="B52" s="47"/>
      <c r="C52" s="9"/>
      <c r="D52" s="10"/>
      <c r="E52" s="11">
        <v>19680000</v>
      </c>
      <c r="F52" s="11">
        <v>22437760</v>
      </c>
      <c r="G52" s="11"/>
      <c r="H52" s="11">
        <v>1061242</v>
      </c>
      <c r="I52" s="11">
        <v>692752</v>
      </c>
      <c r="J52" s="11">
        <v>1753994</v>
      </c>
      <c r="K52" s="11">
        <v>787033</v>
      </c>
      <c r="L52" s="11">
        <v>3735684</v>
      </c>
      <c r="M52" s="11">
        <v>1662708</v>
      </c>
      <c r="N52" s="11">
        <v>6185425</v>
      </c>
      <c r="O52" s="11"/>
      <c r="P52" s="11"/>
      <c r="Q52" s="11"/>
      <c r="R52" s="11"/>
      <c r="S52" s="11"/>
      <c r="T52" s="11"/>
      <c r="U52" s="11"/>
      <c r="V52" s="11"/>
      <c r="W52" s="11">
        <v>7939419</v>
      </c>
      <c r="X52" s="11">
        <v>22437760</v>
      </c>
      <c r="Y52" s="11">
        <v>-14498341</v>
      </c>
      <c r="Z52" s="2">
        <v>-64.62</v>
      </c>
      <c r="AA52" s="15">
        <v>22437760</v>
      </c>
    </row>
    <row r="53" spans="1:27" ht="13.5">
      <c r="A53" s="84" t="s">
        <v>33</v>
      </c>
      <c r="B53" s="47"/>
      <c r="C53" s="9"/>
      <c r="D53" s="10"/>
      <c r="E53" s="11">
        <v>3912000</v>
      </c>
      <c r="F53" s="11"/>
      <c r="G53" s="11">
        <v>229050</v>
      </c>
      <c r="H53" s="11">
        <v>109466</v>
      </c>
      <c r="I53" s="11">
        <v>271490</v>
      </c>
      <c r="J53" s="11">
        <v>610006</v>
      </c>
      <c r="K53" s="11">
        <v>283431</v>
      </c>
      <c r="L53" s="11">
        <v>232604</v>
      </c>
      <c r="M53" s="11">
        <v>128863</v>
      </c>
      <c r="N53" s="11">
        <v>644898</v>
      </c>
      <c r="O53" s="11">
        <v>282546</v>
      </c>
      <c r="P53" s="11"/>
      <c r="Q53" s="11"/>
      <c r="R53" s="11">
        <v>282546</v>
      </c>
      <c r="S53" s="11"/>
      <c r="T53" s="11"/>
      <c r="U53" s="11"/>
      <c r="V53" s="11"/>
      <c r="W53" s="11">
        <v>1537450</v>
      </c>
      <c r="X53" s="11"/>
      <c r="Y53" s="11">
        <v>1537450</v>
      </c>
      <c r="Z53" s="2"/>
      <c r="AA53" s="15"/>
    </row>
    <row r="54" spans="1:27" ht="13.5">
      <c r="A54" s="84" t="s">
        <v>34</v>
      </c>
      <c r="B54" s="47"/>
      <c r="C54" s="9"/>
      <c r="D54" s="10"/>
      <c r="E54" s="11">
        <v>2051044</v>
      </c>
      <c r="F54" s="11">
        <v>4193760</v>
      </c>
      <c r="G54" s="11">
        <v>144189</v>
      </c>
      <c r="H54" s="11">
        <v>149665</v>
      </c>
      <c r="I54" s="11">
        <v>239883</v>
      </c>
      <c r="J54" s="11">
        <v>533737</v>
      </c>
      <c r="K54" s="11">
        <v>217446</v>
      </c>
      <c r="L54" s="11">
        <v>59175</v>
      </c>
      <c r="M54" s="11">
        <v>164731</v>
      </c>
      <c r="N54" s="11">
        <v>441352</v>
      </c>
      <c r="O54" s="11">
        <v>261973</v>
      </c>
      <c r="P54" s="11"/>
      <c r="Q54" s="11"/>
      <c r="R54" s="11">
        <v>261973</v>
      </c>
      <c r="S54" s="11"/>
      <c r="T54" s="11"/>
      <c r="U54" s="11"/>
      <c r="V54" s="11"/>
      <c r="W54" s="11">
        <v>1237062</v>
      </c>
      <c r="X54" s="11">
        <v>4193760</v>
      </c>
      <c r="Y54" s="11">
        <v>-2956698</v>
      </c>
      <c r="Z54" s="2">
        <v>-70.5</v>
      </c>
      <c r="AA54" s="15">
        <v>4193760</v>
      </c>
    </row>
    <row r="55" spans="1:27" ht="13.5">
      <c r="A55" s="84" t="s">
        <v>35</v>
      </c>
      <c r="B55" s="47"/>
      <c r="C55" s="9"/>
      <c r="D55" s="10"/>
      <c r="E55" s="11">
        <v>4619160</v>
      </c>
      <c r="F55" s="11">
        <v>4863872</v>
      </c>
      <c r="G55" s="11"/>
      <c r="H55" s="11">
        <v>92946</v>
      </c>
      <c r="I55" s="11">
        <v>114057</v>
      </c>
      <c r="J55" s="11">
        <v>207003</v>
      </c>
      <c r="K55" s="11">
        <v>131679</v>
      </c>
      <c r="L55" s="11">
        <v>114060</v>
      </c>
      <c r="M55" s="11">
        <v>324052</v>
      </c>
      <c r="N55" s="11">
        <v>569791</v>
      </c>
      <c r="O55" s="11"/>
      <c r="P55" s="11"/>
      <c r="Q55" s="11"/>
      <c r="R55" s="11"/>
      <c r="S55" s="11"/>
      <c r="T55" s="11"/>
      <c r="U55" s="11"/>
      <c r="V55" s="11"/>
      <c r="W55" s="11">
        <v>776794</v>
      </c>
      <c r="X55" s="11">
        <v>4863872</v>
      </c>
      <c r="Y55" s="11">
        <v>-4087078</v>
      </c>
      <c r="Z55" s="2">
        <v>-84.03</v>
      </c>
      <c r="AA55" s="15">
        <v>4863872</v>
      </c>
    </row>
    <row r="56" spans="1:27" ht="13.5">
      <c r="A56" s="84" t="s">
        <v>36</v>
      </c>
      <c r="B56" s="47"/>
      <c r="C56" s="9">
        <v>30203485</v>
      </c>
      <c r="D56" s="10"/>
      <c r="E56" s="11">
        <v>2381568</v>
      </c>
      <c r="F56" s="11">
        <v>5582911</v>
      </c>
      <c r="G56" s="11"/>
      <c r="H56" s="11"/>
      <c r="I56" s="11"/>
      <c r="J56" s="11"/>
      <c r="K56" s="11"/>
      <c r="L56" s="11"/>
      <c r="M56" s="11"/>
      <c r="N56" s="11"/>
      <c r="O56" s="11"/>
      <c r="P56" s="11">
        <v>4497485</v>
      </c>
      <c r="Q56" s="11">
        <v>5577685</v>
      </c>
      <c r="R56" s="11">
        <v>10075170</v>
      </c>
      <c r="S56" s="11">
        <v>3921113</v>
      </c>
      <c r="T56" s="11">
        <v>4302666</v>
      </c>
      <c r="U56" s="11">
        <v>4793279</v>
      </c>
      <c r="V56" s="11">
        <v>13017058</v>
      </c>
      <c r="W56" s="11">
        <v>23092228</v>
      </c>
      <c r="X56" s="11">
        <v>5582911</v>
      </c>
      <c r="Y56" s="11">
        <v>17509317</v>
      </c>
      <c r="Z56" s="2">
        <v>313.62</v>
      </c>
      <c r="AA56" s="15">
        <v>5582911</v>
      </c>
    </row>
    <row r="57" spans="1:27" ht="13.5">
      <c r="A57" s="85" t="s">
        <v>37</v>
      </c>
      <c r="B57" s="47"/>
      <c r="C57" s="49">
        <f aca="true" t="shared" si="11" ref="C57:Y57">SUM(C52:C56)</f>
        <v>30203485</v>
      </c>
      <c r="D57" s="50">
        <f t="shared" si="11"/>
        <v>0</v>
      </c>
      <c r="E57" s="51">
        <f t="shared" si="11"/>
        <v>32643772</v>
      </c>
      <c r="F57" s="51">
        <f t="shared" si="11"/>
        <v>37078303</v>
      </c>
      <c r="G57" s="51">
        <f t="shared" si="11"/>
        <v>373239</v>
      </c>
      <c r="H57" s="51">
        <f t="shared" si="11"/>
        <v>1413319</v>
      </c>
      <c r="I57" s="51">
        <f t="shared" si="11"/>
        <v>1318182</v>
      </c>
      <c r="J57" s="51">
        <f t="shared" si="11"/>
        <v>3104740</v>
      </c>
      <c r="K57" s="51">
        <f t="shared" si="11"/>
        <v>1419589</v>
      </c>
      <c r="L57" s="51">
        <f t="shared" si="11"/>
        <v>4141523</v>
      </c>
      <c r="M57" s="51">
        <f t="shared" si="11"/>
        <v>2280354</v>
      </c>
      <c r="N57" s="51">
        <f t="shared" si="11"/>
        <v>7841466</v>
      </c>
      <c r="O57" s="51">
        <f t="shared" si="11"/>
        <v>544519</v>
      </c>
      <c r="P57" s="51">
        <f t="shared" si="11"/>
        <v>4497485</v>
      </c>
      <c r="Q57" s="51">
        <f t="shared" si="11"/>
        <v>5577685</v>
      </c>
      <c r="R57" s="51">
        <f t="shared" si="11"/>
        <v>10619689</v>
      </c>
      <c r="S57" s="51">
        <f t="shared" si="11"/>
        <v>3921113</v>
      </c>
      <c r="T57" s="51">
        <f t="shared" si="11"/>
        <v>4302666</v>
      </c>
      <c r="U57" s="51">
        <f t="shared" si="11"/>
        <v>4793279</v>
      </c>
      <c r="V57" s="51">
        <f t="shared" si="11"/>
        <v>13017058</v>
      </c>
      <c r="W57" s="51">
        <f t="shared" si="11"/>
        <v>34582953</v>
      </c>
      <c r="X57" s="51">
        <f t="shared" si="11"/>
        <v>37078303</v>
      </c>
      <c r="Y57" s="51">
        <f t="shared" si="11"/>
        <v>-2495350</v>
      </c>
      <c r="Z57" s="52">
        <f>+IF(X57&lt;&gt;0,+(Y57/X57)*100,0)</f>
        <v>-6.729946621343485</v>
      </c>
      <c r="AA57" s="53">
        <f>SUM(AA52:AA56)</f>
        <v>37078303</v>
      </c>
    </row>
    <row r="58" spans="1:27" ht="13.5">
      <c r="A58" s="86" t="s">
        <v>38</v>
      </c>
      <c r="B58" s="35"/>
      <c r="C58" s="9"/>
      <c r="D58" s="10"/>
      <c r="E58" s="11"/>
      <c r="F58" s="11">
        <v>4715099</v>
      </c>
      <c r="G58" s="11"/>
      <c r="H58" s="11">
        <v>7495</v>
      </c>
      <c r="I58" s="11"/>
      <c r="J58" s="11">
        <v>7495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7495</v>
      </c>
      <c r="X58" s="11">
        <v>4715099</v>
      </c>
      <c r="Y58" s="11">
        <v>-4707604</v>
      </c>
      <c r="Z58" s="2">
        <v>-99.84</v>
      </c>
      <c r="AA58" s="15">
        <v>4715099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14149865</v>
      </c>
      <c r="F61" s="11">
        <v>4413711</v>
      </c>
      <c r="G61" s="11">
        <v>150703</v>
      </c>
      <c r="H61" s="11">
        <v>543945</v>
      </c>
      <c r="I61" s="11">
        <v>557294</v>
      </c>
      <c r="J61" s="11">
        <v>1251942</v>
      </c>
      <c r="K61" s="11">
        <v>686157</v>
      </c>
      <c r="L61" s="11">
        <v>629350</v>
      </c>
      <c r="M61" s="11">
        <v>1144243</v>
      </c>
      <c r="N61" s="11">
        <v>2459750</v>
      </c>
      <c r="O61" s="11">
        <v>1735959</v>
      </c>
      <c r="P61" s="11"/>
      <c r="Q61" s="11"/>
      <c r="R61" s="11">
        <v>1735959</v>
      </c>
      <c r="S61" s="11"/>
      <c r="T61" s="11"/>
      <c r="U61" s="11"/>
      <c r="V61" s="11"/>
      <c r="W61" s="11">
        <v>5447651</v>
      </c>
      <c r="X61" s="11">
        <v>4413711</v>
      </c>
      <c r="Y61" s="11">
        <v>1033940</v>
      </c>
      <c r="Z61" s="2">
        <v>23.43</v>
      </c>
      <c r="AA61" s="15">
        <v>4413711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46793637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30241387</v>
      </c>
      <c r="D68" s="10">
        <v>27039409</v>
      </c>
      <c r="E68" s="11"/>
      <c r="F68" s="11">
        <v>46415113</v>
      </c>
      <c r="G68" s="11">
        <v>523942</v>
      </c>
      <c r="H68" s="11">
        <v>1964758</v>
      </c>
      <c r="I68" s="11">
        <v>1875475</v>
      </c>
      <c r="J68" s="11">
        <v>4364175</v>
      </c>
      <c r="K68" s="11">
        <v>2105747</v>
      </c>
      <c r="L68" s="11">
        <v>4770874</v>
      </c>
      <c r="M68" s="11">
        <v>3424599</v>
      </c>
      <c r="N68" s="11">
        <v>10301220</v>
      </c>
      <c r="O68" s="11"/>
      <c r="P68" s="11">
        <v>4497484</v>
      </c>
      <c r="Q68" s="11">
        <v>5577685</v>
      </c>
      <c r="R68" s="11">
        <v>10075169</v>
      </c>
      <c r="S68" s="11">
        <v>3921113</v>
      </c>
      <c r="T68" s="11">
        <v>4302668</v>
      </c>
      <c r="U68" s="11">
        <v>4793278</v>
      </c>
      <c r="V68" s="11">
        <v>13017059</v>
      </c>
      <c r="W68" s="11">
        <v>37757623</v>
      </c>
      <c r="X68" s="11">
        <v>46415113</v>
      </c>
      <c r="Y68" s="11">
        <v>-8657490</v>
      </c>
      <c r="Z68" s="2">
        <v>-18.65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30241387</v>
      </c>
      <c r="D69" s="78">
        <f t="shared" si="12"/>
        <v>27039409</v>
      </c>
      <c r="E69" s="79">
        <f t="shared" si="12"/>
        <v>46793637</v>
      </c>
      <c r="F69" s="79">
        <f t="shared" si="12"/>
        <v>46415113</v>
      </c>
      <c r="G69" s="79">
        <f t="shared" si="12"/>
        <v>523942</v>
      </c>
      <c r="H69" s="79">
        <f t="shared" si="12"/>
        <v>1964758</v>
      </c>
      <c r="I69" s="79">
        <f t="shared" si="12"/>
        <v>1875475</v>
      </c>
      <c r="J69" s="79">
        <f t="shared" si="12"/>
        <v>4364175</v>
      </c>
      <c r="K69" s="79">
        <f t="shared" si="12"/>
        <v>2105747</v>
      </c>
      <c r="L69" s="79">
        <f t="shared" si="12"/>
        <v>4770874</v>
      </c>
      <c r="M69" s="79">
        <f t="shared" si="12"/>
        <v>3424599</v>
      </c>
      <c r="N69" s="79">
        <f t="shared" si="12"/>
        <v>10301220</v>
      </c>
      <c r="O69" s="79">
        <f t="shared" si="12"/>
        <v>0</v>
      </c>
      <c r="P69" s="79">
        <f t="shared" si="12"/>
        <v>4497484</v>
      </c>
      <c r="Q69" s="79">
        <f t="shared" si="12"/>
        <v>5577685</v>
      </c>
      <c r="R69" s="79">
        <f t="shared" si="12"/>
        <v>10075169</v>
      </c>
      <c r="S69" s="79">
        <f t="shared" si="12"/>
        <v>3921113</v>
      </c>
      <c r="T69" s="79">
        <f t="shared" si="12"/>
        <v>4302668</v>
      </c>
      <c r="U69" s="79">
        <f t="shared" si="12"/>
        <v>4793278</v>
      </c>
      <c r="V69" s="79">
        <f t="shared" si="12"/>
        <v>13017059</v>
      </c>
      <c r="W69" s="79">
        <f t="shared" si="12"/>
        <v>37757623</v>
      </c>
      <c r="X69" s="79">
        <f t="shared" si="12"/>
        <v>46415113</v>
      </c>
      <c r="Y69" s="79">
        <f t="shared" si="12"/>
        <v>-8657490</v>
      </c>
      <c r="Z69" s="80">
        <f>+IF(X69&lt;&gt;0,+(Y69/X69)*100,0)</f>
        <v>-18.652308354823997</v>
      </c>
      <c r="AA69" s="81">
        <f>SUM(AA65:AA68)</f>
        <v>0</v>
      </c>
    </row>
    <row r="70" spans="1:27" ht="13.5">
      <c r="A70" s="6" t="s">
        <v>70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33234151</v>
      </c>
      <c r="D5" s="42">
        <f t="shared" si="0"/>
        <v>0</v>
      </c>
      <c r="E5" s="43">
        <f t="shared" si="0"/>
        <v>40304000</v>
      </c>
      <c r="F5" s="43">
        <f t="shared" si="0"/>
        <v>40304000</v>
      </c>
      <c r="G5" s="43">
        <f t="shared" si="0"/>
        <v>4803823</v>
      </c>
      <c r="H5" s="43">
        <f t="shared" si="0"/>
        <v>4156530</v>
      </c>
      <c r="I5" s="43">
        <f t="shared" si="0"/>
        <v>8213264</v>
      </c>
      <c r="J5" s="43">
        <f t="shared" si="0"/>
        <v>17173617</v>
      </c>
      <c r="K5" s="43">
        <f t="shared" si="0"/>
        <v>690648</v>
      </c>
      <c r="L5" s="43">
        <f t="shared" si="0"/>
        <v>2230859</v>
      </c>
      <c r="M5" s="43">
        <f t="shared" si="0"/>
        <v>435552</v>
      </c>
      <c r="N5" s="43">
        <f t="shared" si="0"/>
        <v>3357059</v>
      </c>
      <c r="O5" s="43">
        <f t="shared" si="0"/>
        <v>886087</v>
      </c>
      <c r="P5" s="43">
        <f t="shared" si="0"/>
        <v>345002</v>
      </c>
      <c r="Q5" s="43">
        <f t="shared" si="0"/>
        <v>2288811</v>
      </c>
      <c r="R5" s="43">
        <f t="shared" si="0"/>
        <v>3519900</v>
      </c>
      <c r="S5" s="43">
        <f t="shared" si="0"/>
        <v>3420910</v>
      </c>
      <c r="T5" s="43">
        <f t="shared" si="0"/>
        <v>2801311</v>
      </c>
      <c r="U5" s="43">
        <f t="shared" si="0"/>
        <v>27461322</v>
      </c>
      <c r="V5" s="43">
        <f t="shared" si="0"/>
        <v>33683543</v>
      </c>
      <c r="W5" s="43">
        <f t="shared" si="0"/>
        <v>57734119</v>
      </c>
      <c r="X5" s="43">
        <f t="shared" si="0"/>
        <v>40304000</v>
      </c>
      <c r="Y5" s="43">
        <f t="shared" si="0"/>
        <v>17430119</v>
      </c>
      <c r="Z5" s="44">
        <f>+IF(X5&lt;&gt;0,+(Y5/X5)*100,0)</f>
        <v>43.24662316395395</v>
      </c>
      <c r="AA5" s="45">
        <f>SUM(AA11:AA18)</f>
        <v>40304000</v>
      </c>
    </row>
    <row r="6" spans="1:27" ht="13.5">
      <c r="A6" s="46" t="s">
        <v>32</v>
      </c>
      <c r="B6" s="47"/>
      <c r="C6" s="9">
        <v>21788953</v>
      </c>
      <c r="D6" s="10"/>
      <c r="E6" s="11">
        <v>26537000</v>
      </c>
      <c r="F6" s="11">
        <v>26537000</v>
      </c>
      <c r="G6" s="11">
        <v>4803823</v>
      </c>
      <c r="H6" s="11">
        <v>3833248</v>
      </c>
      <c r="I6" s="11">
        <v>7590855</v>
      </c>
      <c r="J6" s="11">
        <v>16227926</v>
      </c>
      <c r="K6" s="11">
        <v>211800</v>
      </c>
      <c r="L6" s="11">
        <v>1666910</v>
      </c>
      <c r="M6" s="11">
        <v>299461</v>
      </c>
      <c r="N6" s="11">
        <v>2178171</v>
      </c>
      <c r="O6" s="11"/>
      <c r="P6" s="11"/>
      <c r="Q6" s="11">
        <v>320106</v>
      </c>
      <c r="R6" s="11">
        <v>320106</v>
      </c>
      <c r="S6" s="11">
        <v>1366188</v>
      </c>
      <c r="T6" s="11">
        <v>2158275</v>
      </c>
      <c r="U6" s="11">
        <v>9965130</v>
      </c>
      <c r="V6" s="11">
        <v>13489593</v>
      </c>
      <c r="W6" s="11">
        <v>32215796</v>
      </c>
      <c r="X6" s="11">
        <v>26537000</v>
      </c>
      <c r="Y6" s="11">
        <v>5678796</v>
      </c>
      <c r="Z6" s="2">
        <v>21.4</v>
      </c>
      <c r="AA6" s="15">
        <v>26537000</v>
      </c>
    </row>
    <row r="7" spans="1:27" ht="13.5">
      <c r="A7" s="46" t="s">
        <v>33</v>
      </c>
      <c r="B7" s="47"/>
      <c r="C7" s="9">
        <v>6220476</v>
      </c>
      <c r="D7" s="10"/>
      <c r="E7" s="11">
        <v>7000000</v>
      </c>
      <c r="F7" s="11">
        <v>7000000</v>
      </c>
      <c r="G7" s="11"/>
      <c r="H7" s="11"/>
      <c r="I7" s="11"/>
      <c r="J7" s="11"/>
      <c r="K7" s="11"/>
      <c r="L7" s="11"/>
      <c r="M7" s="11"/>
      <c r="N7" s="11"/>
      <c r="O7" s="11">
        <v>513750</v>
      </c>
      <c r="P7" s="11"/>
      <c r="Q7" s="11">
        <v>1707011</v>
      </c>
      <c r="R7" s="11">
        <v>2220761</v>
      </c>
      <c r="S7" s="11">
        <v>925089</v>
      </c>
      <c r="T7" s="11">
        <v>266726</v>
      </c>
      <c r="U7" s="11">
        <v>16455795</v>
      </c>
      <c r="V7" s="11">
        <v>17647610</v>
      </c>
      <c r="W7" s="11">
        <v>19868371</v>
      </c>
      <c r="X7" s="11">
        <v>7000000</v>
      </c>
      <c r="Y7" s="11">
        <v>12868371</v>
      </c>
      <c r="Z7" s="2">
        <v>183.83</v>
      </c>
      <c r="AA7" s="15">
        <v>7000000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>
        <v>49175</v>
      </c>
      <c r="D9" s="10"/>
      <c r="E9" s="11">
        <v>500000</v>
      </c>
      <c r="F9" s="11">
        <v>500000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500000</v>
      </c>
      <c r="Y9" s="11">
        <v>-500000</v>
      </c>
      <c r="Z9" s="2">
        <v>-100</v>
      </c>
      <c r="AA9" s="15">
        <v>500000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28058604</v>
      </c>
      <c r="D11" s="50">
        <f t="shared" si="1"/>
        <v>0</v>
      </c>
      <c r="E11" s="51">
        <f t="shared" si="1"/>
        <v>34037000</v>
      </c>
      <c r="F11" s="51">
        <f t="shared" si="1"/>
        <v>34037000</v>
      </c>
      <c r="G11" s="51">
        <f t="shared" si="1"/>
        <v>4803823</v>
      </c>
      <c r="H11" s="51">
        <f t="shared" si="1"/>
        <v>3833248</v>
      </c>
      <c r="I11" s="51">
        <f t="shared" si="1"/>
        <v>7590855</v>
      </c>
      <c r="J11" s="51">
        <f t="shared" si="1"/>
        <v>16227926</v>
      </c>
      <c r="K11" s="51">
        <f t="shared" si="1"/>
        <v>211800</v>
      </c>
      <c r="L11" s="51">
        <f t="shared" si="1"/>
        <v>1666910</v>
      </c>
      <c r="M11" s="51">
        <f t="shared" si="1"/>
        <v>299461</v>
      </c>
      <c r="N11" s="51">
        <f t="shared" si="1"/>
        <v>2178171</v>
      </c>
      <c r="O11" s="51">
        <f t="shared" si="1"/>
        <v>513750</v>
      </c>
      <c r="P11" s="51">
        <f t="shared" si="1"/>
        <v>0</v>
      </c>
      <c r="Q11" s="51">
        <f t="shared" si="1"/>
        <v>2027117</v>
      </c>
      <c r="R11" s="51">
        <f t="shared" si="1"/>
        <v>2540867</v>
      </c>
      <c r="S11" s="51">
        <f t="shared" si="1"/>
        <v>2291277</v>
      </c>
      <c r="T11" s="51">
        <f t="shared" si="1"/>
        <v>2425001</v>
      </c>
      <c r="U11" s="51">
        <f t="shared" si="1"/>
        <v>26420925</v>
      </c>
      <c r="V11" s="51">
        <f t="shared" si="1"/>
        <v>31137203</v>
      </c>
      <c r="W11" s="51">
        <f t="shared" si="1"/>
        <v>52084167</v>
      </c>
      <c r="X11" s="51">
        <f t="shared" si="1"/>
        <v>34037000</v>
      </c>
      <c r="Y11" s="51">
        <f t="shared" si="1"/>
        <v>18047167</v>
      </c>
      <c r="Z11" s="52">
        <f>+IF(X11&lt;&gt;0,+(Y11/X11)*100,0)</f>
        <v>53.022202309251696</v>
      </c>
      <c r="AA11" s="53">
        <f>SUM(AA6:AA10)</f>
        <v>34037000</v>
      </c>
    </row>
    <row r="12" spans="1:27" ht="13.5">
      <c r="A12" s="54" t="s">
        <v>38</v>
      </c>
      <c r="B12" s="35"/>
      <c r="C12" s="9">
        <v>2647891</v>
      </c>
      <c r="D12" s="10"/>
      <c r="E12" s="11">
        <v>1000000</v>
      </c>
      <c r="F12" s="11">
        <v>1000000</v>
      </c>
      <c r="G12" s="11"/>
      <c r="H12" s="11"/>
      <c r="I12" s="11">
        <v>586000</v>
      </c>
      <c r="J12" s="11">
        <v>586000</v>
      </c>
      <c r="K12" s="11">
        <v>391650</v>
      </c>
      <c r="L12" s="11">
        <v>547877</v>
      </c>
      <c r="M12" s="11"/>
      <c r="N12" s="11">
        <v>939527</v>
      </c>
      <c r="O12" s="11">
        <v>7407</v>
      </c>
      <c r="P12" s="11">
        <v>285900</v>
      </c>
      <c r="Q12" s="11">
        <v>69703</v>
      </c>
      <c r="R12" s="11">
        <v>363010</v>
      </c>
      <c r="S12" s="11">
        <v>1005802</v>
      </c>
      <c r="T12" s="11">
        <v>59652</v>
      </c>
      <c r="U12" s="11">
        <v>1016713</v>
      </c>
      <c r="V12" s="11">
        <v>2082167</v>
      </c>
      <c r="W12" s="11">
        <v>3970704</v>
      </c>
      <c r="X12" s="11">
        <v>1000000</v>
      </c>
      <c r="Y12" s="11">
        <v>2970704</v>
      </c>
      <c r="Z12" s="2">
        <v>297.07</v>
      </c>
      <c r="AA12" s="15">
        <v>1000000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1358764</v>
      </c>
      <c r="D15" s="10"/>
      <c r="E15" s="11">
        <v>5267000</v>
      </c>
      <c r="F15" s="11">
        <v>5267000</v>
      </c>
      <c r="G15" s="11"/>
      <c r="H15" s="11">
        <v>121250</v>
      </c>
      <c r="I15" s="11">
        <v>36409</v>
      </c>
      <c r="J15" s="11">
        <v>157659</v>
      </c>
      <c r="K15" s="11">
        <v>87198</v>
      </c>
      <c r="L15" s="11">
        <v>16072</v>
      </c>
      <c r="M15" s="11">
        <v>136091</v>
      </c>
      <c r="N15" s="11">
        <v>239361</v>
      </c>
      <c r="O15" s="11">
        <v>364930</v>
      </c>
      <c r="P15" s="11">
        <v>59102</v>
      </c>
      <c r="Q15" s="11">
        <v>9396</v>
      </c>
      <c r="R15" s="11">
        <v>433428</v>
      </c>
      <c r="S15" s="11">
        <v>65625</v>
      </c>
      <c r="T15" s="11">
        <v>316658</v>
      </c>
      <c r="U15" s="11">
        <v>23684</v>
      </c>
      <c r="V15" s="11">
        <v>405967</v>
      </c>
      <c r="W15" s="11">
        <v>1236415</v>
      </c>
      <c r="X15" s="11">
        <v>5267000</v>
      </c>
      <c r="Y15" s="11">
        <v>-4030585</v>
      </c>
      <c r="Z15" s="2">
        <v>-76.53</v>
      </c>
      <c r="AA15" s="15">
        <v>5267000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1168892</v>
      </c>
      <c r="D18" s="17"/>
      <c r="E18" s="18"/>
      <c r="F18" s="18"/>
      <c r="G18" s="18"/>
      <c r="H18" s="18">
        <v>202032</v>
      </c>
      <c r="I18" s="18"/>
      <c r="J18" s="18">
        <v>202032</v>
      </c>
      <c r="K18" s="18"/>
      <c r="L18" s="18"/>
      <c r="M18" s="18"/>
      <c r="N18" s="18"/>
      <c r="O18" s="18"/>
      <c r="P18" s="18"/>
      <c r="Q18" s="18">
        <v>182595</v>
      </c>
      <c r="R18" s="18">
        <v>182595</v>
      </c>
      <c r="S18" s="18">
        <v>58206</v>
      </c>
      <c r="T18" s="18"/>
      <c r="U18" s="18"/>
      <c r="V18" s="18">
        <v>58206</v>
      </c>
      <c r="W18" s="18">
        <v>442833</v>
      </c>
      <c r="X18" s="18"/>
      <c r="Y18" s="18">
        <v>442833</v>
      </c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3919629</v>
      </c>
      <c r="D20" s="59">
        <f t="shared" si="2"/>
        <v>0</v>
      </c>
      <c r="E20" s="60">
        <f t="shared" si="2"/>
        <v>7350000</v>
      </c>
      <c r="F20" s="60">
        <f t="shared" si="2"/>
        <v>7350000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7350000</v>
      </c>
      <c r="Y20" s="60">
        <f t="shared" si="2"/>
        <v>-7350000</v>
      </c>
      <c r="Z20" s="61">
        <f>+IF(X20&lt;&gt;0,+(Y20/X20)*100,0)</f>
        <v>-100</v>
      </c>
      <c r="AA20" s="62">
        <f>SUM(AA26:AA33)</f>
        <v>7350000</v>
      </c>
    </row>
    <row r="21" spans="1:27" ht="13.5">
      <c r="A21" s="46" t="s">
        <v>32</v>
      </c>
      <c r="B21" s="47"/>
      <c r="C21" s="9">
        <v>3919629</v>
      </c>
      <c r="D21" s="10"/>
      <c r="E21" s="11">
        <v>3850000</v>
      </c>
      <c r="F21" s="11">
        <v>3850000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3850000</v>
      </c>
      <c r="Y21" s="11">
        <v>-3850000</v>
      </c>
      <c r="Z21" s="2">
        <v>-100</v>
      </c>
      <c r="AA21" s="15">
        <v>3850000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3500000</v>
      </c>
      <c r="F23" s="11">
        <v>3500000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3500000</v>
      </c>
      <c r="Y23" s="11">
        <v>-3500000</v>
      </c>
      <c r="Z23" s="2">
        <v>-100</v>
      </c>
      <c r="AA23" s="15">
        <v>3500000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3919629</v>
      </c>
      <c r="D26" s="50">
        <f t="shared" si="3"/>
        <v>0</v>
      </c>
      <c r="E26" s="51">
        <f t="shared" si="3"/>
        <v>7350000</v>
      </c>
      <c r="F26" s="51">
        <f t="shared" si="3"/>
        <v>7350000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7350000</v>
      </c>
      <c r="Y26" s="51">
        <f t="shared" si="3"/>
        <v>-7350000</v>
      </c>
      <c r="Z26" s="52">
        <f>+IF(X26&lt;&gt;0,+(Y26/X26)*100,0)</f>
        <v>-100</v>
      </c>
      <c r="AA26" s="53">
        <f>SUM(AA21:AA25)</f>
        <v>7350000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25708582</v>
      </c>
      <c r="D36" s="10">
        <f t="shared" si="4"/>
        <v>0</v>
      </c>
      <c r="E36" s="11">
        <f t="shared" si="4"/>
        <v>30387000</v>
      </c>
      <c r="F36" s="11">
        <f t="shared" si="4"/>
        <v>30387000</v>
      </c>
      <c r="G36" s="11">
        <f t="shared" si="4"/>
        <v>4803823</v>
      </c>
      <c r="H36" s="11">
        <f t="shared" si="4"/>
        <v>3833248</v>
      </c>
      <c r="I36" s="11">
        <f t="shared" si="4"/>
        <v>7590855</v>
      </c>
      <c r="J36" s="11">
        <f t="shared" si="4"/>
        <v>16227926</v>
      </c>
      <c r="K36" s="11">
        <f t="shared" si="4"/>
        <v>211800</v>
      </c>
      <c r="L36" s="11">
        <f t="shared" si="4"/>
        <v>1666910</v>
      </c>
      <c r="M36" s="11">
        <f t="shared" si="4"/>
        <v>299461</v>
      </c>
      <c r="N36" s="11">
        <f t="shared" si="4"/>
        <v>2178171</v>
      </c>
      <c r="O36" s="11">
        <f t="shared" si="4"/>
        <v>0</v>
      </c>
      <c r="P36" s="11">
        <f t="shared" si="4"/>
        <v>0</v>
      </c>
      <c r="Q36" s="11">
        <f t="shared" si="4"/>
        <v>320106</v>
      </c>
      <c r="R36" s="11">
        <f t="shared" si="4"/>
        <v>320106</v>
      </c>
      <c r="S36" s="11">
        <f t="shared" si="4"/>
        <v>1366188</v>
      </c>
      <c r="T36" s="11">
        <f t="shared" si="4"/>
        <v>2158275</v>
      </c>
      <c r="U36" s="11">
        <f t="shared" si="4"/>
        <v>9965130</v>
      </c>
      <c r="V36" s="11">
        <f t="shared" si="4"/>
        <v>13489593</v>
      </c>
      <c r="W36" s="11">
        <f t="shared" si="4"/>
        <v>32215796</v>
      </c>
      <c r="X36" s="11">
        <f t="shared" si="4"/>
        <v>30387000</v>
      </c>
      <c r="Y36" s="11">
        <f t="shared" si="4"/>
        <v>1828796</v>
      </c>
      <c r="Z36" s="2">
        <f aca="true" t="shared" si="5" ref="Z36:Z49">+IF(X36&lt;&gt;0,+(Y36/X36)*100,0)</f>
        <v>6.018349952282226</v>
      </c>
      <c r="AA36" s="15">
        <f>AA6+AA21</f>
        <v>30387000</v>
      </c>
    </row>
    <row r="37" spans="1:27" ht="13.5">
      <c r="A37" s="46" t="s">
        <v>33</v>
      </c>
      <c r="B37" s="47"/>
      <c r="C37" s="9">
        <f t="shared" si="4"/>
        <v>6220476</v>
      </c>
      <c r="D37" s="10">
        <f t="shared" si="4"/>
        <v>0</v>
      </c>
      <c r="E37" s="11">
        <f t="shared" si="4"/>
        <v>7000000</v>
      </c>
      <c r="F37" s="11">
        <f t="shared" si="4"/>
        <v>7000000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513750</v>
      </c>
      <c r="P37" s="11">
        <f t="shared" si="4"/>
        <v>0</v>
      </c>
      <c r="Q37" s="11">
        <f t="shared" si="4"/>
        <v>1707011</v>
      </c>
      <c r="R37" s="11">
        <f t="shared" si="4"/>
        <v>2220761</v>
      </c>
      <c r="S37" s="11">
        <f t="shared" si="4"/>
        <v>925089</v>
      </c>
      <c r="T37" s="11">
        <f t="shared" si="4"/>
        <v>266726</v>
      </c>
      <c r="U37" s="11">
        <f t="shared" si="4"/>
        <v>16455795</v>
      </c>
      <c r="V37" s="11">
        <f t="shared" si="4"/>
        <v>17647610</v>
      </c>
      <c r="W37" s="11">
        <f t="shared" si="4"/>
        <v>19868371</v>
      </c>
      <c r="X37" s="11">
        <f t="shared" si="4"/>
        <v>7000000</v>
      </c>
      <c r="Y37" s="11">
        <f t="shared" si="4"/>
        <v>12868371</v>
      </c>
      <c r="Z37" s="2">
        <f t="shared" si="5"/>
        <v>183.83387142857143</v>
      </c>
      <c r="AA37" s="15">
        <f>AA7+AA22</f>
        <v>7000000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3500000</v>
      </c>
      <c r="F38" s="11">
        <f t="shared" si="4"/>
        <v>3500000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3500000</v>
      </c>
      <c r="Y38" s="11">
        <f t="shared" si="4"/>
        <v>-3500000</v>
      </c>
      <c r="Z38" s="2">
        <f t="shared" si="5"/>
        <v>-100</v>
      </c>
      <c r="AA38" s="15">
        <f>AA8+AA23</f>
        <v>3500000</v>
      </c>
    </row>
    <row r="39" spans="1:27" ht="13.5">
      <c r="A39" s="46" t="s">
        <v>35</v>
      </c>
      <c r="B39" s="47"/>
      <c r="C39" s="9">
        <f t="shared" si="4"/>
        <v>49175</v>
      </c>
      <c r="D39" s="10">
        <f t="shared" si="4"/>
        <v>0</v>
      </c>
      <c r="E39" s="11">
        <f t="shared" si="4"/>
        <v>500000</v>
      </c>
      <c r="F39" s="11">
        <f t="shared" si="4"/>
        <v>500000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500000</v>
      </c>
      <c r="Y39" s="11">
        <f t="shared" si="4"/>
        <v>-500000</v>
      </c>
      <c r="Z39" s="2">
        <f t="shared" si="5"/>
        <v>-100</v>
      </c>
      <c r="AA39" s="15">
        <f>AA9+AA24</f>
        <v>500000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31978233</v>
      </c>
      <c r="D41" s="50">
        <f t="shared" si="6"/>
        <v>0</v>
      </c>
      <c r="E41" s="51">
        <f t="shared" si="6"/>
        <v>41387000</v>
      </c>
      <c r="F41" s="51">
        <f t="shared" si="6"/>
        <v>41387000</v>
      </c>
      <c r="G41" s="51">
        <f t="shared" si="6"/>
        <v>4803823</v>
      </c>
      <c r="H41" s="51">
        <f t="shared" si="6"/>
        <v>3833248</v>
      </c>
      <c r="I41" s="51">
        <f t="shared" si="6"/>
        <v>7590855</v>
      </c>
      <c r="J41" s="51">
        <f t="shared" si="6"/>
        <v>16227926</v>
      </c>
      <c r="K41" s="51">
        <f t="shared" si="6"/>
        <v>211800</v>
      </c>
      <c r="L41" s="51">
        <f t="shared" si="6"/>
        <v>1666910</v>
      </c>
      <c r="M41" s="51">
        <f t="shared" si="6"/>
        <v>299461</v>
      </c>
      <c r="N41" s="51">
        <f t="shared" si="6"/>
        <v>2178171</v>
      </c>
      <c r="O41" s="51">
        <f t="shared" si="6"/>
        <v>513750</v>
      </c>
      <c r="P41" s="51">
        <f t="shared" si="6"/>
        <v>0</v>
      </c>
      <c r="Q41" s="51">
        <f t="shared" si="6"/>
        <v>2027117</v>
      </c>
      <c r="R41" s="51">
        <f t="shared" si="6"/>
        <v>2540867</v>
      </c>
      <c r="S41" s="51">
        <f t="shared" si="6"/>
        <v>2291277</v>
      </c>
      <c r="T41" s="51">
        <f t="shared" si="6"/>
        <v>2425001</v>
      </c>
      <c r="U41" s="51">
        <f t="shared" si="6"/>
        <v>26420925</v>
      </c>
      <c r="V41" s="51">
        <f t="shared" si="6"/>
        <v>31137203</v>
      </c>
      <c r="W41" s="51">
        <f t="shared" si="6"/>
        <v>52084167</v>
      </c>
      <c r="X41" s="51">
        <f t="shared" si="6"/>
        <v>41387000</v>
      </c>
      <c r="Y41" s="51">
        <f t="shared" si="6"/>
        <v>10697167</v>
      </c>
      <c r="Z41" s="52">
        <f t="shared" si="5"/>
        <v>25.846683741271413</v>
      </c>
      <c r="AA41" s="53">
        <f>SUM(AA36:AA40)</f>
        <v>41387000</v>
      </c>
    </row>
    <row r="42" spans="1:27" ht="13.5">
      <c r="A42" s="54" t="s">
        <v>38</v>
      </c>
      <c r="B42" s="35"/>
      <c r="C42" s="65">
        <f aca="true" t="shared" si="7" ref="C42:Y48">C12+C27</f>
        <v>2647891</v>
      </c>
      <c r="D42" s="66">
        <f t="shared" si="7"/>
        <v>0</v>
      </c>
      <c r="E42" s="67">
        <f t="shared" si="7"/>
        <v>1000000</v>
      </c>
      <c r="F42" s="67">
        <f t="shared" si="7"/>
        <v>1000000</v>
      </c>
      <c r="G42" s="67">
        <f t="shared" si="7"/>
        <v>0</v>
      </c>
      <c r="H42" s="67">
        <f t="shared" si="7"/>
        <v>0</v>
      </c>
      <c r="I42" s="67">
        <f t="shared" si="7"/>
        <v>586000</v>
      </c>
      <c r="J42" s="67">
        <f t="shared" si="7"/>
        <v>586000</v>
      </c>
      <c r="K42" s="67">
        <f t="shared" si="7"/>
        <v>391650</v>
      </c>
      <c r="L42" s="67">
        <f t="shared" si="7"/>
        <v>547877</v>
      </c>
      <c r="M42" s="67">
        <f t="shared" si="7"/>
        <v>0</v>
      </c>
      <c r="N42" s="67">
        <f t="shared" si="7"/>
        <v>939527</v>
      </c>
      <c r="O42" s="67">
        <f t="shared" si="7"/>
        <v>7407</v>
      </c>
      <c r="P42" s="67">
        <f t="shared" si="7"/>
        <v>285900</v>
      </c>
      <c r="Q42" s="67">
        <f t="shared" si="7"/>
        <v>69703</v>
      </c>
      <c r="R42" s="67">
        <f t="shared" si="7"/>
        <v>363010</v>
      </c>
      <c r="S42" s="67">
        <f t="shared" si="7"/>
        <v>1005802</v>
      </c>
      <c r="T42" s="67">
        <f t="shared" si="7"/>
        <v>59652</v>
      </c>
      <c r="U42" s="67">
        <f t="shared" si="7"/>
        <v>1016713</v>
      </c>
      <c r="V42" s="67">
        <f t="shared" si="7"/>
        <v>2082167</v>
      </c>
      <c r="W42" s="67">
        <f t="shared" si="7"/>
        <v>3970704</v>
      </c>
      <c r="X42" s="67">
        <f t="shared" si="7"/>
        <v>1000000</v>
      </c>
      <c r="Y42" s="67">
        <f t="shared" si="7"/>
        <v>2970704</v>
      </c>
      <c r="Z42" s="69">
        <f t="shared" si="5"/>
        <v>297.0704</v>
      </c>
      <c r="AA42" s="68">
        <f aca="true" t="shared" si="8" ref="AA42:AA48">AA12+AA27</f>
        <v>1000000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1358764</v>
      </c>
      <c r="D45" s="66">
        <f t="shared" si="7"/>
        <v>0</v>
      </c>
      <c r="E45" s="67">
        <f t="shared" si="7"/>
        <v>5267000</v>
      </c>
      <c r="F45" s="67">
        <f t="shared" si="7"/>
        <v>5267000</v>
      </c>
      <c r="G45" s="67">
        <f t="shared" si="7"/>
        <v>0</v>
      </c>
      <c r="H45" s="67">
        <f t="shared" si="7"/>
        <v>121250</v>
      </c>
      <c r="I45" s="67">
        <f t="shared" si="7"/>
        <v>36409</v>
      </c>
      <c r="J45" s="67">
        <f t="shared" si="7"/>
        <v>157659</v>
      </c>
      <c r="K45" s="67">
        <f t="shared" si="7"/>
        <v>87198</v>
      </c>
      <c r="L45" s="67">
        <f t="shared" si="7"/>
        <v>16072</v>
      </c>
      <c r="M45" s="67">
        <f t="shared" si="7"/>
        <v>136091</v>
      </c>
      <c r="N45" s="67">
        <f t="shared" si="7"/>
        <v>239361</v>
      </c>
      <c r="O45" s="67">
        <f t="shared" si="7"/>
        <v>364930</v>
      </c>
      <c r="P45" s="67">
        <f t="shared" si="7"/>
        <v>59102</v>
      </c>
      <c r="Q45" s="67">
        <f t="shared" si="7"/>
        <v>9396</v>
      </c>
      <c r="R45" s="67">
        <f t="shared" si="7"/>
        <v>433428</v>
      </c>
      <c r="S45" s="67">
        <f t="shared" si="7"/>
        <v>65625</v>
      </c>
      <c r="T45" s="67">
        <f t="shared" si="7"/>
        <v>316658</v>
      </c>
      <c r="U45" s="67">
        <f t="shared" si="7"/>
        <v>23684</v>
      </c>
      <c r="V45" s="67">
        <f t="shared" si="7"/>
        <v>405967</v>
      </c>
      <c r="W45" s="67">
        <f t="shared" si="7"/>
        <v>1236415</v>
      </c>
      <c r="X45" s="67">
        <f t="shared" si="7"/>
        <v>5267000</v>
      </c>
      <c r="Y45" s="67">
        <f t="shared" si="7"/>
        <v>-4030585</v>
      </c>
      <c r="Z45" s="69">
        <f t="shared" si="5"/>
        <v>-76.52525156635656</v>
      </c>
      <c r="AA45" s="68">
        <f t="shared" si="8"/>
        <v>5267000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1168892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202032</v>
      </c>
      <c r="I48" s="67">
        <f t="shared" si="7"/>
        <v>0</v>
      </c>
      <c r="J48" s="67">
        <f t="shared" si="7"/>
        <v>202032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182595</v>
      </c>
      <c r="R48" s="67">
        <f t="shared" si="7"/>
        <v>182595</v>
      </c>
      <c r="S48" s="67">
        <f t="shared" si="7"/>
        <v>58206</v>
      </c>
      <c r="T48" s="67">
        <f t="shared" si="7"/>
        <v>0</v>
      </c>
      <c r="U48" s="67">
        <f t="shared" si="7"/>
        <v>0</v>
      </c>
      <c r="V48" s="67">
        <f t="shared" si="7"/>
        <v>58206</v>
      </c>
      <c r="W48" s="67">
        <f t="shared" si="7"/>
        <v>442833</v>
      </c>
      <c r="X48" s="67">
        <f t="shared" si="7"/>
        <v>0</v>
      </c>
      <c r="Y48" s="67">
        <f t="shared" si="7"/>
        <v>442833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37153780</v>
      </c>
      <c r="D49" s="78">
        <f t="shared" si="9"/>
        <v>0</v>
      </c>
      <c r="E49" s="79">
        <f t="shared" si="9"/>
        <v>47654000</v>
      </c>
      <c r="F49" s="79">
        <f t="shared" si="9"/>
        <v>47654000</v>
      </c>
      <c r="G49" s="79">
        <f t="shared" si="9"/>
        <v>4803823</v>
      </c>
      <c r="H49" s="79">
        <f t="shared" si="9"/>
        <v>4156530</v>
      </c>
      <c r="I49" s="79">
        <f t="shared" si="9"/>
        <v>8213264</v>
      </c>
      <c r="J49" s="79">
        <f t="shared" si="9"/>
        <v>17173617</v>
      </c>
      <c r="K49" s="79">
        <f t="shared" si="9"/>
        <v>690648</v>
      </c>
      <c r="L49" s="79">
        <f t="shared" si="9"/>
        <v>2230859</v>
      </c>
      <c r="M49" s="79">
        <f t="shared" si="9"/>
        <v>435552</v>
      </c>
      <c r="N49" s="79">
        <f t="shared" si="9"/>
        <v>3357059</v>
      </c>
      <c r="O49" s="79">
        <f t="shared" si="9"/>
        <v>886087</v>
      </c>
      <c r="P49" s="79">
        <f t="shared" si="9"/>
        <v>345002</v>
      </c>
      <c r="Q49" s="79">
        <f t="shared" si="9"/>
        <v>2288811</v>
      </c>
      <c r="R49" s="79">
        <f t="shared" si="9"/>
        <v>3519900</v>
      </c>
      <c r="S49" s="79">
        <f t="shared" si="9"/>
        <v>3420910</v>
      </c>
      <c r="T49" s="79">
        <f t="shared" si="9"/>
        <v>2801311</v>
      </c>
      <c r="U49" s="79">
        <f t="shared" si="9"/>
        <v>27461322</v>
      </c>
      <c r="V49" s="79">
        <f t="shared" si="9"/>
        <v>33683543</v>
      </c>
      <c r="W49" s="79">
        <f t="shared" si="9"/>
        <v>57734119</v>
      </c>
      <c r="X49" s="79">
        <f t="shared" si="9"/>
        <v>47654000</v>
      </c>
      <c r="Y49" s="79">
        <f t="shared" si="9"/>
        <v>10080119</v>
      </c>
      <c r="Z49" s="80">
        <f t="shared" si="5"/>
        <v>21.152723800730264</v>
      </c>
      <c r="AA49" s="81">
        <f>SUM(AA41:AA48)</f>
        <v>47654000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18834753</v>
      </c>
      <c r="D51" s="66">
        <f t="shared" si="10"/>
        <v>0</v>
      </c>
      <c r="E51" s="67">
        <f t="shared" si="10"/>
        <v>21614436</v>
      </c>
      <c r="F51" s="67">
        <f t="shared" si="10"/>
        <v>21614436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21614436</v>
      </c>
      <c r="Y51" s="67">
        <f t="shared" si="10"/>
        <v>-21614436</v>
      </c>
      <c r="Z51" s="69">
        <f>+IF(X51&lt;&gt;0,+(Y51/X51)*100,0)</f>
        <v>-100</v>
      </c>
      <c r="AA51" s="68">
        <f>SUM(AA57:AA61)</f>
        <v>21614436</v>
      </c>
    </row>
    <row r="52" spans="1:27" ht="13.5">
      <c r="A52" s="84" t="s">
        <v>32</v>
      </c>
      <c r="B52" s="47"/>
      <c r="C52" s="9">
        <v>1956045</v>
      </c>
      <c r="D52" s="10"/>
      <c r="E52" s="11">
        <v>2000000</v>
      </c>
      <c r="F52" s="11">
        <v>2000000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2000000</v>
      </c>
      <c r="Y52" s="11">
        <v>-2000000</v>
      </c>
      <c r="Z52" s="2">
        <v>-100</v>
      </c>
      <c r="AA52" s="15">
        <v>2000000</v>
      </c>
    </row>
    <row r="53" spans="1:27" ht="13.5">
      <c r="A53" s="84" t="s">
        <v>33</v>
      </c>
      <c r="B53" s="47"/>
      <c r="C53" s="9">
        <v>7801896</v>
      </c>
      <c r="D53" s="10"/>
      <c r="E53" s="11">
        <v>8000000</v>
      </c>
      <c r="F53" s="11">
        <v>8000000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8000000</v>
      </c>
      <c r="Y53" s="11">
        <v>-8000000</v>
      </c>
      <c r="Z53" s="2">
        <v>-100</v>
      </c>
      <c r="AA53" s="15">
        <v>8000000</v>
      </c>
    </row>
    <row r="54" spans="1:27" ht="13.5">
      <c r="A54" s="84" t="s">
        <v>34</v>
      </c>
      <c r="B54" s="47"/>
      <c r="C54" s="9">
        <v>1191759</v>
      </c>
      <c r="D54" s="10"/>
      <c r="E54" s="11">
        <v>1500000</v>
      </c>
      <c r="F54" s="11">
        <v>1500000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1500000</v>
      </c>
      <c r="Y54" s="11">
        <v>-1500000</v>
      </c>
      <c r="Z54" s="2">
        <v>-100</v>
      </c>
      <c r="AA54" s="15">
        <v>1500000</v>
      </c>
    </row>
    <row r="55" spans="1:27" ht="13.5">
      <c r="A55" s="84" t="s">
        <v>35</v>
      </c>
      <c r="B55" s="47"/>
      <c r="C55" s="9">
        <v>1970517</v>
      </c>
      <c r="D55" s="10"/>
      <c r="E55" s="11">
        <v>2500000</v>
      </c>
      <c r="F55" s="11">
        <v>2500000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2500000</v>
      </c>
      <c r="Y55" s="11">
        <v>-2500000</v>
      </c>
      <c r="Z55" s="2">
        <v>-100</v>
      </c>
      <c r="AA55" s="15">
        <v>2500000</v>
      </c>
    </row>
    <row r="56" spans="1:27" ht="13.5">
      <c r="A56" s="84" t="s">
        <v>36</v>
      </c>
      <c r="B56" s="47"/>
      <c r="C56" s="9">
        <v>35011</v>
      </c>
      <c r="D56" s="10"/>
      <c r="E56" s="11">
        <v>65000</v>
      </c>
      <c r="F56" s="11">
        <v>65000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65000</v>
      </c>
      <c r="Y56" s="11">
        <v>-65000</v>
      </c>
      <c r="Z56" s="2">
        <v>-100</v>
      </c>
      <c r="AA56" s="15">
        <v>65000</v>
      </c>
    </row>
    <row r="57" spans="1:27" ht="13.5">
      <c r="A57" s="85" t="s">
        <v>37</v>
      </c>
      <c r="B57" s="47"/>
      <c r="C57" s="49">
        <f aca="true" t="shared" si="11" ref="C57:Y57">SUM(C52:C56)</f>
        <v>12955228</v>
      </c>
      <c r="D57" s="50">
        <f t="shared" si="11"/>
        <v>0</v>
      </c>
      <c r="E57" s="51">
        <f t="shared" si="11"/>
        <v>14065000</v>
      </c>
      <c r="F57" s="51">
        <f t="shared" si="11"/>
        <v>14065000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14065000</v>
      </c>
      <c r="Y57" s="51">
        <f t="shared" si="11"/>
        <v>-14065000</v>
      </c>
      <c r="Z57" s="52">
        <f>+IF(X57&lt;&gt;0,+(Y57/X57)*100,0)</f>
        <v>-100</v>
      </c>
      <c r="AA57" s="53">
        <f>SUM(AA52:AA56)</f>
        <v>14065000</v>
      </c>
    </row>
    <row r="58" spans="1:27" ht="13.5">
      <c r="A58" s="86" t="s">
        <v>38</v>
      </c>
      <c r="B58" s="35"/>
      <c r="C58" s="9">
        <v>148171</v>
      </c>
      <c r="D58" s="10"/>
      <c r="E58" s="11">
        <v>343000</v>
      </c>
      <c r="F58" s="11">
        <v>343000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343000</v>
      </c>
      <c r="Y58" s="11">
        <v>-343000</v>
      </c>
      <c r="Z58" s="2">
        <v>-100</v>
      </c>
      <c r="AA58" s="15">
        <v>343000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5731354</v>
      </c>
      <c r="D61" s="10"/>
      <c r="E61" s="11">
        <v>7206436</v>
      </c>
      <c r="F61" s="11">
        <v>7206436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7206436</v>
      </c>
      <c r="Y61" s="11">
        <v>-7206436</v>
      </c>
      <c r="Z61" s="2">
        <v>-100</v>
      </c>
      <c r="AA61" s="15">
        <v>7206436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168561</v>
      </c>
      <c r="P65" s="11">
        <v>168461</v>
      </c>
      <c r="Q65" s="11">
        <v>183222</v>
      </c>
      <c r="R65" s="11">
        <v>520244</v>
      </c>
      <c r="S65" s="11">
        <v>187413</v>
      </c>
      <c r="T65" s="11">
        <v>177116</v>
      </c>
      <c r="U65" s="11">
        <v>179000</v>
      </c>
      <c r="V65" s="11">
        <v>543529</v>
      </c>
      <c r="W65" s="11">
        <v>1063773</v>
      </c>
      <c r="X65" s="11"/>
      <c r="Y65" s="11">
        <v>1063773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18556954</v>
      </c>
      <c r="F66" s="14"/>
      <c r="G66" s="14">
        <v>896312</v>
      </c>
      <c r="H66" s="14">
        <v>2353523</v>
      </c>
      <c r="I66" s="14">
        <v>1609610</v>
      </c>
      <c r="J66" s="14">
        <v>4859445</v>
      </c>
      <c r="K66" s="14">
        <v>1890724</v>
      </c>
      <c r="L66" s="14">
        <v>2006238</v>
      </c>
      <c r="M66" s="14">
        <v>2864972</v>
      </c>
      <c r="N66" s="14">
        <v>6761934</v>
      </c>
      <c r="O66" s="14">
        <v>1137325</v>
      </c>
      <c r="P66" s="14">
        <v>1153112</v>
      </c>
      <c r="Q66" s="14">
        <v>1592453</v>
      </c>
      <c r="R66" s="14">
        <v>3882890</v>
      </c>
      <c r="S66" s="14">
        <v>1231111</v>
      </c>
      <c r="T66" s="14">
        <v>1186750</v>
      </c>
      <c r="U66" s="14">
        <v>3519729</v>
      </c>
      <c r="V66" s="14">
        <v>5937590</v>
      </c>
      <c r="W66" s="14">
        <v>21441859</v>
      </c>
      <c r="X66" s="14"/>
      <c r="Y66" s="14">
        <v>21441859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3057482</v>
      </c>
      <c r="F68" s="11"/>
      <c r="G68" s="11">
        <v>255054</v>
      </c>
      <c r="H68" s="11">
        <v>203369</v>
      </c>
      <c r="I68" s="11">
        <v>228719</v>
      </c>
      <c r="J68" s="11">
        <v>687142</v>
      </c>
      <c r="K68" s="11">
        <v>454108</v>
      </c>
      <c r="L68" s="11">
        <v>431513</v>
      </c>
      <c r="M68" s="11">
        <v>235897</v>
      </c>
      <c r="N68" s="11">
        <v>1121518</v>
      </c>
      <c r="O68" s="11">
        <v>184529</v>
      </c>
      <c r="P68" s="11">
        <v>388625</v>
      </c>
      <c r="Q68" s="11">
        <v>382469</v>
      </c>
      <c r="R68" s="11">
        <v>955623</v>
      </c>
      <c r="S68" s="11">
        <v>250614</v>
      </c>
      <c r="T68" s="11">
        <v>237201</v>
      </c>
      <c r="U68" s="11">
        <v>131868</v>
      </c>
      <c r="V68" s="11">
        <v>619683</v>
      </c>
      <c r="W68" s="11">
        <v>3383966</v>
      </c>
      <c r="X68" s="11"/>
      <c r="Y68" s="11">
        <v>3383966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21614436</v>
      </c>
      <c r="F69" s="79">
        <f t="shared" si="12"/>
        <v>0</v>
      </c>
      <c r="G69" s="79">
        <f t="shared" si="12"/>
        <v>1151366</v>
      </c>
      <c r="H69" s="79">
        <f t="shared" si="12"/>
        <v>2556892</v>
      </c>
      <c r="I69" s="79">
        <f t="shared" si="12"/>
        <v>1838329</v>
      </c>
      <c r="J69" s="79">
        <f t="shared" si="12"/>
        <v>5546587</v>
      </c>
      <c r="K69" s="79">
        <f t="shared" si="12"/>
        <v>2344832</v>
      </c>
      <c r="L69" s="79">
        <f t="shared" si="12"/>
        <v>2437751</v>
      </c>
      <c r="M69" s="79">
        <f t="shared" si="12"/>
        <v>3100869</v>
      </c>
      <c r="N69" s="79">
        <f t="shared" si="12"/>
        <v>7883452</v>
      </c>
      <c r="O69" s="79">
        <f t="shared" si="12"/>
        <v>1490415</v>
      </c>
      <c r="P69" s="79">
        <f t="shared" si="12"/>
        <v>1710198</v>
      </c>
      <c r="Q69" s="79">
        <f t="shared" si="12"/>
        <v>2158144</v>
      </c>
      <c r="R69" s="79">
        <f t="shared" si="12"/>
        <v>5358757</v>
      </c>
      <c r="S69" s="79">
        <f t="shared" si="12"/>
        <v>1669138</v>
      </c>
      <c r="T69" s="79">
        <f t="shared" si="12"/>
        <v>1601067</v>
      </c>
      <c r="U69" s="79">
        <f t="shared" si="12"/>
        <v>3830597</v>
      </c>
      <c r="V69" s="79">
        <f t="shared" si="12"/>
        <v>7100802</v>
      </c>
      <c r="W69" s="79">
        <f t="shared" si="12"/>
        <v>25889598</v>
      </c>
      <c r="X69" s="79">
        <f t="shared" si="12"/>
        <v>0</v>
      </c>
      <c r="Y69" s="79">
        <f t="shared" si="12"/>
        <v>25889598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17237736</v>
      </c>
      <c r="F5" s="43">
        <f t="shared" si="0"/>
        <v>16808436</v>
      </c>
      <c r="G5" s="43">
        <f t="shared" si="0"/>
        <v>104757</v>
      </c>
      <c r="H5" s="43">
        <f t="shared" si="0"/>
        <v>1213356</v>
      </c>
      <c r="I5" s="43">
        <f t="shared" si="0"/>
        <v>920493</v>
      </c>
      <c r="J5" s="43">
        <f t="shared" si="0"/>
        <v>2238606</v>
      </c>
      <c r="K5" s="43">
        <f t="shared" si="0"/>
        <v>953095</v>
      </c>
      <c r="L5" s="43">
        <f t="shared" si="0"/>
        <v>1566663</v>
      </c>
      <c r="M5" s="43">
        <f t="shared" si="0"/>
        <v>1860429</v>
      </c>
      <c r="N5" s="43">
        <f t="shared" si="0"/>
        <v>4380187</v>
      </c>
      <c r="O5" s="43">
        <f t="shared" si="0"/>
        <v>53813</v>
      </c>
      <c r="P5" s="43">
        <f t="shared" si="0"/>
        <v>1138929</v>
      </c>
      <c r="Q5" s="43">
        <f t="shared" si="0"/>
        <v>1158714</v>
      </c>
      <c r="R5" s="43">
        <f t="shared" si="0"/>
        <v>2351456</v>
      </c>
      <c r="S5" s="43">
        <f t="shared" si="0"/>
        <v>985101</v>
      </c>
      <c r="T5" s="43">
        <f t="shared" si="0"/>
        <v>2326559</v>
      </c>
      <c r="U5" s="43">
        <f t="shared" si="0"/>
        <v>3100100</v>
      </c>
      <c r="V5" s="43">
        <f t="shared" si="0"/>
        <v>6411760</v>
      </c>
      <c r="W5" s="43">
        <f t="shared" si="0"/>
        <v>15382009</v>
      </c>
      <c r="X5" s="43">
        <f t="shared" si="0"/>
        <v>16808436</v>
      </c>
      <c r="Y5" s="43">
        <f t="shared" si="0"/>
        <v>-1426427</v>
      </c>
      <c r="Z5" s="44">
        <f>+IF(X5&lt;&gt;0,+(Y5/X5)*100,0)</f>
        <v>-8.486375531905527</v>
      </c>
      <c r="AA5" s="45">
        <f>SUM(AA11:AA18)</f>
        <v>16808436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>
        <v>800000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800000</v>
      </c>
      <c r="Y12" s="11">
        <v>-800000</v>
      </c>
      <c r="Z12" s="2">
        <v>-100</v>
      </c>
      <c r="AA12" s="15">
        <v>800000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17237736</v>
      </c>
      <c r="F15" s="11">
        <v>16008436</v>
      </c>
      <c r="G15" s="11">
        <v>104757</v>
      </c>
      <c r="H15" s="11">
        <v>1213356</v>
      </c>
      <c r="I15" s="11">
        <v>920493</v>
      </c>
      <c r="J15" s="11">
        <v>2238606</v>
      </c>
      <c r="K15" s="11">
        <v>953095</v>
      </c>
      <c r="L15" s="11">
        <v>1566663</v>
      </c>
      <c r="M15" s="11">
        <v>1860429</v>
      </c>
      <c r="N15" s="11">
        <v>4380187</v>
      </c>
      <c r="O15" s="11">
        <v>53813</v>
      </c>
      <c r="P15" s="11">
        <v>1138929</v>
      </c>
      <c r="Q15" s="11">
        <v>1158714</v>
      </c>
      <c r="R15" s="11">
        <v>2351456</v>
      </c>
      <c r="S15" s="11">
        <v>985101</v>
      </c>
      <c r="T15" s="11">
        <v>2326559</v>
      </c>
      <c r="U15" s="11">
        <v>3100100</v>
      </c>
      <c r="V15" s="11">
        <v>6411760</v>
      </c>
      <c r="W15" s="11">
        <v>15382009</v>
      </c>
      <c r="X15" s="11">
        <v>16008436</v>
      </c>
      <c r="Y15" s="11">
        <v>-626427</v>
      </c>
      <c r="Z15" s="2">
        <v>-3.91</v>
      </c>
      <c r="AA15" s="15">
        <v>16008436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800000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800000</v>
      </c>
      <c r="Y42" s="67">
        <f t="shared" si="7"/>
        <v>-800000</v>
      </c>
      <c r="Z42" s="69">
        <f t="shared" si="5"/>
        <v>-100</v>
      </c>
      <c r="AA42" s="68">
        <f aca="true" t="shared" si="8" ref="AA42:AA48">AA12+AA27</f>
        <v>800000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17237736</v>
      </c>
      <c r="F45" s="67">
        <f t="shared" si="7"/>
        <v>16008436</v>
      </c>
      <c r="G45" s="67">
        <f t="shared" si="7"/>
        <v>104757</v>
      </c>
      <c r="H45" s="67">
        <f t="shared" si="7"/>
        <v>1213356</v>
      </c>
      <c r="I45" s="67">
        <f t="shared" si="7"/>
        <v>920493</v>
      </c>
      <c r="J45" s="67">
        <f t="shared" si="7"/>
        <v>2238606</v>
      </c>
      <c r="K45" s="67">
        <f t="shared" si="7"/>
        <v>953095</v>
      </c>
      <c r="L45" s="67">
        <f t="shared" si="7"/>
        <v>1566663</v>
      </c>
      <c r="M45" s="67">
        <f t="shared" si="7"/>
        <v>1860429</v>
      </c>
      <c r="N45" s="67">
        <f t="shared" si="7"/>
        <v>4380187</v>
      </c>
      <c r="O45" s="67">
        <f t="shared" si="7"/>
        <v>53813</v>
      </c>
      <c r="P45" s="67">
        <f t="shared" si="7"/>
        <v>1138929</v>
      </c>
      <c r="Q45" s="67">
        <f t="shared" si="7"/>
        <v>1158714</v>
      </c>
      <c r="R45" s="67">
        <f t="shared" si="7"/>
        <v>2351456</v>
      </c>
      <c r="S45" s="67">
        <f t="shared" si="7"/>
        <v>985101</v>
      </c>
      <c r="T45" s="67">
        <f t="shared" si="7"/>
        <v>2326559</v>
      </c>
      <c r="U45" s="67">
        <f t="shared" si="7"/>
        <v>3100100</v>
      </c>
      <c r="V45" s="67">
        <f t="shared" si="7"/>
        <v>6411760</v>
      </c>
      <c r="W45" s="67">
        <f t="shared" si="7"/>
        <v>15382009</v>
      </c>
      <c r="X45" s="67">
        <f t="shared" si="7"/>
        <v>16008436</v>
      </c>
      <c r="Y45" s="67">
        <f t="shared" si="7"/>
        <v>-626427</v>
      </c>
      <c r="Z45" s="69">
        <f t="shared" si="5"/>
        <v>-3.913105565090806</v>
      </c>
      <c r="AA45" s="68">
        <f t="shared" si="8"/>
        <v>16008436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17237736</v>
      </c>
      <c r="F49" s="79">
        <f t="shared" si="9"/>
        <v>16808436</v>
      </c>
      <c r="G49" s="79">
        <f t="shared" si="9"/>
        <v>104757</v>
      </c>
      <c r="H49" s="79">
        <f t="shared" si="9"/>
        <v>1213356</v>
      </c>
      <c r="I49" s="79">
        <f t="shared" si="9"/>
        <v>920493</v>
      </c>
      <c r="J49" s="79">
        <f t="shared" si="9"/>
        <v>2238606</v>
      </c>
      <c r="K49" s="79">
        <f t="shared" si="9"/>
        <v>953095</v>
      </c>
      <c r="L49" s="79">
        <f t="shared" si="9"/>
        <v>1566663</v>
      </c>
      <c r="M49" s="79">
        <f t="shared" si="9"/>
        <v>1860429</v>
      </c>
      <c r="N49" s="79">
        <f t="shared" si="9"/>
        <v>4380187</v>
      </c>
      <c r="O49" s="79">
        <f t="shared" si="9"/>
        <v>53813</v>
      </c>
      <c r="P49" s="79">
        <f t="shared" si="9"/>
        <v>1138929</v>
      </c>
      <c r="Q49" s="79">
        <f t="shared" si="9"/>
        <v>1158714</v>
      </c>
      <c r="R49" s="79">
        <f t="shared" si="9"/>
        <v>2351456</v>
      </c>
      <c r="S49" s="79">
        <f t="shared" si="9"/>
        <v>985101</v>
      </c>
      <c r="T49" s="79">
        <f t="shared" si="9"/>
        <v>2326559</v>
      </c>
      <c r="U49" s="79">
        <f t="shared" si="9"/>
        <v>3100100</v>
      </c>
      <c r="V49" s="79">
        <f t="shared" si="9"/>
        <v>6411760</v>
      </c>
      <c r="W49" s="79">
        <f t="shared" si="9"/>
        <v>15382009</v>
      </c>
      <c r="X49" s="79">
        <f t="shared" si="9"/>
        <v>16808436</v>
      </c>
      <c r="Y49" s="79">
        <f t="shared" si="9"/>
        <v>-1426427</v>
      </c>
      <c r="Z49" s="80">
        <f t="shared" si="5"/>
        <v>-8.486375531905527</v>
      </c>
      <c r="AA49" s="81">
        <f>SUM(AA41:AA48)</f>
        <v>16808436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4495894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4495894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28440</v>
      </c>
      <c r="H66" s="14">
        <v>7824</v>
      </c>
      <c r="I66" s="14">
        <v>6487</v>
      </c>
      <c r="J66" s="14">
        <v>42751</v>
      </c>
      <c r="K66" s="14">
        <v>28613</v>
      </c>
      <c r="L66" s="14">
        <v>15194</v>
      </c>
      <c r="M66" s="14">
        <v>1307</v>
      </c>
      <c r="N66" s="14">
        <v>45114</v>
      </c>
      <c r="O66" s="14">
        <v>491</v>
      </c>
      <c r="P66" s="14">
        <v>3536</v>
      </c>
      <c r="Q66" s="14">
        <v>2857</v>
      </c>
      <c r="R66" s="14">
        <v>6884</v>
      </c>
      <c r="S66" s="14">
        <v>4250</v>
      </c>
      <c r="T66" s="14">
        <v>29048</v>
      </c>
      <c r="U66" s="14">
        <v>64459</v>
      </c>
      <c r="V66" s="14">
        <v>97757</v>
      </c>
      <c r="W66" s="14">
        <v>192506</v>
      </c>
      <c r="X66" s="14"/>
      <c r="Y66" s="14">
        <v>192506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1305</v>
      </c>
      <c r="H67" s="11">
        <v>188535</v>
      </c>
      <c r="I67" s="11">
        <v>61440</v>
      </c>
      <c r="J67" s="11">
        <v>251280</v>
      </c>
      <c r="K67" s="11">
        <v>20374</v>
      </c>
      <c r="L67" s="11">
        <v>22065</v>
      </c>
      <c r="M67" s="11">
        <v>205763</v>
      </c>
      <c r="N67" s="11">
        <v>248202</v>
      </c>
      <c r="O67" s="11">
        <v>92914</v>
      </c>
      <c r="P67" s="11">
        <v>42588</v>
      </c>
      <c r="Q67" s="11">
        <v>91807</v>
      </c>
      <c r="R67" s="11">
        <v>227309</v>
      </c>
      <c r="S67" s="11">
        <v>1677</v>
      </c>
      <c r="T67" s="11">
        <v>48785</v>
      </c>
      <c r="U67" s="11">
        <v>115460</v>
      </c>
      <c r="V67" s="11">
        <v>165922</v>
      </c>
      <c r="W67" s="11">
        <v>892713</v>
      </c>
      <c r="X67" s="11"/>
      <c r="Y67" s="11">
        <v>892713</v>
      </c>
      <c r="Z67" s="2"/>
      <c r="AA67" s="15"/>
    </row>
    <row r="68" spans="1:27" ht="13.5">
      <c r="A68" s="86" t="s">
        <v>56</v>
      </c>
      <c r="B68" s="93"/>
      <c r="C68" s="9">
        <v>4316120</v>
      </c>
      <c r="D68" s="10"/>
      <c r="E68" s="11">
        <v>3972721</v>
      </c>
      <c r="F68" s="11">
        <v>5545353</v>
      </c>
      <c r="G68" s="11">
        <v>21669</v>
      </c>
      <c r="H68" s="11">
        <v>215877</v>
      </c>
      <c r="I68" s="11">
        <v>281143</v>
      </c>
      <c r="J68" s="11">
        <v>518689</v>
      </c>
      <c r="K68" s="11">
        <v>325067</v>
      </c>
      <c r="L68" s="11">
        <v>313426</v>
      </c>
      <c r="M68" s="11">
        <v>578350</v>
      </c>
      <c r="N68" s="11">
        <v>1216843</v>
      </c>
      <c r="O68" s="11">
        <v>260161</v>
      </c>
      <c r="P68" s="11">
        <v>541974</v>
      </c>
      <c r="Q68" s="11">
        <v>461776</v>
      </c>
      <c r="R68" s="11">
        <v>1263911</v>
      </c>
      <c r="S68" s="11">
        <v>231384</v>
      </c>
      <c r="T68" s="11">
        <v>311691</v>
      </c>
      <c r="U68" s="11">
        <v>524993</v>
      </c>
      <c r="V68" s="11">
        <v>1068068</v>
      </c>
      <c r="W68" s="11">
        <v>4067511</v>
      </c>
      <c r="X68" s="11">
        <v>5545353</v>
      </c>
      <c r="Y68" s="11">
        <v>-1477842</v>
      </c>
      <c r="Z68" s="2">
        <v>-26.65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4316120</v>
      </c>
      <c r="D69" s="78">
        <f t="shared" si="12"/>
        <v>0</v>
      </c>
      <c r="E69" s="79">
        <f t="shared" si="12"/>
        <v>3972721</v>
      </c>
      <c r="F69" s="79">
        <f t="shared" si="12"/>
        <v>5545353</v>
      </c>
      <c r="G69" s="79">
        <f t="shared" si="12"/>
        <v>51414</v>
      </c>
      <c r="H69" s="79">
        <f t="shared" si="12"/>
        <v>412236</v>
      </c>
      <c r="I69" s="79">
        <f t="shared" si="12"/>
        <v>349070</v>
      </c>
      <c r="J69" s="79">
        <f t="shared" si="12"/>
        <v>812720</v>
      </c>
      <c r="K69" s="79">
        <f t="shared" si="12"/>
        <v>374054</v>
      </c>
      <c r="L69" s="79">
        <f t="shared" si="12"/>
        <v>350685</v>
      </c>
      <c r="M69" s="79">
        <f t="shared" si="12"/>
        <v>785420</v>
      </c>
      <c r="N69" s="79">
        <f t="shared" si="12"/>
        <v>1510159</v>
      </c>
      <c r="O69" s="79">
        <f t="shared" si="12"/>
        <v>353566</v>
      </c>
      <c r="P69" s="79">
        <f t="shared" si="12"/>
        <v>588098</v>
      </c>
      <c r="Q69" s="79">
        <f t="shared" si="12"/>
        <v>556440</v>
      </c>
      <c r="R69" s="79">
        <f t="shared" si="12"/>
        <v>1498104</v>
      </c>
      <c r="S69" s="79">
        <f t="shared" si="12"/>
        <v>237311</v>
      </c>
      <c r="T69" s="79">
        <f t="shared" si="12"/>
        <v>389524</v>
      </c>
      <c r="U69" s="79">
        <f t="shared" si="12"/>
        <v>704912</v>
      </c>
      <c r="V69" s="79">
        <f t="shared" si="12"/>
        <v>1331747</v>
      </c>
      <c r="W69" s="79">
        <f t="shared" si="12"/>
        <v>5152730</v>
      </c>
      <c r="X69" s="79">
        <f t="shared" si="12"/>
        <v>5545353</v>
      </c>
      <c r="Y69" s="79">
        <f t="shared" si="12"/>
        <v>-392623</v>
      </c>
      <c r="Z69" s="80">
        <f>+IF(X69&lt;&gt;0,+(Y69/X69)*100,0)</f>
        <v>-7.080216534456869</v>
      </c>
      <c r="AA69" s="81">
        <f>SUM(AA65:AA68)</f>
        <v>0</v>
      </c>
    </row>
    <row r="70" spans="1:27" ht="13.5">
      <c r="A70" s="6" t="s">
        <v>70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92159112</v>
      </c>
      <c r="D5" s="42">
        <f t="shared" si="0"/>
        <v>0</v>
      </c>
      <c r="E5" s="43">
        <f t="shared" si="0"/>
        <v>319032271</v>
      </c>
      <c r="F5" s="43">
        <f t="shared" si="0"/>
        <v>336661045</v>
      </c>
      <c r="G5" s="43">
        <f t="shared" si="0"/>
        <v>40000</v>
      </c>
      <c r="H5" s="43">
        <f t="shared" si="0"/>
        <v>4315013</v>
      </c>
      <c r="I5" s="43">
        <f t="shared" si="0"/>
        <v>6500271</v>
      </c>
      <c r="J5" s="43">
        <f t="shared" si="0"/>
        <v>10855284</v>
      </c>
      <c r="K5" s="43">
        <f t="shared" si="0"/>
        <v>10674445</v>
      </c>
      <c r="L5" s="43">
        <f t="shared" si="0"/>
        <v>16292323</v>
      </c>
      <c r="M5" s="43">
        <f t="shared" si="0"/>
        <v>16591843</v>
      </c>
      <c r="N5" s="43">
        <f t="shared" si="0"/>
        <v>43558611</v>
      </c>
      <c r="O5" s="43">
        <f t="shared" si="0"/>
        <v>17051296</v>
      </c>
      <c r="P5" s="43">
        <f t="shared" si="0"/>
        <v>12282280</v>
      </c>
      <c r="Q5" s="43">
        <f t="shared" si="0"/>
        <v>14597464</v>
      </c>
      <c r="R5" s="43">
        <f t="shared" si="0"/>
        <v>43931040</v>
      </c>
      <c r="S5" s="43">
        <f t="shared" si="0"/>
        <v>11171533</v>
      </c>
      <c r="T5" s="43">
        <f t="shared" si="0"/>
        <v>18410622</v>
      </c>
      <c r="U5" s="43">
        <f t="shared" si="0"/>
        <v>106938494</v>
      </c>
      <c r="V5" s="43">
        <f t="shared" si="0"/>
        <v>136520649</v>
      </c>
      <c r="W5" s="43">
        <f t="shared" si="0"/>
        <v>234865584</v>
      </c>
      <c r="X5" s="43">
        <f t="shared" si="0"/>
        <v>336661045</v>
      </c>
      <c r="Y5" s="43">
        <f t="shared" si="0"/>
        <v>-101795461</v>
      </c>
      <c r="Z5" s="44">
        <f>+IF(X5&lt;&gt;0,+(Y5/X5)*100,0)</f>
        <v>-30.236780438912973</v>
      </c>
      <c r="AA5" s="45">
        <f>SUM(AA11:AA18)</f>
        <v>336661045</v>
      </c>
    </row>
    <row r="6" spans="1:27" ht="13.5">
      <c r="A6" s="46" t="s">
        <v>32</v>
      </c>
      <c r="B6" s="47"/>
      <c r="C6" s="9">
        <v>1511895</v>
      </c>
      <c r="D6" s="10"/>
      <c r="E6" s="11">
        <v>59053882</v>
      </c>
      <c r="F6" s="11">
        <v>52660284</v>
      </c>
      <c r="G6" s="11"/>
      <c r="H6" s="11">
        <v>1078421</v>
      </c>
      <c r="I6" s="11">
        <v>1667694</v>
      </c>
      <c r="J6" s="11">
        <v>2746115</v>
      </c>
      <c r="K6" s="11">
        <v>1764589</v>
      </c>
      <c r="L6" s="11">
        <v>2678972</v>
      </c>
      <c r="M6" s="11">
        <v>3396768</v>
      </c>
      <c r="N6" s="11">
        <v>7840329</v>
      </c>
      <c r="O6" s="11">
        <v>3568408</v>
      </c>
      <c r="P6" s="11">
        <v>3167847</v>
      </c>
      <c r="Q6" s="11">
        <v>2426557</v>
      </c>
      <c r="R6" s="11">
        <v>9162812</v>
      </c>
      <c r="S6" s="11">
        <v>4919749</v>
      </c>
      <c r="T6" s="11">
        <v>4066472</v>
      </c>
      <c r="U6" s="11">
        <v>10284245</v>
      </c>
      <c r="V6" s="11">
        <v>19270466</v>
      </c>
      <c r="W6" s="11">
        <v>39019722</v>
      </c>
      <c r="X6" s="11">
        <v>52660284</v>
      </c>
      <c r="Y6" s="11">
        <v>-13640562</v>
      </c>
      <c r="Z6" s="2">
        <v>-25.9</v>
      </c>
      <c r="AA6" s="15">
        <v>52660284</v>
      </c>
    </row>
    <row r="7" spans="1:27" ht="13.5">
      <c r="A7" s="46" t="s">
        <v>33</v>
      </c>
      <c r="B7" s="47"/>
      <c r="C7" s="9">
        <v>54468462</v>
      </c>
      <c r="D7" s="10"/>
      <c r="E7" s="11">
        <v>83400000</v>
      </c>
      <c r="F7" s="11">
        <v>92900000</v>
      </c>
      <c r="G7" s="11"/>
      <c r="H7" s="11">
        <v>1419961</v>
      </c>
      <c r="I7" s="11">
        <v>916293</v>
      </c>
      <c r="J7" s="11">
        <v>2336254</v>
      </c>
      <c r="K7" s="11">
        <v>468369</v>
      </c>
      <c r="L7" s="11">
        <v>5953484</v>
      </c>
      <c r="M7" s="11">
        <v>3893999</v>
      </c>
      <c r="N7" s="11">
        <v>10315852</v>
      </c>
      <c r="O7" s="11">
        <v>989612</v>
      </c>
      <c r="P7" s="11">
        <v>3747688</v>
      </c>
      <c r="Q7" s="11">
        <v>4925870</v>
      </c>
      <c r="R7" s="11">
        <v>9663170</v>
      </c>
      <c r="S7" s="11">
        <v>3666722</v>
      </c>
      <c r="T7" s="11">
        <v>4280072</v>
      </c>
      <c r="U7" s="11">
        <v>38876460</v>
      </c>
      <c r="V7" s="11">
        <v>46823254</v>
      </c>
      <c r="W7" s="11">
        <v>69138530</v>
      </c>
      <c r="X7" s="11">
        <v>92900000</v>
      </c>
      <c r="Y7" s="11">
        <v>-23761470</v>
      </c>
      <c r="Z7" s="2">
        <v>-25.58</v>
      </c>
      <c r="AA7" s="15">
        <v>92900000</v>
      </c>
    </row>
    <row r="8" spans="1:27" ht="13.5">
      <c r="A8" s="46" t="s">
        <v>34</v>
      </c>
      <c r="B8" s="47"/>
      <c r="C8" s="9">
        <v>7673661</v>
      </c>
      <c r="D8" s="10"/>
      <c r="E8" s="11">
        <v>43500000</v>
      </c>
      <c r="F8" s="11">
        <v>43432000</v>
      </c>
      <c r="G8" s="11">
        <v>40000</v>
      </c>
      <c r="H8" s="11"/>
      <c r="I8" s="11">
        <v>1084227</v>
      </c>
      <c r="J8" s="11">
        <v>1124227</v>
      </c>
      <c r="K8" s="11">
        <v>1609542</v>
      </c>
      <c r="L8" s="11">
        <v>1747007</v>
      </c>
      <c r="M8" s="11">
        <v>66698</v>
      </c>
      <c r="N8" s="11">
        <v>3423247</v>
      </c>
      <c r="O8" s="11">
        <v>2869535</v>
      </c>
      <c r="P8" s="11"/>
      <c r="Q8" s="11">
        <v>2737935</v>
      </c>
      <c r="R8" s="11">
        <v>5607470</v>
      </c>
      <c r="S8" s="11">
        <v>1049180</v>
      </c>
      <c r="T8" s="11">
        <v>4072678</v>
      </c>
      <c r="U8" s="11">
        <v>10883270</v>
      </c>
      <c r="V8" s="11">
        <v>16005128</v>
      </c>
      <c r="W8" s="11">
        <v>26160072</v>
      </c>
      <c r="X8" s="11">
        <v>43432000</v>
      </c>
      <c r="Y8" s="11">
        <v>-17271928</v>
      </c>
      <c r="Z8" s="2">
        <v>-39.77</v>
      </c>
      <c r="AA8" s="15">
        <v>43432000</v>
      </c>
    </row>
    <row r="9" spans="1:27" ht="13.5">
      <c r="A9" s="46" t="s">
        <v>35</v>
      </c>
      <c r="B9" s="47"/>
      <c r="C9" s="9">
        <v>5112541</v>
      </c>
      <c r="D9" s="10"/>
      <c r="E9" s="11">
        <v>16700000</v>
      </c>
      <c r="F9" s="11">
        <v>17658000</v>
      </c>
      <c r="G9" s="11"/>
      <c r="H9" s="11"/>
      <c r="I9" s="11">
        <v>188785</v>
      </c>
      <c r="J9" s="11">
        <v>188785</v>
      </c>
      <c r="K9" s="11"/>
      <c r="L9" s="11">
        <v>3292935</v>
      </c>
      <c r="M9" s="11">
        <v>62253</v>
      </c>
      <c r="N9" s="11">
        <v>3355188</v>
      </c>
      <c r="O9" s="11"/>
      <c r="P9" s="11">
        <v>338634</v>
      </c>
      <c r="Q9" s="11"/>
      <c r="R9" s="11">
        <v>338634</v>
      </c>
      <c r="S9" s="11"/>
      <c r="T9" s="11">
        <v>2936841</v>
      </c>
      <c r="U9" s="11">
        <v>7039316</v>
      </c>
      <c r="V9" s="11">
        <v>9976157</v>
      </c>
      <c r="W9" s="11">
        <v>13858764</v>
      </c>
      <c r="X9" s="11">
        <v>17658000</v>
      </c>
      <c r="Y9" s="11">
        <v>-3799236</v>
      </c>
      <c r="Z9" s="2">
        <v>-21.52</v>
      </c>
      <c r="AA9" s="15">
        <v>17658000</v>
      </c>
    </row>
    <row r="10" spans="1:27" ht="13.5">
      <c r="A10" s="46" t="s">
        <v>36</v>
      </c>
      <c r="B10" s="47"/>
      <c r="C10" s="9"/>
      <c r="D10" s="10"/>
      <c r="E10" s="11">
        <v>3500000</v>
      </c>
      <c r="F10" s="11">
        <v>1100000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1100000</v>
      </c>
      <c r="Y10" s="11">
        <v>-1100000</v>
      </c>
      <c r="Z10" s="2">
        <v>-100</v>
      </c>
      <c r="AA10" s="15">
        <v>1100000</v>
      </c>
    </row>
    <row r="11" spans="1:27" ht="13.5">
      <c r="A11" s="48" t="s">
        <v>37</v>
      </c>
      <c r="B11" s="47"/>
      <c r="C11" s="49">
        <f aca="true" t="shared" si="1" ref="C11:Y11">SUM(C6:C10)</f>
        <v>68766559</v>
      </c>
      <c r="D11" s="50">
        <f t="shared" si="1"/>
        <v>0</v>
      </c>
      <c r="E11" s="51">
        <f t="shared" si="1"/>
        <v>206153882</v>
      </c>
      <c r="F11" s="51">
        <f t="shared" si="1"/>
        <v>207750284</v>
      </c>
      <c r="G11" s="51">
        <f t="shared" si="1"/>
        <v>40000</v>
      </c>
      <c r="H11" s="51">
        <f t="shared" si="1"/>
        <v>2498382</v>
      </c>
      <c r="I11" s="51">
        <f t="shared" si="1"/>
        <v>3856999</v>
      </c>
      <c r="J11" s="51">
        <f t="shared" si="1"/>
        <v>6395381</v>
      </c>
      <c r="K11" s="51">
        <f t="shared" si="1"/>
        <v>3842500</v>
      </c>
      <c r="L11" s="51">
        <f t="shared" si="1"/>
        <v>13672398</v>
      </c>
      <c r="M11" s="51">
        <f t="shared" si="1"/>
        <v>7419718</v>
      </c>
      <c r="N11" s="51">
        <f t="shared" si="1"/>
        <v>24934616</v>
      </c>
      <c r="O11" s="51">
        <f t="shared" si="1"/>
        <v>7427555</v>
      </c>
      <c r="P11" s="51">
        <f t="shared" si="1"/>
        <v>7254169</v>
      </c>
      <c r="Q11" s="51">
        <f t="shared" si="1"/>
        <v>10090362</v>
      </c>
      <c r="R11" s="51">
        <f t="shared" si="1"/>
        <v>24772086</v>
      </c>
      <c r="S11" s="51">
        <f t="shared" si="1"/>
        <v>9635651</v>
      </c>
      <c r="T11" s="51">
        <f t="shared" si="1"/>
        <v>15356063</v>
      </c>
      <c r="U11" s="51">
        <f t="shared" si="1"/>
        <v>67083291</v>
      </c>
      <c r="V11" s="51">
        <f t="shared" si="1"/>
        <v>92075005</v>
      </c>
      <c r="W11" s="51">
        <f t="shared" si="1"/>
        <v>148177088</v>
      </c>
      <c r="X11" s="51">
        <f t="shared" si="1"/>
        <v>207750284</v>
      </c>
      <c r="Y11" s="51">
        <f t="shared" si="1"/>
        <v>-59573196</v>
      </c>
      <c r="Z11" s="52">
        <f>+IF(X11&lt;&gt;0,+(Y11/X11)*100,0)</f>
        <v>-28.6753860707117</v>
      </c>
      <c r="AA11" s="53">
        <f>SUM(AA6:AA10)</f>
        <v>207750284</v>
      </c>
    </row>
    <row r="12" spans="1:27" ht="13.5">
      <c r="A12" s="54" t="s">
        <v>38</v>
      </c>
      <c r="B12" s="35"/>
      <c r="C12" s="9">
        <v>8456211</v>
      </c>
      <c r="D12" s="10"/>
      <c r="E12" s="11">
        <v>19638564</v>
      </c>
      <c r="F12" s="11">
        <v>20757915</v>
      </c>
      <c r="G12" s="11"/>
      <c r="H12" s="11">
        <v>186379</v>
      </c>
      <c r="I12" s="11">
        <v>1431254</v>
      </c>
      <c r="J12" s="11">
        <v>1617633</v>
      </c>
      <c r="K12" s="11">
        <v>3022563</v>
      </c>
      <c r="L12" s="11">
        <v>2252727</v>
      </c>
      <c r="M12" s="11">
        <v>2861375</v>
      </c>
      <c r="N12" s="11">
        <v>8136665</v>
      </c>
      <c r="O12" s="11">
        <v>1524619</v>
      </c>
      <c r="P12" s="11">
        <v>2384078</v>
      </c>
      <c r="Q12" s="11">
        <v>376591</v>
      </c>
      <c r="R12" s="11">
        <v>4285288</v>
      </c>
      <c r="S12" s="11">
        <v>398683</v>
      </c>
      <c r="T12" s="11">
        <v>561569</v>
      </c>
      <c r="U12" s="11">
        <v>4631601</v>
      </c>
      <c r="V12" s="11">
        <v>5591853</v>
      </c>
      <c r="W12" s="11">
        <v>19631439</v>
      </c>
      <c r="X12" s="11">
        <v>20757915</v>
      </c>
      <c r="Y12" s="11">
        <v>-1126476</v>
      </c>
      <c r="Z12" s="2">
        <v>-5.43</v>
      </c>
      <c r="AA12" s="15">
        <v>20757915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12194394</v>
      </c>
      <c r="D15" s="10"/>
      <c r="E15" s="11">
        <v>79022100</v>
      </c>
      <c r="F15" s="11">
        <v>88705996</v>
      </c>
      <c r="G15" s="11"/>
      <c r="H15" s="11">
        <v>1630252</v>
      </c>
      <c r="I15" s="11">
        <v>875280</v>
      </c>
      <c r="J15" s="11">
        <v>2505532</v>
      </c>
      <c r="K15" s="11">
        <v>1886342</v>
      </c>
      <c r="L15" s="11">
        <v>367198</v>
      </c>
      <c r="M15" s="11">
        <v>5238670</v>
      </c>
      <c r="N15" s="11">
        <v>7492210</v>
      </c>
      <c r="O15" s="11">
        <v>8075182</v>
      </c>
      <c r="P15" s="11">
        <v>2644033</v>
      </c>
      <c r="Q15" s="11">
        <v>404081</v>
      </c>
      <c r="R15" s="11">
        <v>11123296</v>
      </c>
      <c r="S15" s="11">
        <v>789150</v>
      </c>
      <c r="T15" s="11">
        <v>1889009</v>
      </c>
      <c r="U15" s="11">
        <v>25131704</v>
      </c>
      <c r="V15" s="11">
        <v>27809863</v>
      </c>
      <c r="W15" s="11">
        <v>48930901</v>
      </c>
      <c r="X15" s="11">
        <v>88705996</v>
      </c>
      <c r="Y15" s="11">
        <v>-39775095</v>
      </c>
      <c r="Z15" s="2">
        <v>-44.84</v>
      </c>
      <c r="AA15" s="15">
        <v>88705996</v>
      </c>
    </row>
    <row r="16" spans="1:27" ht="13.5">
      <c r="A16" s="55" t="s">
        <v>43</v>
      </c>
      <c r="B16" s="56"/>
      <c r="C16" s="15"/>
      <c r="D16" s="10"/>
      <c r="E16" s="11">
        <v>90000</v>
      </c>
      <c r="F16" s="11">
        <v>23940</v>
      </c>
      <c r="G16" s="11"/>
      <c r="H16" s="11"/>
      <c r="I16" s="11"/>
      <c r="J16" s="11"/>
      <c r="K16" s="11"/>
      <c r="L16" s="11"/>
      <c r="M16" s="11"/>
      <c r="N16" s="11"/>
      <c r="O16" s="11">
        <v>23940</v>
      </c>
      <c r="P16" s="11"/>
      <c r="Q16" s="11">
        <v>7800</v>
      </c>
      <c r="R16" s="11">
        <v>31740</v>
      </c>
      <c r="S16" s="11"/>
      <c r="T16" s="11"/>
      <c r="U16" s="11">
        <v>25651</v>
      </c>
      <c r="V16" s="11">
        <v>25651</v>
      </c>
      <c r="W16" s="11">
        <v>57391</v>
      </c>
      <c r="X16" s="11">
        <v>23940</v>
      </c>
      <c r="Y16" s="11">
        <v>33451</v>
      </c>
      <c r="Z16" s="2">
        <v>139.73</v>
      </c>
      <c r="AA16" s="15">
        <v>23940</v>
      </c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2741948</v>
      </c>
      <c r="D18" s="17"/>
      <c r="E18" s="18">
        <v>14127725</v>
      </c>
      <c r="F18" s="18">
        <v>19422910</v>
      </c>
      <c r="G18" s="18"/>
      <c r="H18" s="18"/>
      <c r="I18" s="18">
        <v>336738</v>
      </c>
      <c r="J18" s="18">
        <v>336738</v>
      </c>
      <c r="K18" s="18">
        <v>1923040</v>
      </c>
      <c r="L18" s="18"/>
      <c r="M18" s="18">
        <v>1072080</v>
      </c>
      <c r="N18" s="18">
        <v>2995120</v>
      </c>
      <c r="O18" s="18"/>
      <c r="P18" s="18"/>
      <c r="Q18" s="18">
        <v>3718630</v>
      </c>
      <c r="R18" s="18">
        <v>3718630</v>
      </c>
      <c r="S18" s="18">
        <v>348049</v>
      </c>
      <c r="T18" s="18">
        <v>603981</v>
      </c>
      <c r="U18" s="18">
        <v>10066247</v>
      </c>
      <c r="V18" s="18">
        <v>11018277</v>
      </c>
      <c r="W18" s="18">
        <v>18068765</v>
      </c>
      <c r="X18" s="18">
        <v>19422910</v>
      </c>
      <c r="Y18" s="18">
        <v>-1354145</v>
      </c>
      <c r="Z18" s="3">
        <v>-6.97</v>
      </c>
      <c r="AA18" s="23">
        <v>19422910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149664131</v>
      </c>
      <c r="D20" s="59">
        <f t="shared" si="2"/>
        <v>0</v>
      </c>
      <c r="E20" s="60">
        <f t="shared" si="2"/>
        <v>164963597</v>
      </c>
      <c r="F20" s="60">
        <f t="shared" si="2"/>
        <v>125248323</v>
      </c>
      <c r="G20" s="60">
        <f t="shared" si="2"/>
        <v>15048</v>
      </c>
      <c r="H20" s="60">
        <f t="shared" si="2"/>
        <v>6229181</v>
      </c>
      <c r="I20" s="60">
        <f t="shared" si="2"/>
        <v>7503503</v>
      </c>
      <c r="J20" s="60">
        <f t="shared" si="2"/>
        <v>13747732</v>
      </c>
      <c r="K20" s="60">
        <f t="shared" si="2"/>
        <v>12265221</v>
      </c>
      <c r="L20" s="60">
        <f t="shared" si="2"/>
        <v>3780998</v>
      </c>
      <c r="M20" s="60">
        <f t="shared" si="2"/>
        <v>3773055</v>
      </c>
      <c r="N20" s="60">
        <f t="shared" si="2"/>
        <v>19819274</v>
      </c>
      <c r="O20" s="60">
        <f t="shared" si="2"/>
        <v>14644974</v>
      </c>
      <c r="P20" s="60">
        <f t="shared" si="2"/>
        <v>4699937</v>
      </c>
      <c r="Q20" s="60">
        <f t="shared" si="2"/>
        <v>5018547</v>
      </c>
      <c r="R20" s="60">
        <f t="shared" si="2"/>
        <v>24363458</v>
      </c>
      <c r="S20" s="60">
        <f t="shared" si="2"/>
        <v>5241470</v>
      </c>
      <c r="T20" s="60">
        <f t="shared" si="2"/>
        <v>17595542</v>
      </c>
      <c r="U20" s="60">
        <f t="shared" si="2"/>
        <v>47519255</v>
      </c>
      <c r="V20" s="60">
        <f t="shared" si="2"/>
        <v>70356267</v>
      </c>
      <c r="W20" s="60">
        <f t="shared" si="2"/>
        <v>128286731</v>
      </c>
      <c r="X20" s="60">
        <f t="shared" si="2"/>
        <v>125248323</v>
      </c>
      <c r="Y20" s="60">
        <f t="shared" si="2"/>
        <v>3038408</v>
      </c>
      <c r="Z20" s="61">
        <f>+IF(X20&lt;&gt;0,+(Y20/X20)*100,0)</f>
        <v>2.4259071317066656</v>
      </c>
      <c r="AA20" s="62">
        <f>SUM(AA26:AA33)</f>
        <v>125248323</v>
      </c>
    </row>
    <row r="21" spans="1:27" ht="13.5">
      <c r="A21" s="46" t="s">
        <v>32</v>
      </c>
      <c r="B21" s="47"/>
      <c r="C21" s="9">
        <v>50702253</v>
      </c>
      <c r="D21" s="10"/>
      <c r="E21" s="11">
        <v>17000000</v>
      </c>
      <c r="F21" s="11">
        <v>17000000</v>
      </c>
      <c r="G21" s="11">
        <v>15048</v>
      </c>
      <c r="H21" s="11">
        <v>2732783</v>
      </c>
      <c r="I21" s="11">
        <v>6384421</v>
      </c>
      <c r="J21" s="11">
        <v>9132252</v>
      </c>
      <c r="K21" s="11">
        <v>5076409</v>
      </c>
      <c r="L21" s="11">
        <v>130737</v>
      </c>
      <c r="M21" s="11">
        <v>215319</v>
      </c>
      <c r="N21" s="11">
        <v>5422465</v>
      </c>
      <c r="O21" s="11"/>
      <c r="P21" s="11">
        <v>1253900</v>
      </c>
      <c r="Q21" s="11">
        <v>507709</v>
      </c>
      <c r="R21" s="11">
        <v>1761609</v>
      </c>
      <c r="S21" s="11"/>
      <c r="T21" s="11"/>
      <c r="U21" s="11">
        <v>3761426</v>
      </c>
      <c r="V21" s="11">
        <v>3761426</v>
      </c>
      <c r="W21" s="11">
        <v>20077752</v>
      </c>
      <c r="X21" s="11">
        <v>17000000</v>
      </c>
      <c r="Y21" s="11">
        <v>3077752</v>
      </c>
      <c r="Z21" s="2">
        <v>18.1</v>
      </c>
      <c r="AA21" s="15">
        <v>17000000</v>
      </c>
    </row>
    <row r="22" spans="1:27" ht="13.5">
      <c r="A22" s="46" t="s">
        <v>33</v>
      </c>
      <c r="B22" s="47"/>
      <c r="C22" s="9">
        <v>14910</v>
      </c>
      <c r="D22" s="10"/>
      <c r="E22" s="11">
        <v>8000000</v>
      </c>
      <c r="F22" s="11">
        <v>6406500</v>
      </c>
      <c r="G22" s="11"/>
      <c r="H22" s="11"/>
      <c r="I22" s="11">
        <v>210601</v>
      </c>
      <c r="J22" s="11">
        <v>210601</v>
      </c>
      <c r="K22" s="11">
        <v>14385</v>
      </c>
      <c r="L22" s="11">
        <v>135942</v>
      </c>
      <c r="M22" s="11">
        <v>156782</v>
      </c>
      <c r="N22" s="11">
        <v>307109</v>
      </c>
      <c r="O22" s="11"/>
      <c r="P22" s="11">
        <v>651318</v>
      </c>
      <c r="Q22" s="11"/>
      <c r="R22" s="11">
        <v>651318</v>
      </c>
      <c r="S22" s="11">
        <v>833227</v>
      </c>
      <c r="T22" s="11">
        <v>316430</v>
      </c>
      <c r="U22" s="11">
        <v>4371082</v>
      </c>
      <c r="V22" s="11">
        <v>5520739</v>
      </c>
      <c r="W22" s="11">
        <v>6689767</v>
      </c>
      <c r="X22" s="11">
        <v>6406500</v>
      </c>
      <c r="Y22" s="11">
        <v>283267</v>
      </c>
      <c r="Z22" s="2">
        <v>4.42</v>
      </c>
      <c r="AA22" s="15">
        <v>6406500</v>
      </c>
    </row>
    <row r="23" spans="1:27" ht="13.5">
      <c r="A23" s="46" t="s">
        <v>34</v>
      </c>
      <c r="B23" s="47"/>
      <c r="C23" s="9">
        <v>21773687</v>
      </c>
      <c r="D23" s="10"/>
      <c r="E23" s="11">
        <v>41912139</v>
      </c>
      <c r="F23" s="11">
        <v>38496240</v>
      </c>
      <c r="G23" s="11"/>
      <c r="H23" s="11">
        <v>3496398</v>
      </c>
      <c r="I23" s="11">
        <v>268031</v>
      </c>
      <c r="J23" s="11">
        <v>3764429</v>
      </c>
      <c r="K23" s="11">
        <v>5879584</v>
      </c>
      <c r="L23" s="11">
        <v>2035912</v>
      </c>
      <c r="M23" s="11">
        <v>775889</v>
      </c>
      <c r="N23" s="11">
        <v>8691385</v>
      </c>
      <c r="O23" s="11">
        <v>14314662</v>
      </c>
      <c r="P23" s="11"/>
      <c r="Q23" s="11">
        <v>3451750</v>
      </c>
      <c r="R23" s="11">
        <v>17766412</v>
      </c>
      <c r="S23" s="11"/>
      <c r="T23" s="11">
        <v>7905366</v>
      </c>
      <c r="U23" s="11">
        <v>18251100</v>
      </c>
      <c r="V23" s="11">
        <v>26156466</v>
      </c>
      <c r="W23" s="11">
        <v>56378692</v>
      </c>
      <c r="X23" s="11">
        <v>38496240</v>
      </c>
      <c r="Y23" s="11">
        <v>17882452</v>
      </c>
      <c r="Z23" s="2">
        <v>46.45</v>
      </c>
      <c r="AA23" s="15">
        <v>38496240</v>
      </c>
    </row>
    <row r="24" spans="1:27" ht="13.5">
      <c r="A24" s="46" t="s">
        <v>35</v>
      </c>
      <c r="B24" s="47"/>
      <c r="C24" s="9">
        <v>20191062</v>
      </c>
      <c r="D24" s="10"/>
      <c r="E24" s="11">
        <v>33900717</v>
      </c>
      <c r="F24" s="11">
        <v>15015012</v>
      </c>
      <c r="G24" s="11"/>
      <c r="H24" s="11"/>
      <c r="I24" s="11">
        <v>392365</v>
      </c>
      <c r="J24" s="11">
        <v>392365</v>
      </c>
      <c r="K24" s="11">
        <v>436336</v>
      </c>
      <c r="L24" s="11">
        <v>162457</v>
      </c>
      <c r="M24" s="11">
        <v>470558</v>
      </c>
      <c r="N24" s="11">
        <v>1069351</v>
      </c>
      <c r="O24" s="11"/>
      <c r="P24" s="11">
        <v>651643</v>
      </c>
      <c r="Q24" s="11">
        <v>98630</v>
      </c>
      <c r="R24" s="11">
        <v>750273</v>
      </c>
      <c r="S24" s="11">
        <v>741214</v>
      </c>
      <c r="T24" s="11">
        <v>3027300</v>
      </c>
      <c r="U24" s="11">
        <v>2721814</v>
      </c>
      <c r="V24" s="11">
        <v>6490328</v>
      </c>
      <c r="W24" s="11">
        <v>8702317</v>
      </c>
      <c r="X24" s="11">
        <v>15015012</v>
      </c>
      <c r="Y24" s="11">
        <v>-6312695</v>
      </c>
      <c r="Z24" s="2">
        <v>-42.04</v>
      </c>
      <c r="AA24" s="15">
        <v>15015012</v>
      </c>
    </row>
    <row r="25" spans="1:27" ht="13.5">
      <c r="A25" s="46" t="s">
        <v>36</v>
      </c>
      <c r="B25" s="47"/>
      <c r="C25" s="9">
        <v>10070028</v>
      </c>
      <c r="D25" s="10"/>
      <c r="E25" s="11">
        <v>3000000</v>
      </c>
      <c r="F25" s="11">
        <v>3000000</v>
      </c>
      <c r="G25" s="11"/>
      <c r="H25" s="11"/>
      <c r="I25" s="11">
        <v>58149</v>
      </c>
      <c r="J25" s="11">
        <v>58149</v>
      </c>
      <c r="K25" s="11">
        <v>75881</v>
      </c>
      <c r="L25" s="11">
        <v>630335</v>
      </c>
      <c r="M25" s="11">
        <v>27661</v>
      </c>
      <c r="N25" s="11">
        <v>733877</v>
      </c>
      <c r="O25" s="11">
        <v>11980</v>
      </c>
      <c r="P25" s="11">
        <v>174108</v>
      </c>
      <c r="Q25" s="11">
        <v>15680</v>
      </c>
      <c r="R25" s="11">
        <v>201768</v>
      </c>
      <c r="S25" s="11">
        <v>22004</v>
      </c>
      <c r="T25" s="11">
        <v>29074</v>
      </c>
      <c r="U25" s="11">
        <v>1363711</v>
      </c>
      <c r="V25" s="11">
        <v>1414789</v>
      </c>
      <c r="W25" s="11">
        <v>2408583</v>
      </c>
      <c r="X25" s="11">
        <v>3000000</v>
      </c>
      <c r="Y25" s="11">
        <v>-591417</v>
      </c>
      <c r="Z25" s="2">
        <v>-19.71</v>
      </c>
      <c r="AA25" s="15">
        <v>3000000</v>
      </c>
    </row>
    <row r="26" spans="1:27" ht="13.5">
      <c r="A26" s="48" t="s">
        <v>37</v>
      </c>
      <c r="B26" s="63"/>
      <c r="C26" s="49">
        <f aca="true" t="shared" si="3" ref="C26:Y26">SUM(C21:C25)</f>
        <v>102751940</v>
      </c>
      <c r="D26" s="50">
        <f t="shared" si="3"/>
        <v>0</v>
      </c>
      <c r="E26" s="51">
        <f t="shared" si="3"/>
        <v>103812856</v>
      </c>
      <c r="F26" s="51">
        <f t="shared" si="3"/>
        <v>79917752</v>
      </c>
      <c r="G26" s="51">
        <f t="shared" si="3"/>
        <v>15048</v>
      </c>
      <c r="H26" s="51">
        <f t="shared" si="3"/>
        <v>6229181</v>
      </c>
      <c r="I26" s="51">
        <f t="shared" si="3"/>
        <v>7313567</v>
      </c>
      <c r="J26" s="51">
        <f t="shared" si="3"/>
        <v>13557796</v>
      </c>
      <c r="K26" s="51">
        <f t="shared" si="3"/>
        <v>11482595</v>
      </c>
      <c r="L26" s="51">
        <f t="shared" si="3"/>
        <v>3095383</v>
      </c>
      <c r="M26" s="51">
        <f t="shared" si="3"/>
        <v>1646209</v>
      </c>
      <c r="N26" s="51">
        <f t="shared" si="3"/>
        <v>16224187</v>
      </c>
      <c r="O26" s="51">
        <f t="shared" si="3"/>
        <v>14326642</v>
      </c>
      <c r="P26" s="51">
        <f t="shared" si="3"/>
        <v>2730969</v>
      </c>
      <c r="Q26" s="51">
        <f t="shared" si="3"/>
        <v>4073769</v>
      </c>
      <c r="R26" s="51">
        <f t="shared" si="3"/>
        <v>21131380</v>
      </c>
      <c r="S26" s="51">
        <f t="shared" si="3"/>
        <v>1596445</v>
      </c>
      <c r="T26" s="51">
        <f t="shared" si="3"/>
        <v>11278170</v>
      </c>
      <c r="U26" s="51">
        <f t="shared" si="3"/>
        <v>30469133</v>
      </c>
      <c r="V26" s="51">
        <f t="shared" si="3"/>
        <v>43343748</v>
      </c>
      <c r="W26" s="51">
        <f t="shared" si="3"/>
        <v>94257111</v>
      </c>
      <c r="X26" s="51">
        <f t="shared" si="3"/>
        <v>79917752</v>
      </c>
      <c r="Y26" s="51">
        <f t="shared" si="3"/>
        <v>14339359</v>
      </c>
      <c r="Z26" s="52">
        <f>+IF(X26&lt;&gt;0,+(Y26/X26)*100,0)</f>
        <v>17.942645583924833</v>
      </c>
      <c r="AA26" s="53">
        <f>SUM(AA21:AA25)</f>
        <v>79917752</v>
      </c>
    </row>
    <row r="27" spans="1:27" ht="13.5">
      <c r="A27" s="54" t="s">
        <v>38</v>
      </c>
      <c r="B27" s="64"/>
      <c r="C27" s="9">
        <v>42755149</v>
      </c>
      <c r="D27" s="10"/>
      <c r="E27" s="11">
        <v>30034634</v>
      </c>
      <c r="F27" s="11">
        <v>17720888</v>
      </c>
      <c r="G27" s="11"/>
      <c r="H27" s="11"/>
      <c r="I27" s="11">
        <v>162060</v>
      </c>
      <c r="J27" s="11">
        <v>162060</v>
      </c>
      <c r="K27" s="11">
        <v>256303</v>
      </c>
      <c r="L27" s="11">
        <v>-2913</v>
      </c>
      <c r="M27" s="11">
        <v>1392244</v>
      </c>
      <c r="N27" s="11">
        <v>1645634</v>
      </c>
      <c r="O27" s="11"/>
      <c r="P27" s="11">
        <v>829121</v>
      </c>
      <c r="Q27" s="11">
        <v>882231</v>
      </c>
      <c r="R27" s="11">
        <v>1711352</v>
      </c>
      <c r="S27" s="11">
        <v>1083506</v>
      </c>
      <c r="T27" s="11">
        <v>3971269</v>
      </c>
      <c r="U27" s="11">
        <v>4720938</v>
      </c>
      <c r="V27" s="11">
        <v>9775713</v>
      </c>
      <c r="W27" s="11">
        <v>13294759</v>
      </c>
      <c r="X27" s="11">
        <v>17720888</v>
      </c>
      <c r="Y27" s="11">
        <v>-4426129</v>
      </c>
      <c r="Z27" s="2">
        <v>-24.98</v>
      </c>
      <c r="AA27" s="15">
        <v>17720888</v>
      </c>
    </row>
    <row r="28" spans="1:27" ht="13.5">
      <c r="A28" s="54" t="s">
        <v>39</v>
      </c>
      <c r="B28" s="64"/>
      <c r="C28" s="12"/>
      <c r="D28" s="13"/>
      <c r="E28" s="14">
        <v>4000000</v>
      </c>
      <c r="F28" s="14">
        <v>1900000</v>
      </c>
      <c r="G28" s="14"/>
      <c r="H28" s="14"/>
      <c r="I28" s="14"/>
      <c r="J28" s="14"/>
      <c r="K28" s="14"/>
      <c r="L28" s="14"/>
      <c r="M28" s="14"/>
      <c r="N28" s="14"/>
      <c r="O28" s="14"/>
      <c r="P28" s="14">
        <v>144936</v>
      </c>
      <c r="Q28" s="14"/>
      <c r="R28" s="14">
        <v>144936</v>
      </c>
      <c r="S28" s="14">
        <v>8848</v>
      </c>
      <c r="T28" s="14">
        <v>256659</v>
      </c>
      <c r="U28" s="14">
        <v>574718</v>
      </c>
      <c r="V28" s="14">
        <v>840225</v>
      </c>
      <c r="W28" s="14">
        <v>985161</v>
      </c>
      <c r="X28" s="14">
        <v>1900000</v>
      </c>
      <c r="Y28" s="14">
        <v>-914839</v>
      </c>
      <c r="Z28" s="2">
        <v>-48.15</v>
      </c>
      <c r="AA28" s="22">
        <v>1900000</v>
      </c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4157042</v>
      </c>
      <c r="D30" s="10"/>
      <c r="E30" s="11">
        <v>27116107</v>
      </c>
      <c r="F30" s="11">
        <v>25709683</v>
      </c>
      <c r="G30" s="11"/>
      <c r="H30" s="11"/>
      <c r="I30" s="11">
        <v>27876</v>
      </c>
      <c r="J30" s="11">
        <v>27876</v>
      </c>
      <c r="K30" s="11">
        <v>526323</v>
      </c>
      <c r="L30" s="11">
        <v>688528</v>
      </c>
      <c r="M30" s="11">
        <v>734602</v>
      </c>
      <c r="N30" s="11">
        <v>1949453</v>
      </c>
      <c r="O30" s="11">
        <v>318332</v>
      </c>
      <c r="P30" s="11">
        <v>994911</v>
      </c>
      <c r="Q30" s="11">
        <v>62547</v>
      </c>
      <c r="R30" s="11">
        <v>1375790</v>
      </c>
      <c r="S30" s="11">
        <v>2552671</v>
      </c>
      <c r="T30" s="11">
        <v>2089444</v>
      </c>
      <c r="U30" s="11">
        <v>11754466</v>
      </c>
      <c r="V30" s="11">
        <v>16396581</v>
      </c>
      <c r="W30" s="11">
        <v>19749700</v>
      </c>
      <c r="X30" s="11">
        <v>25709683</v>
      </c>
      <c r="Y30" s="11">
        <v>-5959983</v>
      </c>
      <c r="Z30" s="2">
        <v>-23.18</v>
      </c>
      <c r="AA30" s="15">
        <v>25709683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52214148</v>
      </c>
      <c r="D36" s="10">
        <f t="shared" si="4"/>
        <v>0</v>
      </c>
      <c r="E36" s="11">
        <f t="shared" si="4"/>
        <v>76053882</v>
      </c>
      <c r="F36" s="11">
        <f t="shared" si="4"/>
        <v>69660284</v>
      </c>
      <c r="G36" s="11">
        <f t="shared" si="4"/>
        <v>15048</v>
      </c>
      <c r="H36" s="11">
        <f t="shared" si="4"/>
        <v>3811204</v>
      </c>
      <c r="I36" s="11">
        <f t="shared" si="4"/>
        <v>8052115</v>
      </c>
      <c r="J36" s="11">
        <f t="shared" si="4"/>
        <v>11878367</v>
      </c>
      <c r="K36" s="11">
        <f t="shared" si="4"/>
        <v>6840998</v>
      </c>
      <c r="L36" s="11">
        <f t="shared" si="4"/>
        <v>2809709</v>
      </c>
      <c r="M36" s="11">
        <f t="shared" si="4"/>
        <v>3612087</v>
      </c>
      <c r="N36" s="11">
        <f t="shared" si="4"/>
        <v>13262794</v>
      </c>
      <c r="O36" s="11">
        <f t="shared" si="4"/>
        <v>3568408</v>
      </c>
      <c r="P36" s="11">
        <f t="shared" si="4"/>
        <v>4421747</v>
      </c>
      <c r="Q36" s="11">
        <f t="shared" si="4"/>
        <v>2934266</v>
      </c>
      <c r="R36" s="11">
        <f t="shared" si="4"/>
        <v>10924421</v>
      </c>
      <c r="S36" s="11">
        <f t="shared" si="4"/>
        <v>4919749</v>
      </c>
      <c r="T36" s="11">
        <f t="shared" si="4"/>
        <v>4066472</v>
      </c>
      <c r="U36" s="11">
        <f t="shared" si="4"/>
        <v>14045671</v>
      </c>
      <c r="V36" s="11">
        <f t="shared" si="4"/>
        <v>23031892</v>
      </c>
      <c r="W36" s="11">
        <f t="shared" si="4"/>
        <v>59097474</v>
      </c>
      <c r="X36" s="11">
        <f t="shared" si="4"/>
        <v>69660284</v>
      </c>
      <c r="Y36" s="11">
        <f t="shared" si="4"/>
        <v>-10562810</v>
      </c>
      <c r="Z36" s="2">
        <f aca="true" t="shared" si="5" ref="Z36:Z49">+IF(X36&lt;&gt;0,+(Y36/X36)*100,0)</f>
        <v>-15.163317450729888</v>
      </c>
      <c r="AA36" s="15">
        <f>AA6+AA21</f>
        <v>69660284</v>
      </c>
    </row>
    <row r="37" spans="1:27" ht="13.5">
      <c r="A37" s="46" t="s">
        <v>33</v>
      </c>
      <c r="B37" s="47"/>
      <c r="C37" s="9">
        <f t="shared" si="4"/>
        <v>54483372</v>
      </c>
      <c r="D37" s="10">
        <f t="shared" si="4"/>
        <v>0</v>
      </c>
      <c r="E37" s="11">
        <f t="shared" si="4"/>
        <v>91400000</v>
      </c>
      <c r="F37" s="11">
        <f t="shared" si="4"/>
        <v>99306500</v>
      </c>
      <c r="G37" s="11">
        <f t="shared" si="4"/>
        <v>0</v>
      </c>
      <c r="H37" s="11">
        <f t="shared" si="4"/>
        <v>1419961</v>
      </c>
      <c r="I37" s="11">
        <f t="shared" si="4"/>
        <v>1126894</v>
      </c>
      <c r="J37" s="11">
        <f t="shared" si="4"/>
        <v>2546855</v>
      </c>
      <c r="K37" s="11">
        <f t="shared" si="4"/>
        <v>482754</v>
      </c>
      <c r="L37" s="11">
        <f t="shared" si="4"/>
        <v>6089426</v>
      </c>
      <c r="M37" s="11">
        <f t="shared" si="4"/>
        <v>4050781</v>
      </c>
      <c r="N37" s="11">
        <f t="shared" si="4"/>
        <v>10622961</v>
      </c>
      <c r="O37" s="11">
        <f t="shared" si="4"/>
        <v>989612</v>
      </c>
      <c r="P37" s="11">
        <f t="shared" si="4"/>
        <v>4399006</v>
      </c>
      <c r="Q37" s="11">
        <f t="shared" si="4"/>
        <v>4925870</v>
      </c>
      <c r="R37" s="11">
        <f t="shared" si="4"/>
        <v>10314488</v>
      </c>
      <c r="S37" s="11">
        <f t="shared" si="4"/>
        <v>4499949</v>
      </c>
      <c r="T37" s="11">
        <f t="shared" si="4"/>
        <v>4596502</v>
      </c>
      <c r="U37" s="11">
        <f t="shared" si="4"/>
        <v>43247542</v>
      </c>
      <c r="V37" s="11">
        <f t="shared" si="4"/>
        <v>52343993</v>
      </c>
      <c r="W37" s="11">
        <f t="shared" si="4"/>
        <v>75828297</v>
      </c>
      <c r="X37" s="11">
        <f t="shared" si="4"/>
        <v>99306500</v>
      </c>
      <c r="Y37" s="11">
        <f t="shared" si="4"/>
        <v>-23478203</v>
      </c>
      <c r="Z37" s="2">
        <f t="shared" si="5"/>
        <v>-23.64216138923434</v>
      </c>
      <c r="AA37" s="15">
        <f>AA7+AA22</f>
        <v>99306500</v>
      </c>
    </row>
    <row r="38" spans="1:27" ht="13.5">
      <c r="A38" s="46" t="s">
        <v>34</v>
      </c>
      <c r="B38" s="47"/>
      <c r="C38" s="9">
        <f t="shared" si="4"/>
        <v>29447348</v>
      </c>
      <c r="D38" s="10">
        <f t="shared" si="4"/>
        <v>0</v>
      </c>
      <c r="E38" s="11">
        <f t="shared" si="4"/>
        <v>85412139</v>
      </c>
      <c r="F38" s="11">
        <f t="shared" si="4"/>
        <v>81928240</v>
      </c>
      <c r="G38" s="11">
        <f t="shared" si="4"/>
        <v>40000</v>
      </c>
      <c r="H38" s="11">
        <f t="shared" si="4"/>
        <v>3496398</v>
      </c>
      <c r="I38" s="11">
        <f t="shared" si="4"/>
        <v>1352258</v>
      </c>
      <c r="J38" s="11">
        <f t="shared" si="4"/>
        <v>4888656</v>
      </c>
      <c r="K38" s="11">
        <f t="shared" si="4"/>
        <v>7489126</v>
      </c>
      <c r="L38" s="11">
        <f t="shared" si="4"/>
        <v>3782919</v>
      </c>
      <c r="M38" s="11">
        <f t="shared" si="4"/>
        <v>842587</v>
      </c>
      <c r="N38" s="11">
        <f t="shared" si="4"/>
        <v>12114632</v>
      </c>
      <c r="O38" s="11">
        <f t="shared" si="4"/>
        <v>17184197</v>
      </c>
      <c r="P38" s="11">
        <f t="shared" si="4"/>
        <v>0</v>
      </c>
      <c r="Q38" s="11">
        <f t="shared" si="4"/>
        <v>6189685</v>
      </c>
      <c r="R38" s="11">
        <f t="shared" si="4"/>
        <v>23373882</v>
      </c>
      <c r="S38" s="11">
        <f t="shared" si="4"/>
        <v>1049180</v>
      </c>
      <c r="T38" s="11">
        <f t="shared" si="4"/>
        <v>11978044</v>
      </c>
      <c r="U38" s="11">
        <f t="shared" si="4"/>
        <v>29134370</v>
      </c>
      <c r="V38" s="11">
        <f t="shared" si="4"/>
        <v>42161594</v>
      </c>
      <c r="W38" s="11">
        <f t="shared" si="4"/>
        <v>82538764</v>
      </c>
      <c r="X38" s="11">
        <f t="shared" si="4"/>
        <v>81928240</v>
      </c>
      <c r="Y38" s="11">
        <f t="shared" si="4"/>
        <v>610524</v>
      </c>
      <c r="Z38" s="2">
        <f t="shared" si="5"/>
        <v>0.7451935986907566</v>
      </c>
      <c r="AA38" s="15">
        <f>AA8+AA23</f>
        <v>81928240</v>
      </c>
    </row>
    <row r="39" spans="1:27" ht="13.5">
      <c r="A39" s="46" t="s">
        <v>35</v>
      </c>
      <c r="B39" s="47"/>
      <c r="C39" s="9">
        <f t="shared" si="4"/>
        <v>25303603</v>
      </c>
      <c r="D39" s="10">
        <f t="shared" si="4"/>
        <v>0</v>
      </c>
      <c r="E39" s="11">
        <f t="shared" si="4"/>
        <v>50600717</v>
      </c>
      <c r="F39" s="11">
        <f t="shared" si="4"/>
        <v>32673012</v>
      </c>
      <c r="G39" s="11">
        <f t="shared" si="4"/>
        <v>0</v>
      </c>
      <c r="H39" s="11">
        <f t="shared" si="4"/>
        <v>0</v>
      </c>
      <c r="I39" s="11">
        <f t="shared" si="4"/>
        <v>581150</v>
      </c>
      <c r="J39" s="11">
        <f t="shared" si="4"/>
        <v>581150</v>
      </c>
      <c r="K39" s="11">
        <f t="shared" si="4"/>
        <v>436336</v>
      </c>
      <c r="L39" s="11">
        <f t="shared" si="4"/>
        <v>3455392</v>
      </c>
      <c r="M39" s="11">
        <f t="shared" si="4"/>
        <v>532811</v>
      </c>
      <c r="N39" s="11">
        <f t="shared" si="4"/>
        <v>4424539</v>
      </c>
      <c r="O39" s="11">
        <f t="shared" si="4"/>
        <v>0</v>
      </c>
      <c r="P39" s="11">
        <f t="shared" si="4"/>
        <v>990277</v>
      </c>
      <c r="Q39" s="11">
        <f t="shared" si="4"/>
        <v>98630</v>
      </c>
      <c r="R39" s="11">
        <f t="shared" si="4"/>
        <v>1088907</v>
      </c>
      <c r="S39" s="11">
        <f t="shared" si="4"/>
        <v>741214</v>
      </c>
      <c r="T39" s="11">
        <f t="shared" si="4"/>
        <v>5964141</v>
      </c>
      <c r="U39" s="11">
        <f t="shared" si="4"/>
        <v>9761130</v>
      </c>
      <c r="V39" s="11">
        <f t="shared" si="4"/>
        <v>16466485</v>
      </c>
      <c r="W39" s="11">
        <f t="shared" si="4"/>
        <v>22561081</v>
      </c>
      <c r="X39" s="11">
        <f t="shared" si="4"/>
        <v>32673012</v>
      </c>
      <c r="Y39" s="11">
        <f t="shared" si="4"/>
        <v>-10111931</v>
      </c>
      <c r="Z39" s="2">
        <f t="shared" si="5"/>
        <v>-30.948879154453223</v>
      </c>
      <c r="AA39" s="15">
        <f>AA9+AA24</f>
        <v>32673012</v>
      </c>
    </row>
    <row r="40" spans="1:27" ht="13.5">
      <c r="A40" s="46" t="s">
        <v>36</v>
      </c>
      <c r="B40" s="47"/>
      <c r="C40" s="9">
        <f t="shared" si="4"/>
        <v>10070028</v>
      </c>
      <c r="D40" s="10">
        <f t="shared" si="4"/>
        <v>0</v>
      </c>
      <c r="E40" s="11">
        <f t="shared" si="4"/>
        <v>6500000</v>
      </c>
      <c r="F40" s="11">
        <f t="shared" si="4"/>
        <v>4100000</v>
      </c>
      <c r="G40" s="11">
        <f t="shared" si="4"/>
        <v>0</v>
      </c>
      <c r="H40" s="11">
        <f t="shared" si="4"/>
        <v>0</v>
      </c>
      <c r="I40" s="11">
        <f t="shared" si="4"/>
        <v>58149</v>
      </c>
      <c r="J40" s="11">
        <f t="shared" si="4"/>
        <v>58149</v>
      </c>
      <c r="K40" s="11">
        <f t="shared" si="4"/>
        <v>75881</v>
      </c>
      <c r="L40" s="11">
        <f t="shared" si="4"/>
        <v>630335</v>
      </c>
      <c r="M40" s="11">
        <f t="shared" si="4"/>
        <v>27661</v>
      </c>
      <c r="N40" s="11">
        <f t="shared" si="4"/>
        <v>733877</v>
      </c>
      <c r="O40" s="11">
        <f t="shared" si="4"/>
        <v>11980</v>
      </c>
      <c r="P40" s="11">
        <f t="shared" si="4"/>
        <v>174108</v>
      </c>
      <c r="Q40" s="11">
        <f t="shared" si="4"/>
        <v>15680</v>
      </c>
      <c r="R40" s="11">
        <f t="shared" si="4"/>
        <v>201768</v>
      </c>
      <c r="S40" s="11">
        <f t="shared" si="4"/>
        <v>22004</v>
      </c>
      <c r="T40" s="11">
        <f t="shared" si="4"/>
        <v>29074</v>
      </c>
      <c r="U40" s="11">
        <f t="shared" si="4"/>
        <v>1363711</v>
      </c>
      <c r="V40" s="11">
        <f t="shared" si="4"/>
        <v>1414789</v>
      </c>
      <c r="W40" s="11">
        <f t="shared" si="4"/>
        <v>2408583</v>
      </c>
      <c r="X40" s="11">
        <f t="shared" si="4"/>
        <v>4100000</v>
      </c>
      <c r="Y40" s="11">
        <f t="shared" si="4"/>
        <v>-1691417</v>
      </c>
      <c r="Z40" s="2">
        <f t="shared" si="5"/>
        <v>-41.25407317073171</v>
      </c>
      <c r="AA40" s="15">
        <f>AA10+AA25</f>
        <v>4100000</v>
      </c>
    </row>
    <row r="41" spans="1:27" ht="13.5">
      <c r="A41" s="48" t="s">
        <v>37</v>
      </c>
      <c r="B41" s="47"/>
      <c r="C41" s="49">
        <f aca="true" t="shared" si="6" ref="C41:Y41">SUM(C36:C40)</f>
        <v>171518499</v>
      </c>
      <c r="D41" s="50">
        <f t="shared" si="6"/>
        <v>0</v>
      </c>
      <c r="E41" s="51">
        <f t="shared" si="6"/>
        <v>309966738</v>
      </c>
      <c r="F41" s="51">
        <f t="shared" si="6"/>
        <v>287668036</v>
      </c>
      <c r="G41" s="51">
        <f t="shared" si="6"/>
        <v>55048</v>
      </c>
      <c r="H41" s="51">
        <f t="shared" si="6"/>
        <v>8727563</v>
      </c>
      <c r="I41" s="51">
        <f t="shared" si="6"/>
        <v>11170566</v>
      </c>
      <c r="J41" s="51">
        <f t="shared" si="6"/>
        <v>19953177</v>
      </c>
      <c r="K41" s="51">
        <f t="shared" si="6"/>
        <v>15325095</v>
      </c>
      <c r="L41" s="51">
        <f t="shared" si="6"/>
        <v>16767781</v>
      </c>
      <c r="M41" s="51">
        <f t="shared" si="6"/>
        <v>9065927</v>
      </c>
      <c r="N41" s="51">
        <f t="shared" si="6"/>
        <v>41158803</v>
      </c>
      <c r="O41" s="51">
        <f t="shared" si="6"/>
        <v>21754197</v>
      </c>
      <c r="P41" s="51">
        <f t="shared" si="6"/>
        <v>9985138</v>
      </c>
      <c r="Q41" s="51">
        <f t="shared" si="6"/>
        <v>14164131</v>
      </c>
      <c r="R41" s="51">
        <f t="shared" si="6"/>
        <v>45903466</v>
      </c>
      <c r="S41" s="51">
        <f t="shared" si="6"/>
        <v>11232096</v>
      </c>
      <c r="T41" s="51">
        <f t="shared" si="6"/>
        <v>26634233</v>
      </c>
      <c r="U41" s="51">
        <f t="shared" si="6"/>
        <v>97552424</v>
      </c>
      <c r="V41" s="51">
        <f t="shared" si="6"/>
        <v>135418753</v>
      </c>
      <c r="W41" s="51">
        <f t="shared" si="6"/>
        <v>242434199</v>
      </c>
      <c r="X41" s="51">
        <f t="shared" si="6"/>
        <v>287668036</v>
      </c>
      <c r="Y41" s="51">
        <f t="shared" si="6"/>
        <v>-45233837</v>
      </c>
      <c r="Z41" s="52">
        <f t="shared" si="5"/>
        <v>-15.724318081693303</v>
      </c>
      <c r="AA41" s="53">
        <f>SUM(AA36:AA40)</f>
        <v>287668036</v>
      </c>
    </row>
    <row r="42" spans="1:27" ht="13.5">
      <c r="A42" s="54" t="s">
        <v>38</v>
      </c>
      <c r="B42" s="35"/>
      <c r="C42" s="65">
        <f aca="true" t="shared" si="7" ref="C42:Y48">C12+C27</f>
        <v>51211360</v>
      </c>
      <c r="D42" s="66">
        <f t="shared" si="7"/>
        <v>0</v>
      </c>
      <c r="E42" s="67">
        <f t="shared" si="7"/>
        <v>49673198</v>
      </c>
      <c r="F42" s="67">
        <f t="shared" si="7"/>
        <v>38478803</v>
      </c>
      <c r="G42" s="67">
        <f t="shared" si="7"/>
        <v>0</v>
      </c>
      <c r="H42" s="67">
        <f t="shared" si="7"/>
        <v>186379</v>
      </c>
      <c r="I42" s="67">
        <f t="shared" si="7"/>
        <v>1593314</v>
      </c>
      <c r="J42" s="67">
        <f t="shared" si="7"/>
        <v>1779693</v>
      </c>
      <c r="K42" s="67">
        <f t="shared" si="7"/>
        <v>3278866</v>
      </c>
      <c r="L42" s="67">
        <f t="shared" si="7"/>
        <v>2249814</v>
      </c>
      <c r="M42" s="67">
        <f t="shared" si="7"/>
        <v>4253619</v>
      </c>
      <c r="N42" s="67">
        <f t="shared" si="7"/>
        <v>9782299</v>
      </c>
      <c r="O42" s="67">
        <f t="shared" si="7"/>
        <v>1524619</v>
      </c>
      <c r="P42" s="67">
        <f t="shared" si="7"/>
        <v>3213199</v>
      </c>
      <c r="Q42" s="67">
        <f t="shared" si="7"/>
        <v>1258822</v>
      </c>
      <c r="R42" s="67">
        <f t="shared" si="7"/>
        <v>5996640</v>
      </c>
      <c r="S42" s="67">
        <f t="shared" si="7"/>
        <v>1482189</v>
      </c>
      <c r="T42" s="67">
        <f t="shared" si="7"/>
        <v>4532838</v>
      </c>
      <c r="U42" s="67">
        <f t="shared" si="7"/>
        <v>9352539</v>
      </c>
      <c r="V42" s="67">
        <f t="shared" si="7"/>
        <v>15367566</v>
      </c>
      <c r="W42" s="67">
        <f t="shared" si="7"/>
        <v>32926198</v>
      </c>
      <c r="X42" s="67">
        <f t="shared" si="7"/>
        <v>38478803</v>
      </c>
      <c r="Y42" s="67">
        <f t="shared" si="7"/>
        <v>-5552605</v>
      </c>
      <c r="Z42" s="69">
        <f t="shared" si="5"/>
        <v>-14.43029555779061</v>
      </c>
      <c r="AA42" s="68">
        <f aca="true" t="shared" si="8" ref="AA42:AA48">AA12+AA27</f>
        <v>38478803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4000000</v>
      </c>
      <c r="F43" s="72">
        <f t="shared" si="7"/>
        <v>1900000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144936</v>
      </c>
      <c r="Q43" s="72">
        <f t="shared" si="7"/>
        <v>0</v>
      </c>
      <c r="R43" s="72">
        <f t="shared" si="7"/>
        <v>144936</v>
      </c>
      <c r="S43" s="72">
        <f t="shared" si="7"/>
        <v>8848</v>
      </c>
      <c r="T43" s="72">
        <f t="shared" si="7"/>
        <v>256659</v>
      </c>
      <c r="U43" s="72">
        <f t="shared" si="7"/>
        <v>574718</v>
      </c>
      <c r="V43" s="72">
        <f t="shared" si="7"/>
        <v>840225</v>
      </c>
      <c r="W43" s="72">
        <f t="shared" si="7"/>
        <v>985161</v>
      </c>
      <c r="X43" s="72">
        <f t="shared" si="7"/>
        <v>1900000</v>
      </c>
      <c r="Y43" s="72">
        <f t="shared" si="7"/>
        <v>-914839</v>
      </c>
      <c r="Z43" s="73">
        <f t="shared" si="5"/>
        <v>-48.14942105263158</v>
      </c>
      <c r="AA43" s="74">
        <f t="shared" si="8"/>
        <v>1900000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16351436</v>
      </c>
      <c r="D45" s="66">
        <f t="shared" si="7"/>
        <v>0</v>
      </c>
      <c r="E45" s="67">
        <f t="shared" si="7"/>
        <v>106138207</v>
      </c>
      <c r="F45" s="67">
        <f t="shared" si="7"/>
        <v>114415679</v>
      </c>
      <c r="G45" s="67">
        <f t="shared" si="7"/>
        <v>0</v>
      </c>
      <c r="H45" s="67">
        <f t="shared" si="7"/>
        <v>1630252</v>
      </c>
      <c r="I45" s="67">
        <f t="shared" si="7"/>
        <v>903156</v>
      </c>
      <c r="J45" s="67">
        <f t="shared" si="7"/>
        <v>2533408</v>
      </c>
      <c r="K45" s="67">
        <f t="shared" si="7"/>
        <v>2412665</v>
      </c>
      <c r="L45" s="67">
        <f t="shared" si="7"/>
        <v>1055726</v>
      </c>
      <c r="M45" s="67">
        <f t="shared" si="7"/>
        <v>5973272</v>
      </c>
      <c r="N45" s="67">
        <f t="shared" si="7"/>
        <v>9441663</v>
      </c>
      <c r="O45" s="67">
        <f t="shared" si="7"/>
        <v>8393514</v>
      </c>
      <c r="P45" s="67">
        <f t="shared" si="7"/>
        <v>3638944</v>
      </c>
      <c r="Q45" s="67">
        <f t="shared" si="7"/>
        <v>466628</v>
      </c>
      <c r="R45" s="67">
        <f t="shared" si="7"/>
        <v>12499086</v>
      </c>
      <c r="S45" s="67">
        <f t="shared" si="7"/>
        <v>3341821</v>
      </c>
      <c r="T45" s="67">
        <f t="shared" si="7"/>
        <v>3978453</v>
      </c>
      <c r="U45" s="67">
        <f t="shared" si="7"/>
        <v>36886170</v>
      </c>
      <c r="V45" s="67">
        <f t="shared" si="7"/>
        <v>44206444</v>
      </c>
      <c r="W45" s="67">
        <f t="shared" si="7"/>
        <v>68680601</v>
      </c>
      <c r="X45" s="67">
        <f t="shared" si="7"/>
        <v>114415679</v>
      </c>
      <c r="Y45" s="67">
        <f t="shared" si="7"/>
        <v>-45735078</v>
      </c>
      <c r="Z45" s="69">
        <f t="shared" si="5"/>
        <v>-39.97273660369572</v>
      </c>
      <c r="AA45" s="68">
        <f t="shared" si="8"/>
        <v>114415679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90000</v>
      </c>
      <c r="F46" s="67">
        <f t="shared" si="7"/>
        <v>23940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23940</v>
      </c>
      <c r="P46" s="67">
        <f t="shared" si="7"/>
        <v>0</v>
      </c>
      <c r="Q46" s="67">
        <f t="shared" si="7"/>
        <v>7800</v>
      </c>
      <c r="R46" s="67">
        <f t="shared" si="7"/>
        <v>31740</v>
      </c>
      <c r="S46" s="67">
        <f t="shared" si="7"/>
        <v>0</v>
      </c>
      <c r="T46" s="67">
        <f t="shared" si="7"/>
        <v>0</v>
      </c>
      <c r="U46" s="67">
        <f t="shared" si="7"/>
        <v>25651</v>
      </c>
      <c r="V46" s="67">
        <f t="shared" si="7"/>
        <v>25651</v>
      </c>
      <c r="W46" s="67">
        <f t="shared" si="7"/>
        <v>57391</v>
      </c>
      <c r="X46" s="67">
        <f t="shared" si="7"/>
        <v>23940</v>
      </c>
      <c r="Y46" s="67">
        <f t="shared" si="7"/>
        <v>33451</v>
      </c>
      <c r="Z46" s="69">
        <f t="shared" si="5"/>
        <v>139.72848788638262</v>
      </c>
      <c r="AA46" s="68">
        <f t="shared" si="8"/>
        <v>23940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2741948</v>
      </c>
      <c r="D48" s="66">
        <f t="shared" si="7"/>
        <v>0</v>
      </c>
      <c r="E48" s="67">
        <f t="shared" si="7"/>
        <v>14127725</v>
      </c>
      <c r="F48" s="67">
        <f t="shared" si="7"/>
        <v>19422910</v>
      </c>
      <c r="G48" s="67">
        <f t="shared" si="7"/>
        <v>0</v>
      </c>
      <c r="H48" s="67">
        <f t="shared" si="7"/>
        <v>0</v>
      </c>
      <c r="I48" s="67">
        <f t="shared" si="7"/>
        <v>336738</v>
      </c>
      <c r="J48" s="67">
        <f t="shared" si="7"/>
        <v>336738</v>
      </c>
      <c r="K48" s="67">
        <f t="shared" si="7"/>
        <v>1923040</v>
      </c>
      <c r="L48" s="67">
        <f t="shared" si="7"/>
        <v>0</v>
      </c>
      <c r="M48" s="67">
        <f t="shared" si="7"/>
        <v>1072080</v>
      </c>
      <c r="N48" s="67">
        <f t="shared" si="7"/>
        <v>2995120</v>
      </c>
      <c r="O48" s="67">
        <f t="shared" si="7"/>
        <v>0</v>
      </c>
      <c r="P48" s="67">
        <f t="shared" si="7"/>
        <v>0</v>
      </c>
      <c r="Q48" s="67">
        <f t="shared" si="7"/>
        <v>3718630</v>
      </c>
      <c r="R48" s="67">
        <f t="shared" si="7"/>
        <v>3718630</v>
      </c>
      <c r="S48" s="67">
        <f t="shared" si="7"/>
        <v>348049</v>
      </c>
      <c r="T48" s="67">
        <f t="shared" si="7"/>
        <v>603981</v>
      </c>
      <c r="U48" s="67">
        <f t="shared" si="7"/>
        <v>10066247</v>
      </c>
      <c r="V48" s="67">
        <f t="shared" si="7"/>
        <v>11018277</v>
      </c>
      <c r="W48" s="67">
        <f t="shared" si="7"/>
        <v>18068765</v>
      </c>
      <c r="X48" s="67">
        <f t="shared" si="7"/>
        <v>19422910</v>
      </c>
      <c r="Y48" s="67">
        <f t="shared" si="7"/>
        <v>-1354145</v>
      </c>
      <c r="Z48" s="69">
        <f t="shared" si="5"/>
        <v>-6.971895560448975</v>
      </c>
      <c r="AA48" s="68">
        <f t="shared" si="8"/>
        <v>19422910</v>
      </c>
    </row>
    <row r="49" spans="1:27" ht="13.5">
      <c r="A49" s="75" t="s">
        <v>49</v>
      </c>
      <c r="B49" s="76"/>
      <c r="C49" s="77">
        <f aca="true" t="shared" si="9" ref="C49:Y49">SUM(C41:C48)</f>
        <v>241823243</v>
      </c>
      <c r="D49" s="78">
        <f t="shared" si="9"/>
        <v>0</v>
      </c>
      <c r="E49" s="79">
        <f t="shared" si="9"/>
        <v>483995868</v>
      </c>
      <c r="F49" s="79">
        <f t="shared" si="9"/>
        <v>461909368</v>
      </c>
      <c r="G49" s="79">
        <f t="shared" si="9"/>
        <v>55048</v>
      </c>
      <c r="H49" s="79">
        <f t="shared" si="9"/>
        <v>10544194</v>
      </c>
      <c r="I49" s="79">
        <f t="shared" si="9"/>
        <v>14003774</v>
      </c>
      <c r="J49" s="79">
        <f t="shared" si="9"/>
        <v>24603016</v>
      </c>
      <c r="K49" s="79">
        <f t="shared" si="9"/>
        <v>22939666</v>
      </c>
      <c r="L49" s="79">
        <f t="shared" si="9"/>
        <v>20073321</v>
      </c>
      <c r="M49" s="79">
        <f t="shared" si="9"/>
        <v>20364898</v>
      </c>
      <c r="N49" s="79">
        <f t="shared" si="9"/>
        <v>63377885</v>
      </c>
      <c r="O49" s="79">
        <f t="shared" si="9"/>
        <v>31696270</v>
      </c>
      <c r="P49" s="79">
        <f t="shared" si="9"/>
        <v>16982217</v>
      </c>
      <c r="Q49" s="79">
        <f t="shared" si="9"/>
        <v>19616011</v>
      </c>
      <c r="R49" s="79">
        <f t="shared" si="9"/>
        <v>68294498</v>
      </c>
      <c r="S49" s="79">
        <f t="shared" si="9"/>
        <v>16413003</v>
      </c>
      <c r="T49" s="79">
        <f t="shared" si="9"/>
        <v>36006164</v>
      </c>
      <c r="U49" s="79">
        <f t="shared" si="9"/>
        <v>154457749</v>
      </c>
      <c r="V49" s="79">
        <f t="shared" si="9"/>
        <v>206876916</v>
      </c>
      <c r="W49" s="79">
        <f t="shared" si="9"/>
        <v>363152315</v>
      </c>
      <c r="X49" s="79">
        <f t="shared" si="9"/>
        <v>461909368</v>
      </c>
      <c r="Y49" s="79">
        <f t="shared" si="9"/>
        <v>-98757053</v>
      </c>
      <c r="Z49" s="80">
        <f t="shared" si="5"/>
        <v>-21.38017971525531</v>
      </c>
      <c r="AA49" s="81">
        <f>SUM(AA41:AA48)</f>
        <v>461909368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69372350</v>
      </c>
      <c r="D51" s="66">
        <f t="shared" si="10"/>
        <v>0</v>
      </c>
      <c r="E51" s="67">
        <f t="shared" si="10"/>
        <v>75280863</v>
      </c>
      <c r="F51" s="67">
        <f t="shared" si="10"/>
        <v>80438616</v>
      </c>
      <c r="G51" s="67">
        <f t="shared" si="10"/>
        <v>46894</v>
      </c>
      <c r="H51" s="67">
        <f t="shared" si="10"/>
        <v>2313344</v>
      </c>
      <c r="I51" s="67">
        <f t="shared" si="10"/>
        <v>4509330</v>
      </c>
      <c r="J51" s="67">
        <f t="shared" si="10"/>
        <v>6869568</v>
      </c>
      <c r="K51" s="67">
        <f t="shared" si="10"/>
        <v>5507522</v>
      </c>
      <c r="L51" s="67">
        <f t="shared" si="10"/>
        <v>5904459</v>
      </c>
      <c r="M51" s="67">
        <f t="shared" si="10"/>
        <v>4117639</v>
      </c>
      <c r="N51" s="67">
        <f t="shared" si="10"/>
        <v>15529620</v>
      </c>
      <c r="O51" s="67">
        <f t="shared" si="10"/>
        <v>3891241</v>
      </c>
      <c r="P51" s="67">
        <f t="shared" si="10"/>
        <v>11421866</v>
      </c>
      <c r="Q51" s="67">
        <f t="shared" si="10"/>
        <v>4943754</v>
      </c>
      <c r="R51" s="67">
        <f t="shared" si="10"/>
        <v>20256861</v>
      </c>
      <c r="S51" s="67">
        <f t="shared" si="10"/>
        <v>2171066</v>
      </c>
      <c r="T51" s="67">
        <f t="shared" si="10"/>
        <v>4103127</v>
      </c>
      <c r="U51" s="67">
        <f t="shared" si="10"/>
        <v>12485459</v>
      </c>
      <c r="V51" s="67">
        <f t="shared" si="10"/>
        <v>18759652</v>
      </c>
      <c r="W51" s="67">
        <f t="shared" si="10"/>
        <v>61415701</v>
      </c>
      <c r="X51" s="67">
        <f t="shared" si="10"/>
        <v>80438616</v>
      </c>
      <c r="Y51" s="67">
        <f t="shared" si="10"/>
        <v>-19022915</v>
      </c>
      <c r="Z51" s="69">
        <f>+IF(X51&lt;&gt;0,+(Y51/X51)*100,0)</f>
        <v>-23.64898346833814</v>
      </c>
      <c r="AA51" s="68">
        <f>SUM(AA57:AA61)</f>
        <v>80438616</v>
      </c>
    </row>
    <row r="52" spans="1:27" ht="13.5">
      <c r="A52" s="84" t="s">
        <v>32</v>
      </c>
      <c r="B52" s="47"/>
      <c r="C52" s="9">
        <v>5691255</v>
      </c>
      <c r="D52" s="10"/>
      <c r="E52" s="11">
        <v>8034026</v>
      </c>
      <c r="F52" s="11">
        <v>7634026</v>
      </c>
      <c r="G52" s="11">
        <v>-100</v>
      </c>
      <c r="H52" s="11">
        <v>309402</v>
      </c>
      <c r="I52" s="11">
        <v>1723959</v>
      </c>
      <c r="J52" s="11">
        <v>2033261</v>
      </c>
      <c r="K52" s="11">
        <v>835538</v>
      </c>
      <c r="L52" s="11">
        <v>335502</v>
      </c>
      <c r="M52" s="11">
        <v>832969</v>
      </c>
      <c r="N52" s="11">
        <v>2004009</v>
      </c>
      <c r="O52" s="11">
        <v>712191</v>
      </c>
      <c r="P52" s="11">
        <v>732791</v>
      </c>
      <c r="Q52" s="11">
        <v>179270</v>
      </c>
      <c r="R52" s="11">
        <v>1624252</v>
      </c>
      <c r="S52" s="11">
        <v>603156</v>
      </c>
      <c r="T52" s="11">
        <v>103057</v>
      </c>
      <c r="U52" s="11">
        <v>817478</v>
      </c>
      <c r="V52" s="11">
        <v>1523691</v>
      </c>
      <c r="W52" s="11">
        <v>7185213</v>
      </c>
      <c r="X52" s="11">
        <v>7634026</v>
      </c>
      <c r="Y52" s="11">
        <v>-448813</v>
      </c>
      <c r="Z52" s="2">
        <v>-5.88</v>
      </c>
      <c r="AA52" s="15">
        <v>7634026</v>
      </c>
    </row>
    <row r="53" spans="1:27" ht="13.5">
      <c r="A53" s="84" t="s">
        <v>33</v>
      </c>
      <c r="B53" s="47"/>
      <c r="C53" s="9">
        <v>10472316</v>
      </c>
      <c r="D53" s="10"/>
      <c r="E53" s="11">
        <v>28877864</v>
      </c>
      <c r="F53" s="11">
        <v>34610741</v>
      </c>
      <c r="G53" s="11">
        <v>28226</v>
      </c>
      <c r="H53" s="11">
        <v>991029</v>
      </c>
      <c r="I53" s="11">
        <v>820192</v>
      </c>
      <c r="J53" s="11">
        <v>1839447</v>
      </c>
      <c r="K53" s="11">
        <v>941138</v>
      </c>
      <c r="L53" s="11">
        <v>934223</v>
      </c>
      <c r="M53" s="11">
        <v>444487</v>
      </c>
      <c r="N53" s="11">
        <v>2319848</v>
      </c>
      <c r="O53" s="11">
        <v>387402</v>
      </c>
      <c r="P53" s="11">
        <v>5522229</v>
      </c>
      <c r="Q53" s="11">
        <v>867050</v>
      </c>
      <c r="R53" s="11">
        <v>6776681</v>
      </c>
      <c r="S53" s="11">
        <v>1334955</v>
      </c>
      <c r="T53" s="11">
        <v>501005</v>
      </c>
      <c r="U53" s="11">
        <v>5955780</v>
      </c>
      <c r="V53" s="11">
        <v>7791740</v>
      </c>
      <c r="W53" s="11">
        <v>18727716</v>
      </c>
      <c r="X53" s="11">
        <v>34610741</v>
      </c>
      <c r="Y53" s="11">
        <v>-15883025</v>
      </c>
      <c r="Z53" s="2">
        <v>-45.89</v>
      </c>
      <c r="AA53" s="15">
        <v>34610741</v>
      </c>
    </row>
    <row r="54" spans="1:27" ht="13.5">
      <c r="A54" s="84" t="s">
        <v>34</v>
      </c>
      <c r="B54" s="47"/>
      <c r="C54" s="9">
        <v>2887140</v>
      </c>
      <c r="D54" s="10"/>
      <c r="E54" s="11">
        <v>5392000</v>
      </c>
      <c r="F54" s="11">
        <v>5402384</v>
      </c>
      <c r="G54" s="11"/>
      <c r="H54" s="11">
        <v>205948</v>
      </c>
      <c r="I54" s="11">
        <v>590519</v>
      </c>
      <c r="J54" s="11">
        <v>796467</v>
      </c>
      <c r="K54" s="11">
        <v>462087</v>
      </c>
      <c r="L54" s="11">
        <v>450210</v>
      </c>
      <c r="M54" s="11">
        <v>78108</v>
      </c>
      <c r="N54" s="11">
        <v>990405</v>
      </c>
      <c r="O54" s="11">
        <v>1322456</v>
      </c>
      <c r="P54" s="11">
        <v>1097562</v>
      </c>
      <c r="Q54" s="11">
        <v>251217</v>
      </c>
      <c r="R54" s="11">
        <v>2671235</v>
      </c>
      <c r="S54" s="11">
        <v>95840</v>
      </c>
      <c r="T54" s="11">
        <v>399422</v>
      </c>
      <c r="U54" s="11">
        <v>1009203</v>
      </c>
      <c r="V54" s="11">
        <v>1504465</v>
      </c>
      <c r="W54" s="11">
        <v>5962572</v>
      </c>
      <c r="X54" s="11">
        <v>5402384</v>
      </c>
      <c r="Y54" s="11">
        <v>560188</v>
      </c>
      <c r="Z54" s="2">
        <v>10.37</v>
      </c>
      <c r="AA54" s="15">
        <v>5402384</v>
      </c>
    </row>
    <row r="55" spans="1:27" ht="13.5">
      <c r="A55" s="84" t="s">
        <v>35</v>
      </c>
      <c r="B55" s="47"/>
      <c r="C55" s="9">
        <v>9481974</v>
      </c>
      <c r="D55" s="10"/>
      <c r="E55" s="11">
        <v>9574133</v>
      </c>
      <c r="F55" s="11">
        <v>9098020</v>
      </c>
      <c r="G55" s="11"/>
      <c r="H55" s="11">
        <v>536023</v>
      </c>
      <c r="I55" s="11">
        <v>539465</v>
      </c>
      <c r="J55" s="11">
        <v>1075488</v>
      </c>
      <c r="K55" s="11">
        <v>1907168</v>
      </c>
      <c r="L55" s="11">
        <v>844057</v>
      </c>
      <c r="M55" s="11">
        <v>1079612</v>
      </c>
      <c r="N55" s="11">
        <v>3830837</v>
      </c>
      <c r="O55" s="11"/>
      <c r="P55" s="11">
        <v>923961</v>
      </c>
      <c r="Q55" s="11">
        <v>837921</v>
      </c>
      <c r="R55" s="11">
        <v>1761882</v>
      </c>
      <c r="S55" s="11">
        <v>-1357257</v>
      </c>
      <c r="T55" s="11">
        <v>566422</v>
      </c>
      <c r="U55" s="11">
        <v>662605</v>
      </c>
      <c r="V55" s="11">
        <v>-128230</v>
      </c>
      <c r="W55" s="11">
        <v>6539977</v>
      </c>
      <c r="X55" s="11">
        <v>9098020</v>
      </c>
      <c r="Y55" s="11">
        <v>-2558043</v>
      </c>
      <c r="Z55" s="2">
        <v>-28.12</v>
      </c>
      <c r="AA55" s="15">
        <v>9098020</v>
      </c>
    </row>
    <row r="56" spans="1:27" ht="13.5">
      <c r="A56" s="84" t="s">
        <v>36</v>
      </c>
      <c r="B56" s="47"/>
      <c r="C56" s="9">
        <v>6038940</v>
      </c>
      <c r="D56" s="10"/>
      <c r="E56" s="11">
        <v>3881705</v>
      </c>
      <c r="F56" s="11">
        <v>3881705</v>
      </c>
      <c r="G56" s="11">
        <v>-88000</v>
      </c>
      <c r="H56" s="11">
        <v>-643</v>
      </c>
      <c r="I56" s="11">
        <v>401153</v>
      </c>
      <c r="J56" s="11">
        <v>312510</v>
      </c>
      <c r="K56" s="11">
        <v>361747</v>
      </c>
      <c r="L56" s="11">
        <v>342616</v>
      </c>
      <c r="M56" s="11">
        <v>196571</v>
      </c>
      <c r="N56" s="11">
        <v>900934</v>
      </c>
      <c r="O56" s="11">
        <v>36000</v>
      </c>
      <c r="P56" s="11">
        <v>161194</v>
      </c>
      <c r="Q56" s="11">
        <v>618625</v>
      </c>
      <c r="R56" s="11">
        <v>815819</v>
      </c>
      <c r="S56" s="11">
        <v>229828</v>
      </c>
      <c r="T56" s="11">
        <v>327147</v>
      </c>
      <c r="U56" s="11">
        <v>642525</v>
      </c>
      <c r="V56" s="11">
        <v>1199500</v>
      </c>
      <c r="W56" s="11">
        <v>3228763</v>
      </c>
      <c r="X56" s="11">
        <v>3881705</v>
      </c>
      <c r="Y56" s="11">
        <v>-652942</v>
      </c>
      <c r="Z56" s="2">
        <v>-16.82</v>
      </c>
      <c r="AA56" s="15">
        <v>3881705</v>
      </c>
    </row>
    <row r="57" spans="1:27" ht="13.5">
      <c r="A57" s="85" t="s">
        <v>37</v>
      </c>
      <c r="B57" s="47"/>
      <c r="C57" s="49">
        <f aca="true" t="shared" si="11" ref="C57:Y57">SUM(C52:C56)</f>
        <v>34571625</v>
      </c>
      <c r="D57" s="50">
        <f t="shared" si="11"/>
        <v>0</v>
      </c>
      <c r="E57" s="51">
        <f t="shared" si="11"/>
        <v>55759728</v>
      </c>
      <c r="F57" s="51">
        <f t="shared" si="11"/>
        <v>60626876</v>
      </c>
      <c r="G57" s="51">
        <f t="shared" si="11"/>
        <v>-59874</v>
      </c>
      <c r="H57" s="51">
        <f t="shared" si="11"/>
        <v>2041759</v>
      </c>
      <c r="I57" s="51">
        <f t="shared" si="11"/>
        <v>4075288</v>
      </c>
      <c r="J57" s="51">
        <f t="shared" si="11"/>
        <v>6057173</v>
      </c>
      <c r="K57" s="51">
        <f t="shared" si="11"/>
        <v>4507678</v>
      </c>
      <c r="L57" s="51">
        <f t="shared" si="11"/>
        <v>2906608</v>
      </c>
      <c r="M57" s="51">
        <f t="shared" si="11"/>
        <v>2631747</v>
      </c>
      <c r="N57" s="51">
        <f t="shared" si="11"/>
        <v>10046033</v>
      </c>
      <c r="O57" s="51">
        <f t="shared" si="11"/>
        <v>2458049</v>
      </c>
      <c r="P57" s="51">
        <f t="shared" si="11"/>
        <v>8437737</v>
      </c>
      <c r="Q57" s="51">
        <f t="shared" si="11"/>
        <v>2754083</v>
      </c>
      <c r="R57" s="51">
        <f t="shared" si="11"/>
        <v>13649869</v>
      </c>
      <c r="S57" s="51">
        <f t="shared" si="11"/>
        <v>906522</v>
      </c>
      <c r="T57" s="51">
        <f t="shared" si="11"/>
        <v>1897053</v>
      </c>
      <c r="U57" s="51">
        <f t="shared" si="11"/>
        <v>9087591</v>
      </c>
      <c r="V57" s="51">
        <f t="shared" si="11"/>
        <v>11891166</v>
      </c>
      <c r="W57" s="51">
        <f t="shared" si="11"/>
        <v>41644241</v>
      </c>
      <c r="X57" s="51">
        <f t="shared" si="11"/>
        <v>60626876</v>
      </c>
      <c r="Y57" s="51">
        <f t="shared" si="11"/>
        <v>-18982635</v>
      </c>
      <c r="Z57" s="52">
        <f>+IF(X57&lt;&gt;0,+(Y57/X57)*100,0)</f>
        <v>-31.310594001247892</v>
      </c>
      <c r="AA57" s="53">
        <f>SUM(AA52:AA56)</f>
        <v>60626876</v>
      </c>
    </row>
    <row r="58" spans="1:27" ht="13.5">
      <c r="A58" s="86" t="s">
        <v>38</v>
      </c>
      <c r="B58" s="35"/>
      <c r="C58" s="9">
        <v>6189099</v>
      </c>
      <c r="D58" s="10"/>
      <c r="E58" s="11">
        <v>7508544</v>
      </c>
      <c r="F58" s="11">
        <v>7500809</v>
      </c>
      <c r="G58" s="11"/>
      <c r="H58" s="11"/>
      <c r="I58" s="11">
        <v>2990</v>
      </c>
      <c r="J58" s="11">
        <v>2990</v>
      </c>
      <c r="K58" s="11">
        <v>465266</v>
      </c>
      <c r="L58" s="11">
        <v>533230</v>
      </c>
      <c r="M58" s="11">
        <v>1085744</v>
      </c>
      <c r="N58" s="11">
        <v>2084240</v>
      </c>
      <c r="O58" s="11">
        <v>617738</v>
      </c>
      <c r="P58" s="11">
        <v>1189224</v>
      </c>
      <c r="Q58" s="11">
        <v>645746</v>
      </c>
      <c r="R58" s="11">
        <v>2452708</v>
      </c>
      <c r="S58" s="11">
        <v>882467</v>
      </c>
      <c r="T58" s="11">
        <v>638482</v>
      </c>
      <c r="U58" s="11">
        <v>398952</v>
      </c>
      <c r="V58" s="11">
        <v>1919901</v>
      </c>
      <c r="W58" s="11">
        <v>6459839</v>
      </c>
      <c r="X58" s="11">
        <v>7500809</v>
      </c>
      <c r="Y58" s="11">
        <v>-1040970</v>
      </c>
      <c r="Z58" s="2">
        <v>-13.88</v>
      </c>
      <c r="AA58" s="15">
        <v>7500809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28611626</v>
      </c>
      <c r="D61" s="10"/>
      <c r="E61" s="11">
        <v>12012591</v>
      </c>
      <c r="F61" s="11">
        <v>12310931</v>
      </c>
      <c r="G61" s="11">
        <v>106768</v>
      </c>
      <c r="H61" s="11">
        <v>271585</v>
      </c>
      <c r="I61" s="11">
        <v>431052</v>
      </c>
      <c r="J61" s="11">
        <v>809405</v>
      </c>
      <c r="K61" s="11">
        <v>534578</v>
      </c>
      <c r="L61" s="11">
        <v>2464621</v>
      </c>
      <c r="M61" s="11">
        <v>400148</v>
      </c>
      <c r="N61" s="11">
        <v>3399347</v>
      </c>
      <c r="O61" s="11">
        <v>815454</v>
      </c>
      <c r="P61" s="11">
        <v>1794905</v>
      </c>
      <c r="Q61" s="11">
        <v>1543925</v>
      </c>
      <c r="R61" s="11">
        <v>4154284</v>
      </c>
      <c r="S61" s="11">
        <v>382077</v>
      </c>
      <c r="T61" s="11">
        <v>1567592</v>
      </c>
      <c r="U61" s="11">
        <v>2998916</v>
      </c>
      <c r="V61" s="11">
        <v>4948585</v>
      </c>
      <c r="W61" s="11">
        <v>13311621</v>
      </c>
      <c r="X61" s="11">
        <v>12310931</v>
      </c>
      <c r="Y61" s="11">
        <v>1000690</v>
      </c>
      <c r="Z61" s="2">
        <v>8.13</v>
      </c>
      <c r="AA61" s="15">
        <v>12310931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>
        <v>11772335</v>
      </c>
      <c r="E65" s="11"/>
      <c r="F65" s="11">
        <v>11772335</v>
      </c>
      <c r="G65" s="11">
        <v>2979041</v>
      </c>
      <c r="H65" s="11">
        <v>2979041</v>
      </c>
      <c r="I65" s="11">
        <v>4801348</v>
      </c>
      <c r="J65" s="11">
        <v>10759430</v>
      </c>
      <c r="K65" s="11">
        <v>6379197</v>
      </c>
      <c r="L65" s="11">
        <v>7964302</v>
      </c>
      <c r="M65" s="11">
        <v>9760931</v>
      </c>
      <c r="N65" s="11">
        <v>24104430</v>
      </c>
      <c r="O65" s="11">
        <v>11247008</v>
      </c>
      <c r="P65" s="11">
        <v>13002420</v>
      </c>
      <c r="Q65" s="11">
        <v>11008243</v>
      </c>
      <c r="R65" s="11">
        <v>35257671</v>
      </c>
      <c r="S65" s="11">
        <v>11818188</v>
      </c>
      <c r="T65" s="11">
        <v>12054552</v>
      </c>
      <c r="U65" s="11">
        <v>12657279</v>
      </c>
      <c r="V65" s="11">
        <v>36530019</v>
      </c>
      <c r="W65" s="11">
        <v>106651550</v>
      </c>
      <c r="X65" s="11">
        <v>11772335</v>
      </c>
      <c r="Y65" s="11">
        <v>94879215</v>
      </c>
      <c r="Z65" s="2">
        <v>805.95</v>
      </c>
      <c r="AA65" s="15"/>
    </row>
    <row r="66" spans="1:27" ht="13.5">
      <c r="A66" s="86" t="s">
        <v>54</v>
      </c>
      <c r="B66" s="93"/>
      <c r="C66" s="12">
        <v>63681095</v>
      </c>
      <c r="D66" s="13">
        <v>72839153</v>
      </c>
      <c r="E66" s="14"/>
      <c r="F66" s="14">
        <v>72839153</v>
      </c>
      <c r="G66" s="14">
        <v>46994</v>
      </c>
      <c r="H66" s="14">
        <v>1769235</v>
      </c>
      <c r="I66" s="14">
        <v>3020078</v>
      </c>
      <c r="J66" s="14">
        <v>4836307</v>
      </c>
      <c r="K66" s="14">
        <v>4671984</v>
      </c>
      <c r="L66" s="14">
        <v>-6303992</v>
      </c>
      <c r="M66" s="14">
        <v>15157552</v>
      </c>
      <c r="N66" s="14">
        <v>13525544</v>
      </c>
      <c r="O66" s="14">
        <v>3179050</v>
      </c>
      <c r="P66" s="14">
        <v>10689075</v>
      </c>
      <c r="Q66" s="14">
        <v>4764486</v>
      </c>
      <c r="R66" s="14">
        <v>18632611</v>
      </c>
      <c r="S66" s="14">
        <v>3669006</v>
      </c>
      <c r="T66" s="14">
        <v>4000072</v>
      </c>
      <c r="U66" s="14">
        <v>11667980</v>
      </c>
      <c r="V66" s="14">
        <v>19337058</v>
      </c>
      <c r="W66" s="14">
        <v>56331520</v>
      </c>
      <c r="X66" s="14">
        <v>72839153</v>
      </c>
      <c r="Y66" s="14">
        <v>-16507633</v>
      </c>
      <c r="Z66" s="2">
        <v>-22.66</v>
      </c>
      <c r="AA66" s="22"/>
    </row>
    <row r="67" spans="1:27" ht="13.5">
      <c r="A67" s="86" t="s">
        <v>55</v>
      </c>
      <c r="B67" s="93"/>
      <c r="C67" s="9">
        <v>5691255</v>
      </c>
      <c r="D67" s="10">
        <v>7634026</v>
      </c>
      <c r="E67" s="11">
        <v>161618180</v>
      </c>
      <c r="F67" s="11">
        <v>7634026</v>
      </c>
      <c r="G67" s="11">
        <v>-100</v>
      </c>
      <c r="H67" s="11">
        <v>225679</v>
      </c>
      <c r="I67" s="11">
        <v>1807683</v>
      </c>
      <c r="J67" s="11">
        <v>2033262</v>
      </c>
      <c r="K67" s="11">
        <v>835535</v>
      </c>
      <c r="L67" s="11">
        <v>12208455</v>
      </c>
      <c r="M67" s="11">
        <v>-11039984</v>
      </c>
      <c r="N67" s="11">
        <v>2004006</v>
      </c>
      <c r="O67" s="11">
        <v>712191</v>
      </c>
      <c r="P67" s="11">
        <v>732790</v>
      </c>
      <c r="Q67" s="11">
        <v>179270</v>
      </c>
      <c r="R67" s="11">
        <v>1624251</v>
      </c>
      <c r="S67" s="11">
        <v>603156</v>
      </c>
      <c r="T67" s="11">
        <v>103057</v>
      </c>
      <c r="U67" s="11">
        <v>817478</v>
      </c>
      <c r="V67" s="11">
        <v>1523691</v>
      </c>
      <c r="W67" s="11">
        <v>7185210</v>
      </c>
      <c r="X67" s="11">
        <v>7634026</v>
      </c>
      <c r="Y67" s="11">
        <v>-448816</v>
      </c>
      <c r="Z67" s="2">
        <v>-5.88</v>
      </c>
      <c r="AA67" s="15"/>
    </row>
    <row r="68" spans="1:27" ht="13.5">
      <c r="A68" s="86" t="s">
        <v>56</v>
      </c>
      <c r="B68" s="93"/>
      <c r="C68" s="9"/>
      <c r="D68" s="10"/>
      <c r="E68" s="11">
        <v>52401895</v>
      </c>
      <c r="F68" s="11"/>
      <c r="G68" s="11"/>
      <c r="H68" s="11">
        <v>318431</v>
      </c>
      <c r="I68" s="11">
        <v>-318431</v>
      </c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69372350</v>
      </c>
      <c r="D69" s="78">
        <f t="shared" si="12"/>
        <v>92245514</v>
      </c>
      <c r="E69" s="79">
        <f t="shared" si="12"/>
        <v>214020075</v>
      </c>
      <c r="F69" s="79">
        <f t="shared" si="12"/>
        <v>92245514</v>
      </c>
      <c r="G69" s="79">
        <f t="shared" si="12"/>
        <v>3025935</v>
      </c>
      <c r="H69" s="79">
        <f t="shared" si="12"/>
        <v>5292386</v>
      </c>
      <c r="I69" s="79">
        <f t="shared" si="12"/>
        <v>9310678</v>
      </c>
      <c r="J69" s="79">
        <f t="shared" si="12"/>
        <v>17628999</v>
      </c>
      <c r="K69" s="79">
        <f t="shared" si="12"/>
        <v>11886716</v>
      </c>
      <c r="L69" s="79">
        <f t="shared" si="12"/>
        <v>13868765</v>
      </c>
      <c r="M69" s="79">
        <f t="shared" si="12"/>
        <v>13878499</v>
      </c>
      <c r="N69" s="79">
        <f t="shared" si="12"/>
        <v>39633980</v>
      </c>
      <c r="O69" s="79">
        <f t="shared" si="12"/>
        <v>15138249</v>
      </c>
      <c r="P69" s="79">
        <f t="shared" si="12"/>
        <v>24424285</v>
      </c>
      <c r="Q69" s="79">
        <f t="shared" si="12"/>
        <v>15951999</v>
      </c>
      <c r="R69" s="79">
        <f t="shared" si="12"/>
        <v>55514533</v>
      </c>
      <c r="S69" s="79">
        <f t="shared" si="12"/>
        <v>16090350</v>
      </c>
      <c r="T69" s="79">
        <f t="shared" si="12"/>
        <v>16157681</v>
      </c>
      <c r="U69" s="79">
        <f t="shared" si="12"/>
        <v>25142737</v>
      </c>
      <c r="V69" s="79">
        <f t="shared" si="12"/>
        <v>57390768</v>
      </c>
      <c r="W69" s="79">
        <f t="shared" si="12"/>
        <v>170168280</v>
      </c>
      <c r="X69" s="79">
        <f t="shared" si="12"/>
        <v>92245514</v>
      </c>
      <c r="Y69" s="79">
        <f t="shared" si="12"/>
        <v>77922766</v>
      </c>
      <c r="Z69" s="80">
        <f>+IF(X69&lt;&gt;0,+(Y69/X69)*100,0)</f>
        <v>84.47323086085248</v>
      </c>
      <c r="AA69" s="81">
        <f>SUM(AA65:AA68)</f>
        <v>0</v>
      </c>
    </row>
    <row r="70" spans="1:27" ht="13.5">
      <c r="A70" s="6" t="s">
        <v>70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73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2017-01-27T06:52:30Z</dcterms:created>
  <dcterms:modified xsi:type="dcterms:W3CDTF">2017-01-27T06:53:58Z</dcterms:modified>
  <cp:category/>
  <cp:version/>
  <cp:contentType/>
  <cp:contentStatus/>
</cp:coreProperties>
</file>