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'DC33'!$A$1:$AA$74</definedName>
    <definedName name="_xlnm.Print_Area" localSheetId="11">'DC34'!$A$1:$AA$74</definedName>
    <definedName name="_xlnm.Print_Area" localSheetId="17">'DC35'!$A$1:$AA$74</definedName>
    <definedName name="_xlnm.Print_Area" localSheetId="24">'DC36'!$A$1:$AA$74</definedName>
    <definedName name="_xlnm.Print_Area" localSheetId="30">'DC47'!$A$1:$AA$74</definedName>
    <definedName name="_xlnm.Print_Area" localSheetId="1">'LIM331'!$A$1:$AA$74</definedName>
    <definedName name="_xlnm.Print_Area" localSheetId="2">'LIM332'!$A$1:$AA$74</definedName>
    <definedName name="_xlnm.Print_Area" localSheetId="3">'LIM333'!$A$1:$AA$74</definedName>
    <definedName name="_xlnm.Print_Area" localSheetId="4">'LIM334'!$A$1:$AA$74</definedName>
    <definedName name="_xlnm.Print_Area" localSheetId="5">'LIM335'!$A$1:$AA$74</definedName>
    <definedName name="_xlnm.Print_Area" localSheetId="7">'LIM341'!$A$1:$AA$74</definedName>
    <definedName name="_xlnm.Print_Area" localSheetId="8">'LIM342'!$A$1:$AA$74</definedName>
    <definedName name="_xlnm.Print_Area" localSheetId="9">'LIM343'!$A$1:$AA$74</definedName>
    <definedName name="_xlnm.Print_Area" localSheetId="10">'LIM344'!$A$1:$AA$74</definedName>
    <definedName name="_xlnm.Print_Area" localSheetId="12">'LIM351'!$A$1:$AA$74</definedName>
    <definedName name="_xlnm.Print_Area" localSheetId="13">'LIM352'!$A$1:$AA$74</definedName>
    <definedName name="_xlnm.Print_Area" localSheetId="14">'LIM353'!$A$1:$AA$74</definedName>
    <definedName name="_xlnm.Print_Area" localSheetId="15">'LIM354'!$A$1:$AA$74</definedName>
    <definedName name="_xlnm.Print_Area" localSheetId="16">'LIM355'!$A$1:$AA$74</definedName>
    <definedName name="_xlnm.Print_Area" localSheetId="18">'LIM361'!$A$1:$AA$74</definedName>
    <definedName name="_xlnm.Print_Area" localSheetId="19">'LIM362'!$A$1:$AA$74</definedName>
    <definedName name="_xlnm.Print_Area" localSheetId="20">'LIM364'!$A$1:$AA$74</definedName>
    <definedName name="_xlnm.Print_Area" localSheetId="21">'LIM365'!$A$1:$AA$74</definedName>
    <definedName name="_xlnm.Print_Area" localSheetId="22">'LIM366'!$A$1:$AA$74</definedName>
    <definedName name="_xlnm.Print_Area" localSheetId="23">'LIM367'!$A$1:$AA$74</definedName>
    <definedName name="_xlnm.Print_Area" localSheetId="25">'LIM471'!$A$1:$AA$74</definedName>
    <definedName name="_xlnm.Print_Area" localSheetId="26">'LIM472'!$A$1:$AA$74</definedName>
    <definedName name="_xlnm.Print_Area" localSheetId="27">'LIM473'!$A$1:$AA$74</definedName>
    <definedName name="_xlnm.Print_Area" localSheetId="28">'LIM474'!$A$1:$AA$74</definedName>
    <definedName name="_xlnm.Print_Area" localSheetId="29">'LIM475'!$A$1:$AA$74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<sst xmlns="http://schemas.openxmlformats.org/spreadsheetml/2006/main" count="3193" uniqueCount="94">
  <si>
    <t>Limpopo: Greater Giyani(LIM331)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</si>
  <si>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</si>
  <si>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</si>
  <si>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</si>
  <si>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</si>
  <si>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</si>
  <si>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</si>
  <si>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</si>
  <si>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</si>
  <si>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</si>
  <si>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</si>
  <si>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</si>
  <si>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</si>
  <si>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</si>
  <si>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</si>
  <si>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</si>
  <si>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</si>
  <si>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</si>
  <si>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</si>
  <si>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</si>
  <si>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</si>
  <si>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</si>
  <si>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</si>
  <si>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</si>
  <si>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</si>
  <si>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</si>
  <si>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</si>
  <si>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</si>
  <si>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</si>
  <si>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</si>
  <si>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</si>
  <si>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</si>
  <si>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</si>
  <si>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</si>
  <si>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</si>
  <si>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</si>
  <si>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</si>
  <si>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</si>
  <si>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</si>
  <si>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</si>
  <si>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</si>
  <si>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</si>
  <si>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</si>
  <si>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</si>
  <si>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</si>
  <si>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</si>
  <si>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</si>
  <si>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</si>
  <si>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</si>
  <si>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</si>
  <si>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</si>
  <si>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</si>
  <si>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</si>
  <si>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</si>
  <si>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</si>
  <si>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</si>
  <si>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</si>
  <si>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</si>
  <si>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Limpopo: Greater Letaba(LIM332) - Table C9 Quarterly Budget Statement - Capital Expenditure by Asset Clas ( All ) for 4th Quarter ended 30 June 2015 (Figures Finalised as at 2015/07/31)</t>
  </si>
  <si>
    <t>Limpopo: Greater Tzaneen(LIM333) - Table C9 Quarterly Budget Statement - Capital Expenditure by Asset Clas ( All ) for 4th Quarter ended 30 June 2015 (Figures Finalised as at 2015/07/31)</t>
  </si>
  <si>
    <t>Limpopo: Ba-Phalaborwa(LIM334) - Table C9 Quarterly Budget Statement - Capital Expenditure by Asset Clas ( All ) for 4th Quarter ended 30 June 2015 (Figures Finalised as at 2015/07/31)</t>
  </si>
  <si>
    <t>Limpopo: Maruleng(LIM335) - Table C9 Quarterly Budget Statement - Capital Expenditure by Asset Clas ( All ) for 4th Quarter ended 30 June 2015 (Figures Finalised as at 2015/07/31)</t>
  </si>
  <si>
    <t>Limpopo: Mopani(DC33) - Table C9 Quarterly Budget Statement - Capital Expenditure by Asset Clas ( All ) for 4th Quarter ended 30 June 2015 (Figures Finalised as at 2015/07/31)</t>
  </si>
  <si>
    <t>Limpopo: Musina(LIM341) - Table C9 Quarterly Budget Statement - Capital Expenditure by Asset Clas ( All ) for 4th Quarter ended 30 June 2015 (Figures Finalised as at 2015/07/31)</t>
  </si>
  <si>
    <t>Limpopo: Mutale(LIM342) - Table C9 Quarterly Budget Statement - Capital Expenditure by Asset Clas ( All ) for 4th Quarter ended 30 June 2015 (Figures Finalised as at 2015/07/31)</t>
  </si>
  <si>
    <t>Limpopo: Thulamela(LIM343) - Table C9 Quarterly Budget Statement - Capital Expenditure by Asset Clas ( All ) for 4th Quarter ended 30 June 2015 (Figures Finalised as at 2015/07/31)</t>
  </si>
  <si>
    <t>Limpopo: Makhado(LIM344) - Table C9 Quarterly Budget Statement - Capital Expenditure by Asset Clas ( All ) for 4th Quarter ended 30 June 2015 (Figures Finalised as at 2015/07/31)</t>
  </si>
  <si>
    <t>Limpopo: Vhembe(DC34) - Table C9 Quarterly Budget Statement - Capital Expenditure by Asset Clas ( All ) for 4th Quarter ended 30 June 2015 (Figures Finalised as at 2015/07/31)</t>
  </si>
  <si>
    <t>Limpopo: Blouberg(LIM351) - Table C9 Quarterly Budget Statement - Capital Expenditure by Asset Clas ( All ) for 4th Quarter ended 30 June 2015 (Figures Finalised as at 2015/07/31)</t>
  </si>
  <si>
    <t>Limpopo: Aganang(LIM352) - Table C9 Quarterly Budget Statement - Capital Expenditure by Asset Clas ( All ) for 4th Quarter ended 30 June 2015 (Figures Finalised as at 2015/07/31)</t>
  </si>
  <si>
    <t>Limpopo: Molemole(LIM353) - Table C9 Quarterly Budget Statement - Capital Expenditure by Asset Clas ( All ) for 4th Quarter ended 30 June 2015 (Figures Finalised as at 2015/07/31)</t>
  </si>
  <si>
    <t>Limpopo: Polokwane(LIM354) - Table C9 Quarterly Budget Statement - Capital Expenditure by Asset Clas ( All ) for 4th Quarter ended 30 June 2015 (Figures Finalised as at 2015/07/31)</t>
  </si>
  <si>
    <t>Limpopo: Lepelle-Nkumpi(LIM355) - Table C9 Quarterly Budget Statement - Capital Expenditure by Asset Clas ( All ) for 4th Quarter ended 30 June 2015 (Figures Finalised as at 2015/07/31)</t>
  </si>
  <si>
    <t>Limpopo: Capricorn(DC35) - Table C9 Quarterly Budget Statement - Capital Expenditure by Asset Clas ( All ) for 4th Quarter ended 30 June 2015 (Figures Finalised as at 2015/07/31)</t>
  </si>
  <si>
    <t>Limpopo: Thabazimbi(LIM361) - Table C9 Quarterly Budget Statement - Capital Expenditure by Asset Clas ( All ) for 4th Quarter ended 30 June 2015 (Figures Finalised as at 2015/07/31)</t>
  </si>
  <si>
    <t>Limpopo: Lephalale(LIM362) - Table C9 Quarterly Budget Statement - Capital Expenditure by Asset Clas ( All ) for 4th Quarter ended 30 June 2015 (Figures Finalised as at 2015/07/31)</t>
  </si>
  <si>
    <t>Limpopo: Mookgopong(LIM364) - Table C9 Quarterly Budget Statement - Capital Expenditure by Asset Clas ( All ) for 4th Quarter ended 30 June 2015 (Figures Finalised as at 2015/07/31)</t>
  </si>
  <si>
    <t>Limpopo: Modimolle(LIM365) - Table C9 Quarterly Budget Statement - Capital Expenditure by Asset Clas ( All ) for 4th Quarter ended 30 June 2015 (Figures Finalised as at 2015/07/31)</t>
  </si>
  <si>
    <t>Limpopo: Bela Bela(LIM366) - Table C9 Quarterly Budget Statement - Capital Expenditure by Asset Clas ( All ) for 4th Quarter ended 30 June 2015 (Figures Finalised as at 2015/07/31)</t>
  </si>
  <si>
    <t>Limpopo: Mogalakwena(LIM367) - Table C9 Quarterly Budget Statement - Capital Expenditure by Asset Clas ( All ) for 4th Quarter ended 30 June 2015 (Figures Finalised as at 2015/07/31)</t>
  </si>
  <si>
    <t>Limpopo: Waterberg(DC36) - Table C9 Quarterly Budget Statement - Capital Expenditure by Asset Clas ( All ) for 4th Quarter ended 30 June 2015 (Figures Finalised as at 2015/07/31)</t>
  </si>
  <si>
    <t>Limpopo: Ephraim Mogale(LIM471) - Table C9 Quarterly Budget Statement - Capital Expenditure by Asset Clas ( All ) for 4th Quarter ended 30 June 2015 (Figures Finalised as at 2015/07/31)</t>
  </si>
  <si>
    <t>Limpopo: Elias Motsoaledi(LIM472) - Table C9 Quarterly Budget Statement - Capital Expenditure by Asset Clas ( All ) for 4th Quarter ended 30 June 2015 (Figures Finalised as at 2015/07/31)</t>
  </si>
  <si>
    <t>Limpopo: Makhuduthamaga(LIM473) - Table C9 Quarterly Budget Statement - Capital Expenditure by Asset Clas ( All ) for 4th Quarter ended 30 June 2015 (Figures Finalised as at 2015/07/31)</t>
  </si>
  <si>
    <t>Limpopo: Fetakgomo(LIM474) - Table C9 Quarterly Budget Statement - Capital Expenditure by Asset Clas ( All ) for 4th Quarter ended 30 June 2015 (Figures Finalised as at 2015/07/31)</t>
  </si>
  <si>
    <t>Limpopo: Greater Tubatse(LIM475) - Table C9 Quarterly Budget Statement - Capital Expenditure by Asset Clas ( All ) for 4th Quarter ended 30 June 2015 (Figures Finalised as at 2015/07/31)</t>
  </si>
  <si>
    <t>Limpopo: Sekhukhune(DC47)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</si>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</sst>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7055491223</v>
      </c>
      <c r="D5" s="42">
        <f t="shared" si="0"/>
        <v>0</v>
      </c>
      <c r="E5" s="43">
        <f t="shared" si="0"/>
        <v>4714828675</v>
      </c>
      <c r="F5" s="43">
        <f t="shared" si="0"/>
        <v>5711296767</v>
      </c>
      <c r="G5" s="43">
        <f t="shared" si="0"/>
        <v>85628091</v>
      </c>
      <c r="H5" s="43">
        <f t="shared" si="0"/>
        <v>130332469</v>
      </c>
      <c r="I5" s="43">
        <f t="shared" si="0"/>
        <v>230113723</v>
      </c>
      <c r="J5" s="43">
        <f t="shared" si="0"/>
        <v>446074283</v>
      </c>
      <c r="K5" s="43">
        <f t="shared" si="0"/>
        <v>213158546</v>
      </c>
      <c r="L5" s="43">
        <f t="shared" si="0"/>
        <v>232107057</v>
      </c>
      <c r="M5" s="43">
        <f t="shared" si="0"/>
        <v>266041004</v>
      </c>
      <c r="N5" s="43">
        <f t="shared" si="0"/>
        <v>711306607</v>
      </c>
      <c r="O5" s="43">
        <f t="shared" si="0"/>
        <v>102049493</v>
      </c>
      <c r="P5" s="43">
        <f t="shared" si="0"/>
        <v>226342152</v>
      </c>
      <c r="Q5" s="43">
        <f t="shared" si="0"/>
        <v>348091385</v>
      </c>
      <c r="R5" s="43">
        <f t="shared" si="0"/>
        <v>676483030</v>
      </c>
      <c r="S5" s="43">
        <f t="shared" si="0"/>
        <v>288251643</v>
      </c>
      <c r="T5" s="43">
        <f t="shared" si="0"/>
        <v>321229812</v>
      </c>
      <c r="U5" s="43">
        <f t="shared" si="0"/>
        <v>621165786</v>
      </c>
      <c r="V5" s="43">
        <f t="shared" si="0"/>
        <v>1230647241</v>
      </c>
      <c r="W5" s="43">
        <f t="shared" si="0"/>
        <v>3064511161</v>
      </c>
      <c r="X5" s="43">
        <f t="shared" si="0"/>
        <v>5711296767</v>
      </c>
      <c r="Y5" s="43">
        <f t="shared" si="0"/>
        <v>-2646785606</v>
      </c>
      <c r="Z5" s="44">
        <f>+IF(X5&lt;&gt;0,+(Y5/X5)*100,0)</f>
        <v>-46.34298853621451</v>
      </c>
      <c r="AA5" s="45">
        <f>SUM(AA11:AA18)</f>
        <v>5711296767</v>
      </c>
    </row>
    <row r="6" spans="1:27" ht="13.5">
      <c r="A6" s="46" t="s">
        <v>32</v>
      </c>
      <c r="B6" s="47"/>
      <c r="C6" s="9">
        <v>2038491438</v>
      </c>
      <c r="D6" s="10"/>
      <c r="E6" s="11">
        <v>1035280376</v>
      </c>
      <c r="F6" s="11">
        <v>1459612092</v>
      </c>
      <c r="G6" s="11">
        <v>37532721</v>
      </c>
      <c r="H6" s="11">
        <v>62431566</v>
      </c>
      <c r="I6" s="11">
        <v>130258751</v>
      </c>
      <c r="J6" s="11">
        <v>230223038</v>
      </c>
      <c r="K6" s="11">
        <v>66218912</v>
      </c>
      <c r="L6" s="11">
        <v>70563026</v>
      </c>
      <c r="M6" s="11">
        <v>85593875</v>
      </c>
      <c r="N6" s="11">
        <v>222375813</v>
      </c>
      <c r="O6" s="11">
        <v>46960932</v>
      </c>
      <c r="P6" s="11">
        <v>67264738</v>
      </c>
      <c r="Q6" s="11">
        <v>129314971</v>
      </c>
      <c r="R6" s="11">
        <v>243540641</v>
      </c>
      <c r="S6" s="11">
        <v>102019956</v>
      </c>
      <c r="T6" s="11">
        <v>112164444</v>
      </c>
      <c r="U6" s="11">
        <v>189118357</v>
      </c>
      <c r="V6" s="11">
        <v>403302757</v>
      </c>
      <c r="W6" s="11">
        <v>1099442249</v>
      </c>
      <c r="X6" s="11">
        <v>1459612092</v>
      </c>
      <c r="Y6" s="11">
        <v>-360169843</v>
      </c>
      <c r="Z6" s="2">
        <v>-24.68</v>
      </c>
      <c r="AA6" s="15">
        <v>1459612092</v>
      </c>
    </row>
    <row r="7" spans="1:27" ht="13.5">
      <c r="A7" s="46" t="s">
        <v>33</v>
      </c>
      <c r="B7" s="47"/>
      <c r="C7" s="9">
        <v>318880272</v>
      </c>
      <c r="D7" s="10"/>
      <c r="E7" s="11">
        <v>161804468</v>
      </c>
      <c r="F7" s="11">
        <v>180646513</v>
      </c>
      <c r="G7" s="11">
        <v>6952974</v>
      </c>
      <c r="H7" s="11">
        <v>14599703</v>
      </c>
      <c r="I7" s="11">
        <v>7208240</v>
      </c>
      <c r="J7" s="11">
        <v>28760917</v>
      </c>
      <c r="K7" s="11">
        <v>6854838</v>
      </c>
      <c r="L7" s="11">
        <v>3597486</v>
      </c>
      <c r="M7" s="11">
        <v>10842906</v>
      </c>
      <c r="N7" s="11">
        <v>21295230</v>
      </c>
      <c r="O7" s="11">
        <v>2645436</v>
      </c>
      <c r="P7" s="11">
        <v>4830137</v>
      </c>
      <c r="Q7" s="11">
        <v>11052273</v>
      </c>
      <c r="R7" s="11">
        <v>18527846</v>
      </c>
      <c r="S7" s="11">
        <v>7788136</v>
      </c>
      <c r="T7" s="11">
        <v>2942537</v>
      </c>
      <c r="U7" s="11">
        <v>35421529</v>
      </c>
      <c r="V7" s="11">
        <v>46152202</v>
      </c>
      <c r="W7" s="11">
        <v>114736195</v>
      </c>
      <c r="X7" s="11">
        <v>180646513</v>
      </c>
      <c r="Y7" s="11">
        <v>-65910318</v>
      </c>
      <c r="Z7" s="2">
        <v>-36.49</v>
      </c>
      <c r="AA7" s="15">
        <v>180646513</v>
      </c>
    </row>
    <row r="8" spans="1:27" ht="13.5">
      <c r="A8" s="46" t="s">
        <v>34</v>
      </c>
      <c r="B8" s="47"/>
      <c r="C8" s="9">
        <v>3397122888</v>
      </c>
      <c r="D8" s="10"/>
      <c r="E8" s="11">
        <v>2213302733</v>
      </c>
      <c r="F8" s="11">
        <v>2499181940</v>
      </c>
      <c r="G8" s="11">
        <v>21864873</v>
      </c>
      <c r="H8" s="11">
        <v>32673579</v>
      </c>
      <c r="I8" s="11">
        <v>60908271</v>
      </c>
      <c r="J8" s="11">
        <v>115446723</v>
      </c>
      <c r="K8" s="11">
        <v>84100630</v>
      </c>
      <c r="L8" s="11">
        <v>123186330</v>
      </c>
      <c r="M8" s="11">
        <v>115136359</v>
      </c>
      <c r="N8" s="11">
        <v>322423319</v>
      </c>
      <c r="O8" s="11">
        <v>27145570</v>
      </c>
      <c r="P8" s="11">
        <v>101548162</v>
      </c>
      <c r="Q8" s="11">
        <v>155103483</v>
      </c>
      <c r="R8" s="11">
        <v>283797215</v>
      </c>
      <c r="S8" s="11">
        <v>116150623</v>
      </c>
      <c r="T8" s="11">
        <v>108731330</v>
      </c>
      <c r="U8" s="11">
        <v>167759808</v>
      </c>
      <c r="V8" s="11">
        <v>392641761</v>
      </c>
      <c r="W8" s="11">
        <v>1114309018</v>
      </c>
      <c r="X8" s="11">
        <v>2499181940</v>
      </c>
      <c r="Y8" s="11">
        <v>-1384872922</v>
      </c>
      <c r="Z8" s="2">
        <v>-55.41</v>
      </c>
      <c r="AA8" s="15">
        <v>2499181940</v>
      </c>
    </row>
    <row r="9" spans="1:27" ht="13.5">
      <c r="A9" s="46" t="s">
        <v>35</v>
      </c>
      <c r="B9" s="47"/>
      <c r="C9" s="9">
        <v>296997267</v>
      </c>
      <c r="D9" s="10"/>
      <c r="E9" s="11">
        <v>326830067</v>
      </c>
      <c r="F9" s="11">
        <v>240655027</v>
      </c>
      <c r="G9" s="11">
        <v>4029964</v>
      </c>
      <c r="H9" s="11">
        <v>6201701</v>
      </c>
      <c r="I9" s="11">
        <v>14037110</v>
      </c>
      <c r="J9" s="11">
        <v>24268775</v>
      </c>
      <c r="K9" s="11">
        <v>10025811</v>
      </c>
      <c r="L9" s="11">
        <v>266046</v>
      </c>
      <c r="M9" s="11">
        <v>1071616</v>
      </c>
      <c r="N9" s="11">
        <v>11363473</v>
      </c>
      <c r="O9" s="11">
        <v>2505472</v>
      </c>
      <c r="P9" s="11">
        <v>3896673</v>
      </c>
      <c r="Q9" s="11">
        <v>16651130</v>
      </c>
      <c r="R9" s="11">
        <v>23053275</v>
      </c>
      <c r="S9" s="11">
        <v>3058838</v>
      </c>
      <c r="T9" s="11">
        <v>2673247</v>
      </c>
      <c r="U9" s="11">
        <v>24891404</v>
      </c>
      <c r="V9" s="11">
        <v>30623489</v>
      </c>
      <c r="W9" s="11">
        <v>89309012</v>
      </c>
      <c r="X9" s="11">
        <v>240655027</v>
      </c>
      <c r="Y9" s="11">
        <v>-151346015</v>
      </c>
      <c r="Z9" s="2">
        <v>-62.89</v>
      </c>
      <c r="AA9" s="15">
        <v>240655027</v>
      </c>
    </row>
    <row r="10" spans="1:27" ht="13.5">
      <c r="A10" s="46" t="s">
        <v>36</v>
      </c>
      <c r="B10" s="47"/>
      <c r="C10" s="9">
        <v>196523567</v>
      </c>
      <c r="D10" s="10"/>
      <c r="E10" s="11">
        <v>177790445</v>
      </c>
      <c r="F10" s="11">
        <v>392123460</v>
      </c>
      <c r="G10" s="11">
        <v>4402116</v>
      </c>
      <c r="H10" s="11">
        <v>9279503</v>
      </c>
      <c r="I10" s="11">
        <v>4758947</v>
      </c>
      <c r="J10" s="11">
        <v>18440566</v>
      </c>
      <c r="K10" s="11">
        <v>30645932</v>
      </c>
      <c r="L10" s="11">
        <v>16105313</v>
      </c>
      <c r="M10" s="11">
        <v>14801911</v>
      </c>
      <c r="N10" s="11">
        <v>61553156</v>
      </c>
      <c r="O10" s="11">
        <v>10827442</v>
      </c>
      <c r="P10" s="11">
        <v>12979837</v>
      </c>
      <c r="Q10" s="11">
        <v>2088837</v>
      </c>
      <c r="R10" s="11">
        <v>25896116</v>
      </c>
      <c r="S10" s="11">
        <v>21224096</v>
      </c>
      <c r="T10" s="11">
        <v>42051155</v>
      </c>
      <c r="U10" s="11">
        <v>111618500</v>
      </c>
      <c r="V10" s="11">
        <v>174893751</v>
      </c>
      <c r="W10" s="11">
        <v>280783589</v>
      </c>
      <c r="X10" s="11">
        <v>392123460</v>
      </c>
      <c r="Y10" s="11">
        <v>-111339871</v>
      </c>
      <c r="Z10" s="2">
        <v>-28.39</v>
      </c>
      <c r="AA10" s="15">
        <v>392123460</v>
      </c>
    </row>
    <row r="11" spans="1:27" ht="13.5">
      <c r="A11" s="48" t="s">
        <v>37</v>
      </c>
      <c r="B11" s="47"/>
      <c r="C11" s="49">
        <f aca="true" t="shared" si="1" ref="C11:Y11">SUM(C6:C10)</f>
        <v>6248015432</v>
      </c>
      <c r="D11" s="50">
        <f t="shared" si="1"/>
        <v>0</v>
      </c>
      <c r="E11" s="51">
        <f t="shared" si="1"/>
        <v>3915008089</v>
      </c>
      <c r="F11" s="51">
        <f t="shared" si="1"/>
        <v>4772219032</v>
      </c>
      <c r="G11" s="51">
        <f t="shared" si="1"/>
        <v>74782648</v>
      </c>
      <c r="H11" s="51">
        <f t="shared" si="1"/>
        <v>125186052</v>
      </c>
      <c r="I11" s="51">
        <f t="shared" si="1"/>
        <v>217171319</v>
      </c>
      <c r="J11" s="51">
        <f t="shared" si="1"/>
        <v>417140019</v>
      </c>
      <c r="K11" s="51">
        <f t="shared" si="1"/>
        <v>197846123</v>
      </c>
      <c r="L11" s="51">
        <f t="shared" si="1"/>
        <v>213718201</v>
      </c>
      <c r="M11" s="51">
        <f t="shared" si="1"/>
        <v>227446667</v>
      </c>
      <c r="N11" s="51">
        <f t="shared" si="1"/>
        <v>639010991</v>
      </c>
      <c r="O11" s="51">
        <f t="shared" si="1"/>
        <v>90084852</v>
      </c>
      <c r="P11" s="51">
        <f t="shared" si="1"/>
        <v>190519547</v>
      </c>
      <c r="Q11" s="51">
        <f t="shared" si="1"/>
        <v>314210694</v>
      </c>
      <c r="R11" s="51">
        <f t="shared" si="1"/>
        <v>594815093</v>
      </c>
      <c r="S11" s="51">
        <f t="shared" si="1"/>
        <v>250241649</v>
      </c>
      <c r="T11" s="51">
        <f t="shared" si="1"/>
        <v>268562713</v>
      </c>
      <c r="U11" s="51">
        <f t="shared" si="1"/>
        <v>528809598</v>
      </c>
      <c r="V11" s="51">
        <f t="shared" si="1"/>
        <v>1047613960</v>
      </c>
      <c r="W11" s="51">
        <f t="shared" si="1"/>
        <v>2698580063</v>
      </c>
      <c r="X11" s="51">
        <f t="shared" si="1"/>
        <v>4772219032</v>
      </c>
      <c r="Y11" s="51">
        <f t="shared" si="1"/>
        <v>-2073638969</v>
      </c>
      <c r="Z11" s="52">
        <f>+IF(X11&lt;&gt;0,+(Y11/X11)*100,0)</f>
        <v>-43.45230080797348</v>
      </c>
      <c r="AA11" s="53">
        <f>SUM(AA6:AA10)</f>
        <v>4772219032</v>
      </c>
    </row>
    <row r="12" spans="1:27" ht="13.5">
      <c r="A12" s="54" t="s">
        <v>38</v>
      </c>
      <c r="B12" s="35"/>
      <c r="C12" s="9">
        <v>158753582</v>
      </c>
      <c r="D12" s="10"/>
      <c r="E12" s="11">
        <v>260015694</v>
      </c>
      <c r="F12" s="11">
        <v>387712228</v>
      </c>
      <c r="G12" s="11">
        <v>4155326</v>
      </c>
      <c r="H12" s="11">
        <v>1474012</v>
      </c>
      <c r="I12" s="11">
        <v>4776661</v>
      </c>
      <c r="J12" s="11">
        <v>10405999</v>
      </c>
      <c r="K12" s="11">
        <v>3243668</v>
      </c>
      <c r="L12" s="11">
        <v>5387440</v>
      </c>
      <c r="M12" s="11">
        <v>10028328</v>
      </c>
      <c r="N12" s="11">
        <v>18659436</v>
      </c>
      <c r="O12" s="11">
        <v>6131478</v>
      </c>
      <c r="P12" s="11">
        <v>15138210</v>
      </c>
      <c r="Q12" s="11">
        <v>19079793</v>
      </c>
      <c r="R12" s="11">
        <v>40349481</v>
      </c>
      <c r="S12" s="11">
        <v>22088582</v>
      </c>
      <c r="T12" s="11">
        <v>25386077</v>
      </c>
      <c r="U12" s="11">
        <v>41715360</v>
      </c>
      <c r="V12" s="11">
        <v>89190019</v>
      </c>
      <c r="W12" s="11">
        <v>158604935</v>
      </c>
      <c r="X12" s="11">
        <v>387712228</v>
      </c>
      <c r="Y12" s="11">
        <v>-229107293</v>
      </c>
      <c r="Z12" s="2">
        <v>-59.09</v>
      </c>
      <c r="AA12" s="15">
        <v>387712228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19805000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623579309</v>
      </c>
      <c r="D15" s="10"/>
      <c r="E15" s="11">
        <v>533764892</v>
      </c>
      <c r="F15" s="11">
        <v>549005122</v>
      </c>
      <c r="G15" s="11">
        <v>6690117</v>
      </c>
      <c r="H15" s="11">
        <v>3672405</v>
      </c>
      <c r="I15" s="11">
        <v>8165743</v>
      </c>
      <c r="J15" s="11">
        <v>18528265</v>
      </c>
      <c r="K15" s="11">
        <v>12068755</v>
      </c>
      <c r="L15" s="11">
        <v>12843314</v>
      </c>
      <c r="M15" s="11">
        <v>28566009</v>
      </c>
      <c r="N15" s="11">
        <v>53478078</v>
      </c>
      <c r="O15" s="11">
        <v>5833163</v>
      </c>
      <c r="P15" s="11">
        <v>20166996</v>
      </c>
      <c r="Q15" s="11">
        <v>14800898</v>
      </c>
      <c r="R15" s="11">
        <v>40801057</v>
      </c>
      <c r="S15" s="11">
        <v>15712249</v>
      </c>
      <c r="T15" s="11">
        <v>27045717</v>
      </c>
      <c r="U15" s="11">
        <v>46975164</v>
      </c>
      <c r="V15" s="11">
        <v>89733130</v>
      </c>
      <c r="W15" s="11">
        <v>202540530</v>
      </c>
      <c r="X15" s="11">
        <v>549005122</v>
      </c>
      <c r="Y15" s="11">
        <v>-346464592</v>
      </c>
      <c r="Z15" s="2">
        <v>-63.11</v>
      </c>
      <c r="AA15" s="15">
        <v>549005122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5337900</v>
      </c>
      <c r="D18" s="17"/>
      <c r="E18" s="18">
        <v>6040000</v>
      </c>
      <c r="F18" s="18">
        <v>2360385</v>
      </c>
      <c r="G18" s="18"/>
      <c r="H18" s="18"/>
      <c r="I18" s="18"/>
      <c r="J18" s="18"/>
      <c r="K18" s="18"/>
      <c r="L18" s="18">
        <v>158102</v>
      </c>
      <c r="M18" s="18"/>
      <c r="N18" s="18">
        <v>158102</v>
      </c>
      <c r="O18" s="18"/>
      <c r="P18" s="18">
        <v>517399</v>
      </c>
      <c r="Q18" s="18"/>
      <c r="R18" s="18">
        <v>517399</v>
      </c>
      <c r="S18" s="18">
        <v>209163</v>
      </c>
      <c r="T18" s="18">
        <v>235305</v>
      </c>
      <c r="U18" s="18">
        <v>3665664</v>
      </c>
      <c r="V18" s="18">
        <v>4110132</v>
      </c>
      <c r="W18" s="18">
        <v>4785633</v>
      </c>
      <c r="X18" s="18">
        <v>2360385</v>
      </c>
      <c r="Y18" s="18">
        <v>2425248</v>
      </c>
      <c r="Z18" s="3">
        <v>102.75</v>
      </c>
      <c r="AA18" s="23">
        <v>2360385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104168045</v>
      </c>
      <c r="D20" s="59">
        <f t="shared" si="2"/>
        <v>0</v>
      </c>
      <c r="E20" s="60">
        <f t="shared" si="2"/>
        <v>802871669</v>
      </c>
      <c r="F20" s="60">
        <f t="shared" si="2"/>
        <v>356807922</v>
      </c>
      <c r="G20" s="60">
        <f t="shared" si="2"/>
        <v>3023559</v>
      </c>
      <c r="H20" s="60">
        <f t="shared" si="2"/>
        <v>24771446</v>
      </c>
      <c r="I20" s="60">
        <f t="shared" si="2"/>
        <v>11512112</v>
      </c>
      <c r="J20" s="60">
        <f t="shared" si="2"/>
        <v>39307117</v>
      </c>
      <c r="K20" s="60">
        <f t="shared" si="2"/>
        <v>15151386</v>
      </c>
      <c r="L20" s="60">
        <f t="shared" si="2"/>
        <v>10359673</v>
      </c>
      <c r="M20" s="60">
        <f t="shared" si="2"/>
        <v>17451153</v>
      </c>
      <c r="N20" s="60">
        <f t="shared" si="2"/>
        <v>42962212</v>
      </c>
      <c r="O20" s="60">
        <f t="shared" si="2"/>
        <v>2335179</v>
      </c>
      <c r="P20" s="60">
        <f t="shared" si="2"/>
        <v>4975080</v>
      </c>
      <c r="Q20" s="60">
        <f t="shared" si="2"/>
        <v>16605836</v>
      </c>
      <c r="R20" s="60">
        <f t="shared" si="2"/>
        <v>23916095</v>
      </c>
      <c r="S20" s="60">
        <f t="shared" si="2"/>
        <v>12375965</v>
      </c>
      <c r="T20" s="60">
        <f t="shared" si="2"/>
        <v>5068074</v>
      </c>
      <c r="U20" s="60">
        <f t="shared" si="2"/>
        <v>25503166</v>
      </c>
      <c r="V20" s="60">
        <f t="shared" si="2"/>
        <v>42947205</v>
      </c>
      <c r="W20" s="60">
        <f t="shared" si="2"/>
        <v>149132629</v>
      </c>
      <c r="X20" s="60">
        <f t="shared" si="2"/>
        <v>356807922</v>
      </c>
      <c r="Y20" s="60">
        <f t="shared" si="2"/>
        <v>-207675293</v>
      </c>
      <c r="Z20" s="61">
        <f>+IF(X20&lt;&gt;0,+(Y20/X20)*100,0)</f>
        <v>-58.20366650939997</v>
      </c>
      <c r="AA20" s="62">
        <f>SUM(AA26:AA33)</f>
        <v>356807922</v>
      </c>
    </row>
    <row r="21" spans="1:27" ht="13.5">
      <c r="A21" s="46" t="s">
        <v>32</v>
      </c>
      <c r="B21" s="47"/>
      <c r="C21" s="9">
        <v>88951858</v>
      </c>
      <c r="D21" s="10"/>
      <c r="E21" s="11">
        <v>208469389</v>
      </c>
      <c r="F21" s="11">
        <v>143506725</v>
      </c>
      <c r="G21" s="11">
        <v>2958785</v>
      </c>
      <c r="H21" s="11">
        <v>21109303</v>
      </c>
      <c r="I21" s="11">
        <v>9085004</v>
      </c>
      <c r="J21" s="11">
        <v>33153092</v>
      </c>
      <c r="K21" s="11">
        <v>7341207</v>
      </c>
      <c r="L21" s="11">
        <v>8722643</v>
      </c>
      <c r="M21" s="11">
        <v>13677666</v>
      </c>
      <c r="N21" s="11">
        <v>29741516</v>
      </c>
      <c r="O21" s="11">
        <v>421115</v>
      </c>
      <c r="P21" s="11">
        <v>2738611</v>
      </c>
      <c r="Q21" s="11">
        <v>9196543</v>
      </c>
      <c r="R21" s="11">
        <v>12356269</v>
      </c>
      <c r="S21" s="11">
        <v>11594572</v>
      </c>
      <c r="T21" s="11">
        <v>3157845</v>
      </c>
      <c r="U21" s="11">
        <v>11633840</v>
      </c>
      <c r="V21" s="11">
        <v>26386257</v>
      </c>
      <c r="W21" s="11">
        <v>101637134</v>
      </c>
      <c r="X21" s="11">
        <v>143506725</v>
      </c>
      <c r="Y21" s="11">
        <v>-41869591</v>
      </c>
      <c r="Z21" s="2">
        <v>-29.18</v>
      </c>
      <c r="AA21" s="15">
        <v>143506725</v>
      </c>
    </row>
    <row r="22" spans="1:27" ht="13.5">
      <c r="A22" s="46" t="s">
        <v>33</v>
      </c>
      <c r="B22" s="47"/>
      <c r="C22" s="9">
        <v>9629311</v>
      </c>
      <c r="D22" s="10"/>
      <c r="E22" s="11">
        <v>26975500</v>
      </c>
      <c r="F22" s="11">
        <v>7205500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2374876</v>
      </c>
      <c r="V22" s="11">
        <v>2374876</v>
      </c>
      <c r="W22" s="11">
        <v>2374876</v>
      </c>
      <c r="X22" s="11">
        <v>7205500</v>
      </c>
      <c r="Y22" s="11">
        <v>-4830624</v>
      </c>
      <c r="Z22" s="2">
        <v>-67.04</v>
      </c>
      <c r="AA22" s="15">
        <v>7205500</v>
      </c>
    </row>
    <row r="23" spans="1:27" ht="13.5">
      <c r="A23" s="46" t="s">
        <v>34</v>
      </c>
      <c r="B23" s="47"/>
      <c r="C23" s="9"/>
      <c r="D23" s="10"/>
      <c r="E23" s="11">
        <v>248299000</v>
      </c>
      <c r="F23" s="11">
        <v>77030777</v>
      </c>
      <c r="G23" s="11"/>
      <c r="H23" s="11">
        <v>106777</v>
      </c>
      <c r="I23" s="11">
        <v>67840</v>
      </c>
      <c r="J23" s="11">
        <v>174617</v>
      </c>
      <c r="K23" s="11">
        <v>130041</v>
      </c>
      <c r="L23" s="11">
        <v>1119781</v>
      </c>
      <c r="M23" s="11">
        <v>1793039</v>
      </c>
      <c r="N23" s="11">
        <v>3042861</v>
      </c>
      <c r="O23" s="11">
        <v>968121</v>
      </c>
      <c r="P23" s="11">
        <v>586370</v>
      </c>
      <c r="Q23" s="11">
        <v>709865</v>
      </c>
      <c r="R23" s="11">
        <v>2264356</v>
      </c>
      <c r="S23" s="11">
        <v>3506480</v>
      </c>
      <c r="T23" s="11"/>
      <c r="U23" s="11">
        <v>3295363</v>
      </c>
      <c r="V23" s="11">
        <v>6801843</v>
      </c>
      <c r="W23" s="11">
        <v>12283677</v>
      </c>
      <c r="X23" s="11">
        <v>77030777</v>
      </c>
      <c r="Y23" s="11">
        <v>-64747100</v>
      </c>
      <c r="Z23" s="2">
        <v>-84.05</v>
      </c>
      <c r="AA23" s="15">
        <v>77030777</v>
      </c>
    </row>
    <row r="24" spans="1:27" ht="13.5">
      <c r="A24" s="46" t="s">
        <v>35</v>
      </c>
      <c r="B24" s="47"/>
      <c r="C24" s="9">
        <v>257579</v>
      </c>
      <c r="D24" s="10"/>
      <c r="E24" s="11">
        <v>38167320</v>
      </c>
      <c r="F24" s="11">
        <v>105080352</v>
      </c>
      <c r="G24" s="11"/>
      <c r="H24" s="11"/>
      <c r="I24" s="11"/>
      <c r="J24" s="11"/>
      <c r="K24" s="11">
        <v>7179510</v>
      </c>
      <c r="L24" s="11">
        <v>7200</v>
      </c>
      <c r="M24" s="11">
        <v>10560</v>
      </c>
      <c r="N24" s="11">
        <v>7197270</v>
      </c>
      <c r="O24" s="11">
        <v>409666</v>
      </c>
      <c r="P24" s="11"/>
      <c r="Q24" s="11">
        <v>4070607</v>
      </c>
      <c r="R24" s="11">
        <v>4480273</v>
      </c>
      <c r="S24" s="11">
        <v>-3705966</v>
      </c>
      <c r="T24" s="11">
        <v>1801056</v>
      </c>
      <c r="U24" s="11">
        <v>7326423</v>
      </c>
      <c r="V24" s="11">
        <v>5421513</v>
      </c>
      <c r="W24" s="11">
        <v>17099056</v>
      </c>
      <c r="X24" s="11">
        <v>105080352</v>
      </c>
      <c r="Y24" s="11">
        <v>-87981296</v>
      </c>
      <c r="Z24" s="2">
        <v>-83.73</v>
      </c>
      <c r="AA24" s="15">
        <v>105080352</v>
      </c>
    </row>
    <row r="25" spans="1:27" ht="13.5">
      <c r="A25" s="46" t="s">
        <v>36</v>
      </c>
      <c r="B25" s="47"/>
      <c r="C25" s="9"/>
      <c r="D25" s="10"/>
      <c r="E25" s="11">
        <v>200000000</v>
      </c>
      <c r="F25" s="11">
        <v>546117</v>
      </c>
      <c r="G25" s="11">
        <v>64774</v>
      </c>
      <c r="H25" s="11">
        <v>749332</v>
      </c>
      <c r="I25" s="11"/>
      <c r="J25" s="11">
        <v>814106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225160</v>
      </c>
      <c r="V25" s="11">
        <v>225160</v>
      </c>
      <c r="W25" s="11">
        <v>1039266</v>
      </c>
      <c r="X25" s="11">
        <v>546117</v>
      </c>
      <c r="Y25" s="11">
        <v>493149</v>
      </c>
      <c r="Z25" s="2">
        <v>90.3</v>
      </c>
      <c r="AA25" s="15">
        <v>546117</v>
      </c>
    </row>
    <row r="26" spans="1:27" ht="13.5">
      <c r="A26" s="48" t="s">
        <v>37</v>
      </c>
      <c r="B26" s="63"/>
      <c r="C26" s="49">
        <f aca="true" t="shared" si="3" ref="C26:Y26">SUM(C21:C25)</f>
        <v>98838748</v>
      </c>
      <c r="D26" s="50">
        <f t="shared" si="3"/>
        <v>0</v>
      </c>
      <c r="E26" s="51">
        <f t="shared" si="3"/>
        <v>721911209</v>
      </c>
      <c r="F26" s="51">
        <f t="shared" si="3"/>
        <v>333369471</v>
      </c>
      <c r="G26" s="51">
        <f t="shared" si="3"/>
        <v>3023559</v>
      </c>
      <c r="H26" s="51">
        <f t="shared" si="3"/>
        <v>21965412</v>
      </c>
      <c r="I26" s="51">
        <f t="shared" si="3"/>
        <v>9152844</v>
      </c>
      <c r="J26" s="51">
        <f t="shared" si="3"/>
        <v>34141815</v>
      </c>
      <c r="K26" s="51">
        <f t="shared" si="3"/>
        <v>14650758</v>
      </c>
      <c r="L26" s="51">
        <f t="shared" si="3"/>
        <v>9849624</v>
      </c>
      <c r="M26" s="51">
        <f t="shared" si="3"/>
        <v>15481265</v>
      </c>
      <c r="N26" s="51">
        <f t="shared" si="3"/>
        <v>39981647</v>
      </c>
      <c r="O26" s="51">
        <f t="shared" si="3"/>
        <v>1798902</v>
      </c>
      <c r="P26" s="51">
        <f t="shared" si="3"/>
        <v>3324981</v>
      </c>
      <c r="Q26" s="51">
        <f t="shared" si="3"/>
        <v>13977015</v>
      </c>
      <c r="R26" s="51">
        <f t="shared" si="3"/>
        <v>19100898</v>
      </c>
      <c r="S26" s="51">
        <f t="shared" si="3"/>
        <v>11395086</v>
      </c>
      <c r="T26" s="51">
        <f t="shared" si="3"/>
        <v>4958901</v>
      </c>
      <c r="U26" s="51">
        <f t="shared" si="3"/>
        <v>24855662</v>
      </c>
      <c r="V26" s="51">
        <f t="shared" si="3"/>
        <v>41209649</v>
      </c>
      <c r="W26" s="51">
        <f t="shared" si="3"/>
        <v>134434009</v>
      </c>
      <c r="X26" s="51">
        <f t="shared" si="3"/>
        <v>333369471</v>
      </c>
      <c r="Y26" s="51">
        <f t="shared" si="3"/>
        <v>-198935462</v>
      </c>
      <c r="Z26" s="52">
        <f>+IF(X26&lt;&gt;0,+(Y26/X26)*100,0)</f>
        <v>-59.674169144300556</v>
      </c>
      <c r="AA26" s="53">
        <f>SUM(AA21:AA25)</f>
        <v>333369471</v>
      </c>
    </row>
    <row r="27" spans="1:27" ht="13.5">
      <c r="A27" s="54" t="s">
        <v>38</v>
      </c>
      <c r="B27" s="64"/>
      <c r="C27" s="9">
        <v>2661892</v>
      </c>
      <c r="D27" s="10"/>
      <c r="E27" s="11">
        <v>46994000</v>
      </c>
      <c r="F27" s="11">
        <v>6334475</v>
      </c>
      <c r="G27" s="11"/>
      <c r="H27" s="11">
        <v>2192632</v>
      </c>
      <c r="I27" s="11">
        <v>180401</v>
      </c>
      <c r="J27" s="11">
        <v>2373033</v>
      </c>
      <c r="K27" s="11">
        <v>500628</v>
      </c>
      <c r="L27" s="11"/>
      <c r="M27" s="11">
        <v>1969888</v>
      </c>
      <c r="N27" s="11">
        <v>2470516</v>
      </c>
      <c r="O27" s="11">
        <v>536277</v>
      </c>
      <c r="P27" s="11">
        <v>570562</v>
      </c>
      <c r="Q27" s="11">
        <v>892839</v>
      </c>
      <c r="R27" s="11">
        <v>1999678</v>
      </c>
      <c r="S27" s="11">
        <v>794245</v>
      </c>
      <c r="T27" s="11">
        <v>191376</v>
      </c>
      <c r="U27" s="11">
        <v>128599</v>
      </c>
      <c r="V27" s="11">
        <v>1114220</v>
      </c>
      <c r="W27" s="11">
        <v>7957447</v>
      </c>
      <c r="X27" s="11">
        <v>6334475</v>
      </c>
      <c r="Y27" s="11">
        <v>1622972</v>
      </c>
      <c r="Z27" s="2">
        <v>25.62</v>
      </c>
      <c r="AA27" s="15">
        <v>6334475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v>57749</v>
      </c>
      <c r="V29" s="11">
        <v>57749</v>
      </c>
      <c r="W29" s="11">
        <v>57749</v>
      </c>
      <c r="X29" s="11"/>
      <c r="Y29" s="11">
        <v>57749</v>
      </c>
      <c r="Z29" s="2"/>
      <c r="AA29" s="15"/>
    </row>
    <row r="30" spans="1:27" ht="13.5">
      <c r="A30" s="54" t="s">
        <v>41</v>
      </c>
      <c r="B30" s="35" t="s">
        <v>42</v>
      </c>
      <c r="C30" s="9">
        <v>2667405</v>
      </c>
      <c r="D30" s="10"/>
      <c r="E30" s="11">
        <v>33646460</v>
      </c>
      <c r="F30" s="11">
        <v>16783976</v>
      </c>
      <c r="G30" s="11"/>
      <c r="H30" s="11">
        <v>613402</v>
      </c>
      <c r="I30" s="11">
        <v>2178867</v>
      </c>
      <c r="J30" s="11">
        <v>2792269</v>
      </c>
      <c r="K30" s="11"/>
      <c r="L30" s="11">
        <v>510049</v>
      </c>
      <c r="M30" s="11"/>
      <c r="N30" s="11">
        <v>510049</v>
      </c>
      <c r="O30" s="11"/>
      <c r="P30" s="11">
        <v>1079537</v>
      </c>
      <c r="Q30" s="11">
        <v>1735982</v>
      </c>
      <c r="R30" s="11">
        <v>2815519</v>
      </c>
      <c r="S30" s="11">
        <v>186634</v>
      </c>
      <c r="T30" s="11">
        <v>-82203</v>
      </c>
      <c r="U30" s="11">
        <v>461156</v>
      </c>
      <c r="V30" s="11">
        <v>565587</v>
      </c>
      <c r="W30" s="11">
        <v>6683424</v>
      </c>
      <c r="X30" s="11">
        <v>16783976</v>
      </c>
      <c r="Y30" s="11">
        <v>-10100552</v>
      </c>
      <c r="Z30" s="2">
        <v>-60.18</v>
      </c>
      <c r="AA30" s="15">
        <v>16783976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320000</v>
      </c>
      <c r="F33" s="18">
        <v>320000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320000</v>
      </c>
      <c r="Y33" s="18">
        <v>-320000</v>
      </c>
      <c r="Z33" s="3">
        <v>-100</v>
      </c>
      <c r="AA33" s="23">
        <v>320000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2127443296</v>
      </c>
      <c r="D36" s="10">
        <f t="shared" si="4"/>
        <v>0</v>
      </c>
      <c r="E36" s="11">
        <f t="shared" si="4"/>
        <v>1243749765</v>
      </c>
      <c r="F36" s="11">
        <f t="shared" si="4"/>
        <v>1603118817</v>
      </c>
      <c r="G36" s="11">
        <f t="shared" si="4"/>
        <v>40491506</v>
      </c>
      <c r="H36" s="11">
        <f t="shared" si="4"/>
        <v>83540869</v>
      </c>
      <c r="I36" s="11">
        <f t="shared" si="4"/>
        <v>139343755</v>
      </c>
      <c r="J36" s="11">
        <f t="shared" si="4"/>
        <v>263376130</v>
      </c>
      <c r="K36" s="11">
        <f t="shared" si="4"/>
        <v>73560119</v>
      </c>
      <c r="L36" s="11">
        <f t="shared" si="4"/>
        <v>79285669</v>
      </c>
      <c r="M36" s="11">
        <f t="shared" si="4"/>
        <v>99271541</v>
      </c>
      <c r="N36" s="11">
        <f t="shared" si="4"/>
        <v>252117329</v>
      </c>
      <c r="O36" s="11">
        <f t="shared" si="4"/>
        <v>47382047</v>
      </c>
      <c r="P36" s="11">
        <f t="shared" si="4"/>
        <v>70003349</v>
      </c>
      <c r="Q36" s="11">
        <f t="shared" si="4"/>
        <v>138511514</v>
      </c>
      <c r="R36" s="11">
        <f t="shared" si="4"/>
        <v>255896910</v>
      </c>
      <c r="S36" s="11">
        <f t="shared" si="4"/>
        <v>113614528</v>
      </c>
      <c r="T36" s="11">
        <f t="shared" si="4"/>
        <v>115322289</v>
      </c>
      <c r="U36" s="11">
        <f t="shared" si="4"/>
        <v>200752197</v>
      </c>
      <c r="V36" s="11">
        <f t="shared" si="4"/>
        <v>429689014</v>
      </c>
      <c r="W36" s="11">
        <f t="shared" si="4"/>
        <v>1201079383</v>
      </c>
      <c r="X36" s="11">
        <f t="shared" si="4"/>
        <v>1603118817</v>
      </c>
      <c r="Y36" s="11">
        <f t="shared" si="4"/>
        <v>-402039434</v>
      </c>
      <c r="Z36" s="2">
        <f aca="true" t="shared" si="5" ref="Z36:Z49">+IF(X36&lt;&gt;0,+(Y36/X36)*100,0)</f>
        <v>-25.078579936598672</v>
      </c>
      <c r="AA36" s="15">
        <f>AA6+AA21</f>
        <v>1603118817</v>
      </c>
    </row>
    <row r="37" spans="1:27" ht="13.5">
      <c r="A37" s="46" t="s">
        <v>33</v>
      </c>
      <c r="B37" s="47"/>
      <c r="C37" s="9">
        <f t="shared" si="4"/>
        <v>328509583</v>
      </c>
      <c r="D37" s="10">
        <f t="shared" si="4"/>
        <v>0</v>
      </c>
      <c r="E37" s="11">
        <f t="shared" si="4"/>
        <v>188779968</v>
      </c>
      <c r="F37" s="11">
        <f t="shared" si="4"/>
        <v>187852013</v>
      </c>
      <c r="G37" s="11">
        <f t="shared" si="4"/>
        <v>6952974</v>
      </c>
      <c r="H37" s="11">
        <f t="shared" si="4"/>
        <v>14599703</v>
      </c>
      <c r="I37" s="11">
        <f t="shared" si="4"/>
        <v>7208240</v>
      </c>
      <c r="J37" s="11">
        <f t="shared" si="4"/>
        <v>28760917</v>
      </c>
      <c r="K37" s="11">
        <f t="shared" si="4"/>
        <v>6854838</v>
      </c>
      <c r="L37" s="11">
        <f t="shared" si="4"/>
        <v>3597486</v>
      </c>
      <c r="M37" s="11">
        <f t="shared" si="4"/>
        <v>10842906</v>
      </c>
      <c r="N37" s="11">
        <f t="shared" si="4"/>
        <v>21295230</v>
      </c>
      <c r="O37" s="11">
        <f t="shared" si="4"/>
        <v>2645436</v>
      </c>
      <c r="P37" s="11">
        <f t="shared" si="4"/>
        <v>4830137</v>
      </c>
      <c r="Q37" s="11">
        <f t="shared" si="4"/>
        <v>11052273</v>
      </c>
      <c r="R37" s="11">
        <f t="shared" si="4"/>
        <v>18527846</v>
      </c>
      <c r="S37" s="11">
        <f t="shared" si="4"/>
        <v>7788136</v>
      </c>
      <c r="T37" s="11">
        <f t="shared" si="4"/>
        <v>2942537</v>
      </c>
      <c r="U37" s="11">
        <f t="shared" si="4"/>
        <v>37796405</v>
      </c>
      <c r="V37" s="11">
        <f t="shared" si="4"/>
        <v>48527078</v>
      </c>
      <c r="W37" s="11">
        <f t="shared" si="4"/>
        <v>117111071</v>
      </c>
      <c r="X37" s="11">
        <f t="shared" si="4"/>
        <v>187852013</v>
      </c>
      <c r="Y37" s="11">
        <f t="shared" si="4"/>
        <v>-70740942</v>
      </c>
      <c r="Z37" s="2">
        <f t="shared" si="5"/>
        <v>-37.65780353921467</v>
      </c>
      <c r="AA37" s="15">
        <f>AA7+AA22</f>
        <v>187852013</v>
      </c>
    </row>
    <row r="38" spans="1:27" ht="13.5">
      <c r="A38" s="46" t="s">
        <v>34</v>
      </c>
      <c r="B38" s="47"/>
      <c r="C38" s="9">
        <f t="shared" si="4"/>
        <v>3397122888</v>
      </c>
      <c r="D38" s="10">
        <f t="shared" si="4"/>
        <v>0</v>
      </c>
      <c r="E38" s="11">
        <f t="shared" si="4"/>
        <v>2461601733</v>
      </c>
      <c r="F38" s="11">
        <f t="shared" si="4"/>
        <v>2576212717</v>
      </c>
      <c r="G38" s="11">
        <f t="shared" si="4"/>
        <v>21864873</v>
      </c>
      <c r="H38" s="11">
        <f t="shared" si="4"/>
        <v>32780356</v>
      </c>
      <c r="I38" s="11">
        <f t="shared" si="4"/>
        <v>60976111</v>
      </c>
      <c r="J38" s="11">
        <f t="shared" si="4"/>
        <v>115621340</v>
      </c>
      <c r="K38" s="11">
        <f t="shared" si="4"/>
        <v>84230671</v>
      </c>
      <c r="L38" s="11">
        <f t="shared" si="4"/>
        <v>124306111</v>
      </c>
      <c r="M38" s="11">
        <f t="shared" si="4"/>
        <v>116929398</v>
      </c>
      <c r="N38" s="11">
        <f t="shared" si="4"/>
        <v>325466180</v>
      </c>
      <c r="O38" s="11">
        <f t="shared" si="4"/>
        <v>28113691</v>
      </c>
      <c r="P38" s="11">
        <f t="shared" si="4"/>
        <v>102134532</v>
      </c>
      <c r="Q38" s="11">
        <f t="shared" si="4"/>
        <v>155813348</v>
      </c>
      <c r="R38" s="11">
        <f t="shared" si="4"/>
        <v>286061571</v>
      </c>
      <c r="S38" s="11">
        <f t="shared" si="4"/>
        <v>119657103</v>
      </c>
      <c r="T38" s="11">
        <f t="shared" si="4"/>
        <v>108731330</v>
      </c>
      <c r="U38" s="11">
        <f t="shared" si="4"/>
        <v>171055171</v>
      </c>
      <c r="V38" s="11">
        <f t="shared" si="4"/>
        <v>399443604</v>
      </c>
      <c r="W38" s="11">
        <f t="shared" si="4"/>
        <v>1126592695</v>
      </c>
      <c r="X38" s="11">
        <f t="shared" si="4"/>
        <v>2576212717</v>
      </c>
      <c r="Y38" s="11">
        <f t="shared" si="4"/>
        <v>-1449620022</v>
      </c>
      <c r="Z38" s="2">
        <f t="shared" si="5"/>
        <v>-56.26942264643747</v>
      </c>
      <c r="AA38" s="15">
        <f>AA8+AA23</f>
        <v>2576212717</v>
      </c>
    </row>
    <row r="39" spans="1:27" ht="13.5">
      <c r="A39" s="46" t="s">
        <v>35</v>
      </c>
      <c r="B39" s="47"/>
      <c r="C39" s="9">
        <f t="shared" si="4"/>
        <v>297254846</v>
      </c>
      <c r="D39" s="10">
        <f t="shared" si="4"/>
        <v>0</v>
      </c>
      <c r="E39" s="11">
        <f t="shared" si="4"/>
        <v>364997387</v>
      </c>
      <c r="F39" s="11">
        <f t="shared" si="4"/>
        <v>345735379</v>
      </c>
      <c r="G39" s="11">
        <f t="shared" si="4"/>
        <v>4029964</v>
      </c>
      <c r="H39" s="11">
        <f t="shared" si="4"/>
        <v>6201701</v>
      </c>
      <c r="I39" s="11">
        <f t="shared" si="4"/>
        <v>14037110</v>
      </c>
      <c r="J39" s="11">
        <f t="shared" si="4"/>
        <v>24268775</v>
      </c>
      <c r="K39" s="11">
        <f t="shared" si="4"/>
        <v>17205321</v>
      </c>
      <c r="L39" s="11">
        <f t="shared" si="4"/>
        <v>273246</v>
      </c>
      <c r="M39" s="11">
        <f t="shared" si="4"/>
        <v>1082176</v>
      </c>
      <c r="N39" s="11">
        <f t="shared" si="4"/>
        <v>18560743</v>
      </c>
      <c r="O39" s="11">
        <f t="shared" si="4"/>
        <v>2915138</v>
      </c>
      <c r="P39" s="11">
        <f t="shared" si="4"/>
        <v>3896673</v>
      </c>
      <c r="Q39" s="11">
        <f t="shared" si="4"/>
        <v>20721737</v>
      </c>
      <c r="R39" s="11">
        <f t="shared" si="4"/>
        <v>27533548</v>
      </c>
      <c r="S39" s="11">
        <f t="shared" si="4"/>
        <v>-647128</v>
      </c>
      <c r="T39" s="11">
        <f t="shared" si="4"/>
        <v>4474303</v>
      </c>
      <c r="U39" s="11">
        <f t="shared" si="4"/>
        <v>32217827</v>
      </c>
      <c r="V39" s="11">
        <f t="shared" si="4"/>
        <v>36045002</v>
      </c>
      <c r="W39" s="11">
        <f t="shared" si="4"/>
        <v>106408068</v>
      </c>
      <c r="X39" s="11">
        <f t="shared" si="4"/>
        <v>345735379</v>
      </c>
      <c r="Y39" s="11">
        <f t="shared" si="4"/>
        <v>-239327311</v>
      </c>
      <c r="Z39" s="2">
        <f t="shared" si="5"/>
        <v>-69.22268461278878</v>
      </c>
      <c r="AA39" s="15">
        <f>AA9+AA24</f>
        <v>345735379</v>
      </c>
    </row>
    <row r="40" spans="1:27" ht="13.5">
      <c r="A40" s="46" t="s">
        <v>36</v>
      </c>
      <c r="B40" s="47"/>
      <c r="C40" s="9">
        <f t="shared" si="4"/>
        <v>196523567</v>
      </c>
      <c r="D40" s="10">
        <f t="shared" si="4"/>
        <v>0</v>
      </c>
      <c r="E40" s="11">
        <f t="shared" si="4"/>
        <v>377790445</v>
      </c>
      <c r="F40" s="11">
        <f t="shared" si="4"/>
        <v>392669577</v>
      </c>
      <c r="G40" s="11">
        <f t="shared" si="4"/>
        <v>4466890</v>
      </c>
      <c r="H40" s="11">
        <f t="shared" si="4"/>
        <v>10028835</v>
      </c>
      <c r="I40" s="11">
        <f t="shared" si="4"/>
        <v>4758947</v>
      </c>
      <c r="J40" s="11">
        <f t="shared" si="4"/>
        <v>19254672</v>
      </c>
      <c r="K40" s="11">
        <f t="shared" si="4"/>
        <v>30645932</v>
      </c>
      <c r="L40" s="11">
        <f t="shared" si="4"/>
        <v>16105313</v>
      </c>
      <c r="M40" s="11">
        <f t="shared" si="4"/>
        <v>14801911</v>
      </c>
      <c r="N40" s="11">
        <f t="shared" si="4"/>
        <v>61553156</v>
      </c>
      <c r="O40" s="11">
        <f t="shared" si="4"/>
        <v>10827442</v>
      </c>
      <c r="P40" s="11">
        <f t="shared" si="4"/>
        <v>12979837</v>
      </c>
      <c r="Q40" s="11">
        <f t="shared" si="4"/>
        <v>2088837</v>
      </c>
      <c r="R40" s="11">
        <f t="shared" si="4"/>
        <v>25896116</v>
      </c>
      <c r="S40" s="11">
        <f t="shared" si="4"/>
        <v>21224096</v>
      </c>
      <c r="T40" s="11">
        <f t="shared" si="4"/>
        <v>42051155</v>
      </c>
      <c r="U40" s="11">
        <f t="shared" si="4"/>
        <v>111843660</v>
      </c>
      <c r="V40" s="11">
        <f t="shared" si="4"/>
        <v>175118911</v>
      </c>
      <c r="W40" s="11">
        <f t="shared" si="4"/>
        <v>281822855</v>
      </c>
      <c r="X40" s="11">
        <f t="shared" si="4"/>
        <v>392669577</v>
      </c>
      <c r="Y40" s="11">
        <f t="shared" si="4"/>
        <v>-110846722</v>
      </c>
      <c r="Z40" s="2">
        <f t="shared" si="5"/>
        <v>-28.229006903684823</v>
      </c>
      <c r="AA40" s="15">
        <f>AA10+AA25</f>
        <v>392669577</v>
      </c>
    </row>
    <row r="41" spans="1:27" ht="13.5">
      <c r="A41" s="48" t="s">
        <v>37</v>
      </c>
      <c r="B41" s="47"/>
      <c r="C41" s="49">
        <f aca="true" t="shared" si="6" ref="C41:Y41">SUM(C36:C40)</f>
        <v>6346854180</v>
      </c>
      <c r="D41" s="50">
        <f t="shared" si="6"/>
        <v>0</v>
      </c>
      <c r="E41" s="51">
        <f t="shared" si="6"/>
        <v>4636919298</v>
      </c>
      <c r="F41" s="51">
        <f t="shared" si="6"/>
        <v>5105588503</v>
      </c>
      <c r="G41" s="51">
        <f t="shared" si="6"/>
        <v>77806207</v>
      </c>
      <c r="H41" s="51">
        <f t="shared" si="6"/>
        <v>147151464</v>
      </c>
      <c r="I41" s="51">
        <f t="shared" si="6"/>
        <v>226324163</v>
      </c>
      <c r="J41" s="51">
        <f t="shared" si="6"/>
        <v>451281834</v>
      </c>
      <c r="K41" s="51">
        <f t="shared" si="6"/>
        <v>212496881</v>
      </c>
      <c r="L41" s="51">
        <f t="shared" si="6"/>
        <v>223567825</v>
      </c>
      <c r="M41" s="51">
        <f t="shared" si="6"/>
        <v>242927932</v>
      </c>
      <c r="N41" s="51">
        <f t="shared" si="6"/>
        <v>678992638</v>
      </c>
      <c r="O41" s="51">
        <f t="shared" si="6"/>
        <v>91883754</v>
      </c>
      <c r="P41" s="51">
        <f t="shared" si="6"/>
        <v>193844528</v>
      </c>
      <c r="Q41" s="51">
        <f t="shared" si="6"/>
        <v>328187709</v>
      </c>
      <c r="R41" s="51">
        <f t="shared" si="6"/>
        <v>613915991</v>
      </c>
      <c r="S41" s="51">
        <f t="shared" si="6"/>
        <v>261636735</v>
      </c>
      <c r="T41" s="51">
        <f t="shared" si="6"/>
        <v>273521614</v>
      </c>
      <c r="U41" s="51">
        <f t="shared" si="6"/>
        <v>553665260</v>
      </c>
      <c r="V41" s="51">
        <f t="shared" si="6"/>
        <v>1088823609</v>
      </c>
      <c r="W41" s="51">
        <f t="shared" si="6"/>
        <v>2833014072</v>
      </c>
      <c r="X41" s="51">
        <f t="shared" si="6"/>
        <v>5105588503</v>
      </c>
      <c r="Y41" s="51">
        <f t="shared" si="6"/>
        <v>-2272574431</v>
      </c>
      <c r="Z41" s="52">
        <f t="shared" si="5"/>
        <v>-44.5115079224394</v>
      </c>
      <c r="AA41" s="53">
        <f>SUM(AA36:AA40)</f>
        <v>5105588503</v>
      </c>
    </row>
    <row r="42" spans="1:27" ht="13.5">
      <c r="A42" s="54" t="s">
        <v>38</v>
      </c>
      <c r="B42" s="35"/>
      <c r="C42" s="65">
        <f aca="true" t="shared" si="7" ref="C42:Y48">C12+C27</f>
        <v>161415474</v>
      </c>
      <c r="D42" s="66">
        <f t="shared" si="7"/>
        <v>0</v>
      </c>
      <c r="E42" s="67">
        <f t="shared" si="7"/>
        <v>307009694</v>
      </c>
      <c r="F42" s="67">
        <f t="shared" si="7"/>
        <v>394046703</v>
      </c>
      <c r="G42" s="67">
        <f t="shared" si="7"/>
        <v>4155326</v>
      </c>
      <c r="H42" s="67">
        <f t="shared" si="7"/>
        <v>3666644</v>
      </c>
      <c r="I42" s="67">
        <f t="shared" si="7"/>
        <v>4957062</v>
      </c>
      <c r="J42" s="67">
        <f t="shared" si="7"/>
        <v>12779032</v>
      </c>
      <c r="K42" s="67">
        <f t="shared" si="7"/>
        <v>3744296</v>
      </c>
      <c r="L42" s="67">
        <f t="shared" si="7"/>
        <v>5387440</v>
      </c>
      <c r="M42" s="67">
        <f t="shared" si="7"/>
        <v>11998216</v>
      </c>
      <c r="N42" s="67">
        <f t="shared" si="7"/>
        <v>21129952</v>
      </c>
      <c r="O42" s="67">
        <f t="shared" si="7"/>
        <v>6667755</v>
      </c>
      <c r="P42" s="67">
        <f t="shared" si="7"/>
        <v>15708772</v>
      </c>
      <c r="Q42" s="67">
        <f t="shared" si="7"/>
        <v>19972632</v>
      </c>
      <c r="R42" s="67">
        <f t="shared" si="7"/>
        <v>42349159</v>
      </c>
      <c r="S42" s="67">
        <f t="shared" si="7"/>
        <v>22882827</v>
      </c>
      <c r="T42" s="67">
        <f t="shared" si="7"/>
        <v>25577453</v>
      </c>
      <c r="U42" s="67">
        <f t="shared" si="7"/>
        <v>41843959</v>
      </c>
      <c r="V42" s="67">
        <f t="shared" si="7"/>
        <v>90304239</v>
      </c>
      <c r="W42" s="67">
        <f t="shared" si="7"/>
        <v>166562382</v>
      </c>
      <c r="X42" s="67">
        <f t="shared" si="7"/>
        <v>394046703</v>
      </c>
      <c r="Y42" s="67">
        <f t="shared" si="7"/>
        <v>-227484321</v>
      </c>
      <c r="Z42" s="69">
        <f t="shared" si="5"/>
        <v>-57.73029421844953</v>
      </c>
      <c r="AA42" s="68">
        <f aca="true" t="shared" si="8" ref="AA42:AA48">AA12+AA27</f>
        <v>394046703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19805000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57749</v>
      </c>
      <c r="V44" s="67">
        <f t="shared" si="7"/>
        <v>57749</v>
      </c>
      <c r="W44" s="67">
        <f t="shared" si="7"/>
        <v>57749</v>
      </c>
      <c r="X44" s="67">
        <f t="shared" si="7"/>
        <v>0</v>
      </c>
      <c r="Y44" s="67">
        <f t="shared" si="7"/>
        <v>57749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626246714</v>
      </c>
      <c r="D45" s="66">
        <f t="shared" si="7"/>
        <v>0</v>
      </c>
      <c r="E45" s="67">
        <f t="shared" si="7"/>
        <v>567411352</v>
      </c>
      <c r="F45" s="67">
        <f t="shared" si="7"/>
        <v>565789098</v>
      </c>
      <c r="G45" s="67">
        <f t="shared" si="7"/>
        <v>6690117</v>
      </c>
      <c r="H45" s="67">
        <f t="shared" si="7"/>
        <v>4285807</v>
      </c>
      <c r="I45" s="67">
        <f t="shared" si="7"/>
        <v>10344610</v>
      </c>
      <c r="J45" s="67">
        <f t="shared" si="7"/>
        <v>21320534</v>
      </c>
      <c r="K45" s="67">
        <f t="shared" si="7"/>
        <v>12068755</v>
      </c>
      <c r="L45" s="67">
        <f t="shared" si="7"/>
        <v>13353363</v>
      </c>
      <c r="M45" s="67">
        <f t="shared" si="7"/>
        <v>28566009</v>
      </c>
      <c r="N45" s="67">
        <f t="shared" si="7"/>
        <v>53988127</v>
      </c>
      <c r="O45" s="67">
        <f t="shared" si="7"/>
        <v>5833163</v>
      </c>
      <c r="P45" s="67">
        <f t="shared" si="7"/>
        <v>21246533</v>
      </c>
      <c r="Q45" s="67">
        <f t="shared" si="7"/>
        <v>16536880</v>
      </c>
      <c r="R45" s="67">
        <f t="shared" si="7"/>
        <v>43616576</v>
      </c>
      <c r="S45" s="67">
        <f t="shared" si="7"/>
        <v>15898883</v>
      </c>
      <c r="T45" s="67">
        <f t="shared" si="7"/>
        <v>26963514</v>
      </c>
      <c r="U45" s="67">
        <f t="shared" si="7"/>
        <v>47436320</v>
      </c>
      <c r="V45" s="67">
        <f t="shared" si="7"/>
        <v>90298717</v>
      </c>
      <c r="W45" s="67">
        <f t="shared" si="7"/>
        <v>209223954</v>
      </c>
      <c r="X45" s="67">
        <f t="shared" si="7"/>
        <v>565789098</v>
      </c>
      <c r="Y45" s="67">
        <f t="shared" si="7"/>
        <v>-356565144</v>
      </c>
      <c r="Z45" s="69">
        <f t="shared" si="5"/>
        <v>-63.02085799468692</v>
      </c>
      <c r="AA45" s="68">
        <f t="shared" si="8"/>
        <v>565789098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5337900</v>
      </c>
      <c r="D48" s="66">
        <f t="shared" si="7"/>
        <v>0</v>
      </c>
      <c r="E48" s="67">
        <f t="shared" si="7"/>
        <v>6360000</v>
      </c>
      <c r="F48" s="67">
        <f t="shared" si="7"/>
        <v>2680385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158102</v>
      </c>
      <c r="M48" s="67">
        <f t="shared" si="7"/>
        <v>0</v>
      </c>
      <c r="N48" s="67">
        <f t="shared" si="7"/>
        <v>158102</v>
      </c>
      <c r="O48" s="67">
        <f t="shared" si="7"/>
        <v>0</v>
      </c>
      <c r="P48" s="67">
        <f t="shared" si="7"/>
        <v>517399</v>
      </c>
      <c r="Q48" s="67">
        <f t="shared" si="7"/>
        <v>0</v>
      </c>
      <c r="R48" s="67">
        <f t="shared" si="7"/>
        <v>517399</v>
      </c>
      <c r="S48" s="67">
        <f t="shared" si="7"/>
        <v>209163</v>
      </c>
      <c r="T48" s="67">
        <f t="shared" si="7"/>
        <v>235305</v>
      </c>
      <c r="U48" s="67">
        <f t="shared" si="7"/>
        <v>3665664</v>
      </c>
      <c r="V48" s="67">
        <f t="shared" si="7"/>
        <v>4110132</v>
      </c>
      <c r="W48" s="67">
        <f t="shared" si="7"/>
        <v>4785633</v>
      </c>
      <c r="X48" s="67">
        <f t="shared" si="7"/>
        <v>2680385</v>
      </c>
      <c r="Y48" s="67">
        <f t="shared" si="7"/>
        <v>2105248</v>
      </c>
      <c r="Z48" s="69">
        <f t="shared" si="5"/>
        <v>78.54274665766299</v>
      </c>
      <c r="AA48" s="68">
        <f t="shared" si="8"/>
        <v>2680385</v>
      </c>
    </row>
    <row r="49" spans="1:27" ht="13.5">
      <c r="A49" s="75" t="s">
        <v>49</v>
      </c>
      <c r="B49" s="76"/>
      <c r="C49" s="77">
        <f aca="true" t="shared" si="9" ref="C49:Y49">SUM(C41:C48)</f>
        <v>7159659268</v>
      </c>
      <c r="D49" s="78">
        <f t="shared" si="9"/>
        <v>0</v>
      </c>
      <c r="E49" s="79">
        <f t="shared" si="9"/>
        <v>5517700344</v>
      </c>
      <c r="F49" s="79">
        <f t="shared" si="9"/>
        <v>6068104689</v>
      </c>
      <c r="G49" s="79">
        <f t="shared" si="9"/>
        <v>88651650</v>
      </c>
      <c r="H49" s="79">
        <f t="shared" si="9"/>
        <v>155103915</v>
      </c>
      <c r="I49" s="79">
        <f t="shared" si="9"/>
        <v>241625835</v>
      </c>
      <c r="J49" s="79">
        <f t="shared" si="9"/>
        <v>485381400</v>
      </c>
      <c r="K49" s="79">
        <f t="shared" si="9"/>
        <v>228309932</v>
      </c>
      <c r="L49" s="79">
        <f t="shared" si="9"/>
        <v>242466730</v>
      </c>
      <c r="M49" s="79">
        <f t="shared" si="9"/>
        <v>283492157</v>
      </c>
      <c r="N49" s="79">
        <f t="shared" si="9"/>
        <v>754268819</v>
      </c>
      <c r="O49" s="79">
        <f t="shared" si="9"/>
        <v>104384672</v>
      </c>
      <c r="P49" s="79">
        <f t="shared" si="9"/>
        <v>231317232</v>
      </c>
      <c r="Q49" s="79">
        <f t="shared" si="9"/>
        <v>364697221</v>
      </c>
      <c r="R49" s="79">
        <f t="shared" si="9"/>
        <v>700399125</v>
      </c>
      <c r="S49" s="79">
        <f t="shared" si="9"/>
        <v>300627608</v>
      </c>
      <c r="T49" s="79">
        <f t="shared" si="9"/>
        <v>326297886</v>
      </c>
      <c r="U49" s="79">
        <f t="shared" si="9"/>
        <v>646668952</v>
      </c>
      <c r="V49" s="79">
        <f t="shared" si="9"/>
        <v>1273594446</v>
      </c>
      <c r="W49" s="79">
        <f t="shared" si="9"/>
        <v>3213643790</v>
      </c>
      <c r="X49" s="79">
        <f t="shared" si="9"/>
        <v>6068104689</v>
      </c>
      <c r="Y49" s="79">
        <f t="shared" si="9"/>
        <v>-2854460899</v>
      </c>
      <c r="Z49" s="80">
        <f t="shared" si="5"/>
        <v>-47.040402980760106</v>
      </c>
      <c r="AA49" s="81">
        <f>SUM(AA41:AA48)</f>
        <v>6068104689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92892347</v>
      </c>
      <c r="D51" s="66">
        <f t="shared" si="10"/>
        <v>0</v>
      </c>
      <c r="E51" s="67">
        <f t="shared" si="10"/>
        <v>473130846</v>
      </c>
      <c r="F51" s="67">
        <f t="shared" si="10"/>
        <v>339037426</v>
      </c>
      <c r="G51" s="67">
        <f t="shared" si="10"/>
        <v>5678033</v>
      </c>
      <c r="H51" s="67">
        <f t="shared" si="10"/>
        <v>3762477</v>
      </c>
      <c r="I51" s="67">
        <f t="shared" si="10"/>
        <v>16604025</v>
      </c>
      <c r="J51" s="67">
        <f t="shared" si="10"/>
        <v>26044535</v>
      </c>
      <c r="K51" s="67">
        <f t="shared" si="10"/>
        <v>9912706</v>
      </c>
      <c r="L51" s="67">
        <f t="shared" si="10"/>
        <v>4506661</v>
      </c>
      <c r="M51" s="67">
        <f t="shared" si="10"/>
        <v>3506309</v>
      </c>
      <c r="N51" s="67">
        <f t="shared" si="10"/>
        <v>17925676</v>
      </c>
      <c r="O51" s="67">
        <f t="shared" si="10"/>
        <v>10584792</v>
      </c>
      <c r="P51" s="67">
        <f t="shared" si="10"/>
        <v>10863728</v>
      </c>
      <c r="Q51" s="67">
        <f t="shared" si="10"/>
        <v>15639596</v>
      </c>
      <c r="R51" s="67">
        <f t="shared" si="10"/>
        <v>37088116</v>
      </c>
      <c r="S51" s="67">
        <f t="shared" si="10"/>
        <v>8615485</v>
      </c>
      <c r="T51" s="67">
        <f t="shared" si="10"/>
        <v>6531337</v>
      </c>
      <c r="U51" s="67">
        <f t="shared" si="10"/>
        <v>25008685</v>
      </c>
      <c r="V51" s="67">
        <f t="shared" si="10"/>
        <v>40155507</v>
      </c>
      <c r="W51" s="67">
        <f t="shared" si="10"/>
        <v>121213834</v>
      </c>
      <c r="X51" s="67">
        <f t="shared" si="10"/>
        <v>339037426</v>
      </c>
      <c r="Y51" s="67">
        <f t="shared" si="10"/>
        <v>-217823592</v>
      </c>
      <c r="Z51" s="69">
        <f>+IF(X51&lt;&gt;0,+(Y51/X51)*100,0)</f>
        <v>-64.24765388585743</v>
      </c>
      <c r="AA51" s="68">
        <f>SUM(AA57:AA61)</f>
        <v>339037426</v>
      </c>
    </row>
    <row r="52" spans="1:27" ht="13.5">
      <c r="A52" s="84" t="s">
        <v>32</v>
      </c>
      <c r="B52" s="47"/>
      <c r="C52" s="9">
        <v>39366987</v>
      </c>
      <c r="D52" s="10"/>
      <c r="E52" s="11">
        <v>85685527</v>
      </c>
      <c r="F52" s="11">
        <v>88807770</v>
      </c>
      <c r="G52" s="11">
        <v>396452</v>
      </c>
      <c r="H52" s="11">
        <v>497932</v>
      </c>
      <c r="I52" s="11">
        <v>540554</v>
      </c>
      <c r="J52" s="11">
        <v>1434938</v>
      </c>
      <c r="K52" s="11">
        <v>195167</v>
      </c>
      <c r="L52" s="11">
        <v>907275</v>
      </c>
      <c r="M52" s="11">
        <v>184985</v>
      </c>
      <c r="N52" s="11">
        <v>1287427</v>
      </c>
      <c r="O52" s="11">
        <v>3877843</v>
      </c>
      <c r="P52" s="11">
        <v>3276580</v>
      </c>
      <c r="Q52" s="11">
        <v>5152432</v>
      </c>
      <c r="R52" s="11">
        <v>12306855</v>
      </c>
      <c r="S52" s="11">
        <v>585149</v>
      </c>
      <c r="T52" s="11">
        <v>92441</v>
      </c>
      <c r="U52" s="11">
        <v>9317057</v>
      </c>
      <c r="V52" s="11">
        <v>9994647</v>
      </c>
      <c r="W52" s="11">
        <v>25023867</v>
      </c>
      <c r="X52" s="11">
        <v>88807770</v>
      </c>
      <c r="Y52" s="11">
        <v>-63783903</v>
      </c>
      <c r="Z52" s="2">
        <v>-71.82</v>
      </c>
      <c r="AA52" s="15">
        <v>88807770</v>
      </c>
    </row>
    <row r="53" spans="1:27" ht="13.5">
      <c r="A53" s="84" t="s">
        <v>33</v>
      </c>
      <c r="B53" s="47"/>
      <c r="C53" s="9">
        <v>21526892</v>
      </c>
      <c r="D53" s="10"/>
      <c r="E53" s="11">
        <v>90739615</v>
      </c>
      <c r="F53" s="11">
        <v>89083049</v>
      </c>
      <c r="G53" s="11">
        <v>499216</v>
      </c>
      <c r="H53" s="11">
        <v>1623473</v>
      </c>
      <c r="I53" s="11">
        <v>1445475</v>
      </c>
      <c r="J53" s="11">
        <v>3568164</v>
      </c>
      <c r="K53" s="11">
        <v>139736</v>
      </c>
      <c r="L53" s="11">
        <v>154557</v>
      </c>
      <c r="M53" s="11">
        <v>97508</v>
      </c>
      <c r="N53" s="11">
        <v>391801</v>
      </c>
      <c r="O53" s="11">
        <v>703489</v>
      </c>
      <c r="P53" s="11">
        <v>557907</v>
      </c>
      <c r="Q53" s="11">
        <v>420655</v>
      </c>
      <c r="R53" s="11">
        <v>1682051</v>
      </c>
      <c r="S53" s="11">
        <v>1148752</v>
      </c>
      <c r="T53" s="11">
        <v>1098649</v>
      </c>
      <c r="U53" s="11">
        <v>2760823</v>
      </c>
      <c r="V53" s="11">
        <v>5008224</v>
      </c>
      <c r="W53" s="11">
        <v>10650240</v>
      </c>
      <c r="X53" s="11">
        <v>89083049</v>
      </c>
      <c r="Y53" s="11">
        <v>-78432809</v>
      </c>
      <c r="Z53" s="2">
        <v>-88.04</v>
      </c>
      <c r="AA53" s="15">
        <v>89083049</v>
      </c>
    </row>
    <row r="54" spans="1:27" ht="13.5">
      <c r="A54" s="84" t="s">
        <v>34</v>
      </c>
      <c r="B54" s="47"/>
      <c r="C54" s="9">
        <v>12613054</v>
      </c>
      <c r="D54" s="10"/>
      <c r="E54" s="11">
        <v>168861420</v>
      </c>
      <c r="F54" s="11">
        <v>40754074</v>
      </c>
      <c r="G54" s="11">
        <v>3891819</v>
      </c>
      <c r="H54" s="11">
        <v>547669</v>
      </c>
      <c r="I54" s="11">
        <v>12639592</v>
      </c>
      <c r="J54" s="11">
        <v>17079080</v>
      </c>
      <c r="K54" s="11">
        <v>7669098</v>
      </c>
      <c r="L54" s="11">
        <v>392481</v>
      </c>
      <c r="M54" s="11">
        <v>1187952</v>
      </c>
      <c r="N54" s="11">
        <v>9249531</v>
      </c>
      <c r="O54" s="11">
        <v>5110198</v>
      </c>
      <c r="P54" s="11">
        <v>5041177</v>
      </c>
      <c r="Q54" s="11">
        <v>7468247</v>
      </c>
      <c r="R54" s="11">
        <v>17619622</v>
      </c>
      <c r="S54" s="11">
        <v>4214273</v>
      </c>
      <c r="T54" s="11">
        <v>3293606</v>
      </c>
      <c r="U54" s="11">
        <v>10642672</v>
      </c>
      <c r="V54" s="11">
        <v>18150551</v>
      </c>
      <c r="W54" s="11">
        <v>62098784</v>
      </c>
      <c r="X54" s="11">
        <v>40754074</v>
      </c>
      <c r="Y54" s="11">
        <v>21344710</v>
      </c>
      <c r="Z54" s="2">
        <v>52.37</v>
      </c>
      <c r="AA54" s="15">
        <v>40754074</v>
      </c>
    </row>
    <row r="55" spans="1:27" ht="13.5">
      <c r="A55" s="84" t="s">
        <v>35</v>
      </c>
      <c r="B55" s="47"/>
      <c r="C55" s="9">
        <v>3662253</v>
      </c>
      <c r="D55" s="10"/>
      <c r="E55" s="11">
        <v>8065776</v>
      </c>
      <c r="F55" s="11">
        <v>12877791</v>
      </c>
      <c r="G55" s="11"/>
      <c r="H55" s="11">
        <v>202592</v>
      </c>
      <c r="I55" s="11">
        <v>132102</v>
      </c>
      <c r="J55" s="11">
        <v>334694</v>
      </c>
      <c r="K55" s="11"/>
      <c r="L55" s="11">
        <v>71770</v>
      </c>
      <c r="M55" s="11">
        <v>352691</v>
      </c>
      <c r="N55" s="11">
        <v>424461</v>
      </c>
      <c r="O55" s="11">
        <v>633411</v>
      </c>
      <c r="P55" s="11">
        <v>567410</v>
      </c>
      <c r="Q55" s="11">
        <v>662400</v>
      </c>
      <c r="R55" s="11">
        <v>1863221</v>
      </c>
      <c r="S55" s="11">
        <v>817027</v>
      </c>
      <c r="T55" s="11">
        <v>216261</v>
      </c>
      <c r="U55" s="11">
        <v>547960</v>
      </c>
      <c r="V55" s="11">
        <v>1581248</v>
      </c>
      <c r="W55" s="11">
        <v>4203624</v>
      </c>
      <c r="X55" s="11">
        <v>12877791</v>
      </c>
      <c r="Y55" s="11">
        <v>-8674167</v>
      </c>
      <c r="Z55" s="2">
        <v>-67.36</v>
      </c>
      <c r="AA55" s="15">
        <v>12877791</v>
      </c>
    </row>
    <row r="56" spans="1:27" ht="13.5">
      <c r="A56" s="84" t="s">
        <v>36</v>
      </c>
      <c r="B56" s="47"/>
      <c r="C56" s="9">
        <v>1513624</v>
      </c>
      <c r="D56" s="10"/>
      <c r="E56" s="11">
        <v>2548600</v>
      </c>
      <c r="F56" s="11">
        <v>2021600</v>
      </c>
      <c r="G56" s="11">
        <v>26219</v>
      </c>
      <c r="H56" s="11">
        <v>421945</v>
      </c>
      <c r="I56" s="11">
        <v>352229</v>
      </c>
      <c r="J56" s="11">
        <v>800393</v>
      </c>
      <c r="K56" s="11">
        <v>480150</v>
      </c>
      <c r="L56" s="11">
        <v>413269</v>
      </c>
      <c r="M56" s="11">
        <v>386831</v>
      </c>
      <c r="N56" s="11">
        <v>1280250</v>
      </c>
      <c r="O56" s="11"/>
      <c r="P56" s="11">
        <v>365346</v>
      </c>
      <c r="Q56" s="11">
        <v>393177</v>
      </c>
      <c r="R56" s="11">
        <v>758523</v>
      </c>
      <c r="S56" s="11">
        <v>20800</v>
      </c>
      <c r="T56" s="11"/>
      <c r="U56" s="11">
        <v>401237</v>
      </c>
      <c r="V56" s="11">
        <v>422037</v>
      </c>
      <c r="W56" s="11">
        <v>3261203</v>
      </c>
      <c r="X56" s="11">
        <v>2021600</v>
      </c>
      <c r="Y56" s="11">
        <v>1239603</v>
      </c>
      <c r="Z56" s="2">
        <v>61.32</v>
      </c>
      <c r="AA56" s="15">
        <v>2021600</v>
      </c>
    </row>
    <row r="57" spans="1:27" ht="13.5">
      <c r="A57" s="85" t="s">
        <v>37</v>
      </c>
      <c r="B57" s="47"/>
      <c r="C57" s="49">
        <f aca="true" t="shared" si="11" ref="C57:Y57">SUM(C52:C56)</f>
        <v>78682810</v>
      </c>
      <c r="D57" s="50">
        <f t="shared" si="11"/>
        <v>0</v>
      </c>
      <c r="E57" s="51">
        <f t="shared" si="11"/>
        <v>355900938</v>
      </c>
      <c r="F57" s="51">
        <f t="shared" si="11"/>
        <v>233544284</v>
      </c>
      <c r="G57" s="51">
        <f t="shared" si="11"/>
        <v>4813706</v>
      </c>
      <c r="H57" s="51">
        <f t="shared" si="11"/>
        <v>3293611</v>
      </c>
      <c r="I57" s="51">
        <f t="shared" si="11"/>
        <v>15109952</v>
      </c>
      <c r="J57" s="51">
        <f t="shared" si="11"/>
        <v>23217269</v>
      </c>
      <c r="K57" s="51">
        <f t="shared" si="11"/>
        <v>8484151</v>
      </c>
      <c r="L57" s="51">
        <f t="shared" si="11"/>
        <v>1939352</v>
      </c>
      <c r="M57" s="51">
        <f t="shared" si="11"/>
        <v>2209967</v>
      </c>
      <c r="N57" s="51">
        <f t="shared" si="11"/>
        <v>12633470</v>
      </c>
      <c r="O57" s="51">
        <f t="shared" si="11"/>
        <v>10324941</v>
      </c>
      <c r="P57" s="51">
        <f t="shared" si="11"/>
        <v>9808420</v>
      </c>
      <c r="Q57" s="51">
        <f t="shared" si="11"/>
        <v>14096911</v>
      </c>
      <c r="R57" s="51">
        <f t="shared" si="11"/>
        <v>34230272</v>
      </c>
      <c r="S57" s="51">
        <f t="shared" si="11"/>
        <v>6786001</v>
      </c>
      <c r="T57" s="51">
        <f t="shared" si="11"/>
        <v>4700957</v>
      </c>
      <c r="U57" s="51">
        <f t="shared" si="11"/>
        <v>23669749</v>
      </c>
      <c r="V57" s="51">
        <f t="shared" si="11"/>
        <v>35156707</v>
      </c>
      <c r="W57" s="51">
        <f t="shared" si="11"/>
        <v>105237718</v>
      </c>
      <c r="X57" s="51">
        <f t="shared" si="11"/>
        <v>233544284</v>
      </c>
      <c r="Y57" s="51">
        <f t="shared" si="11"/>
        <v>-128306566</v>
      </c>
      <c r="Z57" s="52">
        <f>+IF(X57&lt;&gt;0,+(Y57/X57)*100,0)</f>
        <v>-54.93885947557595</v>
      </c>
      <c r="AA57" s="53">
        <f>SUM(AA52:AA56)</f>
        <v>233544284</v>
      </c>
    </row>
    <row r="58" spans="1:27" ht="13.5">
      <c r="A58" s="86" t="s">
        <v>38</v>
      </c>
      <c r="B58" s="35"/>
      <c r="C58" s="9">
        <v>3085343</v>
      </c>
      <c r="D58" s="10"/>
      <c r="E58" s="11">
        <v>11566224</v>
      </c>
      <c r="F58" s="11">
        <v>17789974</v>
      </c>
      <c r="G58" s="11"/>
      <c r="H58" s="11"/>
      <c r="I58" s="11"/>
      <c r="J58" s="11"/>
      <c r="K58" s="11">
        <v>100021</v>
      </c>
      <c r="L58" s="11">
        <v>1705</v>
      </c>
      <c r="M58" s="11">
        <v>62000</v>
      </c>
      <c r="N58" s="11">
        <v>163726</v>
      </c>
      <c r="O58" s="11">
        <v>908</v>
      </c>
      <c r="P58" s="11"/>
      <c r="Q58" s="11">
        <v>813</v>
      </c>
      <c r="R58" s="11">
        <v>1721</v>
      </c>
      <c r="S58" s="11">
        <v>4168</v>
      </c>
      <c r="T58" s="11">
        <v>4160</v>
      </c>
      <c r="U58" s="11">
        <v>4189</v>
      </c>
      <c r="V58" s="11">
        <v>12517</v>
      </c>
      <c r="W58" s="11">
        <v>177964</v>
      </c>
      <c r="X58" s="11">
        <v>17789974</v>
      </c>
      <c r="Y58" s="11">
        <v>-17612010</v>
      </c>
      <c r="Z58" s="2">
        <v>-99</v>
      </c>
      <c r="AA58" s="15">
        <v>17789974</v>
      </c>
    </row>
    <row r="59" spans="1:27" ht="13.5">
      <c r="A59" s="86" t="s">
        <v>39</v>
      </c>
      <c r="B59" s="35"/>
      <c r="C59" s="12"/>
      <c r="D59" s="13"/>
      <c r="E59" s="14">
        <v>32000</v>
      </c>
      <c r="F59" s="14">
        <v>32000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32000</v>
      </c>
      <c r="Y59" s="14">
        <v>-32000</v>
      </c>
      <c r="Z59" s="2">
        <v>-100</v>
      </c>
      <c r="AA59" s="22">
        <v>32000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11124194</v>
      </c>
      <c r="D61" s="10"/>
      <c r="E61" s="11">
        <v>105631684</v>
      </c>
      <c r="F61" s="11">
        <v>87671168</v>
      </c>
      <c r="G61" s="11">
        <v>864327</v>
      </c>
      <c r="H61" s="11">
        <v>468866</v>
      </c>
      <c r="I61" s="11">
        <v>1494073</v>
      </c>
      <c r="J61" s="11">
        <v>2827266</v>
      </c>
      <c r="K61" s="11">
        <v>1328534</v>
      </c>
      <c r="L61" s="11">
        <v>2565604</v>
      </c>
      <c r="M61" s="11">
        <v>1234342</v>
      </c>
      <c r="N61" s="11">
        <v>5128480</v>
      </c>
      <c r="O61" s="11">
        <v>258943</v>
      </c>
      <c r="P61" s="11">
        <v>1055308</v>
      </c>
      <c r="Q61" s="11">
        <v>1541872</v>
      </c>
      <c r="R61" s="11">
        <v>2856123</v>
      </c>
      <c r="S61" s="11">
        <v>1825316</v>
      </c>
      <c r="T61" s="11">
        <v>1826220</v>
      </c>
      <c r="U61" s="11">
        <v>1334747</v>
      </c>
      <c r="V61" s="11">
        <v>4986283</v>
      </c>
      <c r="W61" s="11">
        <v>15798152</v>
      </c>
      <c r="X61" s="11">
        <v>87671168</v>
      </c>
      <c r="Y61" s="11">
        <v>-71873016</v>
      </c>
      <c r="Z61" s="2">
        <v>-81.98</v>
      </c>
      <c r="AA61" s="15">
        <v>87671168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78361795</v>
      </c>
      <c r="D65" s="10">
        <v>167647560</v>
      </c>
      <c r="E65" s="11">
        <v>112841216</v>
      </c>
      <c r="F65" s="11">
        <v>167895877</v>
      </c>
      <c r="G65" s="11">
        <v>59393127</v>
      </c>
      <c r="H65" s="11">
        <v>62444430</v>
      </c>
      <c r="I65" s="11">
        <v>60933081</v>
      </c>
      <c r="J65" s="11">
        <v>182770638</v>
      </c>
      <c r="K65" s="11">
        <v>65674561</v>
      </c>
      <c r="L65" s="11">
        <v>43135105</v>
      </c>
      <c r="M65" s="11">
        <v>60598992</v>
      </c>
      <c r="N65" s="11">
        <v>169408658</v>
      </c>
      <c r="O65" s="11">
        <v>45217937</v>
      </c>
      <c r="P65" s="11">
        <v>72388984</v>
      </c>
      <c r="Q65" s="11">
        <v>46501636</v>
      </c>
      <c r="R65" s="11">
        <v>164108557</v>
      </c>
      <c r="S65" s="11">
        <v>52385366</v>
      </c>
      <c r="T65" s="11">
        <v>42249430</v>
      </c>
      <c r="U65" s="11">
        <v>52731088</v>
      </c>
      <c r="V65" s="11">
        <v>147365884</v>
      </c>
      <c r="W65" s="11">
        <v>663653737</v>
      </c>
      <c r="X65" s="11">
        <v>167895877</v>
      </c>
      <c r="Y65" s="11">
        <v>495757860</v>
      </c>
      <c r="Z65" s="2">
        <v>295.28</v>
      </c>
      <c r="AA65" s="15"/>
    </row>
    <row r="66" spans="1:27" ht="13.5">
      <c r="A66" s="86" t="s">
        <v>54</v>
      </c>
      <c r="B66" s="93"/>
      <c r="C66" s="12">
        <v>284708637</v>
      </c>
      <c r="D66" s="13">
        <v>210871793</v>
      </c>
      <c r="E66" s="14">
        <v>376068114</v>
      </c>
      <c r="F66" s="14">
        <v>362236131</v>
      </c>
      <c r="G66" s="14">
        <v>5758984</v>
      </c>
      <c r="H66" s="14">
        <v>18947894</v>
      </c>
      <c r="I66" s="14">
        <v>22885307</v>
      </c>
      <c r="J66" s="14">
        <v>47592185</v>
      </c>
      <c r="K66" s="14">
        <v>29455579</v>
      </c>
      <c r="L66" s="14">
        <v>23145859</v>
      </c>
      <c r="M66" s="14">
        <v>28469426</v>
      </c>
      <c r="N66" s="14">
        <v>81070864</v>
      </c>
      <c r="O66" s="14">
        <v>22069141</v>
      </c>
      <c r="P66" s="14">
        <v>25733171</v>
      </c>
      <c r="Q66" s="14">
        <v>33472192</v>
      </c>
      <c r="R66" s="14">
        <v>81274504</v>
      </c>
      <c r="S66" s="14">
        <v>22620323</v>
      </c>
      <c r="T66" s="14">
        <v>33388788</v>
      </c>
      <c r="U66" s="14">
        <v>57313410</v>
      </c>
      <c r="V66" s="14">
        <v>113322521</v>
      </c>
      <c r="W66" s="14">
        <v>323260074</v>
      </c>
      <c r="X66" s="14">
        <v>362236131</v>
      </c>
      <c r="Y66" s="14">
        <v>-38976057</v>
      </c>
      <c r="Z66" s="2">
        <v>-10.76</v>
      </c>
      <c r="AA66" s="22"/>
    </row>
    <row r="67" spans="1:27" ht="13.5">
      <c r="A67" s="86" t="s">
        <v>55</v>
      </c>
      <c r="B67" s="93"/>
      <c r="C67" s="9">
        <v>35502083</v>
      </c>
      <c r="D67" s="10">
        <v>68818537</v>
      </c>
      <c r="E67" s="11">
        <v>53978123</v>
      </c>
      <c r="F67" s="11">
        <v>73211547</v>
      </c>
      <c r="G67" s="11">
        <v>6301423</v>
      </c>
      <c r="H67" s="11">
        <v>8695392</v>
      </c>
      <c r="I67" s="11">
        <v>11284741</v>
      </c>
      <c r="J67" s="11">
        <v>26281556</v>
      </c>
      <c r="K67" s="11">
        <v>11508459</v>
      </c>
      <c r="L67" s="11">
        <v>14362407</v>
      </c>
      <c r="M67" s="11">
        <v>15525199</v>
      </c>
      <c r="N67" s="11">
        <v>41396065</v>
      </c>
      <c r="O67" s="11">
        <v>20033878</v>
      </c>
      <c r="P67" s="11">
        <v>16409538</v>
      </c>
      <c r="Q67" s="11">
        <v>12859638</v>
      </c>
      <c r="R67" s="11">
        <v>49303054</v>
      </c>
      <c r="S67" s="11">
        <v>5508790</v>
      </c>
      <c r="T67" s="11">
        <v>4314467</v>
      </c>
      <c r="U67" s="11">
        <v>16147079</v>
      </c>
      <c r="V67" s="11">
        <v>25970336</v>
      </c>
      <c r="W67" s="11">
        <v>142951011</v>
      </c>
      <c r="X67" s="11">
        <v>73211547</v>
      </c>
      <c r="Y67" s="11">
        <v>69739464</v>
      </c>
      <c r="Z67" s="2">
        <v>95.26</v>
      </c>
      <c r="AA67" s="15"/>
    </row>
    <row r="68" spans="1:27" ht="13.5">
      <c r="A68" s="86" t="s">
        <v>56</v>
      </c>
      <c r="B68" s="93"/>
      <c r="C68" s="9">
        <v>92428697</v>
      </c>
      <c r="D68" s="10">
        <v>69978229</v>
      </c>
      <c r="E68" s="11">
        <v>323359671</v>
      </c>
      <c r="F68" s="11">
        <v>201414100</v>
      </c>
      <c r="G68" s="11">
        <v>53769404</v>
      </c>
      <c r="H68" s="11">
        <v>69148425</v>
      </c>
      <c r="I68" s="11">
        <v>54029400</v>
      </c>
      <c r="J68" s="11">
        <v>176947229</v>
      </c>
      <c r="K68" s="11">
        <v>52003974</v>
      </c>
      <c r="L68" s="11">
        <v>38718053</v>
      </c>
      <c r="M68" s="11">
        <v>66851325</v>
      </c>
      <c r="N68" s="11">
        <v>157573352</v>
      </c>
      <c r="O68" s="11">
        <v>33207445</v>
      </c>
      <c r="P68" s="11">
        <v>45176896</v>
      </c>
      <c r="Q68" s="11">
        <v>33284883</v>
      </c>
      <c r="R68" s="11">
        <v>111669224</v>
      </c>
      <c r="S68" s="11">
        <v>38563342</v>
      </c>
      <c r="T68" s="11">
        <v>32776196</v>
      </c>
      <c r="U68" s="11">
        <v>44653488</v>
      </c>
      <c r="V68" s="11">
        <v>115993026</v>
      </c>
      <c r="W68" s="11">
        <v>562182831</v>
      </c>
      <c r="X68" s="11">
        <v>201414100</v>
      </c>
      <c r="Y68" s="11">
        <v>360768731</v>
      </c>
      <c r="Z68" s="2">
        <v>179.12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491001212</v>
      </c>
      <c r="D69" s="78">
        <f t="shared" si="12"/>
        <v>517316119</v>
      </c>
      <c r="E69" s="79">
        <f t="shared" si="12"/>
        <v>866247124</v>
      </c>
      <c r="F69" s="79">
        <f t="shared" si="12"/>
        <v>804757655</v>
      </c>
      <c r="G69" s="79">
        <f t="shared" si="12"/>
        <v>125222938</v>
      </c>
      <c r="H69" s="79">
        <f t="shared" si="12"/>
        <v>159236141</v>
      </c>
      <c r="I69" s="79">
        <f t="shared" si="12"/>
        <v>149132529</v>
      </c>
      <c r="J69" s="79">
        <f t="shared" si="12"/>
        <v>433591608</v>
      </c>
      <c r="K69" s="79">
        <f t="shared" si="12"/>
        <v>158642573</v>
      </c>
      <c r="L69" s="79">
        <f t="shared" si="12"/>
        <v>119361424</v>
      </c>
      <c r="M69" s="79">
        <f t="shared" si="12"/>
        <v>171444942</v>
      </c>
      <c r="N69" s="79">
        <f t="shared" si="12"/>
        <v>449448939</v>
      </c>
      <c r="O69" s="79">
        <f t="shared" si="12"/>
        <v>120528401</v>
      </c>
      <c r="P69" s="79">
        <f t="shared" si="12"/>
        <v>159708589</v>
      </c>
      <c r="Q69" s="79">
        <f t="shared" si="12"/>
        <v>126118349</v>
      </c>
      <c r="R69" s="79">
        <f t="shared" si="12"/>
        <v>406355339</v>
      </c>
      <c r="S69" s="79">
        <f t="shared" si="12"/>
        <v>119077821</v>
      </c>
      <c r="T69" s="79">
        <f t="shared" si="12"/>
        <v>112728881</v>
      </c>
      <c r="U69" s="79">
        <f t="shared" si="12"/>
        <v>170845065</v>
      </c>
      <c r="V69" s="79">
        <f t="shared" si="12"/>
        <v>402651767</v>
      </c>
      <c r="W69" s="79">
        <f t="shared" si="12"/>
        <v>1692047653</v>
      </c>
      <c r="X69" s="79">
        <f t="shared" si="12"/>
        <v>804757655</v>
      </c>
      <c r="Y69" s="79">
        <f t="shared" si="12"/>
        <v>887289998</v>
      </c>
      <c r="Z69" s="80">
        <f>+IF(X69&lt;&gt;0,+(Y69/X69)*100,0)</f>
        <v>110.2555523998091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147786671</v>
      </c>
      <c r="D5" s="42">
        <f t="shared" si="0"/>
        <v>0</v>
      </c>
      <c r="E5" s="43">
        <f t="shared" si="0"/>
        <v>333863000</v>
      </c>
      <c r="F5" s="43">
        <f t="shared" si="0"/>
        <v>317915983</v>
      </c>
      <c r="G5" s="43">
        <f t="shared" si="0"/>
        <v>111579</v>
      </c>
      <c r="H5" s="43">
        <f t="shared" si="0"/>
        <v>12326237</v>
      </c>
      <c r="I5" s="43">
        <f t="shared" si="0"/>
        <v>18566350</v>
      </c>
      <c r="J5" s="43">
        <f t="shared" si="0"/>
        <v>31004166</v>
      </c>
      <c r="K5" s="43">
        <f t="shared" si="0"/>
        <v>12611083</v>
      </c>
      <c r="L5" s="43">
        <f t="shared" si="0"/>
        <v>14419056</v>
      </c>
      <c r="M5" s="43">
        <f t="shared" si="0"/>
        <v>11979692</v>
      </c>
      <c r="N5" s="43">
        <f t="shared" si="0"/>
        <v>39009831</v>
      </c>
      <c r="O5" s="43">
        <f t="shared" si="0"/>
        <v>19738552</v>
      </c>
      <c r="P5" s="43">
        <f t="shared" si="0"/>
        <v>13439695</v>
      </c>
      <c r="Q5" s="43">
        <f t="shared" si="0"/>
        <v>32321758</v>
      </c>
      <c r="R5" s="43">
        <f t="shared" si="0"/>
        <v>65500005</v>
      </c>
      <c r="S5" s="43">
        <f t="shared" si="0"/>
        <v>25930754</v>
      </c>
      <c r="T5" s="43">
        <f t="shared" si="0"/>
        <v>23752110</v>
      </c>
      <c r="U5" s="43">
        <f t="shared" si="0"/>
        <v>46258948</v>
      </c>
      <c r="V5" s="43">
        <f t="shared" si="0"/>
        <v>95941812</v>
      </c>
      <c r="W5" s="43">
        <f t="shared" si="0"/>
        <v>231455814</v>
      </c>
      <c r="X5" s="43">
        <f t="shared" si="0"/>
        <v>317915983</v>
      </c>
      <c r="Y5" s="43">
        <f t="shared" si="0"/>
        <v>-86460169</v>
      </c>
      <c r="Z5" s="44">
        <f>+IF(X5&lt;&gt;0,+(Y5/X5)*100,0)</f>
        <v>-27.19591767111627</v>
      </c>
      <c r="AA5" s="45">
        <f>SUM(AA11:AA18)</f>
        <v>317915983</v>
      </c>
    </row>
    <row r="6" spans="1:27" ht="13.5">
      <c r="A6" s="46" t="s">
        <v>32</v>
      </c>
      <c r="B6" s="47"/>
      <c r="C6" s="9">
        <v>118270826</v>
      </c>
      <c r="D6" s="10"/>
      <c r="E6" s="11">
        <v>244263000</v>
      </c>
      <c r="F6" s="11">
        <v>230163000</v>
      </c>
      <c r="G6" s="11"/>
      <c r="H6" s="11">
        <v>10566232</v>
      </c>
      <c r="I6" s="11">
        <v>16020685</v>
      </c>
      <c r="J6" s="11">
        <v>26586917</v>
      </c>
      <c r="K6" s="11">
        <v>12492786</v>
      </c>
      <c r="L6" s="11">
        <v>13070290</v>
      </c>
      <c r="M6" s="11">
        <v>10326924</v>
      </c>
      <c r="N6" s="11">
        <v>35890000</v>
      </c>
      <c r="O6" s="11">
        <v>16540217</v>
      </c>
      <c r="P6" s="11">
        <v>12418969</v>
      </c>
      <c r="Q6" s="11">
        <v>27455670</v>
      </c>
      <c r="R6" s="11">
        <v>56414856</v>
      </c>
      <c r="S6" s="11">
        <v>22208259</v>
      </c>
      <c r="T6" s="11">
        <v>17358624</v>
      </c>
      <c r="U6" s="11">
        <v>39272929</v>
      </c>
      <c r="V6" s="11">
        <v>78839812</v>
      </c>
      <c r="W6" s="11">
        <v>197731585</v>
      </c>
      <c r="X6" s="11">
        <v>230163000</v>
      </c>
      <c r="Y6" s="11">
        <v>-32431415</v>
      </c>
      <c r="Z6" s="2">
        <v>-14.09</v>
      </c>
      <c r="AA6" s="15">
        <v>230163000</v>
      </c>
    </row>
    <row r="7" spans="1:27" ht="13.5">
      <c r="A7" s="46" t="s">
        <v>33</v>
      </c>
      <c r="B7" s="47"/>
      <c r="C7" s="9">
        <v>12197185</v>
      </c>
      <c r="D7" s="10"/>
      <c r="E7" s="11">
        <v>7000000</v>
      </c>
      <c r="F7" s="11">
        <v>9500000</v>
      </c>
      <c r="G7" s="11"/>
      <c r="H7" s="11"/>
      <c r="I7" s="11"/>
      <c r="J7" s="11"/>
      <c r="K7" s="11"/>
      <c r="L7" s="11">
        <v>38599</v>
      </c>
      <c r="M7" s="11"/>
      <c r="N7" s="11">
        <v>38599</v>
      </c>
      <c r="O7" s="11"/>
      <c r="P7" s="11"/>
      <c r="Q7" s="11"/>
      <c r="R7" s="11"/>
      <c r="S7" s="11">
        <v>559100</v>
      </c>
      <c r="T7" s="11">
        <v>-55910</v>
      </c>
      <c r="U7" s="11">
        <v>2028765</v>
      </c>
      <c r="V7" s="11">
        <v>2531955</v>
      </c>
      <c r="W7" s="11">
        <v>2570554</v>
      </c>
      <c r="X7" s="11">
        <v>9500000</v>
      </c>
      <c r="Y7" s="11">
        <v>-6929446</v>
      </c>
      <c r="Z7" s="2">
        <v>-72.94</v>
      </c>
      <c r="AA7" s="15">
        <v>9500000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>
        <v>1400000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1400000</v>
      </c>
      <c r="Y10" s="11">
        <v>-1400000</v>
      </c>
      <c r="Z10" s="2">
        <v>-100</v>
      </c>
      <c r="AA10" s="15">
        <v>1400000</v>
      </c>
    </row>
    <row r="11" spans="1:27" ht="13.5">
      <c r="A11" s="48" t="s">
        <v>37</v>
      </c>
      <c r="B11" s="47"/>
      <c r="C11" s="49">
        <f aca="true" t="shared" si="1" ref="C11:Y11">SUM(C6:C10)</f>
        <v>130468011</v>
      </c>
      <c r="D11" s="50">
        <f t="shared" si="1"/>
        <v>0</v>
      </c>
      <c r="E11" s="51">
        <f t="shared" si="1"/>
        <v>251263000</v>
      </c>
      <c r="F11" s="51">
        <f t="shared" si="1"/>
        <v>241063000</v>
      </c>
      <c r="G11" s="51">
        <f t="shared" si="1"/>
        <v>0</v>
      </c>
      <c r="H11" s="51">
        <f t="shared" si="1"/>
        <v>10566232</v>
      </c>
      <c r="I11" s="51">
        <f t="shared" si="1"/>
        <v>16020685</v>
      </c>
      <c r="J11" s="51">
        <f t="shared" si="1"/>
        <v>26586917</v>
      </c>
      <c r="K11" s="51">
        <f t="shared" si="1"/>
        <v>12492786</v>
      </c>
      <c r="L11" s="51">
        <f t="shared" si="1"/>
        <v>13108889</v>
      </c>
      <c r="M11" s="51">
        <f t="shared" si="1"/>
        <v>10326924</v>
      </c>
      <c r="N11" s="51">
        <f t="shared" si="1"/>
        <v>35928599</v>
      </c>
      <c r="O11" s="51">
        <f t="shared" si="1"/>
        <v>16540217</v>
      </c>
      <c r="P11" s="51">
        <f t="shared" si="1"/>
        <v>12418969</v>
      </c>
      <c r="Q11" s="51">
        <f t="shared" si="1"/>
        <v>27455670</v>
      </c>
      <c r="R11" s="51">
        <f t="shared" si="1"/>
        <v>56414856</v>
      </c>
      <c r="S11" s="51">
        <f t="shared" si="1"/>
        <v>22767359</v>
      </c>
      <c r="T11" s="51">
        <f t="shared" si="1"/>
        <v>17302714</v>
      </c>
      <c r="U11" s="51">
        <f t="shared" si="1"/>
        <v>41301694</v>
      </c>
      <c r="V11" s="51">
        <f t="shared" si="1"/>
        <v>81371767</v>
      </c>
      <c r="W11" s="51">
        <f t="shared" si="1"/>
        <v>200302139</v>
      </c>
      <c r="X11" s="51">
        <f t="shared" si="1"/>
        <v>241063000</v>
      </c>
      <c r="Y11" s="51">
        <f t="shared" si="1"/>
        <v>-40760861</v>
      </c>
      <c r="Z11" s="52">
        <f>+IF(X11&lt;&gt;0,+(Y11/X11)*100,0)</f>
        <v>-16.908800189162168</v>
      </c>
      <c r="AA11" s="53">
        <f>SUM(AA6:AA10)</f>
        <v>241063000</v>
      </c>
    </row>
    <row r="12" spans="1:27" ht="13.5">
      <c r="A12" s="54" t="s">
        <v>38</v>
      </c>
      <c r="B12" s="35"/>
      <c r="C12" s="9">
        <v>6125089</v>
      </c>
      <c r="D12" s="10"/>
      <c r="E12" s="11">
        <v>33800000</v>
      </c>
      <c r="F12" s="11">
        <v>29966983</v>
      </c>
      <c r="G12" s="11"/>
      <c r="H12" s="11">
        <v>502264</v>
      </c>
      <c r="I12" s="11">
        <v>1928168</v>
      </c>
      <c r="J12" s="11">
        <v>2430432</v>
      </c>
      <c r="K12" s="11"/>
      <c r="L12" s="11">
        <v>145000</v>
      </c>
      <c r="M12" s="11">
        <v>1005971</v>
      </c>
      <c r="N12" s="11">
        <v>1150971</v>
      </c>
      <c r="O12" s="11">
        <v>682142</v>
      </c>
      <c r="P12" s="11"/>
      <c r="Q12" s="11">
        <v>3279594</v>
      </c>
      <c r="R12" s="11">
        <v>3961736</v>
      </c>
      <c r="S12" s="11">
        <v>1546320</v>
      </c>
      <c r="T12" s="11">
        <v>2638609</v>
      </c>
      <c r="U12" s="11">
        <v>1029591</v>
      </c>
      <c r="V12" s="11">
        <v>5214520</v>
      </c>
      <c r="W12" s="11">
        <v>12757659</v>
      </c>
      <c r="X12" s="11">
        <v>29966983</v>
      </c>
      <c r="Y12" s="11">
        <v>-17209324</v>
      </c>
      <c r="Z12" s="2">
        <v>-57.43</v>
      </c>
      <c r="AA12" s="15">
        <v>29966983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10863574</v>
      </c>
      <c r="D15" s="10"/>
      <c r="E15" s="11">
        <v>48650000</v>
      </c>
      <c r="F15" s="11">
        <v>46274000</v>
      </c>
      <c r="G15" s="11">
        <v>111579</v>
      </c>
      <c r="H15" s="11">
        <v>1257741</v>
      </c>
      <c r="I15" s="11">
        <v>617497</v>
      </c>
      <c r="J15" s="11">
        <v>1986817</v>
      </c>
      <c r="K15" s="11">
        <v>118297</v>
      </c>
      <c r="L15" s="11">
        <v>1165167</v>
      </c>
      <c r="M15" s="11">
        <v>646797</v>
      </c>
      <c r="N15" s="11">
        <v>1930261</v>
      </c>
      <c r="O15" s="11">
        <v>2516193</v>
      </c>
      <c r="P15" s="11">
        <v>1020726</v>
      </c>
      <c r="Q15" s="11">
        <v>1586494</v>
      </c>
      <c r="R15" s="11">
        <v>5123413</v>
      </c>
      <c r="S15" s="11">
        <v>1555832</v>
      </c>
      <c r="T15" s="11">
        <v>3810787</v>
      </c>
      <c r="U15" s="11">
        <v>3927663</v>
      </c>
      <c r="V15" s="11">
        <v>9294282</v>
      </c>
      <c r="W15" s="11">
        <v>18334773</v>
      </c>
      <c r="X15" s="11">
        <v>46274000</v>
      </c>
      <c r="Y15" s="11">
        <v>-27939227</v>
      </c>
      <c r="Z15" s="2">
        <v>-60.38</v>
      </c>
      <c r="AA15" s="15">
        <v>46274000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329997</v>
      </c>
      <c r="D18" s="17"/>
      <c r="E18" s="18">
        <v>150000</v>
      </c>
      <c r="F18" s="18">
        <v>612000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v>61243</v>
      </c>
      <c r="T18" s="18"/>
      <c r="U18" s="18"/>
      <c r="V18" s="18">
        <v>61243</v>
      </c>
      <c r="W18" s="18">
        <v>61243</v>
      </c>
      <c r="X18" s="18">
        <v>612000</v>
      </c>
      <c r="Y18" s="18">
        <v>-550757</v>
      </c>
      <c r="Z18" s="3">
        <v>-89.99</v>
      </c>
      <c r="AA18" s="23">
        <v>612000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118270826</v>
      </c>
      <c r="D36" s="10">
        <f t="shared" si="4"/>
        <v>0</v>
      </c>
      <c r="E36" s="11">
        <f t="shared" si="4"/>
        <v>244263000</v>
      </c>
      <c r="F36" s="11">
        <f t="shared" si="4"/>
        <v>230163000</v>
      </c>
      <c r="G36" s="11">
        <f t="shared" si="4"/>
        <v>0</v>
      </c>
      <c r="H36" s="11">
        <f t="shared" si="4"/>
        <v>10566232</v>
      </c>
      <c r="I36" s="11">
        <f t="shared" si="4"/>
        <v>16020685</v>
      </c>
      <c r="J36" s="11">
        <f t="shared" si="4"/>
        <v>26586917</v>
      </c>
      <c r="K36" s="11">
        <f t="shared" si="4"/>
        <v>12492786</v>
      </c>
      <c r="L36" s="11">
        <f t="shared" si="4"/>
        <v>13070290</v>
      </c>
      <c r="M36" s="11">
        <f t="shared" si="4"/>
        <v>10326924</v>
      </c>
      <c r="N36" s="11">
        <f t="shared" si="4"/>
        <v>35890000</v>
      </c>
      <c r="O36" s="11">
        <f t="shared" si="4"/>
        <v>16540217</v>
      </c>
      <c r="P36" s="11">
        <f t="shared" si="4"/>
        <v>12418969</v>
      </c>
      <c r="Q36" s="11">
        <f t="shared" si="4"/>
        <v>27455670</v>
      </c>
      <c r="R36" s="11">
        <f t="shared" si="4"/>
        <v>56414856</v>
      </c>
      <c r="S36" s="11">
        <f t="shared" si="4"/>
        <v>22208259</v>
      </c>
      <c r="T36" s="11">
        <f t="shared" si="4"/>
        <v>17358624</v>
      </c>
      <c r="U36" s="11">
        <f t="shared" si="4"/>
        <v>39272929</v>
      </c>
      <c r="V36" s="11">
        <f t="shared" si="4"/>
        <v>78839812</v>
      </c>
      <c r="W36" s="11">
        <f t="shared" si="4"/>
        <v>197731585</v>
      </c>
      <c r="X36" s="11">
        <f t="shared" si="4"/>
        <v>230163000</v>
      </c>
      <c r="Y36" s="11">
        <f t="shared" si="4"/>
        <v>-32431415</v>
      </c>
      <c r="Z36" s="2">
        <f aca="true" t="shared" si="5" ref="Z36:Z49">+IF(X36&lt;&gt;0,+(Y36/X36)*100,0)</f>
        <v>-14.090629249705644</v>
      </c>
      <c r="AA36" s="15">
        <f>AA6+AA21</f>
        <v>230163000</v>
      </c>
    </row>
    <row r="37" spans="1:27" ht="13.5">
      <c r="A37" s="46" t="s">
        <v>33</v>
      </c>
      <c r="B37" s="47"/>
      <c r="C37" s="9">
        <f t="shared" si="4"/>
        <v>12197185</v>
      </c>
      <c r="D37" s="10">
        <f t="shared" si="4"/>
        <v>0</v>
      </c>
      <c r="E37" s="11">
        <f t="shared" si="4"/>
        <v>7000000</v>
      </c>
      <c r="F37" s="11">
        <f t="shared" si="4"/>
        <v>9500000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38599</v>
      </c>
      <c r="M37" s="11">
        <f t="shared" si="4"/>
        <v>0</v>
      </c>
      <c r="N37" s="11">
        <f t="shared" si="4"/>
        <v>38599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559100</v>
      </c>
      <c r="T37" s="11">
        <f t="shared" si="4"/>
        <v>-55910</v>
      </c>
      <c r="U37" s="11">
        <f t="shared" si="4"/>
        <v>2028765</v>
      </c>
      <c r="V37" s="11">
        <f t="shared" si="4"/>
        <v>2531955</v>
      </c>
      <c r="W37" s="11">
        <f t="shared" si="4"/>
        <v>2570554</v>
      </c>
      <c r="X37" s="11">
        <f t="shared" si="4"/>
        <v>9500000</v>
      </c>
      <c r="Y37" s="11">
        <f t="shared" si="4"/>
        <v>-6929446</v>
      </c>
      <c r="Z37" s="2">
        <f t="shared" si="5"/>
        <v>-72.94153684210526</v>
      </c>
      <c r="AA37" s="15">
        <f>AA7+AA22</f>
        <v>9500000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1400000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1400000</v>
      </c>
      <c r="Y40" s="11">
        <f t="shared" si="4"/>
        <v>-1400000</v>
      </c>
      <c r="Z40" s="2">
        <f t="shared" si="5"/>
        <v>-100</v>
      </c>
      <c r="AA40" s="15">
        <f>AA10+AA25</f>
        <v>1400000</v>
      </c>
    </row>
    <row r="41" spans="1:27" ht="13.5">
      <c r="A41" s="48" t="s">
        <v>37</v>
      </c>
      <c r="B41" s="47"/>
      <c r="C41" s="49">
        <f aca="true" t="shared" si="6" ref="C41:Y41">SUM(C36:C40)</f>
        <v>130468011</v>
      </c>
      <c r="D41" s="50">
        <f t="shared" si="6"/>
        <v>0</v>
      </c>
      <c r="E41" s="51">
        <f t="shared" si="6"/>
        <v>251263000</v>
      </c>
      <c r="F41" s="51">
        <f t="shared" si="6"/>
        <v>241063000</v>
      </c>
      <c r="G41" s="51">
        <f t="shared" si="6"/>
        <v>0</v>
      </c>
      <c r="H41" s="51">
        <f t="shared" si="6"/>
        <v>10566232</v>
      </c>
      <c r="I41" s="51">
        <f t="shared" si="6"/>
        <v>16020685</v>
      </c>
      <c r="J41" s="51">
        <f t="shared" si="6"/>
        <v>26586917</v>
      </c>
      <c r="K41" s="51">
        <f t="shared" si="6"/>
        <v>12492786</v>
      </c>
      <c r="L41" s="51">
        <f t="shared" si="6"/>
        <v>13108889</v>
      </c>
      <c r="M41" s="51">
        <f t="shared" si="6"/>
        <v>10326924</v>
      </c>
      <c r="N41" s="51">
        <f t="shared" si="6"/>
        <v>35928599</v>
      </c>
      <c r="O41" s="51">
        <f t="shared" si="6"/>
        <v>16540217</v>
      </c>
      <c r="P41" s="51">
        <f t="shared" si="6"/>
        <v>12418969</v>
      </c>
      <c r="Q41" s="51">
        <f t="shared" si="6"/>
        <v>27455670</v>
      </c>
      <c r="R41" s="51">
        <f t="shared" si="6"/>
        <v>56414856</v>
      </c>
      <c r="S41" s="51">
        <f t="shared" si="6"/>
        <v>22767359</v>
      </c>
      <c r="T41" s="51">
        <f t="shared" si="6"/>
        <v>17302714</v>
      </c>
      <c r="U41" s="51">
        <f t="shared" si="6"/>
        <v>41301694</v>
      </c>
      <c r="V41" s="51">
        <f t="shared" si="6"/>
        <v>81371767</v>
      </c>
      <c r="W41" s="51">
        <f t="shared" si="6"/>
        <v>200302139</v>
      </c>
      <c r="X41" s="51">
        <f t="shared" si="6"/>
        <v>241063000</v>
      </c>
      <c r="Y41" s="51">
        <f t="shared" si="6"/>
        <v>-40760861</v>
      </c>
      <c r="Z41" s="52">
        <f t="shared" si="5"/>
        <v>-16.908800189162168</v>
      </c>
      <c r="AA41" s="53">
        <f>SUM(AA36:AA40)</f>
        <v>241063000</v>
      </c>
    </row>
    <row r="42" spans="1:27" ht="13.5">
      <c r="A42" s="54" t="s">
        <v>38</v>
      </c>
      <c r="B42" s="35"/>
      <c r="C42" s="65">
        <f aca="true" t="shared" si="7" ref="C42:Y48">C12+C27</f>
        <v>6125089</v>
      </c>
      <c r="D42" s="66">
        <f t="shared" si="7"/>
        <v>0</v>
      </c>
      <c r="E42" s="67">
        <f t="shared" si="7"/>
        <v>33800000</v>
      </c>
      <c r="F42" s="67">
        <f t="shared" si="7"/>
        <v>29966983</v>
      </c>
      <c r="G42" s="67">
        <f t="shared" si="7"/>
        <v>0</v>
      </c>
      <c r="H42" s="67">
        <f t="shared" si="7"/>
        <v>502264</v>
      </c>
      <c r="I42" s="67">
        <f t="shared" si="7"/>
        <v>1928168</v>
      </c>
      <c r="J42" s="67">
        <f t="shared" si="7"/>
        <v>2430432</v>
      </c>
      <c r="K42" s="67">
        <f t="shared" si="7"/>
        <v>0</v>
      </c>
      <c r="L42" s="67">
        <f t="shared" si="7"/>
        <v>145000</v>
      </c>
      <c r="M42" s="67">
        <f t="shared" si="7"/>
        <v>1005971</v>
      </c>
      <c r="N42" s="67">
        <f t="shared" si="7"/>
        <v>1150971</v>
      </c>
      <c r="O42" s="67">
        <f t="shared" si="7"/>
        <v>682142</v>
      </c>
      <c r="P42" s="67">
        <f t="shared" si="7"/>
        <v>0</v>
      </c>
      <c r="Q42" s="67">
        <f t="shared" si="7"/>
        <v>3279594</v>
      </c>
      <c r="R42" s="67">
        <f t="shared" si="7"/>
        <v>3961736</v>
      </c>
      <c r="S42" s="67">
        <f t="shared" si="7"/>
        <v>1546320</v>
      </c>
      <c r="T42" s="67">
        <f t="shared" si="7"/>
        <v>2638609</v>
      </c>
      <c r="U42" s="67">
        <f t="shared" si="7"/>
        <v>1029591</v>
      </c>
      <c r="V42" s="67">
        <f t="shared" si="7"/>
        <v>5214520</v>
      </c>
      <c r="W42" s="67">
        <f t="shared" si="7"/>
        <v>12757659</v>
      </c>
      <c r="X42" s="67">
        <f t="shared" si="7"/>
        <v>29966983</v>
      </c>
      <c r="Y42" s="67">
        <f t="shared" si="7"/>
        <v>-17209324</v>
      </c>
      <c r="Z42" s="69">
        <f t="shared" si="5"/>
        <v>-57.42761625352809</v>
      </c>
      <c r="AA42" s="68">
        <f aca="true" t="shared" si="8" ref="AA42:AA48">AA12+AA27</f>
        <v>29966983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10863574</v>
      </c>
      <c r="D45" s="66">
        <f t="shared" si="7"/>
        <v>0</v>
      </c>
      <c r="E45" s="67">
        <f t="shared" si="7"/>
        <v>48650000</v>
      </c>
      <c r="F45" s="67">
        <f t="shared" si="7"/>
        <v>46274000</v>
      </c>
      <c r="G45" s="67">
        <f t="shared" si="7"/>
        <v>111579</v>
      </c>
      <c r="H45" s="67">
        <f t="shared" si="7"/>
        <v>1257741</v>
      </c>
      <c r="I45" s="67">
        <f t="shared" si="7"/>
        <v>617497</v>
      </c>
      <c r="J45" s="67">
        <f t="shared" si="7"/>
        <v>1986817</v>
      </c>
      <c r="K45" s="67">
        <f t="shared" si="7"/>
        <v>118297</v>
      </c>
      <c r="L45" s="67">
        <f t="shared" si="7"/>
        <v>1165167</v>
      </c>
      <c r="M45" s="67">
        <f t="shared" si="7"/>
        <v>646797</v>
      </c>
      <c r="N45" s="67">
        <f t="shared" si="7"/>
        <v>1930261</v>
      </c>
      <c r="O45" s="67">
        <f t="shared" si="7"/>
        <v>2516193</v>
      </c>
      <c r="P45" s="67">
        <f t="shared" si="7"/>
        <v>1020726</v>
      </c>
      <c r="Q45" s="67">
        <f t="shared" si="7"/>
        <v>1586494</v>
      </c>
      <c r="R45" s="67">
        <f t="shared" si="7"/>
        <v>5123413</v>
      </c>
      <c r="S45" s="67">
        <f t="shared" si="7"/>
        <v>1555832</v>
      </c>
      <c r="T45" s="67">
        <f t="shared" si="7"/>
        <v>3810787</v>
      </c>
      <c r="U45" s="67">
        <f t="shared" si="7"/>
        <v>3927663</v>
      </c>
      <c r="V45" s="67">
        <f t="shared" si="7"/>
        <v>9294282</v>
      </c>
      <c r="W45" s="67">
        <f t="shared" si="7"/>
        <v>18334773</v>
      </c>
      <c r="X45" s="67">
        <f t="shared" si="7"/>
        <v>46274000</v>
      </c>
      <c r="Y45" s="67">
        <f t="shared" si="7"/>
        <v>-27939227</v>
      </c>
      <c r="Z45" s="69">
        <f t="shared" si="5"/>
        <v>-60.377808272464016</v>
      </c>
      <c r="AA45" s="68">
        <f t="shared" si="8"/>
        <v>46274000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329997</v>
      </c>
      <c r="D48" s="66">
        <f t="shared" si="7"/>
        <v>0</v>
      </c>
      <c r="E48" s="67">
        <f t="shared" si="7"/>
        <v>150000</v>
      </c>
      <c r="F48" s="67">
        <f t="shared" si="7"/>
        <v>612000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61243</v>
      </c>
      <c r="T48" s="67">
        <f t="shared" si="7"/>
        <v>0</v>
      </c>
      <c r="U48" s="67">
        <f t="shared" si="7"/>
        <v>0</v>
      </c>
      <c r="V48" s="67">
        <f t="shared" si="7"/>
        <v>61243</v>
      </c>
      <c r="W48" s="67">
        <f t="shared" si="7"/>
        <v>61243</v>
      </c>
      <c r="X48" s="67">
        <f t="shared" si="7"/>
        <v>612000</v>
      </c>
      <c r="Y48" s="67">
        <f t="shared" si="7"/>
        <v>-550757</v>
      </c>
      <c r="Z48" s="69">
        <f t="shared" si="5"/>
        <v>-89.99297385620915</v>
      </c>
      <c r="AA48" s="68">
        <f t="shared" si="8"/>
        <v>612000</v>
      </c>
    </row>
    <row r="49" spans="1:27" ht="13.5">
      <c r="A49" s="75" t="s">
        <v>49</v>
      </c>
      <c r="B49" s="76"/>
      <c r="C49" s="77">
        <f aca="true" t="shared" si="9" ref="C49:Y49">SUM(C41:C48)</f>
        <v>147786671</v>
      </c>
      <c r="D49" s="78">
        <f t="shared" si="9"/>
        <v>0</v>
      </c>
      <c r="E49" s="79">
        <f t="shared" si="9"/>
        <v>333863000</v>
      </c>
      <c r="F49" s="79">
        <f t="shared" si="9"/>
        <v>317915983</v>
      </c>
      <c r="G49" s="79">
        <f t="shared" si="9"/>
        <v>111579</v>
      </c>
      <c r="H49" s="79">
        <f t="shared" si="9"/>
        <v>12326237</v>
      </c>
      <c r="I49" s="79">
        <f t="shared" si="9"/>
        <v>18566350</v>
      </c>
      <c r="J49" s="79">
        <f t="shared" si="9"/>
        <v>31004166</v>
      </c>
      <c r="K49" s="79">
        <f t="shared" si="9"/>
        <v>12611083</v>
      </c>
      <c r="L49" s="79">
        <f t="shared" si="9"/>
        <v>14419056</v>
      </c>
      <c r="M49" s="79">
        <f t="shared" si="9"/>
        <v>11979692</v>
      </c>
      <c r="N49" s="79">
        <f t="shared" si="9"/>
        <v>39009831</v>
      </c>
      <c r="O49" s="79">
        <f t="shared" si="9"/>
        <v>19738552</v>
      </c>
      <c r="P49" s="79">
        <f t="shared" si="9"/>
        <v>13439695</v>
      </c>
      <c r="Q49" s="79">
        <f t="shared" si="9"/>
        <v>32321758</v>
      </c>
      <c r="R49" s="79">
        <f t="shared" si="9"/>
        <v>65500005</v>
      </c>
      <c r="S49" s="79">
        <f t="shared" si="9"/>
        <v>25930754</v>
      </c>
      <c r="T49" s="79">
        <f t="shared" si="9"/>
        <v>23752110</v>
      </c>
      <c r="U49" s="79">
        <f t="shared" si="9"/>
        <v>46258948</v>
      </c>
      <c r="V49" s="79">
        <f t="shared" si="9"/>
        <v>95941812</v>
      </c>
      <c r="W49" s="79">
        <f t="shared" si="9"/>
        <v>231455814</v>
      </c>
      <c r="X49" s="79">
        <f t="shared" si="9"/>
        <v>317915983</v>
      </c>
      <c r="Y49" s="79">
        <f t="shared" si="9"/>
        <v>-86460169</v>
      </c>
      <c r="Z49" s="80">
        <f t="shared" si="5"/>
        <v>-27.19591767111627</v>
      </c>
      <c r="AA49" s="81">
        <f>SUM(AA41:AA48)</f>
        <v>317915983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19553799</v>
      </c>
      <c r="D65" s="10">
        <v>26240000</v>
      </c>
      <c r="E65" s="11"/>
      <c r="F65" s="11">
        <v>26240000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26240000</v>
      </c>
      <c r="Y65" s="11">
        <v>-26240000</v>
      </c>
      <c r="Z65" s="2">
        <v>-100</v>
      </c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26140000</v>
      </c>
      <c r="F68" s="11"/>
      <c r="G68" s="11">
        <v>365521</v>
      </c>
      <c r="H68" s="11">
        <v>710729</v>
      </c>
      <c r="I68" s="11">
        <v>2336119</v>
      </c>
      <c r="J68" s="11">
        <v>3412369</v>
      </c>
      <c r="K68" s="11">
        <v>1558553</v>
      </c>
      <c r="L68" s="11">
        <v>2427711</v>
      </c>
      <c r="M68" s="11">
        <v>867873</v>
      </c>
      <c r="N68" s="11">
        <v>4854137</v>
      </c>
      <c r="O68" s="11">
        <v>1252024</v>
      </c>
      <c r="P68" s="11">
        <v>2203699</v>
      </c>
      <c r="Q68" s="11">
        <v>1271776</v>
      </c>
      <c r="R68" s="11">
        <v>4727499</v>
      </c>
      <c r="S68" s="11">
        <v>339514</v>
      </c>
      <c r="T68" s="11">
        <v>1288810</v>
      </c>
      <c r="U68" s="11">
        <v>1721330</v>
      </c>
      <c r="V68" s="11">
        <v>3349654</v>
      </c>
      <c r="W68" s="11">
        <v>16343659</v>
      </c>
      <c r="X68" s="11"/>
      <c r="Y68" s="11">
        <v>16343659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19553799</v>
      </c>
      <c r="D69" s="78">
        <f t="shared" si="12"/>
        <v>26240000</v>
      </c>
      <c r="E69" s="79">
        <f t="shared" si="12"/>
        <v>26140000</v>
      </c>
      <c r="F69" s="79">
        <f t="shared" si="12"/>
        <v>26240000</v>
      </c>
      <c r="G69" s="79">
        <f t="shared" si="12"/>
        <v>365521</v>
      </c>
      <c r="H69" s="79">
        <f t="shared" si="12"/>
        <v>710729</v>
      </c>
      <c r="I69" s="79">
        <f t="shared" si="12"/>
        <v>2336119</v>
      </c>
      <c r="J69" s="79">
        <f t="shared" si="12"/>
        <v>3412369</v>
      </c>
      <c r="K69" s="79">
        <f t="shared" si="12"/>
        <v>1558553</v>
      </c>
      <c r="L69" s="79">
        <f t="shared" si="12"/>
        <v>2427711</v>
      </c>
      <c r="M69" s="79">
        <f t="shared" si="12"/>
        <v>867873</v>
      </c>
      <c r="N69" s="79">
        <f t="shared" si="12"/>
        <v>4854137</v>
      </c>
      <c r="O69" s="79">
        <f t="shared" si="12"/>
        <v>1252024</v>
      </c>
      <c r="P69" s="79">
        <f t="shared" si="12"/>
        <v>2203699</v>
      </c>
      <c r="Q69" s="79">
        <f t="shared" si="12"/>
        <v>1271776</v>
      </c>
      <c r="R69" s="79">
        <f t="shared" si="12"/>
        <v>4727499</v>
      </c>
      <c r="S69" s="79">
        <f t="shared" si="12"/>
        <v>339514</v>
      </c>
      <c r="T69" s="79">
        <f t="shared" si="12"/>
        <v>1288810</v>
      </c>
      <c r="U69" s="79">
        <f t="shared" si="12"/>
        <v>1721330</v>
      </c>
      <c r="V69" s="79">
        <f t="shared" si="12"/>
        <v>3349654</v>
      </c>
      <c r="W69" s="79">
        <f t="shared" si="12"/>
        <v>16343659</v>
      </c>
      <c r="X69" s="79">
        <f t="shared" si="12"/>
        <v>26240000</v>
      </c>
      <c r="Y69" s="79">
        <f t="shared" si="12"/>
        <v>-9896341</v>
      </c>
      <c r="Z69" s="80">
        <f>+IF(X69&lt;&gt;0,+(Y69/X69)*100,0)</f>
        <v>-37.71471417682927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122235000</v>
      </c>
      <c r="D5" s="42">
        <f t="shared" si="0"/>
        <v>0</v>
      </c>
      <c r="E5" s="43">
        <f t="shared" si="0"/>
        <v>150941000</v>
      </c>
      <c r="F5" s="43">
        <f t="shared" si="0"/>
        <v>191855000</v>
      </c>
      <c r="G5" s="43">
        <f t="shared" si="0"/>
        <v>4374446</v>
      </c>
      <c r="H5" s="43">
        <f t="shared" si="0"/>
        <v>9581130</v>
      </c>
      <c r="I5" s="43">
        <f t="shared" si="0"/>
        <v>9127999</v>
      </c>
      <c r="J5" s="43">
        <f t="shared" si="0"/>
        <v>23083575</v>
      </c>
      <c r="K5" s="43">
        <f t="shared" si="0"/>
        <v>12934501</v>
      </c>
      <c r="L5" s="43">
        <f t="shared" si="0"/>
        <v>9689071</v>
      </c>
      <c r="M5" s="43">
        <f t="shared" si="0"/>
        <v>12030913</v>
      </c>
      <c r="N5" s="43">
        <f t="shared" si="0"/>
        <v>34654485</v>
      </c>
      <c r="O5" s="43">
        <f t="shared" si="0"/>
        <v>2067276</v>
      </c>
      <c r="P5" s="43">
        <f t="shared" si="0"/>
        <v>10012781</v>
      </c>
      <c r="Q5" s="43">
        <f t="shared" si="0"/>
        <v>10313316</v>
      </c>
      <c r="R5" s="43">
        <f t="shared" si="0"/>
        <v>22393373</v>
      </c>
      <c r="S5" s="43">
        <f t="shared" si="0"/>
        <v>16847526</v>
      </c>
      <c r="T5" s="43">
        <f t="shared" si="0"/>
        <v>16847526</v>
      </c>
      <c r="U5" s="43">
        <f t="shared" si="0"/>
        <v>29531900</v>
      </c>
      <c r="V5" s="43">
        <f t="shared" si="0"/>
        <v>63226952</v>
      </c>
      <c r="W5" s="43">
        <f t="shared" si="0"/>
        <v>143358385</v>
      </c>
      <c r="X5" s="43">
        <f t="shared" si="0"/>
        <v>191855000</v>
      </c>
      <c r="Y5" s="43">
        <f t="shared" si="0"/>
        <v>-48496615</v>
      </c>
      <c r="Z5" s="44">
        <f>+IF(X5&lt;&gt;0,+(Y5/X5)*100,0)</f>
        <v>-25.2777436084543</v>
      </c>
      <c r="AA5" s="45">
        <f>SUM(AA11:AA18)</f>
        <v>191855000</v>
      </c>
    </row>
    <row r="6" spans="1:27" ht="13.5">
      <c r="A6" s="46" t="s">
        <v>32</v>
      </c>
      <c r="B6" s="47"/>
      <c r="C6" s="9">
        <v>96112000</v>
      </c>
      <c r="D6" s="10"/>
      <c r="E6" s="11">
        <v>110282000</v>
      </c>
      <c r="F6" s="11">
        <v>148766000</v>
      </c>
      <c r="G6" s="11">
        <v>3484247</v>
      </c>
      <c r="H6" s="11">
        <v>5220153</v>
      </c>
      <c r="I6" s="11">
        <v>8480000</v>
      </c>
      <c r="J6" s="11">
        <v>17184400</v>
      </c>
      <c r="K6" s="11">
        <v>7985000</v>
      </c>
      <c r="L6" s="11">
        <v>8857345</v>
      </c>
      <c r="M6" s="11">
        <v>9198833</v>
      </c>
      <c r="N6" s="11">
        <v>26041178</v>
      </c>
      <c r="O6" s="11">
        <v>1486510</v>
      </c>
      <c r="P6" s="11">
        <v>7460929</v>
      </c>
      <c r="Q6" s="11">
        <v>8814953</v>
      </c>
      <c r="R6" s="11">
        <v>17762392</v>
      </c>
      <c r="S6" s="11">
        <v>13414285</v>
      </c>
      <c r="T6" s="11">
        <v>13414285</v>
      </c>
      <c r="U6" s="11">
        <v>24351208</v>
      </c>
      <c r="V6" s="11">
        <v>51179778</v>
      </c>
      <c r="W6" s="11">
        <v>112167748</v>
      </c>
      <c r="X6" s="11">
        <v>148766000</v>
      </c>
      <c r="Y6" s="11">
        <v>-36598252</v>
      </c>
      <c r="Z6" s="2">
        <v>-24.6</v>
      </c>
      <c r="AA6" s="15">
        <v>148766000</v>
      </c>
    </row>
    <row r="7" spans="1:27" ht="13.5">
      <c r="A7" s="46" t="s">
        <v>33</v>
      </c>
      <c r="B7" s="47"/>
      <c r="C7" s="9">
        <v>18658000</v>
      </c>
      <c r="D7" s="10"/>
      <c r="E7" s="11">
        <v>23073000</v>
      </c>
      <c r="F7" s="11">
        <v>27855000</v>
      </c>
      <c r="G7" s="11">
        <v>657605</v>
      </c>
      <c r="H7" s="11">
        <v>4318021</v>
      </c>
      <c r="I7" s="11">
        <v>108881</v>
      </c>
      <c r="J7" s="11">
        <v>5084507</v>
      </c>
      <c r="K7" s="11">
        <v>2822897</v>
      </c>
      <c r="L7" s="11">
        <v>706671</v>
      </c>
      <c r="M7" s="11">
        <v>980209</v>
      </c>
      <c r="N7" s="11">
        <v>4509777</v>
      </c>
      <c r="O7" s="11">
        <v>185338</v>
      </c>
      <c r="P7" s="11">
        <v>632669</v>
      </c>
      <c r="Q7" s="11">
        <v>663963</v>
      </c>
      <c r="R7" s="11">
        <v>1481970</v>
      </c>
      <c r="S7" s="11">
        <v>1364665</v>
      </c>
      <c r="T7" s="11">
        <v>1364665</v>
      </c>
      <c r="U7" s="11">
        <v>2161823</v>
      </c>
      <c r="V7" s="11">
        <v>4891153</v>
      </c>
      <c r="W7" s="11">
        <v>15967407</v>
      </c>
      <c r="X7" s="11">
        <v>27855000</v>
      </c>
      <c r="Y7" s="11">
        <v>-11887593</v>
      </c>
      <c r="Z7" s="2">
        <v>-42.68</v>
      </c>
      <c r="AA7" s="15">
        <v>27855000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>
        <v>45101</v>
      </c>
      <c r="M10" s="11">
        <v>433895</v>
      </c>
      <c r="N10" s="11">
        <v>478996</v>
      </c>
      <c r="O10" s="11">
        <v>272327</v>
      </c>
      <c r="P10" s="11"/>
      <c r="Q10" s="11"/>
      <c r="R10" s="11">
        <v>272327</v>
      </c>
      <c r="S10" s="11"/>
      <c r="T10" s="11"/>
      <c r="U10" s="11"/>
      <c r="V10" s="11"/>
      <c r="W10" s="11">
        <v>751323</v>
      </c>
      <c r="X10" s="11"/>
      <c r="Y10" s="11">
        <v>751323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114770000</v>
      </c>
      <c r="D11" s="50">
        <f t="shared" si="1"/>
        <v>0</v>
      </c>
      <c r="E11" s="51">
        <f t="shared" si="1"/>
        <v>133355000</v>
      </c>
      <c r="F11" s="51">
        <f t="shared" si="1"/>
        <v>176621000</v>
      </c>
      <c r="G11" s="51">
        <f t="shared" si="1"/>
        <v>4141852</v>
      </c>
      <c r="H11" s="51">
        <f t="shared" si="1"/>
        <v>9538174</v>
      </c>
      <c r="I11" s="51">
        <f t="shared" si="1"/>
        <v>8588881</v>
      </c>
      <c r="J11" s="51">
        <f t="shared" si="1"/>
        <v>22268907</v>
      </c>
      <c r="K11" s="51">
        <f t="shared" si="1"/>
        <v>10807897</v>
      </c>
      <c r="L11" s="51">
        <f t="shared" si="1"/>
        <v>9609117</v>
      </c>
      <c r="M11" s="51">
        <f t="shared" si="1"/>
        <v>10612937</v>
      </c>
      <c r="N11" s="51">
        <f t="shared" si="1"/>
        <v>31029951</v>
      </c>
      <c r="O11" s="51">
        <f t="shared" si="1"/>
        <v>1944175</v>
      </c>
      <c r="P11" s="51">
        <f t="shared" si="1"/>
        <v>8093598</v>
      </c>
      <c r="Q11" s="51">
        <f t="shared" si="1"/>
        <v>9478916</v>
      </c>
      <c r="R11" s="51">
        <f t="shared" si="1"/>
        <v>19516689</v>
      </c>
      <c r="S11" s="51">
        <f t="shared" si="1"/>
        <v>14778950</v>
      </c>
      <c r="T11" s="51">
        <f t="shared" si="1"/>
        <v>14778950</v>
      </c>
      <c r="U11" s="51">
        <f t="shared" si="1"/>
        <v>26513031</v>
      </c>
      <c r="V11" s="51">
        <f t="shared" si="1"/>
        <v>56070931</v>
      </c>
      <c r="W11" s="51">
        <f t="shared" si="1"/>
        <v>128886478</v>
      </c>
      <c r="X11" s="51">
        <f t="shared" si="1"/>
        <v>176621000</v>
      </c>
      <c r="Y11" s="51">
        <f t="shared" si="1"/>
        <v>-47734522</v>
      </c>
      <c r="Z11" s="52">
        <f>+IF(X11&lt;&gt;0,+(Y11/X11)*100,0)</f>
        <v>-27.02652685694227</v>
      </c>
      <c r="AA11" s="53">
        <f>SUM(AA6:AA10)</f>
        <v>176621000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7465000</v>
      </c>
      <c r="D15" s="10"/>
      <c r="E15" s="11">
        <v>17586000</v>
      </c>
      <c r="F15" s="11">
        <v>15234000</v>
      </c>
      <c r="G15" s="11">
        <v>232594</v>
      </c>
      <c r="H15" s="11">
        <v>42956</v>
      </c>
      <c r="I15" s="11">
        <v>539118</v>
      </c>
      <c r="J15" s="11">
        <v>814668</v>
      </c>
      <c r="K15" s="11">
        <v>2126604</v>
      </c>
      <c r="L15" s="11">
        <v>79954</v>
      </c>
      <c r="M15" s="11">
        <v>1417976</v>
      </c>
      <c r="N15" s="11">
        <v>3624534</v>
      </c>
      <c r="O15" s="11">
        <v>123101</v>
      </c>
      <c r="P15" s="11">
        <v>1919183</v>
      </c>
      <c r="Q15" s="11">
        <v>834400</v>
      </c>
      <c r="R15" s="11">
        <v>2876684</v>
      </c>
      <c r="S15" s="11">
        <v>2068576</v>
      </c>
      <c r="T15" s="11">
        <v>2068576</v>
      </c>
      <c r="U15" s="11">
        <v>3018869</v>
      </c>
      <c r="V15" s="11">
        <v>7156021</v>
      </c>
      <c r="W15" s="11">
        <v>14471907</v>
      </c>
      <c r="X15" s="11">
        <v>15234000</v>
      </c>
      <c r="Y15" s="11">
        <v>-762093</v>
      </c>
      <c r="Z15" s="2">
        <v>-5</v>
      </c>
      <c r="AA15" s="15">
        <v>15234000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96112000</v>
      </c>
      <c r="D36" s="10">
        <f t="shared" si="4"/>
        <v>0</v>
      </c>
      <c r="E36" s="11">
        <f t="shared" si="4"/>
        <v>110282000</v>
      </c>
      <c r="F36" s="11">
        <f t="shared" si="4"/>
        <v>148766000</v>
      </c>
      <c r="G36" s="11">
        <f t="shared" si="4"/>
        <v>3484247</v>
      </c>
      <c r="H36" s="11">
        <f t="shared" si="4"/>
        <v>5220153</v>
      </c>
      <c r="I36" s="11">
        <f t="shared" si="4"/>
        <v>8480000</v>
      </c>
      <c r="J36" s="11">
        <f t="shared" si="4"/>
        <v>17184400</v>
      </c>
      <c r="K36" s="11">
        <f t="shared" si="4"/>
        <v>7985000</v>
      </c>
      <c r="L36" s="11">
        <f t="shared" si="4"/>
        <v>8857345</v>
      </c>
      <c r="M36" s="11">
        <f t="shared" si="4"/>
        <v>9198833</v>
      </c>
      <c r="N36" s="11">
        <f t="shared" si="4"/>
        <v>26041178</v>
      </c>
      <c r="O36" s="11">
        <f t="shared" si="4"/>
        <v>1486510</v>
      </c>
      <c r="P36" s="11">
        <f t="shared" si="4"/>
        <v>7460929</v>
      </c>
      <c r="Q36" s="11">
        <f t="shared" si="4"/>
        <v>8814953</v>
      </c>
      <c r="R36" s="11">
        <f t="shared" si="4"/>
        <v>17762392</v>
      </c>
      <c r="S36" s="11">
        <f t="shared" si="4"/>
        <v>13414285</v>
      </c>
      <c r="T36" s="11">
        <f t="shared" si="4"/>
        <v>13414285</v>
      </c>
      <c r="U36" s="11">
        <f t="shared" si="4"/>
        <v>24351208</v>
      </c>
      <c r="V36" s="11">
        <f t="shared" si="4"/>
        <v>51179778</v>
      </c>
      <c r="W36" s="11">
        <f t="shared" si="4"/>
        <v>112167748</v>
      </c>
      <c r="X36" s="11">
        <f t="shared" si="4"/>
        <v>148766000</v>
      </c>
      <c r="Y36" s="11">
        <f t="shared" si="4"/>
        <v>-36598252</v>
      </c>
      <c r="Z36" s="2">
        <f aca="true" t="shared" si="5" ref="Z36:Z49">+IF(X36&lt;&gt;0,+(Y36/X36)*100,0)</f>
        <v>-24.60122070903298</v>
      </c>
      <c r="AA36" s="15">
        <f>AA6+AA21</f>
        <v>148766000</v>
      </c>
    </row>
    <row r="37" spans="1:27" ht="13.5">
      <c r="A37" s="46" t="s">
        <v>33</v>
      </c>
      <c r="B37" s="47"/>
      <c r="C37" s="9">
        <f t="shared" si="4"/>
        <v>18658000</v>
      </c>
      <c r="D37" s="10">
        <f t="shared" si="4"/>
        <v>0</v>
      </c>
      <c r="E37" s="11">
        <f t="shared" si="4"/>
        <v>23073000</v>
      </c>
      <c r="F37" s="11">
        <f t="shared" si="4"/>
        <v>27855000</v>
      </c>
      <c r="G37" s="11">
        <f t="shared" si="4"/>
        <v>657605</v>
      </c>
      <c r="H37" s="11">
        <f t="shared" si="4"/>
        <v>4318021</v>
      </c>
      <c r="I37" s="11">
        <f t="shared" si="4"/>
        <v>108881</v>
      </c>
      <c r="J37" s="11">
        <f t="shared" si="4"/>
        <v>5084507</v>
      </c>
      <c r="K37" s="11">
        <f t="shared" si="4"/>
        <v>2822897</v>
      </c>
      <c r="L37" s="11">
        <f t="shared" si="4"/>
        <v>706671</v>
      </c>
      <c r="M37" s="11">
        <f t="shared" si="4"/>
        <v>980209</v>
      </c>
      <c r="N37" s="11">
        <f t="shared" si="4"/>
        <v>4509777</v>
      </c>
      <c r="O37" s="11">
        <f t="shared" si="4"/>
        <v>185338</v>
      </c>
      <c r="P37" s="11">
        <f t="shared" si="4"/>
        <v>632669</v>
      </c>
      <c r="Q37" s="11">
        <f t="shared" si="4"/>
        <v>663963</v>
      </c>
      <c r="R37" s="11">
        <f t="shared" si="4"/>
        <v>1481970</v>
      </c>
      <c r="S37" s="11">
        <f t="shared" si="4"/>
        <v>1364665</v>
      </c>
      <c r="T37" s="11">
        <f t="shared" si="4"/>
        <v>1364665</v>
      </c>
      <c r="U37" s="11">
        <f t="shared" si="4"/>
        <v>2161823</v>
      </c>
      <c r="V37" s="11">
        <f t="shared" si="4"/>
        <v>4891153</v>
      </c>
      <c r="W37" s="11">
        <f t="shared" si="4"/>
        <v>15967407</v>
      </c>
      <c r="X37" s="11">
        <f t="shared" si="4"/>
        <v>27855000</v>
      </c>
      <c r="Y37" s="11">
        <f t="shared" si="4"/>
        <v>-11887593</v>
      </c>
      <c r="Z37" s="2">
        <f t="shared" si="5"/>
        <v>-42.676693591814754</v>
      </c>
      <c r="AA37" s="15">
        <f>AA7+AA22</f>
        <v>27855000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45101</v>
      </c>
      <c r="M40" s="11">
        <f t="shared" si="4"/>
        <v>433895</v>
      </c>
      <c r="N40" s="11">
        <f t="shared" si="4"/>
        <v>478996</v>
      </c>
      <c r="O40" s="11">
        <f t="shared" si="4"/>
        <v>272327</v>
      </c>
      <c r="P40" s="11">
        <f t="shared" si="4"/>
        <v>0</v>
      </c>
      <c r="Q40" s="11">
        <f t="shared" si="4"/>
        <v>0</v>
      </c>
      <c r="R40" s="11">
        <f t="shared" si="4"/>
        <v>272327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751323</v>
      </c>
      <c r="X40" s="11">
        <f t="shared" si="4"/>
        <v>0</v>
      </c>
      <c r="Y40" s="11">
        <f t="shared" si="4"/>
        <v>751323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114770000</v>
      </c>
      <c r="D41" s="50">
        <f t="shared" si="6"/>
        <v>0</v>
      </c>
      <c r="E41" s="51">
        <f t="shared" si="6"/>
        <v>133355000</v>
      </c>
      <c r="F41" s="51">
        <f t="shared" si="6"/>
        <v>176621000</v>
      </c>
      <c r="G41" s="51">
        <f t="shared" si="6"/>
        <v>4141852</v>
      </c>
      <c r="H41" s="51">
        <f t="shared" si="6"/>
        <v>9538174</v>
      </c>
      <c r="I41" s="51">
        <f t="shared" si="6"/>
        <v>8588881</v>
      </c>
      <c r="J41" s="51">
        <f t="shared" si="6"/>
        <v>22268907</v>
      </c>
      <c r="K41" s="51">
        <f t="shared" si="6"/>
        <v>10807897</v>
      </c>
      <c r="L41" s="51">
        <f t="shared" si="6"/>
        <v>9609117</v>
      </c>
      <c r="M41" s="51">
        <f t="shared" si="6"/>
        <v>10612937</v>
      </c>
      <c r="N41" s="51">
        <f t="shared" si="6"/>
        <v>31029951</v>
      </c>
      <c r="O41" s="51">
        <f t="shared" si="6"/>
        <v>1944175</v>
      </c>
      <c r="P41" s="51">
        <f t="shared" si="6"/>
        <v>8093598</v>
      </c>
      <c r="Q41" s="51">
        <f t="shared" si="6"/>
        <v>9478916</v>
      </c>
      <c r="R41" s="51">
        <f t="shared" si="6"/>
        <v>19516689</v>
      </c>
      <c r="S41" s="51">
        <f t="shared" si="6"/>
        <v>14778950</v>
      </c>
      <c r="T41" s="51">
        <f t="shared" si="6"/>
        <v>14778950</v>
      </c>
      <c r="U41" s="51">
        <f t="shared" si="6"/>
        <v>26513031</v>
      </c>
      <c r="V41" s="51">
        <f t="shared" si="6"/>
        <v>56070931</v>
      </c>
      <c r="W41" s="51">
        <f t="shared" si="6"/>
        <v>128886478</v>
      </c>
      <c r="X41" s="51">
        <f t="shared" si="6"/>
        <v>176621000</v>
      </c>
      <c r="Y41" s="51">
        <f t="shared" si="6"/>
        <v>-47734522</v>
      </c>
      <c r="Z41" s="52">
        <f t="shared" si="5"/>
        <v>-27.02652685694227</v>
      </c>
      <c r="AA41" s="53">
        <f>SUM(AA36:AA40)</f>
        <v>176621000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7465000</v>
      </c>
      <c r="D45" s="66">
        <f t="shared" si="7"/>
        <v>0</v>
      </c>
      <c r="E45" s="67">
        <f t="shared" si="7"/>
        <v>17586000</v>
      </c>
      <c r="F45" s="67">
        <f t="shared" si="7"/>
        <v>15234000</v>
      </c>
      <c r="G45" s="67">
        <f t="shared" si="7"/>
        <v>232594</v>
      </c>
      <c r="H45" s="67">
        <f t="shared" si="7"/>
        <v>42956</v>
      </c>
      <c r="I45" s="67">
        <f t="shared" si="7"/>
        <v>539118</v>
      </c>
      <c r="J45" s="67">
        <f t="shared" si="7"/>
        <v>814668</v>
      </c>
      <c r="K45" s="67">
        <f t="shared" si="7"/>
        <v>2126604</v>
      </c>
      <c r="L45" s="67">
        <f t="shared" si="7"/>
        <v>79954</v>
      </c>
      <c r="M45" s="67">
        <f t="shared" si="7"/>
        <v>1417976</v>
      </c>
      <c r="N45" s="67">
        <f t="shared" si="7"/>
        <v>3624534</v>
      </c>
      <c r="O45" s="67">
        <f t="shared" si="7"/>
        <v>123101</v>
      </c>
      <c r="P45" s="67">
        <f t="shared" si="7"/>
        <v>1919183</v>
      </c>
      <c r="Q45" s="67">
        <f t="shared" si="7"/>
        <v>834400</v>
      </c>
      <c r="R45" s="67">
        <f t="shared" si="7"/>
        <v>2876684</v>
      </c>
      <c r="S45" s="67">
        <f t="shared" si="7"/>
        <v>2068576</v>
      </c>
      <c r="T45" s="67">
        <f t="shared" si="7"/>
        <v>2068576</v>
      </c>
      <c r="U45" s="67">
        <f t="shared" si="7"/>
        <v>3018869</v>
      </c>
      <c r="V45" s="67">
        <f t="shared" si="7"/>
        <v>7156021</v>
      </c>
      <c r="W45" s="67">
        <f t="shared" si="7"/>
        <v>14471907</v>
      </c>
      <c r="X45" s="67">
        <f t="shared" si="7"/>
        <v>15234000</v>
      </c>
      <c r="Y45" s="67">
        <f t="shared" si="7"/>
        <v>-762093</v>
      </c>
      <c r="Z45" s="69">
        <f t="shared" si="5"/>
        <v>-5.002579755809373</v>
      </c>
      <c r="AA45" s="68">
        <f t="shared" si="8"/>
        <v>15234000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122235000</v>
      </c>
      <c r="D49" s="78">
        <f t="shared" si="9"/>
        <v>0</v>
      </c>
      <c r="E49" s="79">
        <f t="shared" si="9"/>
        <v>150941000</v>
      </c>
      <c r="F49" s="79">
        <f t="shared" si="9"/>
        <v>191855000</v>
      </c>
      <c r="G49" s="79">
        <f t="shared" si="9"/>
        <v>4374446</v>
      </c>
      <c r="H49" s="79">
        <f t="shared" si="9"/>
        <v>9581130</v>
      </c>
      <c r="I49" s="79">
        <f t="shared" si="9"/>
        <v>9127999</v>
      </c>
      <c r="J49" s="79">
        <f t="shared" si="9"/>
        <v>23083575</v>
      </c>
      <c r="K49" s="79">
        <f t="shared" si="9"/>
        <v>12934501</v>
      </c>
      <c r="L49" s="79">
        <f t="shared" si="9"/>
        <v>9689071</v>
      </c>
      <c r="M49" s="79">
        <f t="shared" si="9"/>
        <v>12030913</v>
      </c>
      <c r="N49" s="79">
        <f t="shared" si="9"/>
        <v>34654485</v>
      </c>
      <c r="O49" s="79">
        <f t="shared" si="9"/>
        <v>2067276</v>
      </c>
      <c r="P49" s="79">
        <f t="shared" si="9"/>
        <v>10012781</v>
      </c>
      <c r="Q49" s="79">
        <f t="shared" si="9"/>
        <v>10313316</v>
      </c>
      <c r="R49" s="79">
        <f t="shared" si="9"/>
        <v>22393373</v>
      </c>
      <c r="S49" s="79">
        <f t="shared" si="9"/>
        <v>16847526</v>
      </c>
      <c r="T49" s="79">
        <f t="shared" si="9"/>
        <v>16847526</v>
      </c>
      <c r="U49" s="79">
        <f t="shared" si="9"/>
        <v>29531900</v>
      </c>
      <c r="V49" s="79">
        <f t="shared" si="9"/>
        <v>63226952</v>
      </c>
      <c r="W49" s="79">
        <f t="shared" si="9"/>
        <v>143358385</v>
      </c>
      <c r="X49" s="79">
        <f t="shared" si="9"/>
        <v>191855000</v>
      </c>
      <c r="Y49" s="79">
        <f t="shared" si="9"/>
        <v>-48496615</v>
      </c>
      <c r="Z49" s="80">
        <f t="shared" si="5"/>
        <v>-25.2777436084543</v>
      </c>
      <c r="AA49" s="81">
        <f>SUM(AA41:AA48)</f>
        <v>191855000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25490000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1908000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10392000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977000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13277000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12213000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3908756</v>
      </c>
      <c r="H65" s="11">
        <v>3897650</v>
      </c>
      <c r="I65" s="11">
        <v>4346525</v>
      </c>
      <c r="J65" s="11">
        <v>12152931</v>
      </c>
      <c r="K65" s="11">
        <v>4224423</v>
      </c>
      <c r="L65" s="11">
        <v>4345678</v>
      </c>
      <c r="M65" s="11">
        <v>8691234</v>
      </c>
      <c r="N65" s="11">
        <v>17261335</v>
      </c>
      <c r="O65" s="11">
        <v>4566797</v>
      </c>
      <c r="P65" s="11">
        <v>4098756</v>
      </c>
      <c r="Q65" s="11">
        <v>4156780</v>
      </c>
      <c r="R65" s="11">
        <v>12822333</v>
      </c>
      <c r="S65" s="11">
        <v>3978645</v>
      </c>
      <c r="T65" s="11">
        <v>3456780</v>
      </c>
      <c r="U65" s="11">
        <v>3009080</v>
      </c>
      <c r="V65" s="11">
        <v>10444505</v>
      </c>
      <c r="W65" s="11">
        <v>52681104</v>
      </c>
      <c r="X65" s="11"/>
      <c r="Y65" s="11">
        <v>52681104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50790</v>
      </c>
      <c r="H66" s="14">
        <v>67890</v>
      </c>
      <c r="I66" s="14">
        <v>145670</v>
      </c>
      <c r="J66" s="14">
        <v>264350</v>
      </c>
      <c r="K66" s="14">
        <v>134568</v>
      </c>
      <c r="L66" s="14">
        <v>135670</v>
      </c>
      <c r="M66" s="14">
        <v>56779</v>
      </c>
      <c r="N66" s="14">
        <v>327017</v>
      </c>
      <c r="O66" s="14">
        <v>112456</v>
      </c>
      <c r="P66" s="14">
        <v>98087</v>
      </c>
      <c r="Q66" s="14">
        <v>12309</v>
      </c>
      <c r="R66" s="14">
        <v>222852</v>
      </c>
      <c r="S66" s="14">
        <v>14567</v>
      </c>
      <c r="T66" s="14">
        <v>17678</v>
      </c>
      <c r="U66" s="14">
        <v>14589</v>
      </c>
      <c r="V66" s="14">
        <v>46834</v>
      </c>
      <c r="W66" s="14">
        <v>861053</v>
      </c>
      <c r="X66" s="14"/>
      <c r="Y66" s="14">
        <v>861053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25490000</v>
      </c>
      <c r="F68" s="11"/>
      <c r="G68" s="11">
        <v>8907</v>
      </c>
      <c r="H68" s="11">
        <v>10456</v>
      </c>
      <c r="I68" s="11">
        <v>15672</v>
      </c>
      <c r="J68" s="11">
        <v>35035</v>
      </c>
      <c r="K68" s="11">
        <v>15678</v>
      </c>
      <c r="L68" s="11">
        <v>20567</v>
      </c>
      <c r="M68" s="11">
        <v>12340</v>
      </c>
      <c r="N68" s="11">
        <v>48585</v>
      </c>
      <c r="O68" s="11">
        <v>30770</v>
      </c>
      <c r="P68" s="11">
        <v>11287</v>
      </c>
      <c r="Q68" s="11">
        <v>6745</v>
      </c>
      <c r="R68" s="11">
        <v>48802</v>
      </c>
      <c r="S68" s="11">
        <v>10456</v>
      </c>
      <c r="T68" s="11">
        <v>13895</v>
      </c>
      <c r="U68" s="11">
        <v>10980</v>
      </c>
      <c r="V68" s="11">
        <v>35331</v>
      </c>
      <c r="W68" s="11">
        <v>167753</v>
      </c>
      <c r="X68" s="11"/>
      <c r="Y68" s="11">
        <v>167753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25490000</v>
      </c>
      <c r="F69" s="79">
        <f t="shared" si="12"/>
        <v>0</v>
      </c>
      <c r="G69" s="79">
        <f t="shared" si="12"/>
        <v>3968453</v>
      </c>
      <c r="H69" s="79">
        <f t="shared" si="12"/>
        <v>3975996</v>
      </c>
      <c r="I69" s="79">
        <f t="shared" si="12"/>
        <v>4507867</v>
      </c>
      <c r="J69" s="79">
        <f t="shared" si="12"/>
        <v>12452316</v>
      </c>
      <c r="K69" s="79">
        <f t="shared" si="12"/>
        <v>4374669</v>
      </c>
      <c r="L69" s="79">
        <f t="shared" si="12"/>
        <v>4501915</v>
      </c>
      <c r="M69" s="79">
        <f t="shared" si="12"/>
        <v>8760353</v>
      </c>
      <c r="N69" s="79">
        <f t="shared" si="12"/>
        <v>17636937</v>
      </c>
      <c r="O69" s="79">
        <f t="shared" si="12"/>
        <v>4710023</v>
      </c>
      <c r="P69" s="79">
        <f t="shared" si="12"/>
        <v>4208130</v>
      </c>
      <c r="Q69" s="79">
        <f t="shared" si="12"/>
        <v>4175834</v>
      </c>
      <c r="R69" s="79">
        <f t="shared" si="12"/>
        <v>13093987</v>
      </c>
      <c r="S69" s="79">
        <f t="shared" si="12"/>
        <v>4003668</v>
      </c>
      <c r="T69" s="79">
        <f t="shared" si="12"/>
        <v>3488353</v>
      </c>
      <c r="U69" s="79">
        <f t="shared" si="12"/>
        <v>3034649</v>
      </c>
      <c r="V69" s="79">
        <f t="shared" si="12"/>
        <v>10526670</v>
      </c>
      <c r="W69" s="79">
        <f t="shared" si="12"/>
        <v>53709910</v>
      </c>
      <c r="X69" s="79">
        <f t="shared" si="12"/>
        <v>0</v>
      </c>
      <c r="Y69" s="79">
        <f t="shared" si="12"/>
        <v>53709910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818128918</v>
      </c>
      <c r="D5" s="42">
        <f t="shared" si="0"/>
        <v>0</v>
      </c>
      <c r="E5" s="43">
        <f t="shared" si="0"/>
        <v>704498219</v>
      </c>
      <c r="F5" s="43">
        <f t="shared" si="0"/>
        <v>733978296</v>
      </c>
      <c r="G5" s="43">
        <f t="shared" si="0"/>
        <v>21473046</v>
      </c>
      <c r="H5" s="43">
        <f t="shared" si="0"/>
        <v>15985315</v>
      </c>
      <c r="I5" s="43">
        <f t="shared" si="0"/>
        <v>62440941</v>
      </c>
      <c r="J5" s="43">
        <f t="shared" si="0"/>
        <v>99899302</v>
      </c>
      <c r="K5" s="43">
        <f t="shared" si="0"/>
        <v>46899796</v>
      </c>
      <c r="L5" s="43">
        <f t="shared" si="0"/>
        <v>39884982</v>
      </c>
      <c r="M5" s="43">
        <f t="shared" si="0"/>
        <v>52543972</v>
      </c>
      <c r="N5" s="43">
        <f t="shared" si="0"/>
        <v>139328750</v>
      </c>
      <c r="O5" s="43">
        <f t="shared" si="0"/>
        <v>0</v>
      </c>
      <c r="P5" s="43">
        <f t="shared" si="0"/>
        <v>48985847</v>
      </c>
      <c r="Q5" s="43">
        <f t="shared" si="0"/>
        <v>59896120</v>
      </c>
      <c r="R5" s="43">
        <f t="shared" si="0"/>
        <v>108881967</v>
      </c>
      <c r="S5" s="43">
        <f t="shared" si="0"/>
        <v>59896120</v>
      </c>
      <c r="T5" s="43">
        <f t="shared" si="0"/>
        <v>44512056</v>
      </c>
      <c r="U5" s="43">
        <f t="shared" si="0"/>
        <v>57332380</v>
      </c>
      <c r="V5" s="43">
        <f t="shared" si="0"/>
        <v>161740556</v>
      </c>
      <c r="W5" s="43">
        <f t="shared" si="0"/>
        <v>509850575</v>
      </c>
      <c r="X5" s="43">
        <f t="shared" si="0"/>
        <v>733978296</v>
      </c>
      <c r="Y5" s="43">
        <f t="shared" si="0"/>
        <v>-224127721</v>
      </c>
      <c r="Z5" s="44">
        <f>+IF(X5&lt;&gt;0,+(Y5/X5)*100,0)</f>
        <v>-30.536014787009453</v>
      </c>
      <c r="AA5" s="45">
        <f>SUM(AA11:AA18)</f>
        <v>733978296</v>
      </c>
    </row>
    <row r="6" spans="1:27" ht="13.5">
      <c r="A6" s="46" t="s">
        <v>32</v>
      </c>
      <c r="B6" s="47"/>
      <c r="C6" s="9">
        <v>11121826</v>
      </c>
      <c r="D6" s="10"/>
      <c r="E6" s="11"/>
      <c r="F6" s="11"/>
      <c r="G6" s="11">
        <v>16890960</v>
      </c>
      <c r="H6" s="11">
        <v>13744537</v>
      </c>
      <c r="I6" s="11">
        <v>49065546</v>
      </c>
      <c r="J6" s="11">
        <v>79701043</v>
      </c>
      <c r="K6" s="11">
        <v>1000000</v>
      </c>
      <c r="L6" s="11"/>
      <c r="M6" s="11"/>
      <c r="N6" s="11">
        <v>1000000</v>
      </c>
      <c r="O6" s="11"/>
      <c r="P6" s="11">
        <v>109927</v>
      </c>
      <c r="Q6" s="11"/>
      <c r="R6" s="11">
        <v>109927</v>
      </c>
      <c r="S6" s="11"/>
      <c r="T6" s="11"/>
      <c r="U6" s="11"/>
      <c r="V6" s="11"/>
      <c r="W6" s="11">
        <v>80810970</v>
      </c>
      <c r="X6" s="11"/>
      <c r="Y6" s="11">
        <v>80810970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699126079</v>
      </c>
      <c r="D8" s="10"/>
      <c r="E8" s="11">
        <v>488160000</v>
      </c>
      <c r="F8" s="11">
        <v>706960631</v>
      </c>
      <c r="G8" s="11"/>
      <c r="H8" s="11"/>
      <c r="I8" s="11"/>
      <c r="J8" s="11"/>
      <c r="K8" s="11">
        <v>35864854</v>
      </c>
      <c r="L8" s="11">
        <v>38114806</v>
      </c>
      <c r="M8" s="11">
        <v>51594538</v>
      </c>
      <c r="N8" s="11">
        <v>125574198</v>
      </c>
      <c r="O8" s="11"/>
      <c r="P8" s="11">
        <v>45656587</v>
      </c>
      <c r="Q8" s="11">
        <v>57926874</v>
      </c>
      <c r="R8" s="11">
        <v>103583461</v>
      </c>
      <c r="S8" s="11">
        <v>57926874</v>
      </c>
      <c r="T8" s="11">
        <v>36706876</v>
      </c>
      <c r="U8" s="11">
        <v>57149835</v>
      </c>
      <c r="V8" s="11">
        <v>151783585</v>
      </c>
      <c r="W8" s="11">
        <v>380941244</v>
      </c>
      <c r="X8" s="11">
        <v>706960631</v>
      </c>
      <c r="Y8" s="11">
        <v>-326019387</v>
      </c>
      <c r="Z8" s="2">
        <v>-46.12</v>
      </c>
      <c r="AA8" s="15">
        <v>706960631</v>
      </c>
    </row>
    <row r="9" spans="1:27" ht="13.5">
      <c r="A9" s="46" t="s">
        <v>35</v>
      </c>
      <c r="B9" s="47"/>
      <c r="C9" s="9">
        <v>86800846</v>
      </c>
      <c r="D9" s="10"/>
      <c r="E9" s="11">
        <v>63500000</v>
      </c>
      <c r="F9" s="11"/>
      <c r="G9" s="11">
        <v>3981064</v>
      </c>
      <c r="H9" s="11">
        <v>1065651</v>
      </c>
      <c r="I9" s="11">
        <v>12290048</v>
      </c>
      <c r="J9" s="11">
        <v>17336763</v>
      </c>
      <c r="K9" s="11">
        <v>8417464</v>
      </c>
      <c r="L9" s="11"/>
      <c r="M9" s="11"/>
      <c r="N9" s="11">
        <v>8417464</v>
      </c>
      <c r="O9" s="11"/>
      <c r="P9" s="11">
        <v>2232707</v>
      </c>
      <c r="Q9" s="11"/>
      <c r="R9" s="11">
        <v>2232707</v>
      </c>
      <c r="S9" s="11"/>
      <c r="T9" s="11"/>
      <c r="U9" s="11"/>
      <c r="V9" s="11"/>
      <c r="W9" s="11">
        <v>27986934</v>
      </c>
      <c r="X9" s="11"/>
      <c r="Y9" s="11">
        <v>27986934</v>
      </c>
      <c r="Z9" s="2"/>
      <c r="AA9" s="15"/>
    </row>
    <row r="10" spans="1:27" ht="13.5">
      <c r="A10" s="46" t="s">
        <v>36</v>
      </c>
      <c r="B10" s="47"/>
      <c r="C10" s="9">
        <v>11119192</v>
      </c>
      <c r="D10" s="10"/>
      <c r="E10" s="11">
        <v>119893445</v>
      </c>
      <c r="F10" s="11"/>
      <c r="G10" s="11">
        <v>373491</v>
      </c>
      <c r="H10" s="11">
        <v>914294</v>
      </c>
      <c r="I10" s="11">
        <v>202066</v>
      </c>
      <c r="J10" s="11">
        <v>1489851</v>
      </c>
      <c r="K10" s="11">
        <v>300569</v>
      </c>
      <c r="L10" s="11"/>
      <c r="M10" s="11"/>
      <c r="N10" s="11">
        <v>300569</v>
      </c>
      <c r="O10" s="11"/>
      <c r="P10" s="11">
        <v>705155</v>
      </c>
      <c r="Q10" s="11">
        <v>1747976</v>
      </c>
      <c r="R10" s="11">
        <v>2453131</v>
      </c>
      <c r="S10" s="11">
        <v>1747976</v>
      </c>
      <c r="T10" s="11"/>
      <c r="U10" s="11">
        <v>182545</v>
      </c>
      <c r="V10" s="11">
        <v>1930521</v>
      </c>
      <c r="W10" s="11">
        <v>6174072</v>
      </c>
      <c r="X10" s="11"/>
      <c r="Y10" s="11">
        <v>6174072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808167943</v>
      </c>
      <c r="D11" s="50">
        <f t="shared" si="1"/>
        <v>0</v>
      </c>
      <c r="E11" s="51">
        <f t="shared" si="1"/>
        <v>671553445</v>
      </c>
      <c r="F11" s="51">
        <f t="shared" si="1"/>
        <v>706960631</v>
      </c>
      <c r="G11" s="51">
        <f t="shared" si="1"/>
        <v>21245515</v>
      </c>
      <c r="H11" s="51">
        <f t="shared" si="1"/>
        <v>15724482</v>
      </c>
      <c r="I11" s="51">
        <f t="shared" si="1"/>
        <v>61557660</v>
      </c>
      <c r="J11" s="51">
        <f t="shared" si="1"/>
        <v>98527657</v>
      </c>
      <c r="K11" s="51">
        <f t="shared" si="1"/>
        <v>45582887</v>
      </c>
      <c r="L11" s="51">
        <f t="shared" si="1"/>
        <v>38114806</v>
      </c>
      <c r="M11" s="51">
        <f t="shared" si="1"/>
        <v>51594538</v>
      </c>
      <c r="N11" s="51">
        <f t="shared" si="1"/>
        <v>135292231</v>
      </c>
      <c r="O11" s="51">
        <f t="shared" si="1"/>
        <v>0</v>
      </c>
      <c r="P11" s="51">
        <f t="shared" si="1"/>
        <v>48704376</v>
      </c>
      <c r="Q11" s="51">
        <f t="shared" si="1"/>
        <v>59674850</v>
      </c>
      <c r="R11" s="51">
        <f t="shared" si="1"/>
        <v>108379226</v>
      </c>
      <c r="S11" s="51">
        <f t="shared" si="1"/>
        <v>59674850</v>
      </c>
      <c r="T11" s="51">
        <f t="shared" si="1"/>
        <v>36706876</v>
      </c>
      <c r="U11" s="51">
        <f t="shared" si="1"/>
        <v>57332380</v>
      </c>
      <c r="V11" s="51">
        <f t="shared" si="1"/>
        <v>153714106</v>
      </c>
      <c r="W11" s="51">
        <f t="shared" si="1"/>
        <v>495913220</v>
      </c>
      <c r="X11" s="51">
        <f t="shared" si="1"/>
        <v>706960631</v>
      </c>
      <c r="Y11" s="51">
        <f t="shared" si="1"/>
        <v>-211047411</v>
      </c>
      <c r="Z11" s="52">
        <f>+IF(X11&lt;&gt;0,+(Y11/X11)*100,0)</f>
        <v>-29.852781292993953</v>
      </c>
      <c r="AA11" s="53">
        <f>SUM(AA6:AA10)</f>
        <v>706960631</v>
      </c>
    </row>
    <row r="12" spans="1:27" ht="13.5">
      <c r="A12" s="54" t="s">
        <v>38</v>
      </c>
      <c r="B12" s="35"/>
      <c r="C12" s="9">
        <v>3721085</v>
      </c>
      <c r="D12" s="10"/>
      <c r="E12" s="11">
        <v>13392350</v>
      </c>
      <c r="F12" s="11">
        <v>18309869</v>
      </c>
      <c r="G12" s="11"/>
      <c r="H12" s="11"/>
      <c r="I12" s="11">
        <v>3664</v>
      </c>
      <c r="J12" s="11">
        <v>3664</v>
      </c>
      <c r="K12" s="11">
        <v>346144</v>
      </c>
      <c r="L12" s="11">
        <v>1130481</v>
      </c>
      <c r="M12" s="11">
        <v>681355</v>
      </c>
      <c r="N12" s="11">
        <v>2157980</v>
      </c>
      <c r="O12" s="11"/>
      <c r="P12" s="11"/>
      <c r="Q12" s="11"/>
      <c r="R12" s="11"/>
      <c r="S12" s="11"/>
      <c r="T12" s="11">
        <v>7805180</v>
      </c>
      <c r="U12" s="11"/>
      <c r="V12" s="11">
        <v>7805180</v>
      </c>
      <c r="W12" s="11">
        <v>9966824</v>
      </c>
      <c r="X12" s="11">
        <v>18309869</v>
      </c>
      <c r="Y12" s="11">
        <v>-8343045</v>
      </c>
      <c r="Z12" s="2">
        <v>-45.57</v>
      </c>
      <c r="AA12" s="15">
        <v>18309869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1724782</v>
      </c>
      <c r="D15" s="10"/>
      <c r="E15" s="11">
        <v>14552424</v>
      </c>
      <c r="F15" s="11">
        <v>8707796</v>
      </c>
      <c r="G15" s="11">
        <v>227531</v>
      </c>
      <c r="H15" s="11">
        <v>260833</v>
      </c>
      <c r="I15" s="11">
        <v>879617</v>
      </c>
      <c r="J15" s="11">
        <v>1367981</v>
      </c>
      <c r="K15" s="11">
        <v>970765</v>
      </c>
      <c r="L15" s="11">
        <v>639695</v>
      </c>
      <c r="M15" s="11">
        <v>268079</v>
      </c>
      <c r="N15" s="11">
        <v>1878539</v>
      </c>
      <c r="O15" s="11"/>
      <c r="P15" s="11">
        <v>281471</v>
      </c>
      <c r="Q15" s="11">
        <v>221270</v>
      </c>
      <c r="R15" s="11">
        <v>502741</v>
      </c>
      <c r="S15" s="11">
        <v>221270</v>
      </c>
      <c r="T15" s="11"/>
      <c r="U15" s="11"/>
      <c r="V15" s="11">
        <v>221270</v>
      </c>
      <c r="W15" s="11">
        <v>3970531</v>
      </c>
      <c r="X15" s="11">
        <v>8707796</v>
      </c>
      <c r="Y15" s="11">
        <v>-4737265</v>
      </c>
      <c r="Z15" s="2">
        <v>-54.4</v>
      </c>
      <c r="AA15" s="15">
        <v>8707796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4515108</v>
      </c>
      <c r="D18" s="17"/>
      <c r="E18" s="18">
        <v>5000000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11121826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16890960</v>
      </c>
      <c r="H36" s="11">
        <f t="shared" si="4"/>
        <v>13744537</v>
      </c>
      <c r="I36" s="11">
        <f t="shared" si="4"/>
        <v>49065546</v>
      </c>
      <c r="J36" s="11">
        <f t="shared" si="4"/>
        <v>79701043</v>
      </c>
      <c r="K36" s="11">
        <f t="shared" si="4"/>
        <v>1000000</v>
      </c>
      <c r="L36" s="11">
        <f t="shared" si="4"/>
        <v>0</v>
      </c>
      <c r="M36" s="11">
        <f t="shared" si="4"/>
        <v>0</v>
      </c>
      <c r="N36" s="11">
        <f t="shared" si="4"/>
        <v>1000000</v>
      </c>
      <c r="O36" s="11">
        <f t="shared" si="4"/>
        <v>0</v>
      </c>
      <c r="P36" s="11">
        <f t="shared" si="4"/>
        <v>109927</v>
      </c>
      <c r="Q36" s="11">
        <f t="shared" si="4"/>
        <v>0</v>
      </c>
      <c r="R36" s="11">
        <f t="shared" si="4"/>
        <v>109927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80810970</v>
      </c>
      <c r="X36" s="11">
        <f t="shared" si="4"/>
        <v>0</v>
      </c>
      <c r="Y36" s="11">
        <f t="shared" si="4"/>
        <v>80810970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699126079</v>
      </c>
      <c r="D38" s="10">
        <f t="shared" si="4"/>
        <v>0</v>
      </c>
      <c r="E38" s="11">
        <f t="shared" si="4"/>
        <v>488160000</v>
      </c>
      <c r="F38" s="11">
        <f t="shared" si="4"/>
        <v>706960631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35864854</v>
      </c>
      <c r="L38" s="11">
        <f t="shared" si="4"/>
        <v>38114806</v>
      </c>
      <c r="M38" s="11">
        <f t="shared" si="4"/>
        <v>51594538</v>
      </c>
      <c r="N38" s="11">
        <f t="shared" si="4"/>
        <v>125574198</v>
      </c>
      <c r="O38" s="11">
        <f t="shared" si="4"/>
        <v>0</v>
      </c>
      <c r="P38" s="11">
        <f t="shared" si="4"/>
        <v>45656587</v>
      </c>
      <c r="Q38" s="11">
        <f t="shared" si="4"/>
        <v>57926874</v>
      </c>
      <c r="R38" s="11">
        <f t="shared" si="4"/>
        <v>103583461</v>
      </c>
      <c r="S38" s="11">
        <f t="shared" si="4"/>
        <v>57926874</v>
      </c>
      <c r="T38" s="11">
        <f t="shared" si="4"/>
        <v>36706876</v>
      </c>
      <c r="U38" s="11">
        <f t="shared" si="4"/>
        <v>57149835</v>
      </c>
      <c r="V38" s="11">
        <f t="shared" si="4"/>
        <v>151783585</v>
      </c>
      <c r="W38" s="11">
        <f t="shared" si="4"/>
        <v>380941244</v>
      </c>
      <c r="X38" s="11">
        <f t="shared" si="4"/>
        <v>706960631</v>
      </c>
      <c r="Y38" s="11">
        <f t="shared" si="4"/>
        <v>-326019387</v>
      </c>
      <c r="Z38" s="2">
        <f t="shared" si="5"/>
        <v>-46.115635398090504</v>
      </c>
      <c r="AA38" s="15">
        <f>AA8+AA23</f>
        <v>706960631</v>
      </c>
    </row>
    <row r="39" spans="1:27" ht="13.5">
      <c r="A39" s="46" t="s">
        <v>35</v>
      </c>
      <c r="B39" s="47"/>
      <c r="C39" s="9">
        <f t="shared" si="4"/>
        <v>86800846</v>
      </c>
      <c r="D39" s="10">
        <f t="shared" si="4"/>
        <v>0</v>
      </c>
      <c r="E39" s="11">
        <f t="shared" si="4"/>
        <v>63500000</v>
      </c>
      <c r="F39" s="11">
        <f t="shared" si="4"/>
        <v>0</v>
      </c>
      <c r="G39" s="11">
        <f t="shared" si="4"/>
        <v>3981064</v>
      </c>
      <c r="H39" s="11">
        <f t="shared" si="4"/>
        <v>1065651</v>
      </c>
      <c r="I39" s="11">
        <f t="shared" si="4"/>
        <v>12290048</v>
      </c>
      <c r="J39" s="11">
        <f t="shared" si="4"/>
        <v>17336763</v>
      </c>
      <c r="K39" s="11">
        <f t="shared" si="4"/>
        <v>8417464</v>
      </c>
      <c r="L39" s="11">
        <f t="shared" si="4"/>
        <v>0</v>
      </c>
      <c r="M39" s="11">
        <f t="shared" si="4"/>
        <v>0</v>
      </c>
      <c r="N39" s="11">
        <f t="shared" si="4"/>
        <v>8417464</v>
      </c>
      <c r="O39" s="11">
        <f t="shared" si="4"/>
        <v>0</v>
      </c>
      <c r="P39" s="11">
        <f t="shared" si="4"/>
        <v>2232707</v>
      </c>
      <c r="Q39" s="11">
        <f t="shared" si="4"/>
        <v>0</v>
      </c>
      <c r="R39" s="11">
        <f t="shared" si="4"/>
        <v>2232707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27986934</v>
      </c>
      <c r="X39" s="11">
        <f t="shared" si="4"/>
        <v>0</v>
      </c>
      <c r="Y39" s="11">
        <f t="shared" si="4"/>
        <v>27986934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11119192</v>
      </c>
      <c r="D40" s="10">
        <f t="shared" si="4"/>
        <v>0</v>
      </c>
      <c r="E40" s="11">
        <f t="shared" si="4"/>
        <v>119893445</v>
      </c>
      <c r="F40" s="11">
        <f t="shared" si="4"/>
        <v>0</v>
      </c>
      <c r="G40" s="11">
        <f t="shared" si="4"/>
        <v>373491</v>
      </c>
      <c r="H40" s="11">
        <f t="shared" si="4"/>
        <v>914294</v>
      </c>
      <c r="I40" s="11">
        <f t="shared" si="4"/>
        <v>202066</v>
      </c>
      <c r="J40" s="11">
        <f t="shared" si="4"/>
        <v>1489851</v>
      </c>
      <c r="K40" s="11">
        <f t="shared" si="4"/>
        <v>300569</v>
      </c>
      <c r="L40" s="11">
        <f t="shared" si="4"/>
        <v>0</v>
      </c>
      <c r="M40" s="11">
        <f t="shared" si="4"/>
        <v>0</v>
      </c>
      <c r="N40" s="11">
        <f t="shared" si="4"/>
        <v>300569</v>
      </c>
      <c r="O40" s="11">
        <f t="shared" si="4"/>
        <v>0</v>
      </c>
      <c r="P40" s="11">
        <f t="shared" si="4"/>
        <v>705155</v>
      </c>
      <c r="Q40" s="11">
        <f t="shared" si="4"/>
        <v>1747976</v>
      </c>
      <c r="R40" s="11">
        <f t="shared" si="4"/>
        <v>2453131</v>
      </c>
      <c r="S40" s="11">
        <f t="shared" si="4"/>
        <v>1747976</v>
      </c>
      <c r="T40" s="11">
        <f t="shared" si="4"/>
        <v>0</v>
      </c>
      <c r="U40" s="11">
        <f t="shared" si="4"/>
        <v>182545</v>
      </c>
      <c r="V40" s="11">
        <f t="shared" si="4"/>
        <v>1930521</v>
      </c>
      <c r="W40" s="11">
        <f t="shared" si="4"/>
        <v>6174072</v>
      </c>
      <c r="X40" s="11">
        <f t="shared" si="4"/>
        <v>0</v>
      </c>
      <c r="Y40" s="11">
        <f t="shared" si="4"/>
        <v>6174072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808167943</v>
      </c>
      <c r="D41" s="50">
        <f t="shared" si="6"/>
        <v>0</v>
      </c>
      <c r="E41" s="51">
        <f t="shared" si="6"/>
        <v>671553445</v>
      </c>
      <c r="F41" s="51">
        <f t="shared" si="6"/>
        <v>706960631</v>
      </c>
      <c r="G41" s="51">
        <f t="shared" si="6"/>
        <v>21245515</v>
      </c>
      <c r="H41" s="51">
        <f t="shared" si="6"/>
        <v>15724482</v>
      </c>
      <c r="I41" s="51">
        <f t="shared" si="6"/>
        <v>61557660</v>
      </c>
      <c r="J41" s="51">
        <f t="shared" si="6"/>
        <v>98527657</v>
      </c>
      <c r="K41" s="51">
        <f t="shared" si="6"/>
        <v>45582887</v>
      </c>
      <c r="L41" s="51">
        <f t="shared" si="6"/>
        <v>38114806</v>
      </c>
      <c r="M41" s="51">
        <f t="shared" si="6"/>
        <v>51594538</v>
      </c>
      <c r="N41" s="51">
        <f t="shared" si="6"/>
        <v>135292231</v>
      </c>
      <c r="O41" s="51">
        <f t="shared" si="6"/>
        <v>0</v>
      </c>
      <c r="P41" s="51">
        <f t="shared" si="6"/>
        <v>48704376</v>
      </c>
      <c r="Q41" s="51">
        <f t="shared" si="6"/>
        <v>59674850</v>
      </c>
      <c r="R41" s="51">
        <f t="shared" si="6"/>
        <v>108379226</v>
      </c>
      <c r="S41" s="51">
        <f t="shared" si="6"/>
        <v>59674850</v>
      </c>
      <c r="T41" s="51">
        <f t="shared" si="6"/>
        <v>36706876</v>
      </c>
      <c r="U41" s="51">
        <f t="shared" si="6"/>
        <v>57332380</v>
      </c>
      <c r="V41" s="51">
        <f t="shared" si="6"/>
        <v>153714106</v>
      </c>
      <c r="W41" s="51">
        <f t="shared" si="6"/>
        <v>495913220</v>
      </c>
      <c r="X41" s="51">
        <f t="shared" si="6"/>
        <v>706960631</v>
      </c>
      <c r="Y41" s="51">
        <f t="shared" si="6"/>
        <v>-211047411</v>
      </c>
      <c r="Z41" s="52">
        <f t="shared" si="5"/>
        <v>-29.852781292993953</v>
      </c>
      <c r="AA41" s="53">
        <f>SUM(AA36:AA40)</f>
        <v>706960631</v>
      </c>
    </row>
    <row r="42" spans="1:27" ht="13.5">
      <c r="A42" s="54" t="s">
        <v>38</v>
      </c>
      <c r="B42" s="35"/>
      <c r="C42" s="65">
        <f aca="true" t="shared" si="7" ref="C42:Y48">C12+C27</f>
        <v>3721085</v>
      </c>
      <c r="D42" s="66">
        <f t="shared" si="7"/>
        <v>0</v>
      </c>
      <c r="E42" s="67">
        <f t="shared" si="7"/>
        <v>13392350</v>
      </c>
      <c r="F42" s="67">
        <f t="shared" si="7"/>
        <v>18309869</v>
      </c>
      <c r="G42" s="67">
        <f t="shared" si="7"/>
        <v>0</v>
      </c>
      <c r="H42" s="67">
        <f t="shared" si="7"/>
        <v>0</v>
      </c>
      <c r="I42" s="67">
        <f t="shared" si="7"/>
        <v>3664</v>
      </c>
      <c r="J42" s="67">
        <f t="shared" si="7"/>
        <v>3664</v>
      </c>
      <c r="K42" s="67">
        <f t="shared" si="7"/>
        <v>346144</v>
      </c>
      <c r="L42" s="67">
        <f t="shared" si="7"/>
        <v>1130481</v>
      </c>
      <c r="M42" s="67">
        <f t="shared" si="7"/>
        <v>681355</v>
      </c>
      <c r="N42" s="67">
        <f t="shared" si="7"/>
        <v>2157980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7805180</v>
      </c>
      <c r="U42" s="67">
        <f t="shared" si="7"/>
        <v>0</v>
      </c>
      <c r="V42" s="67">
        <f t="shared" si="7"/>
        <v>7805180</v>
      </c>
      <c r="W42" s="67">
        <f t="shared" si="7"/>
        <v>9966824</v>
      </c>
      <c r="X42" s="67">
        <f t="shared" si="7"/>
        <v>18309869</v>
      </c>
      <c r="Y42" s="67">
        <f t="shared" si="7"/>
        <v>-8343045</v>
      </c>
      <c r="Z42" s="69">
        <f t="shared" si="5"/>
        <v>-45.56583665344629</v>
      </c>
      <c r="AA42" s="68">
        <f aca="true" t="shared" si="8" ref="AA42:AA48">AA12+AA27</f>
        <v>18309869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1724782</v>
      </c>
      <c r="D45" s="66">
        <f t="shared" si="7"/>
        <v>0</v>
      </c>
      <c r="E45" s="67">
        <f t="shared" si="7"/>
        <v>14552424</v>
      </c>
      <c r="F45" s="67">
        <f t="shared" si="7"/>
        <v>8707796</v>
      </c>
      <c r="G45" s="67">
        <f t="shared" si="7"/>
        <v>227531</v>
      </c>
      <c r="H45" s="67">
        <f t="shared" si="7"/>
        <v>260833</v>
      </c>
      <c r="I45" s="67">
        <f t="shared" si="7"/>
        <v>879617</v>
      </c>
      <c r="J45" s="67">
        <f t="shared" si="7"/>
        <v>1367981</v>
      </c>
      <c r="K45" s="67">
        <f t="shared" si="7"/>
        <v>970765</v>
      </c>
      <c r="L45" s="67">
        <f t="shared" si="7"/>
        <v>639695</v>
      </c>
      <c r="M45" s="67">
        <f t="shared" si="7"/>
        <v>268079</v>
      </c>
      <c r="N45" s="67">
        <f t="shared" si="7"/>
        <v>1878539</v>
      </c>
      <c r="O45" s="67">
        <f t="shared" si="7"/>
        <v>0</v>
      </c>
      <c r="P45" s="67">
        <f t="shared" si="7"/>
        <v>281471</v>
      </c>
      <c r="Q45" s="67">
        <f t="shared" si="7"/>
        <v>221270</v>
      </c>
      <c r="R45" s="67">
        <f t="shared" si="7"/>
        <v>502741</v>
      </c>
      <c r="S45" s="67">
        <f t="shared" si="7"/>
        <v>221270</v>
      </c>
      <c r="T45" s="67">
        <f t="shared" si="7"/>
        <v>0</v>
      </c>
      <c r="U45" s="67">
        <f t="shared" si="7"/>
        <v>0</v>
      </c>
      <c r="V45" s="67">
        <f t="shared" si="7"/>
        <v>221270</v>
      </c>
      <c r="W45" s="67">
        <f t="shared" si="7"/>
        <v>3970531</v>
      </c>
      <c r="X45" s="67">
        <f t="shared" si="7"/>
        <v>8707796</v>
      </c>
      <c r="Y45" s="67">
        <f t="shared" si="7"/>
        <v>-4737265</v>
      </c>
      <c r="Z45" s="69">
        <f t="shared" si="5"/>
        <v>-54.402572131914894</v>
      </c>
      <c r="AA45" s="68">
        <f t="shared" si="8"/>
        <v>8707796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4515108</v>
      </c>
      <c r="D48" s="66">
        <f t="shared" si="7"/>
        <v>0</v>
      </c>
      <c r="E48" s="67">
        <f t="shared" si="7"/>
        <v>5000000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818128918</v>
      </c>
      <c r="D49" s="78">
        <f t="shared" si="9"/>
        <v>0</v>
      </c>
      <c r="E49" s="79">
        <f t="shared" si="9"/>
        <v>704498219</v>
      </c>
      <c r="F49" s="79">
        <f t="shared" si="9"/>
        <v>733978296</v>
      </c>
      <c r="G49" s="79">
        <f t="shared" si="9"/>
        <v>21473046</v>
      </c>
      <c r="H49" s="79">
        <f t="shared" si="9"/>
        <v>15985315</v>
      </c>
      <c r="I49" s="79">
        <f t="shared" si="9"/>
        <v>62440941</v>
      </c>
      <c r="J49" s="79">
        <f t="shared" si="9"/>
        <v>99899302</v>
      </c>
      <c r="K49" s="79">
        <f t="shared" si="9"/>
        <v>46899796</v>
      </c>
      <c r="L49" s="79">
        <f t="shared" si="9"/>
        <v>39884982</v>
      </c>
      <c r="M49" s="79">
        <f t="shared" si="9"/>
        <v>52543972</v>
      </c>
      <c r="N49" s="79">
        <f t="shared" si="9"/>
        <v>139328750</v>
      </c>
      <c r="O49" s="79">
        <f t="shared" si="9"/>
        <v>0</v>
      </c>
      <c r="P49" s="79">
        <f t="shared" si="9"/>
        <v>48985847</v>
      </c>
      <c r="Q49" s="79">
        <f t="shared" si="9"/>
        <v>59896120</v>
      </c>
      <c r="R49" s="79">
        <f t="shared" si="9"/>
        <v>108881967</v>
      </c>
      <c r="S49" s="79">
        <f t="shared" si="9"/>
        <v>59896120</v>
      </c>
      <c r="T49" s="79">
        <f t="shared" si="9"/>
        <v>44512056</v>
      </c>
      <c r="U49" s="79">
        <f t="shared" si="9"/>
        <v>57332380</v>
      </c>
      <c r="V49" s="79">
        <f t="shared" si="9"/>
        <v>161740556</v>
      </c>
      <c r="W49" s="79">
        <f t="shared" si="9"/>
        <v>509850575</v>
      </c>
      <c r="X49" s="79">
        <f t="shared" si="9"/>
        <v>733978296</v>
      </c>
      <c r="Y49" s="79">
        <f t="shared" si="9"/>
        <v>-224127721</v>
      </c>
      <c r="Z49" s="80">
        <f t="shared" si="5"/>
        <v>-30.536014787009453</v>
      </c>
      <c r="AA49" s="81">
        <f>SUM(AA41:AA48)</f>
        <v>733978296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68094000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68094000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68094000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17423543</v>
      </c>
      <c r="H65" s="11">
        <v>20712190</v>
      </c>
      <c r="I65" s="11">
        <v>19189066</v>
      </c>
      <c r="J65" s="11">
        <v>57324799</v>
      </c>
      <c r="K65" s="11">
        <v>21737657</v>
      </c>
      <c r="L65" s="11">
        <v>18546792</v>
      </c>
      <c r="M65" s="11">
        <v>18103380</v>
      </c>
      <c r="N65" s="11">
        <v>58387829</v>
      </c>
      <c r="O65" s="11">
        <v>1234090</v>
      </c>
      <c r="P65" s="11">
        <v>36629393</v>
      </c>
      <c r="Q65" s="11">
        <v>18173912</v>
      </c>
      <c r="R65" s="11">
        <v>56037395</v>
      </c>
      <c r="S65" s="11">
        <v>18386599</v>
      </c>
      <c r="T65" s="11">
        <v>17832729</v>
      </c>
      <c r="U65" s="11">
        <v>24284021</v>
      </c>
      <c r="V65" s="11">
        <v>60503349</v>
      </c>
      <c r="W65" s="11">
        <v>232253372</v>
      </c>
      <c r="X65" s="11"/>
      <c r="Y65" s="11">
        <v>232253372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34867</v>
      </c>
      <c r="H66" s="14">
        <v>1470542</v>
      </c>
      <c r="I66" s="14">
        <v>3785635</v>
      </c>
      <c r="J66" s="14">
        <v>5291044</v>
      </c>
      <c r="K66" s="14">
        <v>2539946</v>
      </c>
      <c r="L66" s="14">
        <v>2466412</v>
      </c>
      <c r="M66" s="14">
        <v>2294429</v>
      </c>
      <c r="N66" s="14">
        <v>7300787</v>
      </c>
      <c r="O66" s="14">
        <v>1603420</v>
      </c>
      <c r="P66" s="14">
        <v>2455642</v>
      </c>
      <c r="Q66" s="14">
        <v>3414448</v>
      </c>
      <c r="R66" s="14">
        <v>7473510</v>
      </c>
      <c r="S66" s="14">
        <v>1843764</v>
      </c>
      <c r="T66" s="14">
        <v>10782524</v>
      </c>
      <c r="U66" s="14">
        <v>10518912</v>
      </c>
      <c r="V66" s="14">
        <v>23145200</v>
      </c>
      <c r="W66" s="14">
        <v>43210541</v>
      </c>
      <c r="X66" s="14"/>
      <c r="Y66" s="14">
        <v>43210541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1550312</v>
      </c>
      <c r="H67" s="11">
        <v>1493951</v>
      </c>
      <c r="I67" s="11">
        <v>961139</v>
      </c>
      <c r="J67" s="11">
        <v>4005402</v>
      </c>
      <c r="K67" s="11">
        <v>2103785</v>
      </c>
      <c r="L67" s="11">
        <v>1331736</v>
      </c>
      <c r="M67" s="11">
        <v>8958342</v>
      </c>
      <c r="N67" s="11">
        <v>12393863</v>
      </c>
      <c r="O67" s="11"/>
      <c r="P67" s="11">
        <v>1364301</v>
      </c>
      <c r="Q67" s="11">
        <v>2558707</v>
      </c>
      <c r="R67" s="11">
        <v>3923008</v>
      </c>
      <c r="S67" s="11">
        <v>961139</v>
      </c>
      <c r="T67" s="11">
        <v>192517</v>
      </c>
      <c r="U67" s="11"/>
      <c r="V67" s="11">
        <v>1153656</v>
      </c>
      <c r="W67" s="11">
        <v>21475929</v>
      </c>
      <c r="X67" s="11"/>
      <c r="Y67" s="11">
        <v>21475929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2700238</v>
      </c>
      <c r="H68" s="11">
        <v>26037886</v>
      </c>
      <c r="I68" s="11">
        <v>5996486</v>
      </c>
      <c r="J68" s="11">
        <v>34734610</v>
      </c>
      <c r="K68" s="11">
        <v>6331027</v>
      </c>
      <c r="L68" s="11">
        <v>4588737</v>
      </c>
      <c r="M68" s="11">
        <v>1766316</v>
      </c>
      <c r="N68" s="11">
        <v>12686080</v>
      </c>
      <c r="O68" s="11"/>
      <c r="P68" s="11">
        <v>7454543</v>
      </c>
      <c r="Q68" s="11">
        <v>8402301</v>
      </c>
      <c r="R68" s="11">
        <v>15856844</v>
      </c>
      <c r="S68" s="11">
        <v>11591516</v>
      </c>
      <c r="T68" s="11">
        <v>7295285</v>
      </c>
      <c r="U68" s="11">
        <v>8720570</v>
      </c>
      <c r="V68" s="11">
        <v>27607371</v>
      </c>
      <c r="W68" s="11">
        <v>90884905</v>
      </c>
      <c r="X68" s="11"/>
      <c r="Y68" s="11">
        <v>90884905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21708960</v>
      </c>
      <c r="H69" s="79">
        <f t="shared" si="12"/>
        <v>49714569</v>
      </c>
      <c r="I69" s="79">
        <f t="shared" si="12"/>
        <v>29932326</v>
      </c>
      <c r="J69" s="79">
        <f t="shared" si="12"/>
        <v>101355855</v>
      </c>
      <c r="K69" s="79">
        <f t="shared" si="12"/>
        <v>32712415</v>
      </c>
      <c r="L69" s="79">
        <f t="shared" si="12"/>
        <v>26933677</v>
      </c>
      <c r="M69" s="79">
        <f t="shared" si="12"/>
        <v>31122467</v>
      </c>
      <c r="N69" s="79">
        <f t="shared" si="12"/>
        <v>90768559</v>
      </c>
      <c r="O69" s="79">
        <f t="shared" si="12"/>
        <v>2837510</v>
      </c>
      <c r="P69" s="79">
        <f t="shared" si="12"/>
        <v>47903879</v>
      </c>
      <c r="Q69" s="79">
        <f t="shared" si="12"/>
        <v>32549368</v>
      </c>
      <c r="R69" s="79">
        <f t="shared" si="12"/>
        <v>83290757</v>
      </c>
      <c r="S69" s="79">
        <f t="shared" si="12"/>
        <v>32783018</v>
      </c>
      <c r="T69" s="79">
        <f t="shared" si="12"/>
        <v>36103055</v>
      </c>
      <c r="U69" s="79">
        <f t="shared" si="12"/>
        <v>43523503</v>
      </c>
      <c r="V69" s="79">
        <f t="shared" si="12"/>
        <v>112409576</v>
      </c>
      <c r="W69" s="79">
        <f t="shared" si="12"/>
        <v>387824747</v>
      </c>
      <c r="X69" s="79">
        <f t="shared" si="12"/>
        <v>0</v>
      </c>
      <c r="Y69" s="79">
        <f t="shared" si="12"/>
        <v>387824747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33971424</v>
      </c>
      <c r="D5" s="42">
        <f t="shared" si="0"/>
        <v>0</v>
      </c>
      <c r="E5" s="43">
        <f t="shared" si="0"/>
        <v>46896832</v>
      </c>
      <c r="F5" s="43">
        <f t="shared" si="0"/>
        <v>60869606</v>
      </c>
      <c r="G5" s="43">
        <f t="shared" si="0"/>
        <v>0</v>
      </c>
      <c r="H5" s="43">
        <f t="shared" si="0"/>
        <v>872556</v>
      </c>
      <c r="I5" s="43">
        <f t="shared" si="0"/>
        <v>158626</v>
      </c>
      <c r="J5" s="43">
        <f t="shared" si="0"/>
        <v>1031182</v>
      </c>
      <c r="K5" s="43">
        <f t="shared" si="0"/>
        <v>3514668</v>
      </c>
      <c r="L5" s="43">
        <f t="shared" si="0"/>
        <v>2728887</v>
      </c>
      <c r="M5" s="43">
        <f t="shared" si="0"/>
        <v>9168934</v>
      </c>
      <c r="N5" s="43">
        <f t="shared" si="0"/>
        <v>15412489</v>
      </c>
      <c r="O5" s="43">
        <f t="shared" si="0"/>
        <v>3389064</v>
      </c>
      <c r="P5" s="43">
        <f t="shared" si="0"/>
        <v>4484334</v>
      </c>
      <c r="Q5" s="43">
        <f t="shared" si="0"/>
        <v>490765</v>
      </c>
      <c r="R5" s="43">
        <f t="shared" si="0"/>
        <v>8364163</v>
      </c>
      <c r="S5" s="43">
        <f t="shared" si="0"/>
        <v>4123654</v>
      </c>
      <c r="T5" s="43">
        <f t="shared" si="0"/>
        <v>4344962</v>
      </c>
      <c r="U5" s="43">
        <f t="shared" si="0"/>
        <v>5489106</v>
      </c>
      <c r="V5" s="43">
        <f t="shared" si="0"/>
        <v>13957722</v>
      </c>
      <c r="W5" s="43">
        <f t="shared" si="0"/>
        <v>38765556</v>
      </c>
      <c r="X5" s="43">
        <f t="shared" si="0"/>
        <v>60869606</v>
      </c>
      <c r="Y5" s="43">
        <f t="shared" si="0"/>
        <v>-22104050</v>
      </c>
      <c r="Z5" s="44">
        <f>+IF(X5&lt;&gt;0,+(Y5/X5)*100,0)</f>
        <v>-36.313772098344124</v>
      </c>
      <c r="AA5" s="45">
        <f>SUM(AA11:AA18)</f>
        <v>60869606</v>
      </c>
    </row>
    <row r="6" spans="1:27" ht="13.5">
      <c r="A6" s="46" t="s">
        <v>32</v>
      </c>
      <c r="B6" s="47"/>
      <c r="C6" s="9">
        <v>8230583</v>
      </c>
      <c r="D6" s="10"/>
      <c r="E6" s="11">
        <v>36346832</v>
      </c>
      <c r="F6" s="11">
        <v>8500000</v>
      </c>
      <c r="G6" s="11"/>
      <c r="H6" s="11"/>
      <c r="I6" s="11"/>
      <c r="J6" s="11"/>
      <c r="K6" s="11">
        <v>614035</v>
      </c>
      <c r="L6" s="11">
        <v>2589260</v>
      </c>
      <c r="M6" s="11">
        <v>4565571</v>
      </c>
      <c r="N6" s="11">
        <v>7768866</v>
      </c>
      <c r="O6" s="11">
        <v>998578</v>
      </c>
      <c r="P6" s="11">
        <v>86850</v>
      </c>
      <c r="Q6" s="11"/>
      <c r="R6" s="11">
        <v>1085428</v>
      </c>
      <c r="S6" s="11">
        <v>507730</v>
      </c>
      <c r="T6" s="11"/>
      <c r="U6" s="11"/>
      <c r="V6" s="11">
        <v>507730</v>
      </c>
      <c r="W6" s="11">
        <v>9362024</v>
      </c>
      <c r="X6" s="11">
        <v>8500000</v>
      </c>
      <c r="Y6" s="11">
        <v>862024</v>
      </c>
      <c r="Z6" s="2">
        <v>10.14</v>
      </c>
      <c r="AA6" s="15">
        <v>8500000</v>
      </c>
    </row>
    <row r="7" spans="1:27" ht="13.5">
      <c r="A7" s="46" t="s">
        <v>33</v>
      </c>
      <c r="B7" s="47"/>
      <c r="C7" s="9">
        <v>6751291</v>
      </c>
      <c r="D7" s="10"/>
      <c r="E7" s="11">
        <v>4300000</v>
      </c>
      <c r="F7" s="11">
        <v>5642453</v>
      </c>
      <c r="G7" s="11"/>
      <c r="H7" s="11"/>
      <c r="I7" s="11"/>
      <c r="J7" s="11"/>
      <c r="K7" s="11"/>
      <c r="L7" s="11"/>
      <c r="M7" s="11">
        <v>221053</v>
      </c>
      <c r="N7" s="11">
        <v>221053</v>
      </c>
      <c r="O7" s="11"/>
      <c r="P7" s="11"/>
      <c r="Q7" s="11"/>
      <c r="R7" s="11"/>
      <c r="S7" s="11">
        <v>890821</v>
      </c>
      <c r="T7" s="11">
        <v>1115474</v>
      </c>
      <c r="U7" s="11">
        <v>1092549</v>
      </c>
      <c r="V7" s="11">
        <v>3098844</v>
      </c>
      <c r="W7" s="11">
        <v>3319897</v>
      </c>
      <c r="X7" s="11">
        <v>5642453</v>
      </c>
      <c r="Y7" s="11">
        <v>-2322556</v>
      </c>
      <c r="Z7" s="2">
        <v>-41.16</v>
      </c>
      <c r="AA7" s="15">
        <v>5642453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1219712</v>
      </c>
      <c r="D10" s="10"/>
      <c r="E10" s="11"/>
      <c r="F10" s="11"/>
      <c r="G10" s="11"/>
      <c r="H10" s="11"/>
      <c r="I10" s="11"/>
      <c r="J10" s="11"/>
      <c r="K10" s="11">
        <v>1675518</v>
      </c>
      <c r="L10" s="11"/>
      <c r="M10" s="11"/>
      <c r="N10" s="11">
        <v>1675518</v>
      </c>
      <c r="O10" s="11"/>
      <c r="P10" s="11"/>
      <c r="Q10" s="11">
        <v>340861</v>
      </c>
      <c r="R10" s="11">
        <v>340861</v>
      </c>
      <c r="S10" s="11"/>
      <c r="T10" s="11"/>
      <c r="U10" s="11">
        <v>62244</v>
      </c>
      <c r="V10" s="11">
        <v>62244</v>
      </c>
      <c r="W10" s="11">
        <v>2078623</v>
      </c>
      <c r="X10" s="11"/>
      <c r="Y10" s="11">
        <v>2078623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16201586</v>
      </c>
      <c r="D11" s="50">
        <f t="shared" si="1"/>
        <v>0</v>
      </c>
      <c r="E11" s="51">
        <f t="shared" si="1"/>
        <v>40646832</v>
      </c>
      <c r="F11" s="51">
        <f t="shared" si="1"/>
        <v>14142453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2289553</v>
      </c>
      <c r="L11" s="51">
        <f t="shared" si="1"/>
        <v>2589260</v>
      </c>
      <c r="M11" s="51">
        <f t="shared" si="1"/>
        <v>4786624</v>
      </c>
      <c r="N11" s="51">
        <f t="shared" si="1"/>
        <v>9665437</v>
      </c>
      <c r="O11" s="51">
        <f t="shared" si="1"/>
        <v>998578</v>
      </c>
      <c r="P11" s="51">
        <f t="shared" si="1"/>
        <v>86850</v>
      </c>
      <c r="Q11" s="51">
        <f t="shared" si="1"/>
        <v>340861</v>
      </c>
      <c r="R11" s="51">
        <f t="shared" si="1"/>
        <v>1426289</v>
      </c>
      <c r="S11" s="51">
        <f t="shared" si="1"/>
        <v>1398551</v>
      </c>
      <c r="T11" s="51">
        <f t="shared" si="1"/>
        <v>1115474</v>
      </c>
      <c r="U11" s="51">
        <f t="shared" si="1"/>
        <v>1154793</v>
      </c>
      <c r="V11" s="51">
        <f t="shared" si="1"/>
        <v>3668818</v>
      </c>
      <c r="W11" s="51">
        <f t="shared" si="1"/>
        <v>14760544</v>
      </c>
      <c r="X11" s="51">
        <f t="shared" si="1"/>
        <v>14142453</v>
      </c>
      <c r="Y11" s="51">
        <f t="shared" si="1"/>
        <v>618091</v>
      </c>
      <c r="Z11" s="52">
        <f>+IF(X11&lt;&gt;0,+(Y11/X11)*100,0)</f>
        <v>4.370465293397122</v>
      </c>
      <c r="AA11" s="53">
        <f>SUM(AA6:AA10)</f>
        <v>14142453</v>
      </c>
    </row>
    <row r="12" spans="1:27" ht="13.5">
      <c r="A12" s="54" t="s">
        <v>38</v>
      </c>
      <c r="B12" s="35"/>
      <c r="C12" s="9">
        <v>15990625</v>
      </c>
      <c r="D12" s="10"/>
      <c r="E12" s="11"/>
      <c r="F12" s="11">
        <v>41816551</v>
      </c>
      <c r="G12" s="11"/>
      <c r="H12" s="11"/>
      <c r="I12" s="11"/>
      <c r="J12" s="11"/>
      <c r="K12" s="11"/>
      <c r="L12" s="11"/>
      <c r="M12" s="11">
        <v>3268502</v>
      </c>
      <c r="N12" s="11">
        <v>3268502</v>
      </c>
      <c r="O12" s="11">
        <v>2159885</v>
      </c>
      <c r="P12" s="11">
        <v>3938325</v>
      </c>
      <c r="Q12" s="11"/>
      <c r="R12" s="11">
        <v>6098210</v>
      </c>
      <c r="S12" s="11">
        <v>2396777</v>
      </c>
      <c r="T12" s="11">
        <v>3229488</v>
      </c>
      <c r="U12" s="11">
        <v>4281013</v>
      </c>
      <c r="V12" s="11">
        <v>9907278</v>
      </c>
      <c r="W12" s="11">
        <v>19273990</v>
      </c>
      <c r="X12" s="11">
        <v>41816551</v>
      </c>
      <c r="Y12" s="11">
        <v>-22542561</v>
      </c>
      <c r="Z12" s="2">
        <v>-53.91</v>
      </c>
      <c r="AA12" s="15">
        <v>41816551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1779213</v>
      </c>
      <c r="D15" s="10"/>
      <c r="E15" s="11">
        <v>6250000</v>
      </c>
      <c r="F15" s="11">
        <v>4910602</v>
      </c>
      <c r="G15" s="11"/>
      <c r="H15" s="11">
        <v>872556</v>
      </c>
      <c r="I15" s="11">
        <v>158626</v>
      </c>
      <c r="J15" s="11">
        <v>1031182</v>
      </c>
      <c r="K15" s="11">
        <v>1225115</v>
      </c>
      <c r="L15" s="11">
        <v>139627</v>
      </c>
      <c r="M15" s="11">
        <v>1113808</v>
      </c>
      <c r="N15" s="11">
        <v>2478550</v>
      </c>
      <c r="O15" s="11">
        <v>230601</v>
      </c>
      <c r="P15" s="11">
        <v>459159</v>
      </c>
      <c r="Q15" s="11">
        <v>149904</v>
      </c>
      <c r="R15" s="11">
        <v>839664</v>
      </c>
      <c r="S15" s="11">
        <v>328326</v>
      </c>
      <c r="T15" s="11"/>
      <c r="U15" s="11">
        <v>53300</v>
      </c>
      <c r="V15" s="11">
        <v>381626</v>
      </c>
      <c r="W15" s="11">
        <v>4731022</v>
      </c>
      <c r="X15" s="11">
        <v>4910602</v>
      </c>
      <c r="Y15" s="11">
        <v>-179580</v>
      </c>
      <c r="Z15" s="2">
        <v>-3.66</v>
      </c>
      <c r="AA15" s="15">
        <v>4910602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8230583</v>
      </c>
      <c r="D36" s="10">
        <f t="shared" si="4"/>
        <v>0</v>
      </c>
      <c r="E36" s="11">
        <f t="shared" si="4"/>
        <v>36346832</v>
      </c>
      <c r="F36" s="11">
        <f t="shared" si="4"/>
        <v>8500000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614035</v>
      </c>
      <c r="L36" s="11">
        <f t="shared" si="4"/>
        <v>2589260</v>
      </c>
      <c r="M36" s="11">
        <f t="shared" si="4"/>
        <v>4565571</v>
      </c>
      <c r="N36" s="11">
        <f t="shared" si="4"/>
        <v>7768866</v>
      </c>
      <c r="O36" s="11">
        <f t="shared" si="4"/>
        <v>998578</v>
      </c>
      <c r="P36" s="11">
        <f t="shared" si="4"/>
        <v>86850</v>
      </c>
      <c r="Q36" s="11">
        <f t="shared" si="4"/>
        <v>0</v>
      </c>
      <c r="R36" s="11">
        <f t="shared" si="4"/>
        <v>1085428</v>
      </c>
      <c r="S36" s="11">
        <f t="shared" si="4"/>
        <v>507730</v>
      </c>
      <c r="T36" s="11">
        <f t="shared" si="4"/>
        <v>0</v>
      </c>
      <c r="U36" s="11">
        <f t="shared" si="4"/>
        <v>0</v>
      </c>
      <c r="V36" s="11">
        <f t="shared" si="4"/>
        <v>507730</v>
      </c>
      <c r="W36" s="11">
        <f t="shared" si="4"/>
        <v>9362024</v>
      </c>
      <c r="X36" s="11">
        <f t="shared" si="4"/>
        <v>8500000</v>
      </c>
      <c r="Y36" s="11">
        <f t="shared" si="4"/>
        <v>862024</v>
      </c>
      <c r="Z36" s="2">
        <f aca="true" t="shared" si="5" ref="Z36:Z49">+IF(X36&lt;&gt;0,+(Y36/X36)*100,0)</f>
        <v>10.141458823529412</v>
      </c>
      <c r="AA36" s="15">
        <f>AA6+AA21</f>
        <v>8500000</v>
      </c>
    </row>
    <row r="37" spans="1:27" ht="13.5">
      <c r="A37" s="46" t="s">
        <v>33</v>
      </c>
      <c r="B37" s="47"/>
      <c r="C37" s="9">
        <f t="shared" si="4"/>
        <v>6751291</v>
      </c>
      <c r="D37" s="10">
        <f t="shared" si="4"/>
        <v>0</v>
      </c>
      <c r="E37" s="11">
        <f t="shared" si="4"/>
        <v>4300000</v>
      </c>
      <c r="F37" s="11">
        <f t="shared" si="4"/>
        <v>5642453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221053</v>
      </c>
      <c r="N37" s="11">
        <f t="shared" si="4"/>
        <v>221053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890821</v>
      </c>
      <c r="T37" s="11">
        <f t="shared" si="4"/>
        <v>1115474</v>
      </c>
      <c r="U37" s="11">
        <f t="shared" si="4"/>
        <v>1092549</v>
      </c>
      <c r="V37" s="11">
        <f t="shared" si="4"/>
        <v>3098844</v>
      </c>
      <c r="W37" s="11">
        <f t="shared" si="4"/>
        <v>3319897</v>
      </c>
      <c r="X37" s="11">
        <f t="shared" si="4"/>
        <v>5642453</v>
      </c>
      <c r="Y37" s="11">
        <f t="shared" si="4"/>
        <v>-2322556</v>
      </c>
      <c r="Z37" s="2">
        <f t="shared" si="5"/>
        <v>-41.16216829807887</v>
      </c>
      <c r="AA37" s="15">
        <f>AA7+AA22</f>
        <v>5642453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1219712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1675518</v>
      </c>
      <c r="L40" s="11">
        <f t="shared" si="4"/>
        <v>0</v>
      </c>
      <c r="M40" s="11">
        <f t="shared" si="4"/>
        <v>0</v>
      </c>
      <c r="N40" s="11">
        <f t="shared" si="4"/>
        <v>1675518</v>
      </c>
      <c r="O40" s="11">
        <f t="shared" si="4"/>
        <v>0</v>
      </c>
      <c r="P40" s="11">
        <f t="shared" si="4"/>
        <v>0</v>
      </c>
      <c r="Q40" s="11">
        <f t="shared" si="4"/>
        <v>340861</v>
      </c>
      <c r="R40" s="11">
        <f t="shared" si="4"/>
        <v>340861</v>
      </c>
      <c r="S40" s="11">
        <f t="shared" si="4"/>
        <v>0</v>
      </c>
      <c r="T40" s="11">
        <f t="shared" si="4"/>
        <v>0</v>
      </c>
      <c r="U40" s="11">
        <f t="shared" si="4"/>
        <v>62244</v>
      </c>
      <c r="V40" s="11">
        <f t="shared" si="4"/>
        <v>62244</v>
      </c>
      <c r="W40" s="11">
        <f t="shared" si="4"/>
        <v>2078623</v>
      </c>
      <c r="X40" s="11">
        <f t="shared" si="4"/>
        <v>0</v>
      </c>
      <c r="Y40" s="11">
        <f t="shared" si="4"/>
        <v>2078623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16201586</v>
      </c>
      <c r="D41" s="50">
        <f t="shared" si="6"/>
        <v>0</v>
      </c>
      <c r="E41" s="51">
        <f t="shared" si="6"/>
        <v>40646832</v>
      </c>
      <c r="F41" s="51">
        <f t="shared" si="6"/>
        <v>14142453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2289553</v>
      </c>
      <c r="L41" s="51">
        <f t="shared" si="6"/>
        <v>2589260</v>
      </c>
      <c r="M41" s="51">
        <f t="shared" si="6"/>
        <v>4786624</v>
      </c>
      <c r="N41" s="51">
        <f t="shared" si="6"/>
        <v>9665437</v>
      </c>
      <c r="O41" s="51">
        <f t="shared" si="6"/>
        <v>998578</v>
      </c>
      <c r="P41" s="51">
        <f t="shared" si="6"/>
        <v>86850</v>
      </c>
      <c r="Q41" s="51">
        <f t="shared" si="6"/>
        <v>340861</v>
      </c>
      <c r="R41" s="51">
        <f t="shared" si="6"/>
        <v>1426289</v>
      </c>
      <c r="S41" s="51">
        <f t="shared" si="6"/>
        <v>1398551</v>
      </c>
      <c r="T41" s="51">
        <f t="shared" si="6"/>
        <v>1115474</v>
      </c>
      <c r="U41" s="51">
        <f t="shared" si="6"/>
        <v>1154793</v>
      </c>
      <c r="V41" s="51">
        <f t="shared" si="6"/>
        <v>3668818</v>
      </c>
      <c r="W41" s="51">
        <f t="shared" si="6"/>
        <v>14760544</v>
      </c>
      <c r="X41" s="51">
        <f t="shared" si="6"/>
        <v>14142453</v>
      </c>
      <c r="Y41" s="51">
        <f t="shared" si="6"/>
        <v>618091</v>
      </c>
      <c r="Z41" s="52">
        <f t="shared" si="5"/>
        <v>4.370465293397122</v>
      </c>
      <c r="AA41" s="53">
        <f>SUM(AA36:AA40)</f>
        <v>14142453</v>
      </c>
    </row>
    <row r="42" spans="1:27" ht="13.5">
      <c r="A42" s="54" t="s">
        <v>38</v>
      </c>
      <c r="B42" s="35"/>
      <c r="C42" s="65">
        <f aca="true" t="shared" si="7" ref="C42:Y48">C12+C27</f>
        <v>15990625</v>
      </c>
      <c r="D42" s="66">
        <f t="shared" si="7"/>
        <v>0</v>
      </c>
      <c r="E42" s="67">
        <f t="shared" si="7"/>
        <v>0</v>
      </c>
      <c r="F42" s="67">
        <f t="shared" si="7"/>
        <v>41816551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3268502</v>
      </c>
      <c r="N42" s="67">
        <f t="shared" si="7"/>
        <v>3268502</v>
      </c>
      <c r="O42" s="67">
        <f t="shared" si="7"/>
        <v>2159885</v>
      </c>
      <c r="P42" s="67">
        <f t="shared" si="7"/>
        <v>3938325</v>
      </c>
      <c r="Q42" s="67">
        <f t="shared" si="7"/>
        <v>0</v>
      </c>
      <c r="R42" s="67">
        <f t="shared" si="7"/>
        <v>6098210</v>
      </c>
      <c r="S42" s="67">
        <f t="shared" si="7"/>
        <v>2396777</v>
      </c>
      <c r="T42" s="67">
        <f t="shared" si="7"/>
        <v>3229488</v>
      </c>
      <c r="U42" s="67">
        <f t="shared" si="7"/>
        <v>4281013</v>
      </c>
      <c r="V42" s="67">
        <f t="shared" si="7"/>
        <v>9907278</v>
      </c>
      <c r="W42" s="67">
        <f t="shared" si="7"/>
        <v>19273990</v>
      </c>
      <c r="X42" s="67">
        <f t="shared" si="7"/>
        <v>41816551</v>
      </c>
      <c r="Y42" s="67">
        <f t="shared" si="7"/>
        <v>-22542561</v>
      </c>
      <c r="Z42" s="69">
        <f t="shared" si="5"/>
        <v>-53.90822643407391</v>
      </c>
      <c r="AA42" s="68">
        <f aca="true" t="shared" si="8" ref="AA42:AA48">AA12+AA27</f>
        <v>41816551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1779213</v>
      </c>
      <c r="D45" s="66">
        <f t="shared" si="7"/>
        <v>0</v>
      </c>
      <c r="E45" s="67">
        <f t="shared" si="7"/>
        <v>6250000</v>
      </c>
      <c r="F45" s="67">
        <f t="shared" si="7"/>
        <v>4910602</v>
      </c>
      <c r="G45" s="67">
        <f t="shared" si="7"/>
        <v>0</v>
      </c>
      <c r="H45" s="67">
        <f t="shared" si="7"/>
        <v>872556</v>
      </c>
      <c r="I45" s="67">
        <f t="shared" si="7"/>
        <v>158626</v>
      </c>
      <c r="J45" s="67">
        <f t="shared" si="7"/>
        <v>1031182</v>
      </c>
      <c r="K45" s="67">
        <f t="shared" si="7"/>
        <v>1225115</v>
      </c>
      <c r="L45" s="67">
        <f t="shared" si="7"/>
        <v>139627</v>
      </c>
      <c r="M45" s="67">
        <f t="shared" si="7"/>
        <v>1113808</v>
      </c>
      <c r="N45" s="67">
        <f t="shared" si="7"/>
        <v>2478550</v>
      </c>
      <c r="O45" s="67">
        <f t="shared" si="7"/>
        <v>230601</v>
      </c>
      <c r="P45" s="67">
        <f t="shared" si="7"/>
        <v>459159</v>
      </c>
      <c r="Q45" s="67">
        <f t="shared" si="7"/>
        <v>149904</v>
      </c>
      <c r="R45" s="67">
        <f t="shared" si="7"/>
        <v>839664</v>
      </c>
      <c r="S45" s="67">
        <f t="shared" si="7"/>
        <v>328326</v>
      </c>
      <c r="T45" s="67">
        <f t="shared" si="7"/>
        <v>0</v>
      </c>
      <c r="U45" s="67">
        <f t="shared" si="7"/>
        <v>53300</v>
      </c>
      <c r="V45" s="67">
        <f t="shared" si="7"/>
        <v>381626</v>
      </c>
      <c r="W45" s="67">
        <f t="shared" si="7"/>
        <v>4731022</v>
      </c>
      <c r="X45" s="67">
        <f t="shared" si="7"/>
        <v>4910602</v>
      </c>
      <c r="Y45" s="67">
        <f t="shared" si="7"/>
        <v>-179580</v>
      </c>
      <c r="Z45" s="69">
        <f t="shared" si="5"/>
        <v>-3.6569854368160972</v>
      </c>
      <c r="AA45" s="68">
        <f t="shared" si="8"/>
        <v>4910602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33971424</v>
      </c>
      <c r="D49" s="78">
        <f t="shared" si="9"/>
        <v>0</v>
      </c>
      <c r="E49" s="79">
        <f t="shared" si="9"/>
        <v>46896832</v>
      </c>
      <c r="F49" s="79">
        <f t="shared" si="9"/>
        <v>60869606</v>
      </c>
      <c r="G49" s="79">
        <f t="shared" si="9"/>
        <v>0</v>
      </c>
      <c r="H49" s="79">
        <f t="shared" si="9"/>
        <v>872556</v>
      </c>
      <c r="I49" s="79">
        <f t="shared" si="9"/>
        <v>158626</v>
      </c>
      <c r="J49" s="79">
        <f t="shared" si="9"/>
        <v>1031182</v>
      </c>
      <c r="K49" s="79">
        <f t="shared" si="9"/>
        <v>3514668</v>
      </c>
      <c r="L49" s="79">
        <f t="shared" si="9"/>
        <v>2728887</v>
      </c>
      <c r="M49" s="79">
        <f t="shared" si="9"/>
        <v>9168934</v>
      </c>
      <c r="N49" s="79">
        <f t="shared" si="9"/>
        <v>15412489</v>
      </c>
      <c r="O49" s="79">
        <f t="shared" si="9"/>
        <v>3389064</v>
      </c>
      <c r="P49" s="79">
        <f t="shared" si="9"/>
        <v>4484334</v>
      </c>
      <c r="Q49" s="79">
        <f t="shared" si="9"/>
        <v>490765</v>
      </c>
      <c r="R49" s="79">
        <f t="shared" si="9"/>
        <v>8364163</v>
      </c>
      <c r="S49" s="79">
        <f t="shared" si="9"/>
        <v>4123654</v>
      </c>
      <c r="T49" s="79">
        <f t="shared" si="9"/>
        <v>4344962</v>
      </c>
      <c r="U49" s="79">
        <f t="shared" si="9"/>
        <v>5489106</v>
      </c>
      <c r="V49" s="79">
        <f t="shared" si="9"/>
        <v>13957722</v>
      </c>
      <c r="W49" s="79">
        <f t="shared" si="9"/>
        <v>38765556</v>
      </c>
      <c r="X49" s="79">
        <f t="shared" si="9"/>
        <v>60869606</v>
      </c>
      <c r="Y49" s="79">
        <f t="shared" si="9"/>
        <v>-22104050</v>
      </c>
      <c r="Z49" s="80">
        <f t="shared" si="5"/>
        <v>-36.313772098344124</v>
      </c>
      <c r="AA49" s="81">
        <f>SUM(AA41:AA48)</f>
        <v>60869606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1008394</v>
      </c>
      <c r="D51" s="66">
        <f t="shared" si="10"/>
        <v>0</v>
      </c>
      <c r="E51" s="67">
        <f t="shared" si="10"/>
        <v>2173426</v>
      </c>
      <c r="F51" s="67">
        <f t="shared" si="10"/>
        <v>2323426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2323426</v>
      </c>
      <c r="Y51" s="67">
        <f t="shared" si="10"/>
        <v>-2323426</v>
      </c>
      <c r="Z51" s="69">
        <f>+IF(X51&lt;&gt;0,+(Y51/X51)*100,0)</f>
        <v>-100</v>
      </c>
      <c r="AA51" s="68">
        <f>SUM(AA57:AA61)</f>
        <v>2323426</v>
      </c>
    </row>
    <row r="52" spans="1:27" ht="13.5">
      <c r="A52" s="84" t="s">
        <v>32</v>
      </c>
      <c r="B52" s="47"/>
      <c r="C52" s="9">
        <v>2040</v>
      </c>
      <c r="D52" s="10"/>
      <c r="E52" s="11">
        <v>400000</v>
      </c>
      <c r="F52" s="11">
        <v>600000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600000</v>
      </c>
      <c r="Y52" s="11">
        <v>-600000</v>
      </c>
      <c r="Z52" s="2">
        <v>-100</v>
      </c>
      <c r="AA52" s="15">
        <v>600000</v>
      </c>
    </row>
    <row r="53" spans="1:27" ht="13.5">
      <c r="A53" s="84" t="s">
        <v>33</v>
      </c>
      <c r="B53" s="47"/>
      <c r="C53" s="9">
        <v>290661</v>
      </c>
      <c r="D53" s="10"/>
      <c r="E53" s="11">
        <v>900000</v>
      </c>
      <c r="F53" s="11">
        <v>800000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800000</v>
      </c>
      <c r="Y53" s="11">
        <v>-800000</v>
      </c>
      <c r="Z53" s="2">
        <v>-100</v>
      </c>
      <c r="AA53" s="15">
        <v>800000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377356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670057</v>
      </c>
      <c r="D57" s="50">
        <f t="shared" si="11"/>
        <v>0</v>
      </c>
      <c r="E57" s="51">
        <f t="shared" si="11"/>
        <v>1300000</v>
      </c>
      <c r="F57" s="51">
        <f t="shared" si="11"/>
        <v>1400000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1400000</v>
      </c>
      <c r="Y57" s="51">
        <f t="shared" si="11"/>
        <v>-1400000</v>
      </c>
      <c r="Z57" s="52">
        <f>+IF(X57&lt;&gt;0,+(Y57/X57)*100,0)</f>
        <v>-100</v>
      </c>
      <c r="AA57" s="53">
        <f>SUM(AA52:AA56)</f>
        <v>1400000</v>
      </c>
    </row>
    <row r="58" spans="1:27" ht="13.5">
      <c r="A58" s="86" t="s">
        <v>38</v>
      </c>
      <c r="B58" s="35"/>
      <c r="C58" s="9"/>
      <c r="D58" s="10"/>
      <c r="E58" s="11"/>
      <c r="F58" s="11">
        <v>120000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120000</v>
      </c>
      <c r="Y58" s="11">
        <v>-120000</v>
      </c>
      <c r="Z58" s="2">
        <v>-100</v>
      </c>
      <c r="AA58" s="15">
        <v>120000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338337</v>
      </c>
      <c r="D61" s="10"/>
      <c r="E61" s="11">
        <v>873426</v>
      </c>
      <c r="F61" s="11">
        <v>803426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803426</v>
      </c>
      <c r="Y61" s="11">
        <v>-803426</v>
      </c>
      <c r="Z61" s="2">
        <v>-100</v>
      </c>
      <c r="AA61" s="15">
        <v>803426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1008394</v>
      </c>
      <c r="D68" s="10">
        <v>514764</v>
      </c>
      <c r="E68" s="11">
        <v>2173426</v>
      </c>
      <c r="F68" s="11">
        <v>2323426</v>
      </c>
      <c r="G68" s="11">
        <v>37206</v>
      </c>
      <c r="H68" s="11">
        <v>3391</v>
      </c>
      <c r="I68" s="11">
        <v>25179</v>
      </c>
      <c r="J68" s="11">
        <v>65776</v>
      </c>
      <c r="K68" s="11"/>
      <c r="L68" s="11">
        <v>224137</v>
      </c>
      <c r="M68" s="11">
        <v>46333</v>
      </c>
      <c r="N68" s="11">
        <v>270470</v>
      </c>
      <c r="O68" s="11">
        <v>45057</v>
      </c>
      <c r="P68" s="11">
        <v>133461</v>
      </c>
      <c r="Q68" s="11">
        <v>140082</v>
      </c>
      <c r="R68" s="11">
        <v>318600</v>
      </c>
      <c r="S68" s="11">
        <v>282261</v>
      </c>
      <c r="T68" s="11"/>
      <c r="U68" s="11"/>
      <c r="V68" s="11">
        <v>282261</v>
      </c>
      <c r="W68" s="11">
        <v>937107</v>
      </c>
      <c r="X68" s="11">
        <v>2323426</v>
      </c>
      <c r="Y68" s="11">
        <v>-1386319</v>
      </c>
      <c r="Z68" s="2">
        <v>-59.67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1008394</v>
      </c>
      <c r="D69" s="78">
        <f t="shared" si="12"/>
        <v>514764</v>
      </c>
      <c r="E69" s="79">
        <f t="shared" si="12"/>
        <v>2173426</v>
      </c>
      <c r="F69" s="79">
        <f t="shared" si="12"/>
        <v>2323426</v>
      </c>
      <c r="G69" s="79">
        <f t="shared" si="12"/>
        <v>37206</v>
      </c>
      <c r="H69" s="79">
        <f t="shared" si="12"/>
        <v>3391</v>
      </c>
      <c r="I69" s="79">
        <f t="shared" si="12"/>
        <v>25179</v>
      </c>
      <c r="J69" s="79">
        <f t="shared" si="12"/>
        <v>65776</v>
      </c>
      <c r="K69" s="79">
        <f t="shared" si="12"/>
        <v>0</v>
      </c>
      <c r="L69" s="79">
        <f t="shared" si="12"/>
        <v>224137</v>
      </c>
      <c r="M69" s="79">
        <f t="shared" si="12"/>
        <v>46333</v>
      </c>
      <c r="N69" s="79">
        <f t="shared" si="12"/>
        <v>270470</v>
      </c>
      <c r="O69" s="79">
        <f t="shared" si="12"/>
        <v>45057</v>
      </c>
      <c r="P69" s="79">
        <f t="shared" si="12"/>
        <v>133461</v>
      </c>
      <c r="Q69" s="79">
        <f t="shared" si="12"/>
        <v>140082</v>
      </c>
      <c r="R69" s="79">
        <f t="shared" si="12"/>
        <v>318600</v>
      </c>
      <c r="S69" s="79">
        <f t="shared" si="12"/>
        <v>282261</v>
      </c>
      <c r="T69" s="79">
        <f t="shared" si="12"/>
        <v>0</v>
      </c>
      <c r="U69" s="79">
        <f t="shared" si="12"/>
        <v>0</v>
      </c>
      <c r="V69" s="79">
        <f t="shared" si="12"/>
        <v>282261</v>
      </c>
      <c r="W69" s="79">
        <f t="shared" si="12"/>
        <v>937107</v>
      </c>
      <c r="X69" s="79">
        <f t="shared" si="12"/>
        <v>2323426</v>
      </c>
      <c r="Y69" s="79">
        <f t="shared" si="12"/>
        <v>-1386319</v>
      </c>
      <c r="Z69" s="80">
        <f>+IF(X69&lt;&gt;0,+(Y69/X69)*100,0)</f>
        <v>-59.66701758523835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6826086</v>
      </c>
      <c r="D5" s="42">
        <f t="shared" si="0"/>
        <v>0</v>
      </c>
      <c r="E5" s="43">
        <f t="shared" si="0"/>
        <v>52706220</v>
      </c>
      <c r="F5" s="43">
        <f t="shared" si="0"/>
        <v>73618285</v>
      </c>
      <c r="G5" s="43">
        <f t="shared" si="0"/>
        <v>126723</v>
      </c>
      <c r="H5" s="43">
        <f t="shared" si="0"/>
        <v>73359</v>
      </c>
      <c r="I5" s="43">
        <f t="shared" si="0"/>
        <v>1233276</v>
      </c>
      <c r="J5" s="43">
        <f t="shared" si="0"/>
        <v>1433358</v>
      </c>
      <c r="K5" s="43">
        <f t="shared" si="0"/>
        <v>3060600</v>
      </c>
      <c r="L5" s="43">
        <f t="shared" si="0"/>
        <v>1317860</v>
      </c>
      <c r="M5" s="43">
        <f t="shared" si="0"/>
        <v>934296</v>
      </c>
      <c r="N5" s="43">
        <f t="shared" si="0"/>
        <v>5312756</v>
      </c>
      <c r="O5" s="43">
        <f t="shared" si="0"/>
        <v>19080</v>
      </c>
      <c r="P5" s="43">
        <f t="shared" si="0"/>
        <v>3200547</v>
      </c>
      <c r="Q5" s="43">
        <f t="shared" si="0"/>
        <v>1134145</v>
      </c>
      <c r="R5" s="43">
        <f t="shared" si="0"/>
        <v>4353772</v>
      </c>
      <c r="S5" s="43">
        <f t="shared" si="0"/>
        <v>1025607</v>
      </c>
      <c r="T5" s="43">
        <f t="shared" si="0"/>
        <v>7317504</v>
      </c>
      <c r="U5" s="43">
        <f t="shared" si="0"/>
        <v>5060241</v>
      </c>
      <c r="V5" s="43">
        <f t="shared" si="0"/>
        <v>13403352</v>
      </c>
      <c r="W5" s="43">
        <f t="shared" si="0"/>
        <v>24503238</v>
      </c>
      <c r="X5" s="43">
        <f t="shared" si="0"/>
        <v>73618285</v>
      </c>
      <c r="Y5" s="43">
        <f t="shared" si="0"/>
        <v>-49115047</v>
      </c>
      <c r="Z5" s="44">
        <f>+IF(X5&lt;&gt;0,+(Y5/X5)*100,0)</f>
        <v>-66.71582610217013</v>
      </c>
      <c r="AA5" s="45">
        <f>SUM(AA11:AA18)</f>
        <v>73618285</v>
      </c>
    </row>
    <row r="6" spans="1:27" ht="13.5">
      <c r="A6" s="46" t="s">
        <v>32</v>
      </c>
      <c r="B6" s="47"/>
      <c r="C6" s="9"/>
      <c r="D6" s="10"/>
      <c r="E6" s="11">
        <v>23700000</v>
      </c>
      <c r="F6" s="11">
        <v>32307803</v>
      </c>
      <c r="G6" s="11"/>
      <c r="H6" s="11">
        <v>56859</v>
      </c>
      <c r="I6" s="11">
        <v>203384</v>
      </c>
      <c r="J6" s="11">
        <v>260243</v>
      </c>
      <c r="K6" s="11">
        <v>1872763</v>
      </c>
      <c r="L6" s="11">
        <v>1317860</v>
      </c>
      <c r="M6" s="11">
        <v>458100</v>
      </c>
      <c r="N6" s="11">
        <v>3648723</v>
      </c>
      <c r="O6" s="11"/>
      <c r="P6" s="11">
        <v>165775</v>
      </c>
      <c r="Q6" s="11">
        <v>915252</v>
      </c>
      <c r="R6" s="11">
        <v>1081027</v>
      </c>
      <c r="S6" s="11">
        <v>947592</v>
      </c>
      <c r="T6" s="11">
        <v>1184429</v>
      </c>
      <c r="U6" s="11">
        <v>729744</v>
      </c>
      <c r="V6" s="11">
        <v>2861765</v>
      </c>
      <c r="W6" s="11">
        <v>7851758</v>
      </c>
      <c r="X6" s="11">
        <v>32307803</v>
      </c>
      <c r="Y6" s="11">
        <v>-24456045</v>
      </c>
      <c r="Z6" s="2">
        <v>-75.7</v>
      </c>
      <c r="AA6" s="15">
        <v>32307803</v>
      </c>
    </row>
    <row r="7" spans="1:27" ht="13.5">
      <c r="A7" s="46" t="s">
        <v>33</v>
      </c>
      <c r="B7" s="47"/>
      <c r="C7" s="9"/>
      <c r="D7" s="10"/>
      <c r="E7" s="11">
        <v>2500000</v>
      </c>
      <c r="F7" s="11">
        <v>4272688</v>
      </c>
      <c r="G7" s="11"/>
      <c r="H7" s="11"/>
      <c r="I7" s="11">
        <v>920242</v>
      </c>
      <c r="J7" s="11">
        <v>920242</v>
      </c>
      <c r="K7" s="11">
        <v>193403</v>
      </c>
      <c r="L7" s="11"/>
      <c r="M7" s="11"/>
      <c r="N7" s="11">
        <v>193403</v>
      </c>
      <c r="O7" s="11"/>
      <c r="P7" s="11"/>
      <c r="Q7" s="11"/>
      <c r="R7" s="11"/>
      <c r="S7" s="11"/>
      <c r="T7" s="11"/>
      <c r="U7" s="11"/>
      <c r="V7" s="11"/>
      <c r="W7" s="11">
        <v>1113645</v>
      </c>
      <c r="X7" s="11">
        <v>4272688</v>
      </c>
      <c r="Y7" s="11">
        <v>-3159043</v>
      </c>
      <c r="Z7" s="2">
        <v>-73.94</v>
      </c>
      <c r="AA7" s="15">
        <v>4272688</v>
      </c>
    </row>
    <row r="8" spans="1:27" ht="13.5">
      <c r="A8" s="46" t="s">
        <v>34</v>
      </c>
      <c r="B8" s="47"/>
      <c r="C8" s="9"/>
      <c r="D8" s="10"/>
      <c r="E8" s="11"/>
      <c r="F8" s="11">
        <v>120000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120000</v>
      </c>
      <c r="Y8" s="11">
        <v>-120000</v>
      </c>
      <c r="Z8" s="2">
        <v>-100</v>
      </c>
      <c r="AA8" s="15">
        <v>120000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26200000</v>
      </c>
      <c r="F11" s="51">
        <f t="shared" si="1"/>
        <v>36700491</v>
      </c>
      <c r="G11" s="51">
        <f t="shared" si="1"/>
        <v>0</v>
      </c>
      <c r="H11" s="51">
        <f t="shared" si="1"/>
        <v>56859</v>
      </c>
      <c r="I11" s="51">
        <f t="shared" si="1"/>
        <v>1123626</v>
      </c>
      <c r="J11" s="51">
        <f t="shared" si="1"/>
        <v>1180485</v>
      </c>
      <c r="K11" s="51">
        <f t="shared" si="1"/>
        <v>2066166</v>
      </c>
      <c r="L11" s="51">
        <f t="shared" si="1"/>
        <v>1317860</v>
      </c>
      <c r="M11" s="51">
        <f t="shared" si="1"/>
        <v>458100</v>
      </c>
      <c r="N11" s="51">
        <f t="shared" si="1"/>
        <v>3842126</v>
      </c>
      <c r="O11" s="51">
        <f t="shared" si="1"/>
        <v>0</v>
      </c>
      <c r="P11" s="51">
        <f t="shared" si="1"/>
        <v>165775</v>
      </c>
      <c r="Q11" s="51">
        <f t="shared" si="1"/>
        <v>915252</v>
      </c>
      <c r="R11" s="51">
        <f t="shared" si="1"/>
        <v>1081027</v>
      </c>
      <c r="S11" s="51">
        <f t="shared" si="1"/>
        <v>947592</v>
      </c>
      <c r="T11" s="51">
        <f t="shared" si="1"/>
        <v>1184429</v>
      </c>
      <c r="U11" s="51">
        <f t="shared" si="1"/>
        <v>729744</v>
      </c>
      <c r="V11" s="51">
        <f t="shared" si="1"/>
        <v>2861765</v>
      </c>
      <c r="W11" s="51">
        <f t="shared" si="1"/>
        <v>8965403</v>
      </c>
      <c r="X11" s="51">
        <f t="shared" si="1"/>
        <v>36700491</v>
      </c>
      <c r="Y11" s="51">
        <f t="shared" si="1"/>
        <v>-27735088</v>
      </c>
      <c r="Z11" s="52">
        <f>+IF(X11&lt;&gt;0,+(Y11/X11)*100,0)</f>
        <v>-75.57143581539549</v>
      </c>
      <c r="AA11" s="53">
        <f>SUM(AA6:AA10)</f>
        <v>36700491</v>
      </c>
    </row>
    <row r="12" spans="1:27" ht="13.5">
      <c r="A12" s="54" t="s">
        <v>38</v>
      </c>
      <c r="B12" s="35"/>
      <c r="C12" s="9">
        <v>2806559</v>
      </c>
      <c r="D12" s="10"/>
      <c r="E12" s="11">
        <v>9260000</v>
      </c>
      <c r="F12" s="11">
        <v>10765654</v>
      </c>
      <c r="G12" s="11">
        <v>57855</v>
      </c>
      <c r="H12" s="11"/>
      <c r="I12" s="11">
        <v>109650</v>
      </c>
      <c r="J12" s="11">
        <v>167505</v>
      </c>
      <c r="K12" s="11"/>
      <c r="L12" s="11"/>
      <c r="M12" s="11">
        <v>436493</v>
      </c>
      <c r="N12" s="11">
        <v>436493</v>
      </c>
      <c r="O12" s="11">
        <v>19080</v>
      </c>
      <c r="P12" s="11"/>
      <c r="Q12" s="11"/>
      <c r="R12" s="11">
        <v>19080</v>
      </c>
      <c r="S12" s="11">
        <v>78015</v>
      </c>
      <c r="T12" s="11">
        <v>121561</v>
      </c>
      <c r="U12" s="11">
        <v>365531</v>
      </c>
      <c r="V12" s="11">
        <v>565107</v>
      </c>
      <c r="W12" s="11">
        <v>1188185</v>
      </c>
      <c r="X12" s="11">
        <v>10765654</v>
      </c>
      <c r="Y12" s="11">
        <v>-9577469</v>
      </c>
      <c r="Z12" s="2">
        <v>-88.96</v>
      </c>
      <c r="AA12" s="15">
        <v>10765654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3855191</v>
      </c>
      <c r="D15" s="10"/>
      <c r="E15" s="11">
        <v>17246220</v>
      </c>
      <c r="F15" s="11">
        <v>25952140</v>
      </c>
      <c r="G15" s="11">
        <v>68868</v>
      </c>
      <c r="H15" s="11">
        <v>16500</v>
      </c>
      <c r="I15" s="11"/>
      <c r="J15" s="11">
        <v>85368</v>
      </c>
      <c r="K15" s="11">
        <v>994434</v>
      </c>
      <c r="L15" s="11"/>
      <c r="M15" s="11">
        <v>39703</v>
      </c>
      <c r="N15" s="11">
        <v>1034137</v>
      </c>
      <c r="O15" s="11"/>
      <c r="P15" s="11">
        <v>3034772</v>
      </c>
      <c r="Q15" s="11">
        <v>218893</v>
      </c>
      <c r="R15" s="11">
        <v>3253665</v>
      </c>
      <c r="S15" s="11"/>
      <c r="T15" s="11">
        <v>6011514</v>
      </c>
      <c r="U15" s="11">
        <v>3964966</v>
      </c>
      <c r="V15" s="11">
        <v>9976480</v>
      </c>
      <c r="W15" s="11">
        <v>14349650</v>
      </c>
      <c r="X15" s="11">
        <v>25952140</v>
      </c>
      <c r="Y15" s="11">
        <v>-11602490</v>
      </c>
      <c r="Z15" s="2">
        <v>-44.71</v>
      </c>
      <c r="AA15" s="15">
        <v>25952140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164336</v>
      </c>
      <c r="D18" s="17"/>
      <c r="E18" s="18"/>
      <c r="F18" s="18">
        <v>200000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200000</v>
      </c>
      <c r="Y18" s="18">
        <v>-200000</v>
      </c>
      <c r="Z18" s="3">
        <v>-100</v>
      </c>
      <c r="AA18" s="23">
        <v>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23700000</v>
      </c>
      <c r="F36" s="11">
        <f t="shared" si="4"/>
        <v>32307803</v>
      </c>
      <c r="G36" s="11">
        <f t="shared" si="4"/>
        <v>0</v>
      </c>
      <c r="H36" s="11">
        <f t="shared" si="4"/>
        <v>56859</v>
      </c>
      <c r="I36" s="11">
        <f t="shared" si="4"/>
        <v>203384</v>
      </c>
      <c r="J36" s="11">
        <f t="shared" si="4"/>
        <v>260243</v>
      </c>
      <c r="K36" s="11">
        <f t="shared" si="4"/>
        <v>1872763</v>
      </c>
      <c r="L36" s="11">
        <f t="shared" si="4"/>
        <v>1317860</v>
      </c>
      <c r="M36" s="11">
        <f t="shared" si="4"/>
        <v>458100</v>
      </c>
      <c r="N36" s="11">
        <f t="shared" si="4"/>
        <v>3648723</v>
      </c>
      <c r="O36" s="11">
        <f t="shared" si="4"/>
        <v>0</v>
      </c>
      <c r="P36" s="11">
        <f t="shared" si="4"/>
        <v>165775</v>
      </c>
      <c r="Q36" s="11">
        <f t="shared" si="4"/>
        <v>915252</v>
      </c>
      <c r="R36" s="11">
        <f t="shared" si="4"/>
        <v>1081027</v>
      </c>
      <c r="S36" s="11">
        <f t="shared" si="4"/>
        <v>947592</v>
      </c>
      <c r="T36" s="11">
        <f t="shared" si="4"/>
        <v>1184429</v>
      </c>
      <c r="U36" s="11">
        <f t="shared" si="4"/>
        <v>729744</v>
      </c>
      <c r="V36" s="11">
        <f t="shared" si="4"/>
        <v>2861765</v>
      </c>
      <c r="W36" s="11">
        <f t="shared" si="4"/>
        <v>7851758</v>
      </c>
      <c r="X36" s="11">
        <f t="shared" si="4"/>
        <v>32307803</v>
      </c>
      <c r="Y36" s="11">
        <f t="shared" si="4"/>
        <v>-24456045</v>
      </c>
      <c r="Z36" s="2">
        <f aca="true" t="shared" si="5" ref="Z36:Z49">+IF(X36&lt;&gt;0,+(Y36/X36)*100,0)</f>
        <v>-75.69702279043858</v>
      </c>
      <c r="AA36" s="15">
        <f>AA6+AA21</f>
        <v>32307803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2500000</v>
      </c>
      <c r="F37" s="11">
        <f t="shared" si="4"/>
        <v>4272688</v>
      </c>
      <c r="G37" s="11">
        <f t="shared" si="4"/>
        <v>0</v>
      </c>
      <c r="H37" s="11">
        <f t="shared" si="4"/>
        <v>0</v>
      </c>
      <c r="I37" s="11">
        <f t="shared" si="4"/>
        <v>920242</v>
      </c>
      <c r="J37" s="11">
        <f t="shared" si="4"/>
        <v>920242</v>
      </c>
      <c r="K37" s="11">
        <f t="shared" si="4"/>
        <v>193403</v>
      </c>
      <c r="L37" s="11">
        <f t="shared" si="4"/>
        <v>0</v>
      </c>
      <c r="M37" s="11">
        <f t="shared" si="4"/>
        <v>0</v>
      </c>
      <c r="N37" s="11">
        <f t="shared" si="4"/>
        <v>193403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1113645</v>
      </c>
      <c r="X37" s="11">
        <f t="shared" si="4"/>
        <v>4272688</v>
      </c>
      <c r="Y37" s="11">
        <f t="shared" si="4"/>
        <v>-3159043</v>
      </c>
      <c r="Z37" s="2">
        <f t="shared" si="5"/>
        <v>-73.93572851563232</v>
      </c>
      <c r="AA37" s="15">
        <f>AA7+AA22</f>
        <v>4272688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120000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120000</v>
      </c>
      <c r="Y38" s="11">
        <f t="shared" si="4"/>
        <v>-120000</v>
      </c>
      <c r="Z38" s="2">
        <f t="shared" si="5"/>
        <v>-100</v>
      </c>
      <c r="AA38" s="15">
        <f>AA8+AA23</f>
        <v>120000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26200000</v>
      </c>
      <c r="F41" s="51">
        <f t="shared" si="6"/>
        <v>36700491</v>
      </c>
      <c r="G41" s="51">
        <f t="shared" si="6"/>
        <v>0</v>
      </c>
      <c r="H41" s="51">
        <f t="shared" si="6"/>
        <v>56859</v>
      </c>
      <c r="I41" s="51">
        <f t="shared" si="6"/>
        <v>1123626</v>
      </c>
      <c r="J41" s="51">
        <f t="shared" si="6"/>
        <v>1180485</v>
      </c>
      <c r="K41" s="51">
        <f t="shared" si="6"/>
        <v>2066166</v>
      </c>
      <c r="L41" s="51">
        <f t="shared" si="6"/>
        <v>1317860</v>
      </c>
      <c r="M41" s="51">
        <f t="shared" si="6"/>
        <v>458100</v>
      </c>
      <c r="N41" s="51">
        <f t="shared" si="6"/>
        <v>3842126</v>
      </c>
      <c r="O41" s="51">
        <f t="shared" si="6"/>
        <v>0</v>
      </c>
      <c r="P41" s="51">
        <f t="shared" si="6"/>
        <v>165775</v>
      </c>
      <c r="Q41" s="51">
        <f t="shared" si="6"/>
        <v>915252</v>
      </c>
      <c r="R41" s="51">
        <f t="shared" si="6"/>
        <v>1081027</v>
      </c>
      <c r="S41" s="51">
        <f t="shared" si="6"/>
        <v>947592</v>
      </c>
      <c r="T41" s="51">
        <f t="shared" si="6"/>
        <v>1184429</v>
      </c>
      <c r="U41" s="51">
        <f t="shared" si="6"/>
        <v>729744</v>
      </c>
      <c r="V41" s="51">
        <f t="shared" si="6"/>
        <v>2861765</v>
      </c>
      <c r="W41" s="51">
        <f t="shared" si="6"/>
        <v>8965403</v>
      </c>
      <c r="X41" s="51">
        <f t="shared" si="6"/>
        <v>36700491</v>
      </c>
      <c r="Y41" s="51">
        <f t="shared" si="6"/>
        <v>-27735088</v>
      </c>
      <c r="Z41" s="52">
        <f t="shared" si="5"/>
        <v>-75.57143581539549</v>
      </c>
      <c r="AA41" s="53">
        <f>SUM(AA36:AA40)</f>
        <v>36700491</v>
      </c>
    </row>
    <row r="42" spans="1:27" ht="13.5">
      <c r="A42" s="54" t="s">
        <v>38</v>
      </c>
      <c r="B42" s="35"/>
      <c r="C42" s="65">
        <f aca="true" t="shared" si="7" ref="C42:Y48">C12+C27</f>
        <v>2806559</v>
      </c>
      <c r="D42" s="66">
        <f t="shared" si="7"/>
        <v>0</v>
      </c>
      <c r="E42" s="67">
        <f t="shared" si="7"/>
        <v>9260000</v>
      </c>
      <c r="F42" s="67">
        <f t="shared" si="7"/>
        <v>10765654</v>
      </c>
      <c r="G42" s="67">
        <f t="shared" si="7"/>
        <v>57855</v>
      </c>
      <c r="H42" s="67">
        <f t="shared" si="7"/>
        <v>0</v>
      </c>
      <c r="I42" s="67">
        <f t="shared" si="7"/>
        <v>109650</v>
      </c>
      <c r="J42" s="67">
        <f t="shared" si="7"/>
        <v>167505</v>
      </c>
      <c r="K42" s="67">
        <f t="shared" si="7"/>
        <v>0</v>
      </c>
      <c r="L42" s="67">
        <f t="shared" si="7"/>
        <v>0</v>
      </c>
      <c r="M42" s="67">
        <f t="shared" si="7"/>
        <v>436493</v>
      </c>
      <c r="N42" s="67">
        <f t="shared" si="7"/>
        <v>436493</v>
      </c>
      <c r="O42" s="67">
        <f t="shared" si="7"/>
        <v>19080</v>
      </c>
      <c r="P42" s="67">
        <f t="shared" si="7"/>
        <v>0</v>
      </c>
      <c r="Q42" s="67">
        <f t="shared" si="7"/>
        <v>0</v>
      </c>
      <c r="R42" s="67">
        <f t="shared" si="7"/>
        <v>19080</v>
      </c>
      <c r="S42" s="67">
        <f t="shared" si="7"/>
        <v>78015</v>
      </c>
      <c r="T42" s="67">
        <f t="shared" si="7"/>
        <v>121561</v>
      </c>
      <c r="U42" s="67">
        <f t="shared" si="7"/>
        <v>365531</v>
      </c>
      <c r="V42" s="67">
        <f t="shared" si="7"/>
        <v>565107</v>
      </c>
      <c r="W42" s="67">
        <f t="shared" si="7"/>
        <v>1188185</v>
      </c>
      <c r="X42" s="67">
        <f t="shared" si="7"/>
        <v>10765654</v>
      </c>
      <c r="Y42" s="67">
        <f t="shared" si="7"/>
        <v>-9577469</v>
      </c>
      <c r="Z42" s="69">
        <f t="shared" si="5"/>
        <v>-88.9631879308029</v>
      </c>
      <c r="AA42" s="68">
        <f aca="true" t="shared" si="8" ref="AA42:AA48">AA12+AA27</f>
        <v>10765654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3855191</v>
      </c>
      <c r="D45" s="66">
        <f t="shared" si="7"/>
        <v>0</v>
      </c>
      <c r="E45" s="67">
        <f t="shared" si="7"/>
        <v>17246220</v>
      </c>
      <c r="F45" s="67">
        <f t="shared" si="7"/>
        <v>25952140</v>
      </c>
      <c r="G45" s="67">
        <f t="shared" si="7"/>
        <v>68868</v>
      </c>
      <c r="H45" s="67">
        <f t="shared" si="7"/>
        <v>16500</v>
      </c>
      <c r="I45" s="67">
        <f t="shared" si="7"/>
        <v>0</v>
      </c>
      <c r="J45" s="67">
        <f t="shared" si="7"/>
        <v>85368</v>
      </c>
      <c r="K45" s="67">
        <f t="shared" si="7"/>
        <v>994434</v>
      </c>
      <c r="L45" s="67">
        <f t="shared" si="7"/>
        <v>0</v>
      </c>
      <c r="M45" s="67">
        <f t="shared" si="7"/>
        <v>39703</v>
      </c>
      <c r="N45" s="67">
        <f t="shared" si="7"/>
        <v>1034137</v>
      </c>
      <c r="O45" s="67">
        <f t="shared" si="7"/>
        <v>0</v>
      </c>
      <c r="P45" s="67">
        <f t="shared" si="7"/>
        <v>3034772</v>
      </c>
      <c r="Q45" s="67">
        <f t="shared" si="7"/>
        <v>218893</v>
      </c>
      <c r="R45" s="67">
        <f t="shared" si="7"/>
        <v>3253665</v>
      </c>
      <c r="S45" s="67">
        <f t="shared" si="7"/>
        <v>0</v>
      </c>
      <c r="T45" s="67">
        <f t="shared" si="7"/>
        <v>6011514</v>
      </c>
      <c r="U45" s="67">
        <f t="shared" si="7"/>
        <v>3964966</v>
      </c>
      <c r="V45" s="67">
        <f t="shared" si="7"/>
        <v>9976480</v>
      </c>
      <c r="W45" s="67">
        <f t="shared" si="7"/>
        <v>14349650</v>
      </c>
      <c r="X45" s="67">
        <f t="shared" si="7"/>
        <v>25952140</v>
      </c>
      <c r="Y45" s="67">
        <f t="shared" si="7"/>
        <v>-11602490</v>
      </c>
      <c r="Z45" s="69">
        <f t="shared" si="5"/>
        <v>-44.707257282058436</v>
      </c>
      <c r="AA45" s="68">
        <f t="shared" si="8"/>
        <v>25952140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164336</v>
      </c>
      <c r="D48" s="66">
        <f t="shared" si="7"/>
        <v>0</v>
      </c>
      <c r="E48" s="67">
        <f t="shared" si="7"/>
        <v>0</v>
      </c>
      <c r="F48" s="67">
        <f t="shared" si="7"/>
        <v>200000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200000</v>
      </c>
      <c r="Y48" s="67">
        <f t="shared" si="7"/>
        <v>-200000</v>
      </c>
      <c r="Z48" s="69">
        <f t="shared" si="5"/>
        <v>-100</v>
      </c>
      <c r="AA48" s="68">
        <f t="shared" si="8"/>
        <v>200000</v>
      </c>
    </row>
    <row r="49" spans="1:27" ht="13.5">
      <c r="A49" s="75" t="s">
        <v>49</v>
      </c>
      <c r="B49" s="76"/>
      <c r="C49" s="77">
        <f aca="true" t="shared" si="9" ref="C49:Y49">SUM(C41:C48)</f>
        <v>6826086</v>
      </c>
      <c r="D49" s="78">
        <f t="shared" si="9"/>
        <v>0</v>
      </c>
      <c r="E49" s="79">
        <f t="shared" si="9"/>
        <v>52706220</v>
      </c>
      <c r="F49" s="79">
        <f t="shared" si="9"/>
        <v>73618285</v>
      </c>
      <c r="G49" s="79">
        <f t="shared" si="9"/>
        <v>126723</v>
      </c>
      <c r="H49" s="79">
        <f t="shared" si="9"/>
        <v>73359</v>
      </c>
      <c r="I49" s="79">
        <f t="shared" si="9"/>
        <v>1233276</v>
      </c>
      <c r="J49" s="79">
        <f t="shared" si="9"/>
        <v>1433358</v>
      </c>
      <c r="K49" s="79">
        <f t="shared" si="9"/>
        <v>3060600</v>
      </c>
      <c r="L49" s="79">
        <f t="shared" si="9"/>
        <v>1317860</v>
      </c>
      <c r="M49" s="79">
        <f t="shared" si="9"/>
        <v>934296</v>
      </c>
      <c r="N49" s="79">
        <f t="shared" si="9"/>
        <v>5312756</v>
      </c>
      <c r="O49" s="79">
        <f t="shared" si="9"/>
        <v>19080</v>
      </c>
      <c r="P49" s="79">
        <f t="shared" si="9"/>
        <v>3200547</v>
      </c>
      <c r="Q49" s="79">
        <f t="shared" si="9"/>
        <v>1134145</v>
      </c>
      <c r="R49" s="79">
        <f t="shared" si="9"/>
        <v>4353772</v>
      </c>
      <c r="S49" s="79">
        <f t="shared" si="9"/>
        <v>1025607</v>
      </c>
      <c r="T49" s="79">
        <f t="shared" si="9"/>
        <v>7317504</v>
      </c>
      <c r="U49" s="79">
        <f t="shared" si="9"/>
        <v>5060241</v>
      </c>
      <c r="V49" s="79">
        <f t="shared" si="9"/>
        <v>13403352</v>
      </c>
      <c r="W49" s="79">
        <f t="shared" si="9"/>
        <v>24503238</v>
      </c>
      <c r="X49" s="79">
        <f t="shared" si="9"/>
        <v>73618285</v>
      </c>
      <c r="Y49" s="79">
        <f t="shared" si="9"/>
        <v>-49115047</v>
      </c>
      <c r="Z49" s="80">
        <f t="shared" si="5"/>
        <v>-66.71582610217013</v>
      </c>
      <c r="AA49" s="81">
        <f>SUM(AA41:AA48)</f>
        <v>73618285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1088783</v>
      </c>
      <c r="D51" s="66">
        <f t="shared" si="10"/>
        <v>0</v>
      </c>
      <c r="E51" s="67">
        <f t="shared" si="10"/>
        <v>5331477</v>
      </c>
      <c r="F51" s="67">
        <f t="shared" si="10"/>
        <v>5541477</v>
      </c>
      <c r="G51" s="67">
        <f t="shared" si="10"/>
        <v>29448</v>
      </c>
      <c r="H51" s="67">
        <f t="shared" si="10"/>
        <v>0</v>
      </c>
      <c r="I51" s="67">
        <f t="shared" si="10"/>
        <v>0</v>
      </c>
      <c r="J51" s="67">
        <f t="shared" si="10"/>
        <v>29448</v>
      </c>
      <c r="K51" s="67">
        <f t="shared" si="10"/>
        <v>67725</v>
      </c>
      <c r="L51" s="67">
        <f t="shared" si="10"/>
        <v>82482</v>
      </c>
      <c r="M51" s="67">
        <f t="shared" si="10"/>
        <v>174442</v>
      </c>
      <c r="N51" s="67">
        <f t="shared" si="10"/>
        <v>324649</v>
      </c>
      <c r="O51" s="67">
        <f t="shared" si="10"/>
        <v>75487</v>
      </c>
      <c r="P51" s="67">
        <f t="shared" si="10"/>
        <v>152994</v>
      </c>
      <c r="Q51" s="67">
        <f t="shared" si="10"/>
        <v>274535</v>
      </c>
      <c r="R51" s="67">
        <f t="shared" si="10"/>
        <v>503016</v>
      </c>
      <c r="S51" s="67">
        <f t="shared" si="10"/>
        <v>9892</v>
      </c>
      <c r="T51" s="67">
        <f t="shared" si="10"/>
        <v>256031</v>
      </c>
      <c r="U51" s="67">
        <f t="shared" si="10"/>
        <v>17645</v>
      </c>
      <c r="V51" s="67">
        <f t="shared" si="10"/>
        <v>283568</v>
      </c>
      <c r="W51" s="67">
        <f t="shared" si="10"/>
        <v>1140681</v>
      </c>
      <c r="X51" s="67">
        <f t="shared" si="10"/>
        <v>5541477</v>
      </c>
      <c r="Y51" s="67">
        <f t="shared" si="10"/>
        <v>-4400796</v>
      </c>
      <c r="Z51" s="69">
        <f>+IF(X51&lt;&gt;0,+(Y51/X51)*100,0)</f>
        <v>-79.41557819332282</v>
      </c>
      <c r="AA51" s="68">
        <f>SUM(AA57:AA61)</f>
        <v>5541477</v>
      </c>
    </row>
    <row r="52" spans="1:27" ht="13.5">
      <c r="A52" s="84" t="s">
        <v>32</v>
      </c>
      <c r="B52" s="47"/>
      <c r="C52" s="9"/>
      <c r="D52" s="10"/>
      <c r="E52" s="11">
        <v>250000</v>
      </c>
      <c r="F52" s="11">
        <v>460000</v>
      </c>
      <c r="G52" s="11">
        <v>29448</v>
      </c>
      <c r="H52" s="11"/>
      <c r="I52" s="11"/>
      <c r="J52" s="11">
        <v>29448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29448</v>
      </c>
      <c r="X52" s="11">
        <v>460000</v>
      </c>
      <c r="Y52" s="11">
        <v>-430552</v>
      </c>
      <c r="Z52" s="2">
        <v>-93.6</v>
      </c>
      <c r="AA52" s="15">
        <v>460000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250000</v>
      </c>
      <c r="F57" s="51">
        <f t="shared" si="11"/>
        <v>460000</v>
      </c>
      <c r="G57" s="51">
        <f t="shared" si="11"/>
        <v>29448</v>
      </c>
      <c r="H57" s="51">
        <f t="shared" si="11"/>
        <v>0</v>
      </c>
      <c r="I57" s="51">
        <f t="shared" si="11"/>
        <v>0</v>
      </c>
      <c r="J57" s="51">
        <f t="shared" si="11"/>
        <v>29448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29448</v>
      </c>
      <c r="X57" s="51">
        <f t="shared" si="11"/>
        <v>460000</v>
      </c>
      <c r="Y57" s="51">
        <f t="shared" si="11"/>
        <v>-430552</v>
      </c>
      <c r="Z57" s="52">
        <f>+IF(X57&lt;&gt;0,+(Y57/X57)*100,0)</f>
        <v>-93.59826086956522</v>
      </c>
      <c r="AA57" s="53">
        <f>SUM(AA52:AA56)</f>
        <v>460000</v>
      </c>
    </row>
    <row r="58" spans="1:27" ht="13.5">
      <c r="A58" s="86" t="s">
        <v>38</v>
      </c>
      <c r="B58" s="35"/>
      <c r="C58" s="9"/>
      <c r="D58" s="10"/>
      <c r="E58" s="11"/>
      <c r="F58" s="11">
        <v>4526477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4526477</v>
      </c>
      <c r="Y58" s="11">
        <v>-4526477</v>
      </c>
      <c r="Z58" s="2">
        <v>-100</v>
      </c>
      <c r="AA58" s="15">
        <v>4526477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1088783</v>
      </c>
      <c r="D61" s="10"/>
      <c r="E61" s="11">
        <v>5081477</v>
      </c>
      <c r="F61" s="11">
        <v>555000</v>
      </c>
      <c r="G61" s="11"/>
      <c r="H61" s="11"/>
      <c r="I61" s="11"/>
      <c r="J61" s="11"/>
      <c r="K61" s="11">
        <v>67725</v>
      </c>
      <c r="L61" s="11">
        <v>82482</v>
      </c>
      <c r="M61" s="11">
        <v>174442</v>
      </c>
      <c r="N61" s="11">
        <v>324649</v>
      </c>
      <c r="O61" s="11">
        <v>75487</v>
      </c>
      <c r="P61" s="11">
        <v>152994</v>
      </c>
      <c r="Q61" s="11">
        <v>274535</v>
      </c>
      <c r="R61" s="11">
        <v>503016</v>
      </c>
      <c r="S61" s="11">
        <v>9892</v>
      </c>
      <c r="T61" s="11">
        <v>256031</v>
      </c>
      <c r="U61" s="11">
        <v>17645</v>
      </c>
      <c r="V61" s="11">
        <v>283568</v>
      </c>
      <c r="W61" s="11">
        <v>1111233</v>
      </c>
      <c r="X61" s="11">
        <v>555000</v>
      </c>
      <c r="Y61" s="11">
        <v>556233</v>
      </c>
      <c r="Z61" s="2">
        <v>100.22</v>
      </c>
      <c r="AA61" s="15">
        <v>555000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1088783</v>
      </c>
      <c r="D68" s="10"/>
      <c r="E68" s="11">
        <v>5331477</v>
      </c>
      <c r="F68" s="11">
        <v>5541477</v>
      </c>
      <c r="G68" s="11">
        <v>29448</v>
      </c>
      <c r="H68" s="11"/>
      <c r="I68" s="11">
        <v>74155</v>
      </c>
      <c r="J68" s="11">
        <v>103603</v>
      </c>
      <c r="K68" s="11">
        <v>67725</v>
      </c>
      <c r="L68" s="11">
        <v>82483</v>
      </c>
      <c r="M68" s="11">
        <v>174442</v>
      </c>
      <c r="N68" s="11">
        <v>324650</v>
      </c>
      <c r="O68" s="11">
        <v>75487</v>
      </c>
      <c r="P68" s="11">
        <v>152994</v>
      </c>
      <c r="Q68" s="11">
        <v>279536</v>
      </c>
      <c r="R68" s="11">
        <v>508017</v>
      </c>
      <c r="S68" s="11">
        <v>9892</v>
      </c>
      <c r="T68" s="11">
        <v>256031</v>
      </c>
      <c r="U68" s="11">
        <v>17645</v>
      </c>
      <c r="V68" s="11">
        <v>283568</v>
      </c>
      <c r="W68" s="11">
        <v>1219838</v>
      </c>
      <c r="X68" s="11">
        <v>5541477</v>
      </c>
      <c r="Y68" s="11">
        <v>-4321639</v>
      </c>
      <c r="Z68" s="2">
        <v>-77.99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1088783</v>
      </c>
      <c r="D69" s="78">
        <f t="shared" si="12"/>
        <v>0</v>
      </c>
      <c r="E69" s="79">
        <f t="shared" si="12"/>
        <v>5331477</v>
      </c>
      <c r="F69" s="79">
        <f t="shared" si="12"/>
        <v>5541477</v>
      </c>
      <c r="G69" s="79">
        <f t="shared" si="12"/>
        <v>29448</v>
      </c>
      <c r="H69" s="79">
        <f t="shared" si="12"/>
        <v>0</v>
      </c>
      <c r="I69" s="79">
        <f t="shared" si="12"/>
        <v>74155</v>
      </c>
      <c r="J69" s="79">
        <f t="shared" si="12"/>
        <v>103603</v>
      </c>
      <c r="K69" s="79">
        <f t="shared" si="12"/>
        <v>67725</v>
      </c>
      <c r="L69" s="79">
        <f t="shared" si="12"/>
        <v>82483</v>
      </c>
      <c r="M69" s="79">
        <f t="shared" si="12"/>
        <v>174442</v>
      </c>
      <c r="N69" s="79">
        <f t="shared" si="12"/>
        <v>324650</v>
      </c>
      <c r="O69" s="79">
        <f t="shared" si="12"/>
        <v>75487</v>
      </c>
      <c r="P69" s="79">
        <f t="shared" si="12"/>
        <v>152994</v>
      </c>
      <c r="Q69" s="79">
        <f t="shared" si="12"/>
        <v>279536</v>
      </c>
      <c r="R69" s="79">
        <f t="shared" si="12"/>
        <v>508017</v>
      </c>
      <c r="S69" s="79">
        <f t="shared" si="12"/>
        <v>9892</v>
      </c>
      <c r="T69" s="79">
        <f t="shared" si="12"/>
        <v>256031</v>
      </c>
      <c r="U69" s="79">
        <f t="shared" si="12"/>
        <v>17645</v>
      </c>
      <c r="V69" s="79">
        <f t="shared" si="12"/>
        <v>283568</v>
      </c>
      <c r="W69" s="79">
        <f t="shared" si="12"/>
        <v>1219838</v>
      </c>
      <c r="X69" s="79">
        <f t="shared" si="12"/>
        <v>5541477</v>
      </c>
      <c r="Y69" s="79">
        <f t="shared" si="12"/>
        <v>-4321639</v>
      </c>
      <c r="Z69" s="80">
        <f>+IF(X69&lt;&gt;0,+(Y69/X69)*100,0)</f>
        <v>-77.9871323114758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42784870</v>
      </c>
      <c r="F5" s="43">
        <f t="shared" si="0"/>
        <v>42893849</v>
      </c>
      <c r="G5" s="43">
        <f t="shared" si="0"/>
        <v>221626</v>
      </c>
      <c r="H5" s="43">
        <f t="shared" si="0"/>
        <v>0</v>
      </c>
      <c r="I5" s="43">
        <f t="shared" si="0"/>
        <v>2695577</v>
      </c>
      <c r="J5" s="43">
        <f t="shared" si="0"/>
        <v>2917203</v>
      </c>
      <c r="K5" s="43">
        <f t="shared" si="0"/>
        <v>1968655</v>
      </c>
      <c r="L5" s="43">
        <f t="shared" si="0"/>
        <v>100368</v>
      </c>
      <c r="M5" s="43">
        <f t="shared" si="0"/>
        <v>4874582</v>
      </c>
      <c r="N5" s="43">
        <f t="shared" si="0"/>
        <v>6943605</v>
      </c>
      <c r="O5" s="43">
        <f t="shared" si="0"/>
        <v>170735</v>
      </c>
      <c r="P5" s="43">
        <f t="shared" si="0"/>
        <v>6640595</v>
      </c>
      <c r="Q5" s="43">
        <f t="shared" si="0"/>
        <v>218038</v>
      </c>
      <c r="R5" s="43">
        <f t="shared" si="0"/>
        <v>7029368</v>
      </c>
      <c r="S5" s="43">
        <f t="shared" si="0"/>
        <v>2210120</v>
      </c>
      <c r="T5" s="43">
        <f t="shared" si="0"/>
        <v>5115296</v>
      </c>
      <c r="U5" s="43">
        <f t="shared" si="0"/>
        <v>9314496</v>
      </c>
      <c r="V5" s="43">
        <f t="shared" si="0"/>
        <v>16639912</v>
      </c>
      <c r="W5" s="43">
        <f t="shared" si="0"/>
        <v>33530088</v>
      </c>
      <c r="X5" s="43">
        <f t="shared" si="0"/>
        <v>42893849</v>
      </c>
      <c r="Y5" s="43">
        <f t="shared" si="0"/>
        <v>-9363761</v>
      </c>
      <c r="Z5" s="44">
        <f>+IF(X5&lt;&gt;0,+(Y5/X5)*100,0)</f>
        <v>-21.830078713616956</v>
      </c>
      <c r="AA5" s="45">
        <f>SUM(AA11:AA18)</f>
        <v>42893849</v>
      </c>
    </row>
    <row r="6" spans="1:27" ht="13.5">
      <c r="A6" s="46" t="s">
        <v>32</v>
      </c>
      <c r="B6" s="47"/>
      <c r="C6" s="9"/>
      <c r="D6" s="10"/>
      <c r="E6" s="11">
        <v>23154400</v>
      </c>
      <c r="F6" s="11">
        <v>23437704</v>
      </c>
      <c r="G6" s="11"/>
      <c r="H6" s="11"/>
      <c r="I6" s="11">
        <v>1529931</v>
      </c>
      <c r="J6" s="11">
        <v>1529931</v>
      </c>
      <c r="K6" s="11">
        <v>691833</v>
      </c>
      <c r="L6" s="11"/>
      <c r="M6" s="11">
        <v>3086335</v>
      </c>
      <c r="N6" s="11">
        <v>3778168</v>
      </c>
      <c r="O6" s="11">
        <v>170735</v>
      </c>
      <c r="P6" s="11">
        <v>6506904</v>
      </c>
      <c r="Q6" s="11">
        <v>-780197</v>
      </c>
      <c r="R6" s="11">
        <v>5897442</v>
      </c>
      <c r="S6" s="11"/>
      <c r="T6" s="11">
        <v>3810157</v>
      </c>
      <c r="U6" s="11">
        <v>5057165</v>
      </c>
      <c r="V6" s="11">
        <v>8867322</v>
      </c>
      <c r="W6" s="11">
        <v>20072863</v>
      </c>
      <c r="X6" s="11">
        <v>23437704</v>
      </c>
      <c r="Y6" s="11">
        <v>-3364841</v>
      </c>
      <c r="Z6" s="2">
        <v>-14.36</v>
      </c>
      <c r="AA6" s="15">
        <v>23437704</v>
      </c>
    </row>
    <row r="7" spans="1:27" ht="13.5">
      <c r="A7" s="46" t="s">
        <v>33</v>
      </c>
      <c r="B7" s="47"/>
      <c r="C7" s="9"/>
      <c r="D7" s="10"/>
      <c r="E7" s="11">
        <v>1008000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>
        <v>379854</v>
      </c>
      <c r="V7" s="11">
        <v>379854</v>
      </c>
      <c r="W7" s="11">
        <v>379854</v>
      </c>
      <c r="X7" s="11"/>
      <c r="Y7" s="11">
        <v>379854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2560000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26722400</v>
      </c>
      <c r="F11" s="51">
        <f t="shared" si="1"/>
        <v>23437704</v>
      </c>
      <c r="G11" s="51">
        <f t="shared" si="1"/>
        <v>0</v>
      </c>
      <c r="H11" s="51">
        <f t="shared" si="1"/>
        <v>0</v>
      </c>
      <c r="I11" s="51">
        <f t="shared" si="1"/>
        <v>1529931</v>
      </c>
      <c r="J11" s="51">
        <f t="shared" si="1"/>
        <v>1529931</v>
      </c>
      <c r="K11" s="51">
        <f t="shared" si="1"/>
        <v>691833</v>
      </c>
      <c r="L11" s="51">
        <f t="shared" si="1"/>
        <v>0</v>
      </c>
      <c r="M11" s="51">
        <f t="shared" si="1"/>
        <v>3086335</v>
      </c>
      <c r="N11" s="51">
        <f t="shared" si="1"/>
        <v>3778168</v>
      </c>
      <c r="O11" s="51">
        <f t="shared" si="1"/>
        <v>170735</v>
      </c>
      <c r="P11" s="51">
        <f t="shared" si="1"/>
        <v>6506904</v>
      </c>
      <c r="Q11" s="51">
        <f t="shared" si="1"/>
        <v>-780197</v>
      </c>
      <c r="R11" s="51">
        <f t="shared" si="1"/>
        <v>5897442</v>
      </c>
      <c r="S11" s="51">
        <f t="shared" si="1"/>
        <v>0</v>
      </c>
      <c r="T11" s="51">
        <f t="shared" si="1"/>
        <v>3810157</v>
      </c>
      <c r="U11" s="51">
        <f t="shared" si="1"/>
        <v>5437019</v>
      </c>
      <c r="V11" s="51">
        <f t="shared" si="1"/>
        <v>9247176</v>
      </c>
      <c r="W11" s="51">
        <f t="shared" si="1"/>
        <v>20452717</v>
      </c>
      <c r="X11" s="51">
        <f t="shared" si="1"/>
        <v>23437704</v>
      </c>
      <c r="Y11" s="51">
        <f t="shared" si="1"/>
        <v>-2984987</v>
      </c>
      <c r="Z11" s="52">
        <f>+IF(X11&lt;&gt;0,+(Y11/X11)*100,0)</f>
        <v>-12.735833680636976</v>
      </c>
      <c r="AA11" s="53">
        <f>SUM(AA6:AA10)</f>
        <v>23437704</v>
      </c>
    </row>
    <row r="12" spans="1:27" ht="13.5">
      <c r="A12" s="54" t="s">
        <v>38</v>
      </c>
      <c r="B12" s="35"/>
      <c r="C12" s="9"/>
      <c r="D12" s="10"/>
      <c r="E12" s="11">
        <v>6791450</v>
      </c>
      <c r="F12" s="11">
        <v>6191450</v>
      </c>
      <c r="G12" s="11"/>
      <c r="H12" s="11"/>
      <c r="I12" s="11">
        <v>295801</v>
      </c>
      <c r="J12" s="11">
        <v>295801</v>
      </c>
      <c r="K12" s="11">
        <v>1253313</v>
      </c>
      <c r="L12" s="11"/>
      <c r="M12" s="11">
        <v>157515</v>
      </c>
      <c r="N12" s="11">
        <v>1410828</v>
      </c>
      <c r="O12" s="11"/>
      <c r="P12" s="11"/>
      <c r="Q12" s="11">
        <v>420050</v>
      </c>
      <c r="R12" s="11">
        <v>420050</v>
      </c>
      <c r="S12" s="11">
        <v>1136351</v>
      </c>
      <c r="T12" s="11">
        <v>375704</v>
      </c>
      <c r="U12" s="11">
        <v>2180973</v>
      </c>
      <c r="V12" s="11">
        <v>3693028</v>
      </c>
      <c r="W12" s="11">
        <v>5819707</v>
      </c>
      <c r="X12" s="11">
        <v>6191450</v>
      </c>
      <c r="Y12" s="11">
        <v>-371743</v>
      </c>
      <c r="Z12" s="2">
        <v>-6</v>
      </c>
      <c r="AA12" s="15">
        <v>6191450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9271020</v>
      </c>
      <c r="F15" s="11">
        <v>13264695</v>
      </c>
      <c r="G15" s="11">
        <v>221626</v>
      </c>
      <c r="H15" s="11"/>
      <c r="I15" s="11">
        <v>869845</v>
      </c>
      <c r="J15" s="11">
        <v>1091471</v>
      </c>
      <c r="K15" s="11">
        <v>23509</v>
      </c>
      <c r="L15" s="11">
        <v>100368</v>
      </c>
      <c r="M15" s="11">
        <v>1630732</v>
      </c>
      <c r="N15" s="11">
        <v>1754609</v>
      </c>
      <c r="O15" s="11"/>
      <c r="P15" s="11">
        <v>133691</v>
      </c>
      <c r="Q15" s="11">
        <v>578185</v>
      </c>
      <c r="R15" s="11">
        <v>711876</v>
      </c>
      <c r="S15" s="11">
        <v>1073769</v>
      </c>
      <c r="T15" s="11">
        <v>929435</v>
      </c>
      <c r="U15" s="11">
        <v>1696504</v>
      </c>
      <c r="V15" s="11">
        <v>3699708</v>
      </c>
      <c r="W15" s="11">
        <v>7257664</v>
      </c>
      <c r="X15" s="11">
        <v>13264695</v>
      </c>
      <c r="Y15" s="11">
        <v>-6007031</v>
      </c>
      <c r="Z15" s="2">
        <v>-45.29</v>
      </c>
      <c r="AA15" s="15">
        <v>13264695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23154400</v>
      </c>
      <c r="F36" s="11">
        <f t="shared" si="4"/>
        <v>23437704</v>
      </c>
      <c r="G36" s="11">
        <f t="shared" si="4"/>
        <v>0</v>
      </c>
      <c r="H36" s="11">
        <f t="shared" si="4"/>
        <v>0</v>
      </c>
      <c r="I36" s="11">
        <f t="shared" si="4"/>
        <v>1529931</v>
      </c>
      <c r="J36" s="11">
        <f t="shared" si="4"/>
        <v>1529931</v>
      </c>
      <c r="K36" s="11">
        <f t="shared" si="4"/>
        <v>691833</v>
      </c>
      <c r="L36" s="11">
        <f t="shared" si="4"/>
        <v>0</v>
      </c>
      <c r="M36" s="11">
        <f t="shared" si="4"/>
        <v>3086335</v>
      </c>
      <c r="N36" s="11">
        <f t="shared" si="4"/>
        <v>3778168</v>
      </c>
      <c r="O36" s="11">
        <f t="shared" si="4"/>
        <v>170735</v>
      </c>
      <c r="P36" s="11">
        <f t="shared" si="4"/>
        <v>6506904</v>
      </c>
      <c r="Q36" s="11">
        <f t="shared" si="4"/>
        <v>-780197</v>
      </c>
      <c r="R36" s="11">
        <f t="shared" si="4"/>
        <v>5897442</v>
      </c>
      <c r="S36" s="11">
        <f t="shared" si="4"/>
        <v>0</v>
      </c>
      <c r="T36" s="11">
        <f t="shared" si="4"/>
        <v>3810157</v>
      </c>
      <c r="U36" s="11">
        <f t="shared" si="4"/>
        <v>5057165</v>
      </c>
      <c r="V36" s="11">
        <f t="shared" si="4"/>
        <v>8867322</v>
      </c>
      <c r="W36" s="11">
        <f t="shared" si="4"/>
        <v>20072863</v>
      </c>
      <c r="X36" s="11">
        <f t="shared" si="4"/>
        <v>23437704</v>
      </c>
      <c r="Y36" s="11">
        <f t="shared" si="4"/>
        <v>-3364841</v>
      </c>
      <c r="Z36" s="2">
        <f aca="true" t="shared" si="5" ref="Z36:Z49">+IF(X36&lt;&gt;0,+(Y36/X36)*100,0)</f>
        <v>-14.356529974096437</v>
      </c>
      <c r="AA36" s="15">
        <f>AA6+AA21</f>
        <v>23437704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1008000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379854</v>
      </c>
      <c r="V37" s="11">
        <f t="shared" si="4"/>
        <v>379854</v>
      </c>
      <c r="W37" s="11">
        <f t="shared" si="4"/>
        <v>379854</v>
      </c>
      <c r="X37" s="11">
        <f t="shared" si="4"/>
        <v>0</v>
      </c>
      <c r="Y37" s="11">
        <f t="shared" si="4"/>
        <v>379854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2560000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26722400</v>
      </c>
      <c r="F41" s="51">
        <f t="shared" si="6"/>
        <v>23437704</v>
      </c>
      <c r="G41" s="51">
        <f t="shared" si="6"/>
        <v>0</v>
      </c>
      <c r="H41" s="51">
        <f t="shared" si="6"/>
        <v>0</v>
      </c>
      <c r="I41" s="51">
        <f t="shared" si="6"/>
        <v>1529931</v>
      </c>
      <c r="J41" s="51">
        <f t="shared" si="6"/>
        <v>1529931</v>
      </c>
      <c r="K41" s="51">
        <f t="shared" si="6"/>
        <v>691833</v>
      </c>
      <c r="L41" s="51">
        <f t="shared" si="6"/>
        <v>0</v>
      </c>
      <c r="M41" s="51">
        <f t="shared" si="6"/>
        <v>3086335</v>
      </c>
      <c r="N41" s="51">
        <f t="shared" si="6"/>
        <v>3778168</v>
      </c>
      <c r="O41" s="51">
        <f t="shared" si="6"/>
        <v>170735</v>
      </c>
      <c r="P41" s="51">
        <f t="shared" si="6"/>
        <v>6506904</v>
      </c>
      <c r="Q41" s="51">
        <f t="shared" si="6"/>
        <v>-780197</v>
      </c>
      <c r="R41" s="51">
        <f t="shared" si="6"/>
        <v>5897442</v>
      </c>
      <c r="S41" s="51">
        <f t="shared" si="6"/>
        <v>0</v>
      </c>
      <c r="T41" s="51">
        <f t="shared" si="6"/>
        <v>3810157</v>
      </c>
      <c r="U41" s="51">
        <f t="shared" si="6"/>
        <v>5437019</v>
      </c>
      <c r="V41" s="51">
        <f t="shared" si="6"/>
        <v>9247176</v>
      </c>
      <c r="W41" s="51">
        <f t="shared" si="6"/>
        <v>20452717</v>
      </c>
      <c r="X41" s="51">
        <f t="shared" si="6"/>
        <v>23437704</v>
      </c>
      <c r="Y41" s="51">
        <f t="shared" si="6"/>
        <v>-2984987</v>
      </c>
      <c r="Z41" s="52">
        <f t="shared" si="5"/>
        <v>-12.735833680636976</v>
      </c>
      <c r="AA41" s="53">
        <f>SUM(AA36:AA40)</f>
        <v>23437704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6791450</v>
      </c>
      <c r="F42" s="67">
        <f t="shared" si="7"/>
        <v>6191450</v>
      </c>
      <c r="G42" s="67">
        <f t="shared" si="7"/>
        <v>0</v>
      </c>
      <c r="H42" s="67">
        <f t="shared" si="7"/>
        <v>0</v>
      </c>
      <c r="I42" s="67">
        <f t="shared" si="7"/>
        <v>295801</v>
      </c>
      <c r="J42" s="67">
        <f t="shared" si="7"/>
        <v>295801</v>
      </c>
      <c r="K42" s="67">
        <f t="shared" si="7"/>
        <v>1253313</v>
      </c>
      <c r="L42" s="67">
        <f t="shared" si="7"/>
        <v>0</v>
      </c>
      <c r="M42" s="67">
        <f t="shared" si="7"/>
        <v>157515</v>
      </c>
      <c r="N42" s="67">
        <f t="shared" si="7"/>
        <v>1410828</v>
      </c>
      <c r="O42" s="67">
        <f t="shared" si="7"/>
        <v>0</v>
      </c>
      <c r="P42" s="67">
        <f t="shared" si="7"/>
        <v>0</v>
      </c>
      <c r="Q42" s="67">
        <f t="shared" si="7"/>
        <v>420050</v>
      </c>
      <c r="R42" s="67">
        <f t="shared" si="7"/>
        <v>420050</v>
      </c>
      <c r="S42" s="67">
        <f t="shared" si="7"/>
        <v>1136351</v>
      </c>
      <c r="T42" s="67">
        <f t="shared" si="7"/>
        <v>375704</v>
      </c>
      <c r="U42" s="67">
        <f t="shared" si="7"/>
        <v>2180973</v>
      </c>
      <c r="V42" s="67">
        <f t="shared" si="7"/>
        <v>3693028</v>
      </c>
      <c r="W42" s="67">
        <f t="shared" si="7"/>
        <v>5819707</v>
      </c>
      <c r="X42" s="67">
        <f t="shared" si="7"/>
        <v>6191450</v>
      </c>
      <c r="Y42" s="67">
        <f t="shared" si="7"/>
        <v>-371743</v>
      </c>
      <c r="Z42" s="69">
        <f t="shared" si="5"/>
        <v>-6.004134734189891</v>
      </c>
      <c r="AA42" s="68">
        <f aca="true" t="shared" si="8" ref="AA42:AA48">AA12+AA27</f>
        <v>6191450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9271020</v>
      </c>
      <c r="F45" s="67">
        <f t="shared" si="7"/>
        <v>13264695</v>
      </c>
      <c r="G45" s="67">
        <f t="shared" si="7"/>
        <v>221626</v>
      </c>
      <c r="H45" s="67">
        <f t="shared" si="7"/>
        <v>0</v>
      </c>
      <c r="I45" s="67">
        <f t="shared" si="7"/>
        <v>869845</v>
      </c>
      <c r="J45" s="67">
        <f t="shared" si="7"/>
        <v>1091471</v>
      </c>
      <c r="K45" s="67">
        <f t="shared" si="7"/>
        <v>23509</v>
      </c>
      <c r="L45" s="67">
        <f t="shared" si="7"/>
        <v>100368</v>
      </c>
      <c r="M45" s="67">
        <f t="shared" si="7"/>
        <v>1630732</v>
      </c>
      <c r="N45" s="67">
        <f t="shared" si="7"/>
        <v>1754609</v>
      </c>
      <c r="O45" s="67">
        <f t="shared" si="7"/>
        <v>0</v>
      </c>
      <c r="P45" s="67">
        <f t="shared" si="7"/>
        <v>133691</v>
      </c>
      <c r="Q45" s="67">
        <f t="shared" si="7"/>
        <v>578185</v>
      </c>
      <c r="R45" s="67">
        <f t="shared" si="7"/>
        <v>711876</v>
      </c>
      <c r="S45" s="67">
        <f t="shared" si="7"/>
        <v>1073769</v>
      </c>
      <c r="T45" s="67">
        <f t="shared" si="7"/>
        <v>929435</v>
      </c>
      <c r="U45" s="67">
        <f t="shared" si="7"/>
        <v>1696504</v>
      </c>
      <c r="V45" s="67">
        <f t="shared" si="7"/>
        <v>3699708</v>
      </c>
      <c r="W45" s="67">
        <f t="shared" si="7"/>
        <v>7257664</v>
      </c>
      <c r="X45" s="67">
        <f t="shared" si="7"/>
        <v>13264695</v>
      </c>
      <c r="Y45" s="67">
        <f t="shared" si="7"/>
        <v>-6007031</v>
      </c>
      <c r="Z45" s="69">
        <f t="shared" si="5"/>
        <v>-45.28585843850914</v>
      </c>
      <c r="AA45" s="68">
        <f t="shared" si="8"/>
        <v>13264695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42784870</v>
      </c>
      <c r="F49" s="79">
        <f t="shared" si="9"/>
        <v>42893849</v>
      </c>
      <c r="G49" s="79">
        <f t="shared" si="9"/>
        <v>221626</v>
      </c>
      <c r="H49" s="79">
        <f t="shared" si="9"/>
        <v>0</v>
      </c>
      <c r="I49" s="79">
        <f t="shared" si="9"/>
        <v>2695577</v>
      </c>
      <c r="J49" s="79">
        <f t="shared" si="9"/>
        <v>2917203</v>
      </c>
      <c r="K49" s="79">
        <f t="shared" si="9"/>
        <v>1968655</v>
      </c>
      <c r="L49" s="79">
        <f t="shared" si="9"/>
        <v>100368</v>
      </c>
      <c r="M49" s="79">
        <f t="shared" si="9"/>
        <v>4874582</v>
      </c>
      <c r="N49" s="79">
        <f t="shared" si="9"/>
        <v>6943605</v>
      </c>
      <c r="O49" s="79">
        <f t="shared" si="9"/>
        <v>170735</v>
      </c>
      <c r="P49" s="79">
        <f t="shared" si="9"/>
        <v>6640595</v>
      </c>
      <c r="Q49" s="79">
        <f t="shared" si="9"/>
        <v>218038</v>
      </c>
      <c r="R49" s="79">
        <f t="shared" si="9"/>
        <v>7029368</v>
      </c>
      <c r="S49" s="79">
        <f t="shared" si="9"/>
        <v>2210120</v>
      </c>
      <c r="T49" s="79">
        <f t="shared" si="9"/>
        <v>5115296</v>
      </c>
      <c r="U49" s="79">
        <f t="shared" si="9"/>
        <v>9314496</v>
      </c>
      <c r="V49" s="79">
        <f t="shared" si="9"/>
        <v>16639912</v>
      </c>
      <c r="W49" s="79">
        <f t="shared" si="9"/>
        <v>33530088</v>
      </c>
      <c r="X49" s="79">
        <f t="shared" si="9"/>
        <v>42893849</v>
      </c>
      <c r="Y49" s="79">
        <f t="shared" si="9"/>
        <v>-9363761</v>
      </c>
      <c r="Z49" s="80">
        <f t="shared" si="5"/>
        <v>-21.830078713616956</v>
      </c>
      <c r="AA49" s="81">
        <f>SUM(AA41:AA48)</f>
        <v>42893849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1923947</v>
      </c>
      <c r="D68" s="10"/>
      <c r="E68" s="11">
        <v>3882610</v>
      </c>
      <c r="F68" s="11">
        <v>4410000</v>
      </c>
      <c r="G68" s="11">
        <v>1694</v>
      </c>
      <c r="H68" s="11">
        <v>62766</v>
      </c>
      <c r="I68" s="11">
        <v>349158</v>
      </c>
      <c r="J68" s="11">
        <v>413618</v>
      </c>
      <c r="K68" s="11">
        <v>172683</v>
      </c>
      <c r="L68" s="11">
        <v>320190</v>
      </c>
      <c r="M68" s="11">
        <v>167149</v>
      </c>
      <c r="N68" s="11">
        <v>660022</v>
      </c>
      <c r="O68" s="11">
        <v>120081</v>
      </c>
      <c r="P68" s="11">
        <v>692917</v>
      </c>
      <c r="Q68" s="11">
        <v>309442</v>
      </c>
      <c r="R68" s="11">
        <v>1122440</v>
      </c>
      <c r="S68" s="11">
        <v>327677</v>
      </c>
      <c r="T68" s="11">
        <v>34322</v>
      </c>
      <c r="U68" s="11">
        <v>662012</v>
      </c>
      <c r="V68" s="11">
        <v>1024011</v>
      </c>
      <c r="W68" s="11">
        <v>3220091</v>
      </c>
      <c r="X68" s="11">
        <v>4410000</v>
      </c>
      <c r="Y68" s="11">
        <v>-1189909</v>
      </c>
      <c r="Z68" s="2">
        <v>-26.98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1923947</v>
      </c>
      <c r="D69" s="78">
        <f t="shared" si="12"/>
        <v>0</v>
      </c>
      <c r="E69" s="79">
        <f t="shared" si="12"/>
        <v>3882610</v>
      </c>
      <c r="F69" s="79">
        <f t="shared" si="12"/>
        <v>4410000</v>
      </c>
      <c r="G69" s="79">
        <f t="shared" si="12"/>
        <v>1694</v>
      </c>
      <c r="H69" s="79">
        <f t="shared" si="12"/>
        <v>62766</v>
      </c>
      <c r="I69" s="79">
        <f t="shared" si="12"/>
        <v>349158</v>
      </c>
      <c r="J69" s="79">
        <f t="shared" si="12"/>
        <v>413618</v>
      </c>
      <c r="K69" s="79">
        <f t="shared" si="12"/>
        <v>172683</v>
      </c>
      <c r="L69" s="79">
        <f t="shared" si="12"/>
        <v>320190</v>
      </c>
      <c r="M69" s="79">
        <f t="shared" si="12"/>
        <v>167149</v>
      </c>
      <c r="N69" s="79">
        <f t="shared" si="12"/>
        <v>660022</v>
      </c>
      <c r="O69" s="79">
        <f t="shared" si="12"/>
        <v>120081</v>
      </c>
      <c r="P69" s="79">
        <f t="shared" si="12"/>
        <v>692917</v>
      </c>
      <c r="Q69" s="79">
        <f t="shared" si="12"/>
        <v>309442</v>
      </c>
      <c r="R69" s="79">
        <f t="shared" si="12"/>
        <v>1122440</v>
      </c>
      <c r="S69" s="79">
        <f t="shared" si="12"/>
        <v>327677</v>
      </c>
      <c r="T69" s="79">
        <f t="shared" si="12"/>
        <v>34322</v>
      </c>
      <c r="U69" s="79">
        <f t="shared" si="12"/>
        <v>662012</v>
      </c>
      <c r="V69" s="79">
        <f t="shared" si="12"/>
        <v>1024011</v>
      </c>
      <c r="W69" s="79">
        <f t="shared" si="12"/>
        <v>3220091</v>
      </c>
      <c r="X69" s="79">
        <f t="shared" si="12"/>
        <v>4410000</v>
      </c>
      <c r="Y69" s="79">
        <f t="shared" si="12"/>
        <v>-1189909</v>
      </c>
      <c r="Z69" s="80">
        <f>+IF(X69&lt;&gt;0,+(Y69/X69)*100,0)</f>
        <v>-26.98206349206349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370728578</v>
      </c>
      <c r="D5" s="42">
        <f t="shared" si="0"/>
        <v>0</v>
      </c>
      <c r="E5" s="43">
        <f t="shared" si="0"/>
        <v>0</v>
      </c>
      <c r="F5" s="43">
        <f t="shared" si="0"/>
        <v>787677000</v>
      </c>
      <c r="G5" s="43">
        <f t="shared" si="0"/>
        <v>5606264</v>
      </c>
      <c r="H5" s="43">
        <f t="shared" si="0"/>
        <v>29066042</v>
      </c>
      <c r="I5" s="43">
        <f t="shared" si="0"/>
        <v>25484673</v>
      </c>
      <c r="J5" s="43">
        <f t="shared" si="0"/>
        <v>60156979</v>
      </c>
      <c r="K5" s="43">
        <f t="shared" si="0"/>
        <v>49443115</v>
      </c>
      <c r="L5" s="43">
        <f t="shared" si="0"/>
        <v>37170684</v>
      </c>
      <c r="M5" s="43">
        <f t="shared" si="0"/>
        <v>40441248</v>
      </c>
      <c r="N5" s="43">
        <f t="shared" si="0"/>
        <v>127055047</v>
      </c>
      <c r="O5" s="43">
        <f t="shared" si="0"/>
        <v>17477784</v>
      </c>
      <c r="P5" s="43">
        <f t="shared" si="0"/>
        <v>20263593</v>
      </c>
      <c r="Q5" s="43">
        <f t="shared" si="0"/>
        <v>60397155</v>
      </c>
      <c r="R5" s="43">
        <f t="shared" si="0"/>
        <v>98138532</v>
      </c>
      <c r="S5" s="43">
        <f t="shared" si="0"/>
        <v>45017849</v>
      </c>
      <c r="T5" s="43">
        <f t="shared" si="0"/>
        <v>74046408</v>
      </c>
      <c r="U5" s="43">
        <f t="shared" si="0"/>
        <v>204633558</v>
      </c>
      <c r="V5" s="43">
        <f t="shared" si="0"/>
        <v>323697815</v>
      </c>
      <c r="W5" s="43">
        <f t="shared" si="0"/>
        <v>609048373</v>
      </c>
      <c r="X5" s="43">
        <f t="shared" si="0"/>
        <v>787677000</v>
      </c>
      <c r="Y5" s="43">
        <f t="shared" si="0"/>
        <v>-178628627</v>
      </c>
      <c r="Z5" s="44">
        <f>+IF(X5&lt;&gt;0,+(Y5/X5)*100,0)</f>
        <v>-22.677903125265814</v>
      </c>
      <c r="AA5" s="45">
        <f>SUM(AA11:AA18)</f>
        <v>787677000</v>
      </c>
    </row>
    <row r="6" spans="1:27" ht="13.5">
      <c r="A6" s="46" t="s">
        <v>32</v>
      </c>
      <c r="B6" s="47"/>
      <c r="C6" s="9">
        <v>76092728</v>
      </c>
      <c r="D6" s="10"/>
      <c r="E6" s="11"/>
      <c r="F6" s="11">
        <v>144859122</v>
      </c>
      <c r="G6" s="11"/>
      <c r="H6" s="11">
        <v>8320188</v>
      </c>
      <c r="I6" s="11">
        <v>8484394</v>
      </c>
      <c r="J6" s="11">
        <v>16804582</v>
      </c>
      <c r="K6" s="11">
        <v>12042533</v>
      </c>
      <c r="L6" s="11">
        <v>9235562</v>
      </c>
      <c r="M6" s="11">
        <v>9454644</v>
      </c>
      <c r="N6" s="11">
        <v>30732739</v>
      </c>
      <c r="O6" s="11">
        <v>3861031</v>
      </c>
      <c r="P6" s="11">
        <v>1846638</v>
      </c>
      <c r="Q6" s="11">
        <v>40268921</v>
      </c>
      <c r="R6" s="11">
        <v>45976590</v>
      </c>
      <c r="S6" s="11">
        <v>13003095</v>
      </c>
      <c r="T6" s="11">
        <v>17547927</v>
      </c>
      <c r="U6" s="11">
        <v>23474417</v>
      </c>
      <c r="V6" s="11">
        <v>54025439</v>
      </c>
      <c r="W6" s="11">
        <v>147539350</v>
      </c>
      <c r="X6" s="11">
        <v>144859122</v>
      </c>
      <c r="Y6" s="11">
        <v>2680228</v>
      </c>
      <c r="Z6" s="2">
        <v>1.85</v>
      </c>
      <c r="AA6" s="15">
        <v>144859122</v>
      </c>
    </row>
    <row r="7" spans="1:27" ht="13.5">
      <c r="A7" s="46" t="s">
        <v>33</v>
      </c>
      <c r="B7" s="47"/>
      <c r="C7" s="9">
        <v>1382409</v>
      </c>
      <c r="D7" s="10"/>
      <c r="E7" s="11"/>
      <c r="F7" s="11">
        <v>18857390</v>
      </c>
      <c r="G7" s="11"/>
      <c r="H7" s="11"/>
      <c r="I7" s="11">
        <v>2176868</v>
      </c>
      <c r="J7" s="11">
        <v>2176868</v>
      </c>
      <c r="K7" s="11">
        <v>168376</v>
      </c>
      <c r="L7" s="11">
        <v>24859</v>
      </c>
      <c r="M7" s="11">
        <v>194189</v>
      </c>
      <c r="N7" s="11">
        <v>387424</v>
      </c>
      <c r="O7" s="11">
        <v>939108</v>
      </c>
      <c r="P7" s="11">
        <v>66553</v>
      </c>
      <c r="Q7" s="11">
        <v>669796</v>
      </c>
      <c r="R7" s="11">
        <v>1675457</v>
      </c>
      <c r="S7" s="11">
        <v>422416</v>
      </c>
      <c r="T7" s="11"/>
      <c r="U7" s="11">
        <v>8354288</v>
      </c>
      <c r="V7" s="11">
        <v>8776704</v>
      </c>
      <c r="W7" s="11">
        <v>13016453</v>
      </c>
      <c r="X7" s="11">
        <v>18857390</v>
      </c>
      <c r="Y7" s="11">
        <v>-5840937</v>
      </c>
      <c r="Z7" s="2">
        <v>-30.97</v>
      </c>
      <c r="AA7" s="15">
        <v>18857390</v>
      </c>
    </row>
    <row r="8" spans="1:27" ht="13.5">
      <c r="A8" s="46" t="s">
        <v>34</v>
      </c>
      <c r="B8" s="47"/>
      <c r="C8" s="9">
        <v>147021782</v>
      </c>
      <c r="D8" s="10"/>
      <c r="E8" s="11"/>
      <c r="F8" s="11">
        <v>216857488</v>
      </c>
      <c r="G8" s="11">
        <v>1577639</v>
      </c>
      <c r="H8" s="11">
        <v>12830443</v>
      </c>
      <c r="I8" s="11">
        <v>12375210</v>
      </c>
      <c r="J8" s="11">
        <v>26783292</v>
      </c>
      <c r="K8" s="11">
        <v>8220558</v>
      </c>
      <c r="L8" s="11">
        <v>11979625</v>
      </c>
      <c r="M8" s="11">
        <v>17223670</v>
      </c>
      <c r="N8" s="11">
        <v>37423853</v>
      </c>
      <c r="O8" s="11">
        <v>1013146</v>
      </c>
      <c r="P8" s="11">
        <v>3471815</v>
      </c>
      <c r="Q8" s="11">
        <v>11150827</v>
      </c>
      <c r="R8" s="11">
        <v>15635788</v>
      </c>
      <c r="S8" s="11">
        <v>7836937</v>
      </c>
      <c r="T8" s="11">
        <v>14283009</v>
      </c>
      <c r="U8" s="11">
        <v>28332177</v>
      </c>
      <c r="V8" s="11">
        <v>50452123</v>
      </c>
      <c r="W8" s="11">
        <v>130295056</v>
      </c>
      <c r="X8" s="11">
        <v>216857488</v>
      </c>
      <c r="Y8" s="11">
        <v>-86562432</v>
      </c>
      <c r="Z8" s="2">
        <v>-39.92</v>
      </c>
      <c r="AA8" s="15">
        <v>216857488</v>
      </c>
    </row>
    <row r="9" spans="1:27" ht="13.5">
      <c r="A9" s="46" t="s">
        <v>35</v>
      </c>
      <c r="B9" s="47"/>
      <c r="C9" s="9">
        <v>837232</v>
      </c>
      <c r="D9" s="10"/>
      <c r="E9" s="11"/>
      <c r="F9" s="11">
        <v>9612960</v>
      </c>
      <c r="G9" s="11"/>
      <c r="H9" s="11"/>
      <c r="I9" s="11"/>
      <c r="J9" s="11"/>
      <c r="K9" s="11">
        <v>767347</v>
      </c>
      <c r="L9" s="11"/>
      <c r="M9" s="11"/>
      <c r="N9" s="11">
        <v>767347</v>
      </c>
      <c r="O9" s="11"/>
      <c r="P9" s="11"/>
      <c r="Q9" s="11"/>
      <c r="R9" s="11"/>
      <c r="S9" s="11"/>
      <c r="T9" s="11"/>
      <c r="U9" s="11">
        <v>1192197</v>
      </c>
      <c r="V9" s="11">
        <v>1192197</v>
      </c>
      <c r="W9" s="11">
        <v>1959544</v>
      </c>
      <c r="X9" s="11">
        <v>9612960</v>
      </c>
      <c r="Y9" s="11">
        <v>-7653416</v>
      </c>
      <c r="Z9" s="2">
        <v>-79.62</v>
      </c>
      <c r="AA9" s="15">
        <v>9612960</v>
      </c>
    </row>
    <row r="10" spans="1:27" ht="13.5">
      <c r="A10" s="46" t="s">
        <v>36</v>
      </c>
      <c r="B10" s="47"/>
      <c r="C10" s="9">
        <v>129347585</v>
      </c>
      <c r="D10" s="10"/>
      <c r="E10" s="11"/>
      <c r="F10" s="11">
        <v>313876460</v>
      </c>
      <c r="G10" s="11">
        <v>4028625</v>
      </c>
      <c r="H10" s="11">
        <v>7915411</v>
      </c>
      <c r="I10" s="11">
        <v>1632113</v>
      </c>
      <c r="J10" s="11">
        <v>13576149</v>
      </c>
      <c r="K10" s="11">
        <v>27571995</v>
      </c>
      <c r="L10" s="11">
        <v>12796920</v>
      </c>
      <c r="M10" s="11">
        <v>11596463</v>
      </c>
      <c r="N10" s="11">
        <v>51965378</v>
      </c>
      <c r="O10" s="11">
        <v>10283231</v>
      </c>
      <c r="P10" s="11">
        <v>11671034</v>
      </c>
      <c r="Q10" s="11"/>
      <c r="R10" s="11">
        <v>21954265</v>
      </c>
      <c r="S10" s="11">
        <v>19073340</v>
      </c>
      <c r="T10" s="11">
        <v>42051155</v>
      </c>
      <c r="U10" s="11">
        <v>110234277</v>
      </c>
      <c r="V10" s="11">
        <v>171358772</v>
      </c>
      <c r="W10" s="11">
        <v>258854564</v>
      </c>
      <c r="X10" s="11">
        <v>313876460</v>
      </c>
      <c r="Y10" s="11">
        <v>-55021896</v>
      </c>
      <c r="Z10" s="2">
        <v>-17.53</v>
      </c>
      <c r="AA10" s="15">
        <v>313876460</v>
      </c>
    </row>
    <row r="11" spans="1:27" ht="13.5">
      <c r="A11" s="48" t="s">
        <v>37</v>
      </c>
      <c r="B11" s="47"/>
      <c r="C11" s="49">
        <f aca="true" t="shared" si="1" ref="C11:Y11">SUM(C6:C10)</f>
        <v>354681736</v>
      </c>
      <c r="D11" s="50">
        <f t="shared" si="1"/>
        <v>0</v>
      </c>
      <c r="E11" s="51">
        <f t="shared" si="1"/>
        <v>0</v>
      </c>
      <c r="F11" s="51">
        <f t="shared" si="1"/>
        <v>704063420</v>
      </c>
      <c r="G11" s="51">
        <f t="shared" si="1"/>
        <v>5606264</v>
      </c>
      <c r="H11" s="51">
        <f t="shared" si="1"/>
        <v>29066042</v>
      </c>
      <c r="I11" s="51">
        <f t="shared" si="1"/>
        <v>24668585</v>
      </c>
      <c r="J11" s="51">
        <f t="shared" si="1"/>
        <v>59340891</v>
      </c>
      <c r="K11" s="51">
        <f t="shared" si="1"/>
        <v>48770809</v>
      </c>
      <c r="L11" s="51">
        <f t="shared" si="1"/>
        <v>34036966</v>
      </c>
      <c r="M11" s="51">
        <f t="shared" si="1"/>
        <v>38468966</v>
      </c>
      <c r="N11" s="51">
        <f t="shared" si="1"/>
        <v>121276741</v>
      </c>
      <c r="O11" s="51">
        <f t="shared" si="1"/>
        <v>16096516</v>
      </c>
      <c r="P11" s="51">
        <f t="shared" si="1"/>
        <v>17056040</v>
      </c>
      <c r="Q11" s="51">
        <f t="shared" si="1"/>
        <v>52089544</v>
      </c>
      <c r="R11" s="51">
        <f t="shared" si="1"/>
        <v>85242100</v>
      </c>
      <c r="S11" s="51">
        <f t="shared" si="1"/>
        <v>40335788</v>
      </c>
      <c r="T11" s="51">
        <f t="shared" si="1"/>
        <v>73882091</v>
      </c>
      <c r="U11" s="51">
        <f t="shared" si="1"/>
        <v>171587356</v>
      </c>
      <c r="V11" s="51">
        <f t="shared" si="1"/>
        <v>285805235</v>
      </c>
      <c r="W11" s="51">
        <f t="shared" si="1"/>
        <v>551664967</v>
      </c>
      <c r="X11" s="51">
        <f t="shared" si="1"/>
        <v>704063420</v>
      </c>
      <c r="Y11" s="51">
        <f t="shared" si="1"/>
        <v>-152398453</v>
      </c>
      <c r="Z11" s="52">
        <f>+IF(X11&lt;&gt;0,+(Y11/X11)*100,0)</f>
        <v>-21.645557583434744</v>
      </c>
      <c r="AA11" s="53">
        <f>SUM(AA6:AA10)</f>
        <v>704063420</v>
      </c>
    </row>
    <row r="12" spans="1:27" ht="13.5">
      <c r="A12" s="54" t="s">
        <v>38</v>
      </c>
      <c r="B12" s="35"/>
      <c r="C12" s="9">
        <v>8039318</v>
      </c>
      <c r="D12" s="10"/>
      <c r="E12" s="11"/>
      <c r="F12" s="11">
        <v>58932980</v>
      </c>
      <c r="G12" s="11"/>
      <c r="H12" s="11"/>
      <c r="I12" s="11">
        <v>613414</v>
      </c>
      <c r="J12" s="11">
        <v>613414</v>
      </c>
      <c r="K12" s="11">
        <v>91250</v>
      </c>
      <c r="L12" s="11">
        <v>2775154</v>
      </c>
      <c r="M12" s="11">
        <v>30095</v>
      </c>
      <c r="N12" s="11">
        <v>2896499</v>
      </c>
      <c r="O12" s="11">
        <v>1343884</v>
      </c>
      <c r="P12" s="11">
        <v>24281</v>
      </c>
      <c r="Q12" s="11">
        <v>4479653</v>
      </c>
      <c r="R12" s="11">
        <v>5847818</v>
      </c>
      <c r="S12" s="11">
        <v>3572284</v>
      </c>
      <c r="T12" s="11">
        <v>36968</v>
      </c>
      <c r="U12" s="11">
        <v>14697192</v>
      </c>
      <c r="V12" s="11">
        <v>18306444</v>
      </c>
      <c r="W12" s="11">
        <v>27664175</v>
      </c>
      <c r="X12" s="11">
        <v>58932980</v>
      </c>
      <c r="Y12" s="11">
        <v>-31268805</v>
      </c>
      <c r="Z12" s="2">
        <v>-53.06</v>
      </c>
      <c r="AA12" s="15">
        <v>58932980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8007524</v>
      </c>
      <c r="D15" s="10"/>
      <c r="E15" s="11"/>
      <c r="F15" s="11">
        <v>24680600</v>
      </c>
      <c r="G15" s="11"/>
      <c r="H15" s="11"/>
      <c r="I15" s="11">
        <v>202674</v>
      </c>
      <c r="J15" s="11">
        <v>202674</v>
      </c>
      <c r="K15" s="11">
        <v>581056</v>
      </c>
      <c r="L15" s="11">
        <v>358564</v>
      </c>
      <c r="M15" s="11">
        <v>1942187</v>
      </c>
      <c r="N15" s="11">
        <v>2881807</v>
      </c>
      <c r="O15" s="11">
        <v>37384</v>
      </c>
      <c r="P15" s="11">
        <v>3183272</v>
      </c>
      <c r="Q15" s="11">
        <v>3827958</v>
      </c>
      <c r="R15" s="11">
        <v>7048614</v>
      </c>
      <c r="S15" s="11">
        <v>1109777</v>
      </c>
      <c r="T15" s="11">
        <v>127349</v>
      </c>
      <c r="U15" s="11">
        <v>14683346</v>
      </c>
      <c r="V15" s="11">
        <v>15920472</v>
      </c>
      <c r="W15" s="11">
        <v>26053567</v>
      </c>
      <c r="X15" s="11">
        <v>24680600</v>
      </c>
      <c r="Y15" s="11">
        <v>1372967</v>
      </c>
      <c r="Z15" s="2">
        <v>5.56</v>
      </c>
      <c r="AA15" s="15">
        <v>24680600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3665664</v>
      </c>
      <c r="V18" s="18">
        <v>3665664</v>
      </c>
      <c r="W18" s="18">
        <v>3665664</v>
      </c>
      <c r="X18" s="18"/>
      <c r="Y18" s="18">
        <v>3665664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518749000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>
        <v>103700000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19800000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122000000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4100000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200000000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449600000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43699000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25450000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76092728</v>
      </c>
      <c r="D36" s="10">
        <f t="shared" si="4"/>
        <v>0</v>
      </c>
      <c r="E36" s="11">
        <f t="shared" si="4"/>
        <v>103700000</v>
      </c>
      <c r="F36" s="11">
        <f t="shared" si="4"/>
        <v>144859122</v>
      </c>
      <c r="G36" s="11">
        <f t="shared" si="4"/>
        <v>0</v>
      </c>
      <c r="H36" s="11">
        <f t="shared" si="4"/>
        <v>8320188</v>
      </c>
      <c r="I36" s="11">
        <f t="shared" si="4"/>
        <v>8484394</v>
      </c>
      <c r="J36" s="11">
        <f t="shared" si="4"/>
        <v>16804582</v>
      </c>
      <c r="K36" s="11">
        <f t="shared" si="4"/>
        <v>12042533</v>
      </c>
      <c r="L36" s="11">
        <f t="shared" si="4"/>
        <v>9235562</v>
      </c>
      <c r="M36" s="11">
        <f t="shared" si="4"/>
        <v>9454644</v>
      </c>
      <c r="N36" s="11">
        <f t="shared" si="4"/>
        <v>30732739</v>
      </c>
      <c r="O36" s="11">
        <f t="shared" si="4"/>
        <v>3861031</v>
      </c>
      <c r="P36" s="11">
        <f t="shared" si="4"/>
        <v>1846638</v>
      </c>
      <c r="Q36" s="11">
        <f t="shared" si="4"/>
        <v>40268921</v>
      </c>
      <c r="R36" s="11">
        <f t="shared" si="4"/>
        <v>45976590</v>
      </c>
      <c r="S36" s="11">
        <f t="shared" si="4"/>
        <v>13003095</v>
      </c>
      <c r="T36" s="11">
        <f t="shared" si="4"/>
        <v>17547927</v>
      </c>
      <c r="U36" s="11">
        <f t="shared" si="4"/>
        <v>23474417</v>
      </c>
      <c r="V36" s="11">
        <f t="shared" si="4"/>
        <v>54025439</v>
      </c>
      <c r="W36" s="11">
        <f t="shared" si="4"/>
        <v>147539350</v>
      </c>
      <c r="X36" s="11">
        <f t="shared" si="4"/>
        <v>144859122</v>
      </c>
      <c r="Y36" s="11">
        <f t="shared" si="4"/>
        <v>2680228</v>
      </c>
      <c r="Z36" s="2">
        <f aca="true" t="shared" si="5" ref="Z36:Z49">+IF(X36&lt;&gt;0,+(Y36/X36)*100,0)</f>
        <v>1.8502307365911</v>
      </c>
      <c r="AA36" s="15">
        <f>AA6+AA21</f>
        <v>144859122</v>
      </c>
    </row>
    <row r="37" spans="1:27" ht="13.5">
      <c r="A37" s="46" t="s">
        <v>33</v>
      </c>
      <c r="B37" s="47"/>
      <c r="C37" s="9">
        <f t="shared" si="4"/>
        <v>1382409</v>
      </c>
      <c r="D37" s="10">
        <f t="shared" si="4"/>
        <v>0</v>
      </c>
      <c r="E37" s="11">
        <f t="shared" si="4"/>
        <v>19800000</v>
      </c>
      <c r="F37" s="11">
        <f t="shared" si="4"/>
        <v>18857390</v>
      </c>
      <c r="G37" s="11">
        <f t="shared" si="4"/>
        <v>0</v>
      </c>
      <c r="H37" s="11">
        <f t="shared" si="4"/>
        <v>0</v>
      </c>
      <c r="I37" s="11">
        <f t="shared" si="4"/>
        <v>2176868</v>
      </c>
      <c r="J37" s="11">
        <f t="shared" si="4"/>
        <v>2176868</v>
      </c>
      <c r="K37" s="11">
        <f t="shared" si="4"/>
        <v>168376</v>
      </c>
      <c r="L37" s="11">
        <f t="shared" si="4"/>
        <v>24859</v>
      </c>
      <c r="M37" s="11">
        <f t="shared" si="4"/>
        <v>194189</v>
      </c>
      <c r="N37" s="11">
        <f t="shared" si="4"/>
        <v>387424</v>
      </c>
      <c r="O37" s="11">
        <f t="shared" si="4"/>
        <v>939108</v>
      </c>
      <c r="P37" s="11">
        <f t="shared" si="4"/>
        <v>66553</v>
      </c>
      <c r="Q37" s="11">
        <f t="shared" si="4"/>
        <v>669796</v>
      </c>
      <c r="R37" s="11">
        <f t="shared" si="4"/>
        <v>1675457</v>
      </c>
      <c r="S37" s="11">
        <f t="shared" si="4"/>
        <v>422416</v>
      </c>
      <c r="T37" s="11">
        <f t="shared" si="4"/>
        <v>0</v>
      </c>
      <c r="U37" s="11">
        <f t="shared" si="4"/>
        <v>8354288</v>
      </c>
      <c r="V37" s="11">
        <f t="shared" si="4"/>
        <v>8776704</v>
      </c>
      <c r="W37" s="11">
        <f t="shared" si="4"/>
        <v>13016453</v>
      </c>
      <c r="X37" s="11">
        <f t="shared" si="4"/>
        <v>18857390</v>
      </c>
      <c r="Y37" s="11">
        <f t="shared" si="4"/>
        <v>-5840937</v>
      </c>
      <c r="Z37" s="2">
        <f t="shared" si="5"/>
        <v>-30.974259958562666</v>
      </c>
      <c r="AA37" s="15">
        <f>AA7+AA22</f>
        <v>18857390</v>
      </c>
    </row>
    <row r="38" spans="1:27" ht="13.5">
      <c r="A38" s="46" t="s">
        <v>34</v>
      </c>
      <c r="B38" s="47"/>
      <c r="C38" s="9">
        <f t="shared" si="4"/>
        <v>147021782</v>
      </c>
      <c r="D38" s="10">
        <f t="shared" si="4"/>
        <v>0</v>
      </c>
      <c r="E38" s="11">
        <f t="shared" si="4"/>
        <v>122000000</v>
      </c>
      <c r="F38" s="11">
        <f t="shared" si="4"/>
        <v>216857488</v>
      </c>
      <c r="G38" s="11">
        <f t="shared" si="4"/>
        <v>1577639</v>
      </c>
      <c r="H38" s="11">
        <f t="shared" si="4"/>
        <v>12830443</v>
      </c>
      <c r="I38" s="11">
        <f t="shared" si="4"/>
        <v>12375210</v>
      </c>
      <c r="J38" s="11">
        <f t="shared" si="4"/>
        <v>26783292</v>
      </c>
      <c r="K38" s="11">
        <f t="shared" si="4"/>
        <v>8220558</v>
      </c>
      <c r="L38" s="11">
        <f t="shared" si="4"/>
        <v>11979625</v>
      </c>
      <c r="M38" s="11">
        <f t="shared" si="4"/>
        <v>17223670</v>
      </c>
      <c r="N38" s="11">
        <f t="shared" si="4"/>
        <v>37423853</v>
      </c>
      <c r="O38" s="11">
        <f t="shared" si="4"/>
        <v>1013146</v>
      </c>
      <c r="P38" s="11">
        <f t="shared" si="4"/>
        <v>3471815</v>
      </c>
      <c r="Q38" s="11">
        <f t="shared" si="4"/>
        <v>11150827</v>
      </c>
      <c r="R38" s="11">
        <f t="shared" si="4"/>
        <v>15635788</v>
      </c>
      <c r="S38" s="11">
        <f t="shared" si="4"/>
        <v>7836937</v>
      </c>
      <c r="T38" s="11">
        <f t="shared" si="4"/>
        <v>14283009</v>
      </c>
      <c r="U38" s="11">
        <f t="shared" si="4"/>
        <v>28332177</v>
      </c>
      <c r="V38" s="11">
        <f t="shared" si="4"/>
        <v>50452123</v>
      </c>
      <c r="W38" s="11">
        <f t="shared" si="4"/>
        <v>130295056</v>
      </c>
      <c r="X38" s="11">
        <f t="shared" si="4"/>
        <v>216857488</v>
      </c>
      <c r="Y38" s="11">
        <f t="shared" si="4"/>
        <v>-86562432</v>
      </c>
      <c r="Z38" s="2">
        <f t="shared" si="5"/>
        <v>-39.91673646980546</v>
      </c>
      <c r="AA38" s="15">
        <f>AA8+AA23</f>
        <v>216857488</v>
      </c>
    </row>
    <row r="39" spans="1:27" ht="13.5">
      <c r="A39" s="46" t="s">
        <v>35</v>
      </c>
      <c r="B39" s="47"/>
      <c r="C39" s="9">
        <f t="shared" si="4"/>
        <v>837232</v>
      </c>
      <c r="D39" s="10">
        <f t="shared" si="4"/>
        <v>0</v>
      </c>
      <c r="E39" s="11">
        <f t="shared" si="4"/>
        <v>4100000</v>
      </c>
      <c r="F39" s="11">
        <f t="shared" si="4"/>
        <v>9612960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767347</v>
      </c>
      <c r="L39" s="11">
        <f t="shared" si="4"/>
        <v>0</v>
      </c>
      <c r="M39" s="11">
        <f t="shared" si="4"/>
        <v>0</v>
      </c>
      <c r="N39" s="11">
        <f t="shared" si="4"/>
        <v>767347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1192197</v>
      </c>
      <c r="V39" s="11">
        <f t="shared" si="4"/>
        <v>1192197</v>
      </c>
      <c r="W39" s="11">
        <f t="shared" si="4"/>
        <v>1959544</v>
      </c>
      <c r="X39" s="11">
        <f t="shared" si="4"/>
        <v>9612960</v>
      </c>
      <c r="Y39" s="11">
        <f t="shared" si="4"/>
        <v>-7653416</v>
      </c>
      <c r="Z39" s="2">
        <f t="shared" si="5"/>
        <v>-79.61560227026847</v>
      </c>
      <c r="AA39" s="15">
        <f>AA9+AA24</f>
        <v>9612960</v>
      </c>
    </row>
    <row r="40" spans="1:27" ht="13.5">
      <c r="A40" s="46" t="s">
        <v>36</v>
      </c>
      <c r="B40" s="47"/>
      <c r="C40" s="9">
        <f t="shared" si="4"/>
        <v>129347585</v>
      </c>
      <c r="D40" s="10">
        <f t="shared" si="4"/>
        <v>0</v>
      </c>
      <c r="E40" s="11">
        <f t="shared" si="4"/>
        <v>200000000</v>
      </c>
      <c r="F40" s="11">
        <f t="shared" si="4"/>
        <v>313876460</v>
      </c>
      <c r="G40" s="11">
        <f t="shared" si="4"/>
        <v>4028625</v>
      </c>
      <c r="H40" s="11">
        <f t="shared" si="4"/>
        <v>7915411</v>
      </c>
      <c r="I40" s="11">
        <f t="shared" si="4"/>
        <v>1632113</v>
      </c>
      <c r="J40" s="11">
        <f t="shared" si="4"/>
        <v>13576149</v>
      </c>
      <c r="K40" s="11">
        <f t="shared" si="4"/>
        <v>27571995</v>
      </c>
      <c r="L40" s="11">
        <f t="shared" si="4"/>
        <v>12796920</v>
      </c>
      <c r="M40" s="11">
        <f t="shared" si="4"/>
        <v>11596463</v>
      </c>
      <c r="N40" s="11">
        <f t="shared" si="4"/>
        <v>51965378</v>
      </c>
      <c r="O40" s="11">
        <f t="shared" si="4"/>
        <v>10283231</v>
      </c>
      <c r="P40" s="11">
        <f t="shared" si="4"/>
        <v>11671034</v>
      </c>
      <c r="Q40" s="11">
        <f t="shared" si="4"/>
        <v>0</v>
      </c>
      <c r="R40" s="11">
        <f t="shared" si="4"/>
        <v>21954265</v>
      </c>
      <c r="S40" s="11">
        <f t="shared" si="4"/>
        <v>19073340</v>
      </c>
      <c r="T40" s="11">
        <f t="shared" si="4"/>
        <v>42051155</v>
      </c>
      <c r="U40" s="11">
        <f t="shared" si="4"/>
        <v>110234277</v>
      </c>
      <c r="V40" s="11">
        <f t="shared" si="4"/>
        <v>171358772</v>
      </c>
      <c r="W40" s="11">
        <f t="shared" si="4"/>
        <v>258854564</v>
      </c>
      <c r="X40" s="11">
        <f t="shared" si="4"/>
        <v>313876460</v>
      </c>
      <c r="Y40" s="11">
        <f t="shared" si="4"/>
        <v>-55021896</v>
      </c>
      <c r="Z40" s="2">
        <f t="shared" si="5"/>
        <v>-17.529793728398747</v>
      </c>
      <c r="AA40" s="15">
        <f>AA10+AA25</f>
        <v>313876460</v>
      </c>
    </row>
    <row r="41" spans="1:27" ht="13.5">
      <c r="A41" s="48" t="s">
        <v>37</v>
      </c>
      <c r="B41" s="47"/>
      <c r="C41" s="49">
        <f aca="true" t="shared" si="6" ref="C41:Y41">SUM(C36:C40)</f>
        <v>354681736</v>
      </c>
      <c r="D41" s="50">
        <f t="shared" si="6"/>
        <v>0</v>
      </c>
      <c r="E41" s="51">
        <f t="shared" si="6"/>
        <v>449600000</v>
      </c>
      <c r="F41" s="51">
        <f t="shared" si="6"/>
        <v>704063420</v>
      </c>
      <c r="G41" s="51">
        <f t="shared" si="6"/>
        <v>5606264</v>
      </c>
      <c r="H41" s="51">
        <f t="shared" si="6"/>
        <v>29066042</v>
      </c>
      <c r="I41" s="51">
        <f t="shared" si="6"/>
        <v>24668585</v>
      </c>
      <c r="J41" s="51">
        <f t="shared" si="6"/>
        <v>59340891</v>
      </c>
      <c r="K41" s="51">
        <f t="shared" si="6"/>
        <v>48770809</v>
      </c>
      <c r="L41" s="51">
        <f t="shared" si="6"/>
        <v>34036966</v>
      </c>
      <c r="M41" s="51">
        <f t="shared" si="6"/>
        <v>38468966</v>
      </c>
      <c r="N41" s="51">
        <f t="shared" si="6"/>
        <v>121276741</v>
      </c>
      <c r="O41" s="51">
        <f t="shared" si="6"/>
        <v>16096516</v>
      </c>
      <c r="P41" s="51">
        <f t="shared" si="6"/>
        <v>17056040</v>
      </c>
      <c r="Q41" s="51">
        <f t="shared" si="6"/>
        <v>52089544</v>
      </c>
      <c r="R41" s="51">
        <f t="shared" si="6"/>
        <v>85242100</v>
      </c>
      <c r="S41" s="51">
        <f t="shared" si="6"/>
        <v>40335788</v>
      </c>
      <c r="T41" s="51">
        <f t="shared" si="6"/>
        <v>73882091</v>
      </c>
      <c r="U41" s="51">
        <f t="shared" si="6"/>
        <v>171587356</v>
      </c>
      <c r="V41" s="51">
        <f t="shared" si="6"/>
        <v>285805235</v>
      </c>
      <c r="W41" s="51">
        <f t="shared" si="6"/>
        <v>551664967</v>
      </c>
      <c r="X41" s="51">
        <f t="shared" si="6"/>
        <v>704063420</v>
      </c>
      <c r="Y41" s="51">
        <f t="shared" si="6"/>
        <v>-152398453</v>
      </c>
      <c r="Z41" s="52">
        <f t="shared" si="5"/>
        <v>-21.645557583434744</v>
      </c>
      <c r="AA41" s="53">
        <f>SUM(AA36:AA40)</f>
        <v>704063420</v>
      </c>
    </row>
    <row r="42" spans="1:27" ht="13.5">
      <c r="A42" s="54" t="s">
        <v>38</v>
      </c>
      <c r="B42" s="35"/>
      <c r="C42" s="65">
        <f aca="true" t="shared" si="7" ref="C42:Y48">C12+C27</f>
        <v>8039318</v>
      </c>
      <c r="D42" s="66">
        <f t="shared" si="7"/>
        <v>0</v>
      </c>
      <c r="E42" s="67">
        <f t="shared" si="7"/>
        <v>43699000</v>
      </c>
      <c r="F42" s="67">
        <f t="shared" si="7"/>
        <v>58932980</v>
      </c>
      <c r="G42" s="67">
        <f t="shared" si="7"/>
        <v>0</v>
      </c>
      <c r="H42" s="67">
        <f t="shared" si="7"/>
        <v>0</v>
      </c>
      <c r="I42" s="67">
        <f t="shared" si="7"/>
        <v>613414</v>
      </c>
      <c r="J42" s="67">
        <f t="shared" si="7"/>
        <v>613414</v>
      </c>
      <c r="K42" s="67">
        <f t="shared" si="7"/>
        <v>91250</v>
      </c>
      <c r="L42" s="67">
        <f t="shared" si="7"/>
        <v>2775154</v>
      </c>
      <c r="M42" s="67">
        <f t="shared" si="7"/>
        <v>30095</v>
      </c>
      <c r="N42" s="67">
        <f t="shared" si="7"/>
        <v>2896499</v>
      </c>
      <c r="O42" s="67">
        <f t="shared" si="7"/>
        <v>1343884</v>
      </c>
      <c r="P42" s="67">
        <f t="shared" si="7"/>
        <v>24281</v>
      </c>
      <c r="Q42" s="67">
        <f t="shared" si="7"/>
        <v>4479653</v>
      </c>
      <c r="R42" s="67">
        <f t="shared" si="7"/>
        <v>5847818</v>
      </c>
      <c r="S42" s="67">
        <f t="shared" si="7"/>
        <v>3572284</v>
      </c>
      <c r="T42" s="67">
        <f t="shared" si="7"/>
        <v>36968</v>
      </c>
      <c r="U42" s="67">
        <f t="shared" si="7"/>
        <v>14697192</v>
      </c>
      <c r="V42" s="67">
        <f t="shared" si="7"/>
        <v>18306444</v>
      </c>
      <c r="W42" s="67">
        <f t="shared" si="7"/>
        <v>27664175</v>
      </c>
      <c r="X42" s="67">
        <f t="shared" si="7"/>
        <v>58932980</v>
      </c>
      <c r="Y42" s="67">
        <f t="shared" si="7"/>
        <v>-31268805</v>
      </c>
      <c r="Z42" s="69">
        <f t="shared" si="5"/>
        <v>-53.058245145587414</v>
      </c>
      <c r="AA42" s="68">
        <f aca="true" t="shared" si="8" ref="AA42:AA48">AA12+AA27</f>
        <v>58932980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8007524</v>
      </c>
      <c r="D45" s="66">
        <f t="shared" si="7"/>
        <v>0</v>
      </c>
      <c r="E45" s="67">
        <f t="shared" si="7"/>
        <v>25450000</v>
      </c>
      <c r="F45" s="67">
        <f t="shared" si="7"/>
        <v>24680600</v>
      </c>
      <c r="G45" s="67">
        <f t="shared" si="7"/>
        <v>0</v>
      </c>
      <c r="H45" s="67">
        <f t="shared" si="7"/>
        <v>0</v>
      </c>
      <c r="I45" s="67">
        <f t="shared" si="7"/>
        <v>202674</v>
      </c>
      <c r="J45" s="67">
        <f t="shared" si="7"/>
        <v>202674</v>
      </c>
      <c r="K45" s="67">
        <f t="shared" si="7"/>
        <v>581056</v>
      </c>
      <c r="L45" s="67">
        <f t="shared" si="7"/>
        <v>358564</v>
      </c>
      <c r="M45" s="67">
        <f t="shared" si="7"/>
        <v>1942187</v>
      </c>
      <c r="N45" s="67">
        <f t="shared" si="7"/>
        <v>2881807</v>
      </c>
      <c r="O45" s="67">
        <f t="shared" si="7"/>
        <v>37384</v>
      </c>
      <c r="P45" s="67">
        <f t="shared" si="7"/>
        <v>3183272</v>
      </c>
      <c r="Q45" s="67">
        <f t="shared" si="7"/>
        <v>3827958</v>
      </c>
      <c r="R45" s="67">
        <f t="shared" si="7"/>
        <v>7048614</v>
      </c>
      <c r="S45" s="67">
        <f t="shared" si="7"/>
        <v>1109777</v>
      </c>
      <c r="T45" s="67">
        <f t="shared" si="7"/>
        <v>127349</v>
      </c>
      <c r="U45" s="67">
        <f t="shared" si="7"/>
        <v>14683346</v>
      </c>
      <c r="V45" s="67">
        <f t="shared" si="7"/>
        <v>15920472</v>
      </c>
      <c r="W45" s="67">
        <f t="shared" si="7"/>
        <v>26053567</v>
      </c>
      <c r="X45" s="67">
        <f t="shared" si="7"/>
        <v>24680600</v>
      </c>
      <c r="Y45" s="67">
        <f t="shared" si="7"/>
        <v>1372967</v>
      </c>
      <c r="Z45" s="69">
        <f t="shared" si="5"/>
        <v>5.562940123011597</v>
      </c>
      <c r="AA45" s="68">
        <f t="shared" si="8"/>
        <v>24680600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3665664</v>
      </c>
      <c r="V48" s="67">
        <f t="shared" si="7"/>
        <v>3665664</v>
      </c>
      <c r="W48" s="67">
        <f t="shared" si="7"/>
        <v>3665664</v>
      </c>
      <c r="X48" s="67">
        <f t="shared" si="7"/>
        <v>0</v>
      </c>
      <c r="Y48" s="67">
        <f t="shared" si="7"/>
        <v>3665664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370728578</v>
      </c>
      <c r="D49" s="78">
        <f t="shared" si="9"/>
        <v>0</v>
      </c>
      <c r="E49" s="79">
        <f t="shared" si="9"/>
        <v>518749000</v>
      </c>
      <c r="F49" s="79">
        <f t="shared" si="9"/>
        <v>787677000</v>
      </c>
      <c r="G49" s="79">
        <f t="shared" si="9"/>
        <v>5606264</v>
      </c>
      <c r="H49" s="79">
        <f t="shared" si="9"/>
        <v>29066042</v>
      </c>
      <c r="I49" s="79">
        <f t="shared" si="9"/>
        <v>25484673</v>
      </c>
      <c r="J49" s="79">
        <f t="shared" si="9"/>
        <v>60156979</v>
      </c>
      <c r="K49" s="79">
        <f t="shared" si="9"/>
        <v>49443115</v>
      </c>
      <c r="L49" s="79">
        <f t="shared" si="9"/>
        <v>37170684</v>
      </c>
      <c r="M49" s="79">
        <f t="shared" si="9"/>
        <v>40441248</v>
      </c>
      <c r="N49" s="79">
        <f t="shared" si="9"/>
        <v>127055047</v>
      </c>
      <c r="O49" s="79">
        <f t="shared" si="9"/>
        <v>17477784</v>
      </c>
      <c r="P49" s="79">
        <f t="shared" si="9"/>
        <v>20263593</v>
      </c>
      <c r="Q49" s="79">
        <f t="shared" si="9"/>
        <v>60397155</v>
      </c>
      <c r="R49" s="79">
        <f t="shared" si="9"/>
        <v>98138532</v>
      </c>
      <c r="S49" s="79">
        <f t="shared" si="9"/>
        <v>45017849</v>
      </c>
      <c r="T49" s="79">
        <f t="shared" si="9"/>
        <v>74046408</v>
      </c>
      <c r="U49" s="79">
        <f t="shared" si="9"/>
        <v>204633558</v>
      </c>
      <c r="V49" s="79">
        <f t="shared" si="9"/>
        <v>323697815</v>
      </c>
      <c r="W49" s="79">
        <f t="shared" si="9"/>
        <v>609048373</v>
      </c>
      <c r="X49" s="79">
        <f t="shared" si="9"/>
        <v>787677000</v>
      </c>
      <c r="Y49" s="79">
        <f t="shared" si="9"/>
        <v>-178628627</v>
      </c>
      <c r="Z49" s="80">
        <f t="shared" si="5"/>
        <v>-22.677903125265814</v>
      </c>
      <c r="AA49" s="81">
        <f>SUM(AA41:AA48)</f>
        <v>787677000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124975000</v>
      </c>
      <c r="D66" s="13">
        <v>170600000</v>
      </c>
      <c r="E66" s="14">
        <v>170000000</v>
      </c>
      <c r="F66" s="14">
        <v>170600000</v>
      </c>
      <c r="G66" s="14">
        <v>2759768</v>
      </c>
      <c r="H66" s="14">
        <v>8028470</v>
      </c>
      <c r="I66" s="14">
        <v>9721248</v>
      </c>
      <c r="J66" s="14">
        <v>20509486</v>
      </c>
      <c r="K66" s="14">
        <v>15085114</v>
      </c>
      <c r="L66" s="14">
        <v>13025000</v>
      </c>
      <c r="M66" s="14">
        <v>19101754</v>
      </c>
      <c r="N66" s="14">
        <v>47211868</v>
      </c>
      <c r="O66" s="14">
        <v>7998359</v>
      </c>
      <c r="P66" s="14">
        <v>11977284</v>
      </c>
      <c r="Q66" s="14">
        <v>13723641</v>
      </c>
      <c r="R66" s="14">
        <v>33699284</v>
      </c>
      <c r="S66" s="14">
        <v>11865407</v>
      </c>
      <c r="T66" s="14">
        <v>14919566</v>
      </c>
      <c r="U66" s="14">
        <v>23441479</v>
      </c>
      <c r="V66" s="14">
        <v>50226452</v>
      </c>
      <c r="W66" s="14">
        <v>151647090</v>
      </c>
      <c r="X66" s="14">
        <v>170600000</v>
      </c>
      <c r="Y66" s="14">
        <v>-18952910</v>
      </c>
      <c r="Z66" s="2">
        <v>-11.11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124975000</v>
      </c>
      <c r="D69" s="78">
        <f t="shared" si="12"/>
        <v>170600000</v>
      </c>
      <c r="E69" s="79">
        <f t="shared" si="12"/>
        <v>170000000</v>
      </c>
      <c r="F69" s="79">
        <f t="shared" si="12"/>
        <v>170600000</v>
      </c>
      <c r="G69" s="79">
        <f t="shared" si="12"/>
        <v>2759768</v>
      </c>
      <c r="H69" s="79">
        <f t="shared" si="12"/>
        <v>8028470</v>
      </c>
      <c r="I69" s="79">
        <f t="shared" si="12"/>
        <v>9721248</v>
      </c>
      <c r="J69" s="79">
        <f t="shared" si="12"/>
        <v>20509486</v>
      </c>
      <c r="K69" s="79">
        <f t="shared" si="12"/>
        <v>15085114</v>
      </c>
      <c r="L69" s="79">
        <f t="shared" si="12"/>
        <v>13025000</v>
      </c>
      <c r="M69" s="79">
        <f t="shared" si="12"/>
        <v>19101754</v>
      </c>
      <c r="N69" s="79">
        <f t="shared" si="12"/>
        <v>47211868</v>
      </c>
      <c r="O69" s="79">
        <f t="shared" si="12"/>
        <v>7998359</v>
      </c>
      <c r="P69" s="79">
        <f t="shared" si="12"/>
        <v>11977284</v>
      </c>
      <c r="Q69" s="79">
        <f t="shared" si="12"/>
        <v>13723641</v>
      </c>
      <c r="R69" s="79">
        <f t="shared" si="12"/>
        <v>33699284</v>
      </c>
      <c r="S69" s="79">
        <f t="shared" si="12"/>
        <v>11865407</v>
      </c>
      <c r="T69" s="79">
        <f t="shared" si="12"/>
        <v>14919566</v>
      </c>
      <c r="U69" s="79">
        <f t="shared" si="12"/>
        <v>23441479</v>
      </c>
      <c r="V69" s="79">
        <f t="shared" si="12"/>
        <v>50226452</v>
      </c>
      <c r="W69" s="79">
        <f t="shared" si="12"/>
        <v>151647090</v>
      </c>
      <c r="X69" s="79">
        <f t="shared" si="12"/>
        <v>170600000</v>
      </c>
      <c r="Y69" s="79">
        <f t="shared" si="12"/>
        <v>-18952910</v>
      </c>
      <c r="Z69" s="80">
        <f>+IF(X69&lt;&gt;0,+(Y69/X69)*100,0)</f>
        <v>-11.109560375146541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111977136</v>
      </c>
      <c r="F5" s="43">
        <f t="shared" si="0"/>
        <v>100659337</v>
      </c>
      <c r="G5" s="43">
        <f t="shared" si="0"/>
        <v>1531649</v>
      </c>
      <c r="H5" s="43">
        <f t="shared" si="0"/>
        <v>4943573</v>
      </c>
      <c r="I5" s="43">
        <f t="shared" si="0"/>
        <v>2420704</v>
      </c>
      <c r="J5" s="43">
        <f t="shared" si="0"/>
        <v>8895926</v>
      </c>
      <c r="K5" s="43">
        <f t="shared" si="0"/>
        <v>8370873</v>
      </c>
      <c r="L5" s="43">
        <f t="shared" si="0"/>
        <v>300606</v>
      </c>
      <c r="M5" s="43">
        <f t="shared" si="0"/>
        <v>5301620</v>
      </c>
      <c r="N5" s="43">
        <f t="shared" si="0"/>
        <v>13973099</v>
      </c>
      <c r="O5" s="43">
        <f t="shared" si="0"/>
        <v>0</v>
      </c>
      <c r="P5" s="43">
        <f t="shared" si="0"/>
        <v>3582810</v>
      </c>
      <c r="Q5" s="43">
        <f t="shared" si="0"/>
        <v>2705109</v>
      </c>
      <c r="R5" s="43">
        <f t="shared" si="0"/>
        <v>6287919</v>
      </c>
      <c r="S5" s="43">
        <f t="shared" si="0"/>
        <v>14024</v>
      </c>
      <c r="T5" s="43">
        <f t="shared" si="0"/>
        <v>7080418</v>
      </c>
      <c r="U5" s="43">
        <f t="shared" si="0"/>
        <v>3950708</v>
      </c>
      <c r="V5" s="43">
        <f t="shared" si="0"/>
        <v>11045150</v>
      </c>
      <c r="W5" s="43">
        <f t="shared" si="0"/>
        <v>40202094</v>
      </c>
      <c r="X5" s="43">
        <f t="shared" si="0"/>
        <v>100659337</v>
      </c>
      <c r="Y5" s="43">
        <f t="shared" si="0"/>
        <v>-60457243</v>
      </c>
      <c r="Z5" s="44">
        <f>+IF(X5&lt;&gt;0,+(Y5/X5)*100,0)</f>
        <v>-60.061237041527505</v>
      </c>
      <c r="AA5" s="45">
        <f>SUM(AA11:AA18)</f>
        <v>100659337</v>
      </c>
    </row>
    <row r="6" spans="1:27" ht="13.5">
      <c r="A6" s="46" t="s">
        <v>32</v>
      </c>
      <c r="B6" s="47"/>
      <c r="C6" s="9"/>
      <c r="D6" s="10"/>
      <c r="E6" s="11">
        <v>60948140</v>
      </c>
      <c r="F6" s="11">
        <v>65400750</v>
      </c>
      <c r="G6" s="11">
        <v>665325</v>
      </c>
      <c r="H6" s="11">
        <v>4659881</v>
      </c>
      <c r="I6" s="11">
        <v>2405230</v>
      </c>
      <c r="J6" s="11">
        <v>7730436</v>
      </c>
      <c r="K6" s="11">
        <v>7173887</v>
      </c>
      <c r="L6" s="11">
        <v>299641</v>
      </c>
      <c r="M6" s="11">
        <v>3055980</v>
      </c>
      <c r="N6" s="11">
        <v>10529508</v>
      </c>
      <c r="O6" s="11"/>
      <c r="P6" s="11">
        <v>3068580</v>
      </c>
      <c r="Q6" s="11">
        <v>2512349</v>
      </c>
      <c r="R6" s="11">
        <v>5580929</v>
      </c>
      <c r="S6" s="11"/>
      <c r="T6" s="11">
        <v>973896</v>
      </c>
      <c r="U6" s="11">
        <v>2228909</v>
      </c>
      <c r="V6" s="11">
        <v>3202805</v>
      </c>
      <c r="W6" s="11">
        <v>27043678</v>
      </c>
      <c r="X6" s="11">
        <v>65400750</v>
      </c>
      <c r="Y6" s="11">
        <v>-38357072</v>
      </c>
      <c r="Z6" s="2">
        <v>-58.65</v>
      </c>
      <c r="AA6" s="15">
        <v>65400750</v>
      </c>
    </row>
    <row r="7" spans="1:27" ht="13.5">
      <c r="A7" s="46" t="s">
        <v>33</v>
      </c>
      <c r="B7" s="47"/>
      <c r="C7" s="9"/>
      <c r="D7" s="10"/>
      <c r="E7" s="11">
        <v>16362496</v>
      </c>
      <c r="F7" s="11">
        <v>700000</v>
      </c>
      <c r="G7" s="11">
        <v>316407</v>
      </c>
      <c r="H7" s="11">
        <v>277692</v>
      </c>
      <c r="I7" s="11">
        <v>6374</v>
      </c>
      <c r="J7" s="11">
        <v>600473</v>
      </c>
      <c r="K7" s="11">
        <v>785081</v>
      </c>
      <c r="L7" s="11"/>
      <c r="M7" s="11">
        <v>889407</v>
      </c>
      <c r="N7" s="11">
        <v>1674488</v>
      </c>
      <c r="O7" s="11"/>
      <c r="P7" s="11"/>
      <c r="Q7" s="11"/>
      <c r="R7" s="11"/>
      <c r="S7" s="11"/>
      <c r="T7" s="11"/>
      <c r="U7" s="11"/>
      <c r="V7" s="11"/>
      <c r="W7" s="11">
        <v>2274961</v>
      </c>
      <c r="X7" s="11">
        <v>700000</v>
      </c>
      <c r="Y7" s="11">
        <v>1574961</v>
      </c>
      <c r="Z7" s="2">
        <v>224.99</v>
      </c>
      <c r="AA7" s="15">
        <v>700000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2615000</v>
      </c>
      <c r="F10" s="11">
        <v>2615000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2615000</v>
      </c>
      <c r="Y10" s="11">
        <v>-2615000</v>
      </c>
      <c r="Z10" s="2">
        <v>-100</v>
      </c>
      <c r="AA10" s="15">
        <v>2615000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79925636</v>
      </c>
      <c r="F11" s="51">
        <f t="shared" si="1"/>
        <v>68715750</v>
      </c>
      <c r="G11" s="51">
        <f t="shared" si="1"/>
        <v>981732</v>
      </c>
      <c r="H11" s="51">
        <f t="shared" si="1"/>
        <v>4937573</v>
      </c>
      <c r="I11" s="51">
        <f t="shared" si="1"/>
        <v>2411604</v>
      </c>
      <c r="J11" s="51">
        <f t="shared" si="1"/>
        <v>8330909</v>
      </c>
      <c r="K11" s="51">
        <f t="shared" si="1"/>
        <v>7958968</v>
      </c>
      <c r="L11" s="51">
        <f t="shared" si="1"/>
        <v>299641</v>
      </c>
      <c r="M11" s="51">
        <f t="shared" si="1"/>
        <v>3945387</v>
      </c>
      <c r="N11" s="51">
        <f t="shared" si="1"/>
        <v>12203996</v>
      </c>
      <c r="O11" s="51">
        <f t="shared" si="1"/>
        <v>0</v>
      </c>
      <c r="P11" s="51">
        <f t="shared" si="1"/>
        <v>3068580</v>
      </c>
      <c r="Q11" s="51">
        <f t="shared" si="1"/>
        <v>2512349</v>
      </c>
      <c r="R11" s="51">
        <f t="shared" si="1"/>
        <v>5580929</v>
      </c>
      <c r="S11" s="51">
        <f t="shared" si="1"/>
        <v>0</v>
      </c>
      <c r="T11" s="51">
        <f t="shared" si="1"/>
        <v>973896</v>
      </c>
      <c r="U11" s="51">
        <f t="shared" si="1"/>
        <v>2228909</v>
      </c>
      <c r="V11" s="51">
        <f t="shared" si="1"/>
        <v>3202805</v>
      </c>
      <c r="W11" s="51">
        <f t="shared" si="1"/>
        <v>29318639</v>
      </c>
      <c r="X11" s="51">
        <f t="shared" si="1"/>
        <v>68715750</v>
      </c>
      <c r="Y11" s="51">
        <f t="shared" si="1"/>
        <v>-39397111</v>
      </c>
      <c r="Z11" s="52">
        <f>+IF(X11&lt;&gt;0,+(Y11/X11)*100,0)</f>
        <v>-57.33345121023928</v>
      </c>
      <c r="AA11" s="53">
        <f>SUM(AA6:AA10)</f>
        <v>68715750</v>
      </c>
    </row>
    <row r="12" spans="1:27" ht="13.5">
      <c r="A12" s="54" t="s">
        <v>38</v>
      </c>
      <c r="B12" s="35"/>
      <c r="C12" s="9"/>
      <c r="D12" s="10"/>
      <c r="E12" s="11">
        <v>10009000</v>
      </c>
      <c r="F12" s="11">
        <v>8771766</v>
      </c>
      <c r="G12" s="11">
        <v>46183</v>
      </c>
      <c r="H12" s="11"/>
      <c r="I12" s="11"/>
      <c r="J12" s="11">
        <v>46183</v>
      </c>
      <c r="K12" s="11"/>
      <c r="L12" s="11"/>
      <c r="M12" s="11">
        <v>1087838</v>
      </c>
      <c r="N12" s="11">
        <v>1087838</v>
      </c>
      <c r="O12" s="11"/>
      <c r="P12" s="11">
        <v>514230</v>
      </c>
      <c r="Q12" s="11">
        <v>193930</v>
      </c>
      <c r="R12" s="11">
        <v>708160</v>
      </c>
      <c r="S12" s="11">
        <v>14024</v>
      </c>
      <c r="T12" s="11">
        <v>3166753</v>
      </c>
      <c r="U12" s="11">
        <v>832662</v>
      </c>
      <c r="V12" s="11">
        <v>4013439</v>
      </c>
      <c r="W12" s="11">
        <v>5855620</v>
      </c>
      <c r="X12" s="11">
        <v>8771766</v>
      </c>
      <c r="Y12" s="11">
        <v>-2916146</v>
      </c>
      <c r="Z12" s="2">
        <v>-33.24</v>
      </c>
      <c r="AA12" s="15">
        <v>8771766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22042500</v>
      </c>
      <c r="F15" s="11">
        <v>23171821</v>
      </c>
      <c r="G15" s="11">
        <v>503734</v>
      </c>
      <c r="H15" s="11">
        <v>6000</v>
      </c>
      <c r="I15" s="11">
        <v>9100</v>
      </c>
      <c r="J15" s="11">
        <v>518834</v>
      </c>
      <c r="K15" s="11">
        <v>411905</v>
      </c>
      <c r="L15" s="11">
        <v>965</v>
      </c>
      <c r="M15" s="11">
        <v>268395</v>
      </c>
      <c r="N15" s="11">
        <v>681265</v>
      </c>
      <c r="O15" s="11"/>
      <c r="P15" s="11"/>
      <c r="Q15" s="11">
        <v>-1170</v>
      </c>
      <c r="R15" s="11">
        <v>-1170</v>
      </c>
      <c r="S15" s="11"/>
      <c r="T15" s="11">
        <v>2939769</v>
      </c>
      <c r="U15" s="11">
        <v>889137</v>
      </c>
      <c r="V15" s="11">
        <v>3828906</v>
      </c>
      <c r="W15" s="11">
        <v>5027835</v>
      </c>
      <c r="X15" s="11">
        <v>23171821</v>
      </c>
      <c r="Y15" s="11">
        <v>-18143986</v>
      </c>
      <c r="Z15" s="2">
        <v>-78.3</v>
      </c>
      <c r="AA15" s="15">
        <v>23171821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7095000</v>
      </c>
      <c r="G20" s="60">
        <f t="shared" si="2"/>
        <v>0</v>
      </c>
      <c r="H20" s="60">
        <f t="shared" si="2"/>
        <v>850494</v>
      </c>
      <c r="I20" s="60">
        <f t="shared" si="2"/>
        <v>1591816</v>
      </c>
      <c r="J20" s="60">
        <f t="shared" si="2"/>
        <v>2442310</v>
      </c>
      <c r="K20" s="60">
        <f t="shared" si="2"/>
        <v>500628</v>
      </c>
      <c r="L20" s="60">
        <f t="shared" si="2"/>
        <v>2322793</v>
      </c>
      <c r="M20" s="60">
        <f t="shared" si="2"/>
        <v>1028001</v>
      </c>
      <c r="N20" s="60">
        <f t="shared" si="2"/>
        <v>3851422</v>
      </c>
      <c r="O20" s="60">
        <f t="shared" si="2"/>
        <v>0</v>
      </c>
      <c r="P20" s="60">
        <f t="shared" si="2"/>
        <v>0</v>
      </c>
      <c r="Q20" s="60">
        <f t="shared" si="2"/>
        <v>82338</v>
      </c>
      <c r="R20" s="60">
        <f t="shared" si="2"/>
        <v>82338</v>
      </c>
      <c r="S20" s="60">
        <f t="shared" si="2"/>
        <v>0</v>
      </c>
      <c r="T20" s="60">
        <f t="shared" si="2"/>
        <v>114440</v>
      </c>
      <c r="U20" s="60">
        <f t="shared" si="2"/>
        <v>0</v>
      </c>
      <c r="V20" s="60">
        <f t="shared" si="2"/>
        <v>114440</v>
      </c>
      <c r="W20" s="60">
        <f t="shared" si="2"/>
        <v>6490510</v>
      </c>
      <c r="X20" s="60">
        <f t="shared" si="2"/>
        <v>7095000</v>
      </c>
      <c r="Y20" s="60">
        <f t="shared" si="2"/>
        <v>-604490</v>
      </c>
      <c r="Z20" s="61">
        <f>+IF(X20&lt;&gt;0,+(Y20/X20)*100,0)</f>
        <v>-8.519943622269203</v>
      </c>
      <c r="AA20" s="62">
        <f>SUM(AA26:AA33)</f>
        <v>7095000</v>
      </c>
    </row>
    <row r="21" spans="1:27" ht="13.5">
      <c r="A21" s="46" t="s">
        <v>32</v>
      </c>
      <c r="B21" s="47"/>
      <c r="C21" s="9"/>
      <c r="D21" s="10"/>
      <c r="E21" s="11"/>
      <c r="F21" s="11">
        <v>4000000</v>
      </c>
      <c r="G21" s="11"/>
      <c r="H21" s="11"/>
      <c r="I21" s="11"/>
      <c r="J21" s="11"/>
      <c r="K21" s="11"/>
      <c r="L21" s="11">
        <v>2322793</v>
      </c>
      <c r="M21" s="11"/>
      <c r="N21" s="11">
        <v>2322793</v>
      </c>
      <c r="O21" s="11"/>
      <c r="P21" s="11"/>
      <c r="Q21" s="11"/>
      <c r="R21" s="11"/>
      <c r="S21" s="11"/>
      <c r="T21" s="11"/>
      <c r="U21" s="11"/>
      <c r="V21" s="11"/>
      <c r="W21" s="11">
        <v>2322793</v>
      </c>
      <c r="X21" s="11">
        <v>4000000</v>
      </c>
      <c r="Y21" s="11">
        <v>-1677207</v>
      </c>
      <c r="Z21" s="2">
        <v>-41.93</v>
      </c>
      <c r="AA21" s="15">
        <v>4000000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4000000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2322793</v>
      </c>
      <c r="M26" s="51">
        <f t="shared" si="3"/>
        <v>0</v>
      </c>
      <c r="N26" s="51">
        <f t="shared" si="3"/>
        <v>2322793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2322793</v>
      </c>
      <c r="X26" s="51">
        <f t="shared" si="3"/>
        <v>4000000</v>
      </c>
      <c r="Y26" s="51">
        <f t="shared" si="3"/>
        <v>-1677207</v>
      </c>
      <c r="Z26" s="52">
        <f>+IF(X26&lt;&gt;0,+(Y26/X26)*100,0)</f>
        <v>-41.930175</v>
      </c>
      <c r="AA26" s="53">
        <f>SUM(AA21:AA25)</f>
        <v>4000000</v>
      </c>
    </row>
    <row r="27" spans="1:27" ht="13.5">
      <c r="A27" s="54" t="s">
        <v>38</v>
      </c>
      <c r="B27" s="64"/>
      <c r="C27" s="9"/>
      <c r="D27" s="10"/>
      <c r="E27" s="11"/>
      <c r="F27" s="11">
        <v>1095000</v>
      </c>
      <c r="G27" s="11"/>
      <c r="H27" s="11">
        <v>237092</v>
      </c>
      <c r="I27" s="11"/>
      <c r="J27" s="11">
        <v>237092</v>
      </c>
      <c r="K27" s="11">
        <v>500628</v>
      </c>
      <c r="L27" s="11"/>
      <c r="M27" s="11">
        <v>1028001</v>
      </c>
      <c r="N27" s="11">
        <v>1528629</v>
      </c>
      <c r="O27" s="11"/>
      <c r="P27" s="11"/>
      <c r="Q27" s="11">
        <v>82338</v>
      </c>
      <c r="R27" s="11">
        <v>82338</v>
      </c>
      <c r="S27" s="11"/>
      <c r="T27" s="11">
        <v>114440</v>
      </c>
      <c r="U27" s="11"/>
      <c r="V27" s="11">
        <v>114440</v>
      </c>
      <c r="W27" s="11">
        <v>1962499</v>
      </c>
      <c r="X27" s="11">
        <v>1095000</v>
      </c>
      <c r="Y27" s="11">
        <v>867499</v>
      </c>
      <c r="Z27" s="2">
        <v>79.22</v>
      </c>
      <c r="AA27" s="15">
        <v>1095000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>
        <v>2000000</v>
      </c>
      <c r="G30" s="11"/>
      <c r="H30" s="11">
        <v>613402</v>
      </c>
      <c r="I30" s="11">
        <v>1591816</v>
      </c>
      <c r="J30" s="11">
        <v>2205218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2205218</v>
      </c>
      <c r="X30" s="11">
        <v>2000000</v>
      </c>
      <c r="Y30" s="11">
        <v>205218</v>
      </c>
      <c r="Z30" s="2">
        <v>10.26</v>
      </c>
      <c r="AA30" s="15">
        <v>2000000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60948140</v>
      </c>
      <c r="F36" s="11">
        <f t="shared" si="4"/>
        <v>69400750</v>
      </c>
      <c r="G36" s="11">
        <f t="shared" si="4"/>
        <v>665325</v>
      </c>
      <c r="H36" s="11">
        <f t="shared" si="4"/>
        <v>4659881</v>
      </c>
      <c r="I36" s="11">
        <f t="shared" si="4"/>
        <v>2405230</v>
      </c>
      <c r="J36" s="11">
        <f t="shared" si="4"/>
        <v>7730436</v>
      </c>
      <c r="K36" s="11">
        <f t="shared" si="4"/>
        <v>7173887</v>
      </c>
      <c r="L36" s="11">
        <f t="shared" si="4"/>
        <v>2622434</v>
      </c>
      <c r="M36" s="11">
        <f t="shared" si="4"/>
        <v>3055980</v>
      </c>
      <c r="N36" s="11">
        <f t="shared" si="4"/>
        <v>12852301</v>
      </c>
      <c r="O36" s="11">
        <f t="shared" si="4"/>
        <v>0</v>
      </c>
      <c r="P36" s="11">
        <f t="shared" si="4"/>
        <v>3068580</v>
      </c>
      <c r="Q36" s="11">
        <f t="shared" si="4"/>
        <v>2512349</v>
      </c>
      <c r="R36" s="11">
        <f t="shared" si="4"/>
        <v>5580929</v>
      </c>
      <c r="S36" s="11">
        <f t="shared" si="4"/>
        <v>0</v>
      </c>
      <c r="T36" s="11">
        <f t="shared" si="4"/>
        <v>973896</v>
      </c>
      <c r="U36" s="11">
        <f t="shared" si="4"/>
        <v>2228909</v>
      </c>
      <c r="V36" s="11">
        <f t="shared" si="4"/>
        <v>3202805</v>
      </c>
      <c r="W36" s="11">
        <f t="shared" si="4"/>
        <v>29366471</v>
      </c>
      <c r="X36" s="11">
        <f t="shared" si="4"/>
        <v>69400750</v>
      </c>
      <c r="Y36" s="11">
        <f t="shared" si="4"/>
        <v>-40034279</v>
      </c>
      <c r="Z36" s="2">
        <f aca="true" t="shared" si="5" ref="Z36:Z49">+IF(X36&lt;&gt;0,+(Y36/X36)*100,0)</f>
        <v>-57.68565757574666</v>
      </c>
      <c r="AA36" s="15">
        <f>AA6+AA21</f>
        <v>69400750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16362496</v>
      </c>
      <c r="F37" s="11">
        <f t="shared" si="4"/>
        <v>700000</v>
      </c>
      <c r="G37" s="11">
        <f t="shared" si="4"/>
        <v>316407</v>
      </c>
      <c r="H37" s="11">
        <f t="shared" si="4"/>
        <v>277692</v>
      </c>
      <c r="I37" s="11">
        <f t="shared" si="4"/>
        <v>6374</v>
      </c>
      <c r="J37" s="11">
        <f t="shared" si="4"/>
        <v>600473</v>
      </c>
      <c r="K37" s="11">
        <f t="shared" si="4"/>
        <v>785081</v>
      </c>
      <c r="L37" s="11">
        <f t="shared" si="4"/>
        <v>0</v>
      </c>
      <c r="M37" s="11">
        <f t="shared" si="4"/>
        <v>889407</v>
      </c>
      <c r="N37" s="11">
        <f t="shared" si="4"/>
        <v>1674488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2274961</v>
      </c>
      <c r="X37" s="11">
        <f t="shared" si="4"/>
        <v>700000</v>
      </c>
      <c r="Y37" s="11">
        <f t="shared" si="4"/>
        <v>1574961</v>
      </c>
      <c r="Z37" s="2">
        <f t="shared" si="5"/>
        <v>224.99442857142859</v>
      </c>
      <c r="AA37" s="15">
        <f>AA7+AA22</f>
        <v>700000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2615000</v>
      </c>
      <c r="F40" s="11">
        <f t="shared" si="4"/>
        <v>2615000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2615000</v>
      </c>
      <c r="Y40" s="11">
        <f t="shared" si="4"/>
        <v>-2615000</v>
      </c>
      <c r="Z40" s="2">
        <f t="shared" si="5"/>
        <v>-100</v>
      </c>
      <c r="AA40" s="15">
        <f>AA10+AA25</f>
        <v>2615000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79925636</v>
      </c>
      <c r="F41" s="51">
        <f t="shared" si="6"/>
        <v>72715750</v>
      </c>
      <c r="G41" s="51">
        <f t="shared" si="6"/>
        <v>981732</v>
      </c>
      <c r="H41" s="51">
        <f t="shared" si="6"/>
        <v>4937573</v>
      </c>
      <c r="I41" s="51">
        <f t="shared" si="6"/>
        <v>2411604</v>
      </c>
      <c r="J41" s="51">
        <f t="shared" si="6"/>
        <v>8330909</v>
      </c>
      <c r="K41" s="51">
        <f t="shared" si="6"/>
        <v>7958968</v>
      </c>
      <c r="L41" s="51">
        <f t="shared" si="6"/>
        <v>2622434</v>
      </c>
      <c r="M41" s="51">
        <f t="shared" si="6"/>
        <v>3945387</v>
      </c>
      <c r="N41" s="51">
        <f t="shared" si="6"/>
        <v>14526789</v>
      </c>
      <c r="O41" s="51">
        <f t="shared" si="6"/>
        <v>0</v>
      </c>
      <c r="P41" s="51">
        <f t="shared" si="6"/>
        <v>3068580</v>
      </c>
      <c r="Q41" s="51">
        <f t="shared" si="6"/>
        <v>2512349</v>
      </c>
      <c r="R41" s="51">
        <f t="shared" si="6"/>
        <v>5580929</v>
      </c>
      <c r="S41" s="51">
        <f t="shared" si="6"/>
        <v>0</v>
      </c>
      <c r="T41" s="51">
        <f t="shared" si="6"/>
        <v>973896</v>
      </c>
      <c r="U41" s="51">
        <f t="shared" si="6"/>
        <v>2228909</v>
      </c>
      <c r="V41" s="51">
        <f t="shared" si="6"/>
        <v>3202805</v>
      </c>
      <c r="W41" s="51">
        <f t="shared" si="6"/>
        <v>31641432</v>
      </c>
      <c r="X41" s="51">
        <f t="shared" si="6"/>
        <v>72715750</v>
      </c>
      <c r="Y41" s="51">
        <f t="shared" si="6"/>
        <v>-41074318</v>
      </c>
      <c r="Z41" s="52">
        <f t="shared" si="5"/>
        <v>-56.486136772294856</v>
      </c>
      <c r="AA41" s="53">
        <f>SUM(AA36:AA40)</f>
        <v>72715750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10009000</v>
      </c>
      <c r="F42" s="67">
        <f t="shared" si="7"/>
        <v>9866766</v>
      </c>
      <c r="G42" s="67">
        <f t="shared" si="7"/>
        <v>46183</v>
      </c>
      <c r="H42" s="67">
        <f t="shared" si="7"/>
        <v>237092</v>
      </c>
      <c r="I42" s="67">
        <f t="shared" si="7"/>
        <v>0</v>
      </c>
      <c r="J42" s="67">
        <f t="shared" si="7"/>
        <v>283275</v>
      </c>
      <c r="K42" s="67">
        <f t="shared" si="7"/>
        <v>500628</v>
      </c>
      <c r="L42" s="67">
        <f t="shared" si="7"/>
        <v>0</v>
      </c>
      <c r="M42" s="67">
        <f t="shared" si="7"/>
        <v>2115839</v>
      </c>
      <c r="N42" s="67">
        <f t="shared" si="7"/>
        <v>2616467</v>
      </c>
      <c r="O42" s="67">
        <f t="shared" si="7"/>
        <v>0</v>
      </c>
      <c r="P42" s="67">
        <f t="shared" si="7"/>
        <v>514230</v>
      </c>
      <c r="Q42" s="67">
        <f t="shared" si="7"/>
        <v>276268</v>
      </c>
      <c r="R42" s="67">
        <f t="shared" si="7"/>
        <v>790498</v>
      </c>
      <c r="S42" s="67">
        <f t="shared" si="7"/>
        <v>14024</v>
      </c>
      <c r="T42" s="67">
        <f t="shared" si="7"/>
        <v>3281193</v>
      </c>
      <c r="U42" s="67">
        <f t="shared" si="7"/>
        <v>832662</v>
      </c>
      <c r="V42" s="67">
        <f t="shared" si="7"/>
        <v>4127879</v>
      </c>
      <c r="W42" s="67">
        <f t="shared" si="7"/>
        <v>7818119</v>
      </c>
      <c r="X42" s="67">
        <f t="shared" si="7"/>
        <v>9866766</v>
      </c>
      <c r="Y42" s="67">
        <f t="shared" si="7"/>
        <v>-2048647</v>
      </c>
      <c r="Z42" s="69">
        <f t="shared" si="5"/>
        <v>-20.763105155225126</v>
      </c>
      <c r="AA42" s="68">
        <f aca="true" t="shared" si="8" ref="AA42:AA48">AA12+AA27</f>
        <v>9866766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22042500</v>
      </c>
      <c r="F45" s="67">
        <f t="shared" si="7"/>
        <v>25171821</v>
      </c>
      <c r="G45" s="67">
        <f t="shared" si="7"/>
        <v>503734</v>
      </c>
      <c r="H45" s="67">
        <f t="shared" si="7"/>
        <v>619402</v>
      </c>
      <c r="I45" s="67">
        <f t="shared" si="7"/>
        <v>1600916</v>
      </c>
      <c r="J45" s="67">
        <f t="shared" si="7"/>
        <v>2724052</v>
      </c>
      <c r="K45" s="67">
        <f t="shared" si="7"/>
        <v>411905</v>
      </c>
      <c r="L45" s="67">
        <f t="shared" si="7"/>
        <v>965</v>
      </c>
      <c r="M45" s="67">
        <f t="shared" si="7"/>
        <v>268395</v>
      </c>
      <c r="N45" s="67">
        <f t="shared" si="7"/>
        <v>681265</v>
      </c>
      <c r="O45" s="67">
        <f t="shared" si="7"/>
        <v>0</v>
      </c>
      <c r="P45" s="67">
        <f t="shared" si="7"/>
        <v>0</v>
      </c>
      <c r="Q45" s="67">
        <f t="shared" si="7"/>
        <v>-1170</v>
      </c>
      <c r="R45" s="67">
        <f t="shared" si="7"/>
        <v>-1170</v>
      </c>
      <c r="S45" s="67">
        <f t="shared" si="7"/>
        <v>0</v>
      </c>
      <c r="T45" s="67">
        <f t="shared" si="7"/>
        <v>2939769</v>
      </c>
      <c r="U45" s="67">
        <f t="shared" si="7"/>
        <v>889137</v>
      </c>
      <c r="V45" s="67">
        <f t="shared" si="7"/>
        <v>3828906</v>
      </c>
      <c r="W45" s="67">
        <f t="shared" si="7"/>
        <v>7233053</v>
      </c>
      <c r="X45" s="67">
        <f t="shared" si="7"/>
        <v>25171821</v>
      </c>
      <c r="Y45" s="67">
        <f t="shared" si="7"/>
        <v>-17938768</v>
      </c>
      <c r="Z45" s="69">
        <f t="shared" si="5"/>
        <v>-71.2652771525747</v>
      </c>
      <c r="AA45" s="68">
        <f t="shared" si="8"/>
        <v>25171821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111977136</v>
      </c>
      <c r="F49" s="79">
        <f t="shared" si="9"/>
        <v>107754337</v>
      </c>
      <c r="G49" s="79">
        <f t="shared" si="9"/>
        <v>1531649</v>
      </c>
      <c r="H49" s="79">
        <f t="shared" si="9"/>
        <v>5794067</v>
      </c>
      <c r="I49" s="79">
        <f t="shared" si="9"/>
        <v>4012520</v>
      </c>
      <c r="J49" s="79">
        <f t="shared" si="9"/>
        <v>11338236</v>
      </c>
      <c r="K49" s="79">
        <f t="shared" si="9"/>
        <v>8871501</v>
      </c>
      <c r="L49" s="79">
        <f t="shared" si="9"/>
        <v>2623399</v>
      </c>
      <c r="M49" s="79">
        <f t="shared" si="9"/>
        <v>6329621</v>
      </c>
      <c r="N49" s="79">
        <f t="shared" si="9"/>
        <v>17824521</v>
      </c>
      <c r="O49" s="79">
        <f t="shared" si="9"/>
        <v>0</v>
      </c>
      <c r="P49" s="79">
        <f t="shared" si="9"/>
        <v>3582810</v>
      </c>
      <c r="Q49" s="79">
        <f t="shared" si="9"/>
        <v>2787447</v>
      </c>
      <c r="R49" s="79">
        <f t="shared" si="9"/>
        <v>6370257</v>
      </c>
      <c r="S49" s="79">
        <f t="shared" si="9"/>
        <v>14024</v>
      </c>
      <c r="T49" s="79">
        <f t="shared" si="9"/>
        <v>7194858</v>
      </c>
      <c r="U49" s="79">
        <f t="shared" si="9"/>
        <v>3950708</v>
      </c>
      <c r="V49" s="79">
        <f t="shared" si="9"/>
        <v>11159590</v>
      </c>
      <c r="W49" s="79">
        <f t="shared" si="9"/>
        <v>46692604</v>
      </c>
      <c r="X49" s="79">
        <f t="shared" si="9"/>
        <v>107754337</v>
      </c>
      <c r="Y49" s="79">
        <f t="shared" si="9"/>
        <v>-61061733</v>
      </c>
      <c r="Z49" s="80">
        <f t="shared" si="5"/>
        <v>-56.667540908353416</v>
      </c>
      <c r="AA49" s="81">
        <f>SUM(AA41:AA48)</f>
        <v>107754337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15425096</v>
      </c>
      <c r="F51" s="67">
        <f t="shared" si="10"/>
        <v>9882036</v>
      </c>
      <c r="G51" s="67">
        <f t="shared" si="10"/>
        <v>397129</v>
      </c>
      <c r="H51" s="67">
        <f t="shared" si="10"/>
        <v>502559</v>
      </c>
      <c r="I51" s="67">
        <f t="shared" si="10"/>
        <v>520482</v>
      </c>
      <c r="J51" s="67">
        <f t="shared" si="10"/>
        <v>1420170</v>
      </c>
      <c r="K51" s="67">
        <f t="shared" si="10"/>
        <v>647122</v>
      </c>
      <c r="L51" s="67">
        <f t="shared" si="10"/>
        <v>635460</v>
      </c>
      <c r="M51" s="67">
        <f t="shared" si="10"/>
        <v>604202</v>
      </c>
      <c r="N51" s="67">
        <f t="shared" si="10"/>
        <v>1886784</v>
      </c>
      <c r="O51" s="67">
        <f t="shared" si="10"/>
        <v>0</v>
      </c>
      <c r="P51" s="67">
        <f t="shared" si="10"/>
        <v>1109216</v>
      </c>
      <c r="Q51" s="67">
        <f t="shared" si="10"/>
        <v>456471</v>
      </c>
      <c r="R51" s="67">
        <f t="shared" si="10"/>
        <v>1565687</v>
      </c>
      <c r="S51" s="67">
        <f t="shared" si="10"/>
        <v>597400</v>
      </c>
      <c r="T51" s="67">
        <f t="shared" si="10"/>
        <v>551908</v>
      </c>
      <c r="U51" s="67">
        <f t="shared" si="10"/>
        <v>690327</v>
      </c>
      <c r="V51" s="67">
        <f t="shared" si="10"/>
        <v>1839635</v>
      </c>
      <c r="W51" s="67">
        <f t="shared" si="10"/>
        <v>6712276</v>
      </c>
      <c r="X51" s="67">
        <f t="shared" si="10"/>
        <v>9882036</v>
      </c>
      <c r="Y51" s="67">
        <f t="shared" si="10"/>
        <v>-3169760</v>
      </c>
      <c r="Z51" s="69">
        <f>+IF(X51&lt;&gt;0,+(Y51/X51)*100,0)</f>
        <v>-32.0759811034892</v>
      </c>
      <c r="AA51" s="68">
        <f>SUM(AA57:AA61)</f>
        <v>9882036</v>
      </c>
    </row>
    <row r="52" spans="1:27" ht="13.5">
      <c r="A52" s="84" t="s">
        <v>32</v>
      </c>
      <c r="B52" s="47"/>
      <c r="C52" s="9"/>
      <c r="D52" s="10"/>
      <c r="E52" s="11">
        <v>9006293</v>
      </c>
      <c r="F52" s="11">
        <v>5200000</v>
      </c>
      <c r="G52" s="11"/>
      <c r="H52" s="11">
        <v>16000</v>
      </c>
      <c r="I52" s="11">
        <v>-2018</v>
      </c>
      <c r="J52" s="11">
        <v>13982</v>
      </c>
      <c r="K52" s="11">
        <v>18770</v>
      </c>
      <c r="L52" s="11">
        <v>29480</v>
      </c>
      <c r="M52" s="11"/>
      <c r="N52" s="11">
        <v>48250</v>
      </c>
      <c r="O52" s="11"/>
      <c r="P52" s="11">
        <v>470093</v>
      </c>
      <c r="Q52" s="11">
        <v>17418</v>
      </c>
      <c r="R52" s="11">
        <v>487511</v>
      </c>
      <c r="S52" s="11"/>
      <c r="T52" s="11">
        <v>3353</v>
      </c>
      <c r="U52" s="11">
        <v>256876</v>
      </c>
      <c r="V52" s="11">
        <v>260229</v>
      </c>
      <c r="W52" s="11">
        <v>809972</v>
      </c>
      <c r="X52" s="11">
        <v>5200000</v>
      </c>
      <c r="Y52" s="11">
        <v>-4390028</v>
      </c>
      <c r="Z52" s="2">
        <v>-84.42</v>
      </c>
      <c r="AA52" s="15">
        <v>5200000</v>
      </c>
    </row>
    <row r="53" spans="1:27" ht="13.5">
      <c r="A53" s="84" t="s">
        <v>33</v>
      </c>
      <c r="B53" s="47"/>
      <c r="C53" s="9"/>
      <c r="D53" s="10"/>
      <c r="E53" s="11">
        <v>1923417</v>
      </c>
      <c r="F53" s="11">
        <v>1100000</v>
      </c>
      <c r="G53" s="11">
        <v>93280</v>
      </c>
      <c r="H53" s="11">
        <v>90888</v>
      </c>
      <c r="I53" s="11">
        <v>68294</v>
      </c>
      <c r="J53" s="11">
        <v>252462</v>
      </c>
      <c r="K53" s="11">
        <v>93648</v>
      </c>
      <c r="L53" s="11">
        <v>206</v>
      </c>
      <c r="M53" s="11">
        <v>8568</v>
      </c>
      <c r="N53" s="11">
        <v>102422</v>
      </c>
      <c r="O53" s="11"/>
      <c r="P53" s="11">
        <v>230</v>
      </c>
      <c r="Q53" s="11">
        <v>13950</v>
      </c>
      <c r="R53" s="11">
        <v>14180</v>
      </c>
      <c r="S53" s="11">
        <v>95196</v>
      </c>
      <c r="T53" s="11">
        <v>55</v>
      </c>
      <c r="U53" s="11">
        <v>21609</v>
      </c>
      <c r="V53" s="11">
        <v>116860</v>
      </c>
      <c r="W53" s="11">
        <v>485924</v>
      </c>
      <c r="X53" s="11">
        <v>1100000</v>
      </c>
      <c r="Y53" s="11">
        <v>-614076</v>
      </c>
      <c r="Z53" s="2">
        <v>-55.83</v>
      </c>
      <c r="AA53" s="15">
        <v>1100000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>
        <v>302378</v>
      </c>
      <c r="I56" s="11">
        <v>300679</v>
      </c>
      <c r="J56" s="11">
        <v>603057</v>
      </c>
      <c r="K56" s="11">
        <v>451850</v>
      </c>
      <c r="L56" s="11">
        <v>413269</v>
      </c>
      <c r="M56" s="11">
        <v>363137</v>
      </c>
      <c r="N56" s="11">
        <v>1228256</v>
      </c>
      <c r="O56" s="11"/>
      <c r="P56" s="11">
        <v>365346</v>
      </c>
      <c r="Q56" s="11">
        <v>393177</v>
      </c>
      <c r="R56" s="11">
        <v>758523</v>
      </c>
      <c r="S56" s="11"/>
      <c r="T56" s="11"/>
      <c r="U56" s="11">
        <v>378737</v>
      </c>
      <c r="V56" s="11">
        <v>378737</v>
      </c>
      <c r="W56" s="11">
        <v>2968573</v>
      </c>
      <c r="X56" s="11"/>
      <c r="Y56" s="11">
        <v>2968573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10929710</v>
      </c>
      <c r="F57" s="51">
        <f t="shared" si="11"/>
        <v>6300000</v>
      </c>
      <c r="G57" s="51">
        <f t="shared" si="11"/>
        <v>93280</v>
      </c>
      <c r="H57" s="51">
        <f t="shared" si="11"/>
        <v>409266</v>
      </c>
      <c r="I57" s="51">
        <f t="shared" si="11"/>
        <v>366955</v>
      </c>
      <c r="J57" s="51">
        <f t="shared" si="11"/>
        <v>869501</v>
      </c>
      <c r="K57" s="51">
        <f t="shared" si="11"/>
        <v>564268</v>
      </c>
      <c r="L57" s="51">
        <f t="shared" si="11"/>
        <v>442955</v>
      </c>
      <c r="M57" s="51">
        <f t="shared" si="11"/>
        <v>371705</v>
      </c>
      <c r="N57" s="51">
        <f t="shared" si="11"/>
        <v>1378928</v>
      </c>
      <c r="O57" s="51">
        <f t="shared" si="11"/>
        <v>0</v>
      </c>
      <c r="P57" s="51">
        <f t="shared" si="11"/>
        <v>835669</v>
      </c>
      <c r="Q57" s="51">
        <f t="shared" si="11"/>
        <v>424545</v>
      </c>
      <c r="R57" s="51">
        <f t="shared" si="11"/>
        <v>1260214</v>
      </c>
      <c r="S57" s="51">
        <f t="shared" si="11"/>
        <v>95196</v>
      </c>
      <c r="T57" s="51">
        <f t="shared" si="11"/>
        <v>3408</v>
      </c>
      <c r="U57" s="51">
        <f t="shared" si="11"/>
        <v>657222</v>
      </c>
      <c r="V57" s="51">
        <f t="shared" si="11"/>
        <v>755826</v>
      </c>
      <c r="W57" s="51">
        <f t="shared" si="11"/>
        <v>4264469</v>
      </c>
      <c r="X57" s="51">
        <f t="shared" si="11"/>
        <v>6300000</v>
      </c>
      <c r="Y57" s="51">
        <f t="shared" si="11"/>
        <v>-2035531</v>
      </c>
      <c r="Z57" s="52">
        <f>+IF(X57&lt;&gt;0,+(Y57/X57)*100,0)</f>
        <v>-32.31001587301587</v>
      </c>
      <c r="AA57" s="53">
        <f>SUM(AA52:AA56)</f>
        <v>6300000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4495386</v>
      </c>
      <c r="F61" s="11">
        <v>3582036</v>
      </c>
      <c r="G61" s="11">
        <v>303849</v>
      </c>
      <c r="H61" s="11">
        <v>93293</v>
      </c>
      <c r="I61" s="11">
        <v>153527</v>
      </c>
      <c r="J61" s="11">
        <v>550669</v>
      </c>
      <c r="K61" s="11">
        <v>82854</v>
      </c>
      <c r="L61" s="11">
        <v>192505</v>
      </c>
      <c r="M61" s="11">
        <v>232497</v>
      </c>
      <c r="N61" s="11">
        <v>507856</v>
      </c>
      <c r="O61" s="11"/>
      <c r="P61" s="11">
        <v>273547</v>
      </c>
      <c r="Q61" s="11">
        <v>31926</v>
      </c>
      <c r="R61" s="11">
        <v>305473</v>
      </c>
      <c r="S61" s="11">
        <v>502204</v>
      </c>
      <c r="T61" s="11">
        <v>548500</v>
      </c>
      <c r="U61" s="11">
        <v>33105</v>
      </c>
      <c r="V61" s="11">
        <v>1083809</v>
      </c>
      <c r="W61" s="11">
        <v>2447807</v>
      </c>
      <c r="X61" s="11">
        <v>3582036</v>
      </c>
      <c r="Y61" s="11">
        <v>-1134229</v>
      </c>
      <c r="Z61" s="2">
        <v>-31.66</v>
      </c>
      <c r="AA61" s="15">
        <v>3582036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4829710</v>
      </c>
      <c r="F65" s="11"/>
      <c r="G65" s="11">
        <v>392502</v>
      </c>
      <c r="H65" s="11">
        <v>392502</v>
      </c>
      <c r="I65" s="11">
        <v>368973</v>
      </c>
      <c r="J65" s="11">
        <v>1153977</v>
      </c>
      <c r="K65" s="11">
        <v>543269</v>
      </c>
      <c r="L65" s="11"/>
      <c r="M65" s="11">
        <v>363137</v>
      </c>
      <c r="N65" s="11">
        <v>906406</v>
      </c>
      <c r="O65" s="11">
        <v>375679</v>
      </c>
      <c r="P65" s="11">
        <v>365346</v>
      </c>
      <c r="Q65" s="11">
        <v>367858</v>
      </c>
      <c r="R65" s="11">
        <v>1108883</v>
      </c>
      <c r="S65" s="11">
        <v>393177</v>
      </c>
      <c r="T65" s="11">
        <v>334930</v>
      </c>
      <c r="U65" s="11">
        <v>378737</v>
      </c>
      <c r="V65" s="11">
        <v>1106844</v>
      </c>
      <c r="W65" s="11">
        <v>4276110</v>
      </c>
      <c r="X65" s="11"/>
      <c r="Y65" s="11">
        <v>4276110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10595386</v>
      </c>
      <c r="F66" s="14"/>
      <c r="G66" s="14">
        <v>4628</v>
      </c>
      <c r="H66" s="14">
        <v>110056</v>
      </c>
      <c r="I66" s="14">
        <v>151509</v>
      </c>
      <c r="J66" s="14">
        <v>266193</v>
      </c>
      <c r="K66" s="14">
        <v>103853</v>
      </c>
      <c r="L66" s="14"/>
      <c r="M66" s="14">
        <v>241065</v>
      </c>
      <c r="N66" s="14">
        <v>344918</v>
      </c>
      <c r="O66" s="14">
        <v>129607</v>
      </c>
      <c r="P66" s="14">
        <v>743871</v>
      </c>
      <c r="Q66" s="14">
        <v>63294</v>
      </c>
      <c r="R66" s="14">
        <v>936772</v>
      </c>
      <c r="S66" s="14">
        <v>204223</v>
      </c>
      <c r="T66" s="14">
        <v>216978</v>
      </c>
      <c r="U66" s="14">
        <v>304816</v>
      </c>
      <c r="V66" s="14">
        <v>726017</v>
      </c>
      <c r="W66" s="14">
        <v>2273900</v>
      </c>
      <c r="X66" s="14"/>
      <c r="Y66" s="14">
        <v>2273900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15425096</v>
      </c>
      <c r="F69" s="79">
        <f t="shared" si="12"/>
        <v>0</v>
      </c>
      <c r="G69" s="79">
        <f t="shared" si="12"/>
        <v>397130</v>
      </c>
      <c r="H69" s="79">
        <f t="shared" si="12"/>
        <v>502558</v>
      </c>
      <c r="I69" s="79">
        <f t="shared" si="12"/>
        <v>520482</v>
      </c>
      <c r="J69" s="79">
        <f t="shared" si="12"/>
        <v>1420170</v>
      </c>
      <c r="K69" s="79">
        <f t="shared" si="12"/>
        <v>647122</v>
      </c>
      <c r="L69" s="79">
        <f t="shared" si="12"/>
        <v>0</v>
      </c>
      <c r="M69" s="79">
        <f t="shared" si="12"/>
        <v>604202</v>
      </c>
      <c r="N69" s="79">
        <f t="shared" si="12"/>
        <v>1251324</v>
      </c>
      <c r="O69" s="79">
        <f t="shared" si="12"/>
        <v>505286</v>
      </c>
      <c r="P69" s="79">
        <f t="shared" si="12"/>
        <v>1109217</v>
      </c>
      <c r="Q69" s="79">
        <f t="shared" si="12"/>
        <v>431152</v>
      </c>
      <c r="R69" s="79">
        <f t="shared" si="12"/>
        <v>2045655</v>
      </c>
      <c r="S69" s="79">
        <f t="shared" si="12"/>
        <v>597400</v>
      </c>
      <c r="T69" s="79">
        <f t="shared" si="12"/>
        <v>551908</v>
      </c>
      <c r="U69" s="79">
        <f t="shared" si="12"/>
        <v>683553</v>
      </c>
      <c r="V69" s="79">
        <f t="shared" si="12"/>
        <v>1832861</v>
      </c>
      <c r="W69" s="79">
        <f t="shared" si="12"/>
        <v>6550010</v>
      </c>
      <c r="X69" s="79">
        <f t="shared" si="12"/>
        <v>0</v>
      </c>
      <c r="Y69" s="79">
        <f t="shared" si="12"/>
        <v>6550010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1837734839</v>
      </c>
      <c r="D5" s="42">
        <f t="shared" si="0"/>
        <v>0</v>
      </c>
      <c r="E5" s="43">
        <f t="shared" si="0"/>
        <v>230604000</v>
      </c>
      <c r="F5" s="43">
        <f t="shared" si="0"/>
        <v>407306415</v>
      </c>
      <c r="G5" s="43">
        <f t="shared" si="0"/>
        <v>623332</v>
      </c>
      <c r="H5" s="43">
        <f t="shared" si="0"/>
        <v>0</v>
      </c>
      <c r="I5" s="43">
        <f t="shared" si="0"/>
        <v>23912162</v>
      </c>
      <c r="J5" s="43">
        <f t="shared" si="0"/>
        <v>24535494</v>
      </c>
      <c r="K5" s="43">
        <f t="shared" si="0"/>
        <v>11537161</v>
      </c>
      <c r="L5" s="43">
        <f t="shared" si="0"/>
        <v>55873524</v>
      </c>
      <c r="M5" s="43">
        <f t="shared" si="0"/>
        <v>17384902</v>
      </c>
      <c r="N5" s="43">
        <f t="shared" si="0"/>
        <v>84795587</v>
      </c>
      <c r="O5" s="43">
        <f t="shared" si="0"/>
        <v>16483293</v>
      </c>
      <c r="P5" s="43">
        <f t="shared" si="0"/>
        <v>19292324</v>
      </c>
      <c r="Q5" s="43">
        <f t="shared" si="0"/>
        <v>24753647</v>
      </c>
      <c r="R5" s="43">
        <f t="shared" si="0"/>
        <v>60529264</v>
      </c>
      <c r="S5" s="43">
        <f t="shared" si="0"/>
        <v>21005502</v>
      </c>
      <c r="T5" s="43">
        <f t="shared" si="0"/>
        <v>36971842</v>
      </c>
      <c r="U5" s="43">
        <f t="shared" si="0"/>
        <v>58082692</v>
      </c>
      <c r="V5" s="43">
        <f t="shared" si="0"/>
        <v>116060036</v>
      </c>
      <c r="W5" s="43">
        <f t="shared" si="0"/>
        <v>285920381</v>
      </c>
      <c r="X5" s="43">
        <f t="shared" si="0"/>
        <v>407306415</v>
      </c>
      <c r="Y5" s="43">
        <f t="shared" si="0"/>
        <v>-121386034</v>
      </c>
      <c r="Z5" s="44">
        <f>+IF(X5&lt;&gt;0,+(Y5/X5)*100,0)</f>
        <v>-29.802141466394534</v>
      </c>
      <c r="AA5" s="45">
        <f>SUM(AA11:AA18)</f>
        <v>407306415</v>
      </c>
    </row>
    <row r="6" spans="1:27" ht="13.5">
      <c r="A6" s="46" t="s">
        <v>32</v>
      </c>
      <c r="B6" s="47"/>
      <c r="C6" s="9">
        <v>16647282</v>
      </c>
      <c r="D6" s="10"/>
      <c r="E6" s="11"/>
      <c r="F6" s="11">
        <v>5485626</v>
      </c>
      <c r="G6" s="11"/>
      <c r="H6" s="11"/>
      <c r="I6" s="11"/>
      <c r="J6" s="11"/>
      <c r="K6" s="11"/>
      <c r="L6" s="11"/>
      <c r="M6" s="11">
        <v>1708771</v>
      </c>
      <c r="N6" s="11">
        <v>1708771</v>
      </c>
      <c r="O6" s="11"/>
      <c r="P6" s="11"/>
      <c r="Q6" s="11"/>
      <c r="R6" s="11"/>
      <c r="S6" s="11"/>
      <c r="T6" s="11"/>
      <c r="U6" s="11"/>
      <c r="V6" s="11"/>
      <c r="W6" s="11">
        <v>1708771</v>
      </c>
      <c r="X6" s="11">
        <v>5485626</v>
      </c>
      <c r="Y6" s="11">
        <v>-3776855</v>
      </c>
      <c r="Z6" s="2">
        <v>-68.85</v>
      </c>
      <c r="AA6" s="15">
        <v>5485626</v>
      </c>
    </row>
    <row r="7" spans="1:27" ht="13.5">
      <c r="A7" s="46" t="s">
        <v>33</v>
      </c>
      <c r="B7" s="47"/>
      <c r="C7" s="9">
        <v>839530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1695212671</v>
      </c>
      <c r="D8" s="10"/>
      <c r="E8" s="11">
        <v>202199000</v>
      </c>
      <c r="F8" s="11">
        <v>366279605</v>
      </c>
      <c r="G8" s="11"/>
      <c r="H8" s="11"/>
      <c r="I8" s="11">
        <v>23912162</v>
      </c>
      <c r="J8" s="11">
        <v>23912162</v>
      </c>
      <c r="K8" s="11">
        <v>10144598</v>
      </c>
      <c r="L8" s="11">
        <v>54061685</v>
      </c>
      <c r="M8" s="11">
        <v>13854317</v>
      </c>
      <c r="N8" s="11">
        <v>78060600</v>
      </c>
      <c r="O8" s="11">
        <v>16206552</v>
      </c>
      <c r="P8" s="11">
        <v>18637205</v>
      </c>
      <c r="Q8" s="11">
        <v>24269523</v>
      </c>
      <c r="R8" s="11">
        <v>59113280</v>
      </c>
      <c r="S8" s="11">
        <v>18381653</v>
      </c>
      <c r="T8" s="11">
        <v>35125422</v>
      </c>
      <c r="U8" s="11">
        <v>56801846</v>
      </c>
      <c r="V8" s="11">
        <v>110308921</v>
      </c>
      <c r="W8" s="11">
        <v>271394963</v>
      </c>
      <c r="X8" s="11">
        <v>366279605</v>
      </c>
      <c r="Y8" s="11">
        <v>-94884642</v>
      </c>
      <c r="Z8" s="2">
        <v>-25.9</v>
      </c>
      <c r="AA8" s="15">
        <v>366279605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484124</v>
      </c>
      <c r="R9" s="11">
        <v>484124</v>
      </c>
      <c r="S9" s="11"/>
      <c r="T9" s="11"/>
      <c r="U9" s="11">
        <v>280329</v>
      </c>
      <c r="V9" s="11">
        <v>280329</v>
      </c>
      <c r="W9" s="11">
        <v>764453</v>
      </c>
      <c r="X9" s="11"/>
      <c r="Y9" s="11">
        <v>764453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>
        <v>1100000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1100000</v>
      </c>
      <c r="Y10" s="11">
        <v>-1100000</v>
      </c>
      <c r="Z10" s="2">
        <v>-100</v>
      </c>
      <c r="AA10" s="15">
        <v>1100000</v>
      </c>
    </row>
    <row r="11" spans="1:27" ht="13.5">
      <c r="A11" s="48" t="s">
        <v>37</v>
      </c>
      <c r="B11" s="47"/>
      <c r="C11" s="49">
        <f aca="true" t="shared" si="1" ref="C11:Y11">SUM(C6:C10)</f>
        <v>1712699483</v>
      </c>
      <c r="D11" s="50">
        <f t="shared" si="1"/>
        <v>0</v>
      </c>
      <c r="E11" s="51">
        <f t="shared" si="1"/>
        <v>202199000</v>
      </c>
      <c r="F11" s="51">
        <f t="shared" si="1"/>
        <v>372865231</v>
      </c>
      <c r="G11" s="51">
        <f t="shared" si="1"/>
        <v>0</v>
      </c>
      <c r="H11" s="51">
        <f t="shared" si="1"/>
        <v>0</v>
      </c>
      <c r="I11" s="51">
        <f t="shared" si="1"/>
        <v>23912162</v>
      </c>
      <c r="J11" s="51">
        <f t="shared" si="1"/>
        <v>23912162</v>
      </c>
      <c r="K11" s="51">
        <f t="shared" si="1"/>
        <v>10144598</v>
      </c>
      <c r="L11" s="51">
        <f t="shared" si="1"/>
        <v>54061685</v>
      </c>
      <c r="M11" s="51">
        <f t="shared" si="1"/>
        <v>15563088</v>
      </c>
      <c r="N11" s="51">
        <f t="shared" si="1"/>
        <v>79769371</v>
      </c>
      <c r="O11" s="51">
        <f t="shared" si="1"/>
        <v>16206552</v>
      </c>
      <c r="P11" s="51">
        <f t="shared" si="1"/>
        <v>18637205</v>
      </c>
      <c r="Q11" s="51">
        <f t="shared" si="1"/>
        <v>24753647</v>
      </c>
      <c r="R11" s="51">
        <f t="shared" si="1"/>
        <v>59597404</v>
      </c>
      <c r="S11" s="51">
        <f t="shared" si="1"/>
        <v>18381653</v>
      </c>
      <c r="T11" s="51">
        <f t="shared" si="1"/>
        <v>35125422</v>
      </c>
      <c r="U11" s="51">
        <f t="shared" si="1"/>
        <v>57082175</v>
      </c>
      <c r="V11" s="51">
        <f t="shared" si="1"/>
        <v>110589250</v>
      </c>
      <c r="W11" s="51">
        <f t="shared" si="1"/>
        <v>273868187</v>
      </c>
      <c r="X11" s="51">
        <f t="shared" si="1"/>
        <v>372865231</v>
      </c>
      <c r="Y11" s="51">
        <f t="shared" si="1"/>
        <v>-98997044</v>
      </c>
      <c r="Z11" s="52">
        <f>+IF(X11&lt;&gt;0,+(Y11/X11)*100,0)</f>
        <v>-26.550355401734947</v>
      </c>
      <c r="AA11" s="53">
        <f>SUM(AA6:AA10)</f>
        <v>372865231</v>
      </c>
    </row>
    <row r="12" spans="1:27" ht="13.5">
      <c r="A12" s="54" t="s">
        <v>38</v>
      </c>
      <c r="B12" s="35"/>
      <c r="C12" s="9"/>
      <c r="D12" s="10"/>
      <c r="E12" s="11">
        <v>2150000</v>
      </c>
      <c r="F12" s="11">
        <v>4295722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4295722</v>
      </c>
      <c r="Y12" s="11">
        <v>-4295722</v>
      </c>
      <c r="Z12" s="2">
        <v>-100</v>
      </c>
      <c r="AA12" s="15">
        <v>4295722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125035356</v>
      </c>
      <c r="D15" s="10"/>
      <c r="E15" s="11">
        <v>26255000</v>
      </c>
      <c r="F15" s="11">
        <v>30145462</v>
      </c>
      <c r="G15" s="11">
        <v>623332</v>
      </c>
      <c r="H15" s="11"/>
      <c r="I15" s="11"/>
      <c r="J15" s="11">
        <v>623332</v>
      </c>
      <c r="K15" s="11">
        <v>1392563</v>
      </c>
      <c r="L15" s="11">
        <v>1653737</v>
      </c>
      <c r="M15" s="11">
        <v>1821814</v>
      </c>
      <c r="N15" s="11">
        <v>4868114</v>
      </c>
      <c r="O15" s="11">
        <v>276741</v>
      </c>
      <c r="P15" s="11">
        <v>655119</v>
      </c>
      <c r="Q15" s="11"/>
      <c r="R15" s="11">
        <v>931860</v>
      </c>
      <c r="S15" s="11">
        <v>2475929</v>
      </c>
      <c r="T15" s="11">
        <v>1611115</v>
      </c>
      <c r="U15" s="11">
        <v>1000517</v>
      </c>
      <c r="V15" s="11">
        <v>5087561</v>
      </c>
      <c r="W15" s="11">
        <v>11510867</v>
      </c>
      <c r="X15" s="11">
        <v>30145462</v>
      </c>
      <c r="Y15" s="11">
        <v>-18634595</v>
      </c>
      <c r="Z15" s="2">
        <v>-61.82</v>
      </c>
      <c r="AA15" s="15">
        <v>30145462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>
        <v>158102</v>
      </c>
      <c r="M18" s="18"/>
      <c r="N18" s="18">
        <v>158102</v>
      </c>
      <c r="O18" s="18"/>
      <c r="P18" s="18"/>
      <c r="Q18" s="18"/>
      <c r="R18" s="18"/>
      <c r="S18" s="18">
        <v>147920</v>
      </c>
      <c r="T18" s="18">
        <v>235305</v>
      </c>
      <c r="U18" s="18"/>
      <c r="V18" s="18">
        <v>383225</v>
      </c>
      <c r="W18" s="18">
        <v>541327</v>
      </c>
      <c r="X18" s="18"/>
      <c r="Y18" s="18">
        <v>541327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33575000</v>
      </c>
      <c r="F20" s="60">
        <f t="shared" si="2"/>
        <v>47391077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47391077</v>
      </c>
      <c r="Y20" s="60">
        <f t="shared" si="2"/>
        <v>-47391077</v>
      </c>
      <c r="Z20" s="61">
        <f>+IF(X20&lt;&gt;0,+(Y20/X20)*100,0)</f>
        <v>-100</v>
      </c>
      <c r="AA20" s="62">
        <f>SUM(AA26:AA33)</f>
        <v>47391077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32075000</v>
      </c>
      <c r="F23" s="11">
        <v>45891077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45891077</v>
      </c>
      <c r="Y23" s="11">
        <v>-45891077</v>
      </c>
      <c r="Z23" s="2">
        <v>-100</v>
      </c>
      <c r="AA23" s="15">
        <v>45891077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32075000</v>
      </c>
      <c r="F26" s="51">
        <f t="shared" si="3"/>
        <v>45891077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45891077</v>
      </c>
      <c r="Y26" s="51">
        <f t="shared" si="3"/>
        <v>-45891077</v>
      </c>
      <c r="Z26" s="52">
        <f>+IF(X26&lt;&gt;0,+(Y26/X26)*100,0)</f>
        <v>-100</v>
      </c>
      <c r="AA26" s="53">
        <f>SUM(AA21:AA25)</f>
        <v>45891077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1500000</v>
      </c>
      <c r="F30" s="11">
        <v>1500000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1500000</v>
      </c>
      <c r="Y30" s="11">
        <v>-1500000</v>
      </c>
      <c r="Z30" s="2">
        <v>-100</v>
      </c>
      <c r="AA30" s="15">
        <v>1500000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16647282</v>
      </c>
      <c r="D36" s="10">
        <f t="shared" si="4"/>
        <v>0</v>
      </c>
      <c r="E36" s="11">
        <f t="shared" si="4"/>
        <v>0</v>
      </c>
      <c r="F36" s="11">
        <f t="shared" si="4"/>
        <v>5485626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1708771</v>
      </c>
      <c r="N36" s="11">
        <f t="shared" si="4"/>
        <v>1708771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1708771</v>
      </c>
      <c r="X36" s="11">
        <f t="shared" si="4"/>
        <v>5485626</v>
      </c>
      <c r="Y36" s="11">
        <f t="shared" si="4"/>
        <v>-3776855</v>
      </c>
      <c r="Z36" s="2">
        <f aca="true" t="shared" si="5" ref="Z36:Z49">+IF(X36&lt;&gt;0,+(Y36/X36)*100,0)</f>
        <v>-68.85002732596061</v>
      </c>
      <c r="AA36" s="15">
        <f>AA6+AA21</f>
        <v>5485626</v>
      </c>
    </row>
    <row r="37" spans="1:27" ht="13.5">
      <c r="A37" s="46" t="s">
        <v>33</v>
      </c>
      <c r="B37" s="47"/>
      <c r="C37" s="9">
        <f t="shared" si="4"/>
        <v>839530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1695212671</v>
      </c>
      <c r="D38" s="10">
        <f t="shared" si="4"/>
        <v>0</v>
      </c>
      <c r="E38" s="11">
        <f t="shared" si="4"/>
        <v>234274000</v>
      </c>
      <c r="F38" s="11">
        <f t="shared" si="4"/>
        <v>412170682</v>
      </c>
      <c r="G38" s="11">
        <f t="shared" si="4"/>
        <v>0</v>
      </c>
      <c r="H38" s="11">
        <f t="shared" si="4"/>
        <v>0</v>
      </c>
      <c r="I38" s="11">
        <f t="shared" si="4"/>
        <v>23912162</v>
      </c>
      <c r="J38" s="11">
        <f t="shared" si="4"/>
        <v>23912162</v>
      </c>
      <c r="K38" s="11">
        <f t="shared" si="4"/>
        <v>10144598</v>
      </c>
      <c r="L38" s="11">
        <f t="shared" si="4"/>
        <v>54061685</v>
      </c>
      <c r="M38" s="11">
        <f t="shared" si="4"/>
        <v>13854317</v>
      </c>
      <c r="N38" s="11">
        <f t="shared" si="4"/>
        <v>78060600</v>
      </c>
      <c r="O38" s="11">
        <f t="shared" si="4"/>
        <v>16206552</v>
      </c>
      <c r="P38" s="11">
        <f t="shared" si="4"/>
        <v>18637205</v>
      </c>
      <c r="Q38" s="11">
        <f t="shared" si="4"/>
        <v>24269523</v>
      </c>
      <c r="R38" s="11">
        <f t="shared" si="4"/>
        <v>59113280</v>
      </c>
      <c r="S38" s="11">
        <f t="shared" si="4"/>
        <v>18381653</v>
      </c>
      <c r="T38" s="11">
        <f t="shared" si="4"/>
        <v>35125422</v>
      </c>
      <c r="U38" s="11">
        <f t="shared" si="4"/>
        <v>56801846</v>
      </c>
      <c r="V38" s="11">
        <f t="shared" si="4"/>
        <v>110308921</v>
      </c>
      <c r="W38" s="11">
        <f t="shared" si="4"/>
        <v>271394963</v>
      </c>
      <c r="X38" s="11">
        <f t="shared" si="4"/>
        <v>412170682</v>
      </c>
      <c r="Y38" s="11">
        <f t="shared" si="4"/>
        <v>-140775719</v>
      </c>
      <c r="Z38" s="2">
        <f t="shared" si="5"/>
        <v>-34.15471433264145</v>
      </c>
      <c r="AA38" s="15">
        <f>AA8+AA23</f>
        <v>412170682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484124</v>
      </c>
      <c r="R39" s="11">
        <f t="shared" si="4"/>
        <v>484124</v>
      </c>
      <c r="S39" s="11">
        <f t="shared" si="4"/>
        <v>0</v>
      </c>
      <c r="T39" s="11">
        <f t="shared" si="4"/>
        <v>0</v>
      </c>
      <c r="U39" s="11">
        <f t="shared" si="4"/>
        <v>280329</v>
      </c>
      <c r="V39" s="11">
        <f t="shared" si="4"/>
        <v>280329</v>
      </c>
      <c r="W39" s="11">
        <f t="shared" si="4"/>
        <v>764453</v>
      </c>
      <c r="X39" s="11">
        <f t="shared" si="4"/>
        <v>0</v>
      </c>
      <c r="Y39" s="11">
        <f t="shared" si="4"/>
        <v>764453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1100000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1100000</v>
      </c>
      <c r="Y40" s="11">
        <f t="shared" si="4"/>
        <v>-1100000</v>
      </c>
      <c r="Z40" s="2">
        <f t="shared" si="5"/>
        <v>-100</v>
      </c>
      <c r="AA40" s="15">
        <f>AA10+AA25</f>
        <v>1100000</v>
      </c>
    </row>
    <row r="41" spans="1:27" ht="13.5">
      <c r="A41" s="48" t="s">
        <v>37</v>
      </c>
      <c r="B41" s="47"/>
      <c r="C41" s="49">
        <f aca="true" t="shared" si="6" ref="C41:Y41">SUM(C36:C40)</f>
        <v>1712699483</v>
      </c>
      <c r="D41" s="50">
        <f t="shared" si="6"/>
        <v>0</v>
      </c>
      <c r="E41" s="51">
        <f t="shared" si="6"/>
        <v>234274000</v>
      </c>
      <c r="F41" s="51">
        <f t="shared" si="6"/>
        <v>418756308</v>
      </c>
      <c r="G41" s="51">
        <f t="shared" si="6"/>
        <v>0</v>
      </c>
      <c r="H41" s="51">
        <f t="shared" si="6"/>
        <v>0</v>
      </c>
      <c r="I41" s="51">
        <f t="shared" si="6"/>
        <v>23912162</v>
      </c>
      <c r="J41" s="51">
        <f t="shared" si="6"/>
        <v>23912162</v>
      </c>
      <c r="K41" s="51">
        <f t="shared" si="6"/>
        <v>10144598</v>
      </c>
      <c r="L41" s="51">
        <f t="shared" si="6"/>
        <v>54061685</v>
      </c>
      <c r="M41" s="51">
        <f t="shared" si="6"/>
        <v>15563088</v>
      </c>
      <c r="N41" s="51">
        <f t="shared" si="6"/>
        <v>79769371</v>
      </c>
      <c r="O41" s="51">
        <f t="shared" si="6"/>
        <v>16206552</v>
      </c>
      <c r="P41" s="51">
        <f t="shared" si="6"/>
        <v>18637205</v>
      </c>
      <c r="Q41" s="51">
        <f t="shared" si="6"/>
        <v>24753647</v>
      </c>
      <c r="R41" s="51">
        <f t="shared" si="6"/>
        <v>59597404</v>
      </c>
      <c r="S41" s="51">
        <f t="shared" si="6"/>
        <v>18381653</v>
      </c>
      <c r="T41" s="51">
        <f t="shared" si="6"/>
        <v>35125422</v>
      </c>
      <c r="U41" s="51">
        <f t="shared" si="6"/>
        <v>57082175</v>
      </c>
      <c r="V41" s="51">
        <f t="shared" si="6"/>
        <v>110589250</v>
      </c>
      <c r="W41" s="51">
        <f t="shared" si="6"/>
        <v>273868187</v>
      </c>
      <c r="X41" s="51">
        <f t="shared" si="6"/>
        <v>418756308</v>
      </c>
      <c r="Y41" s="51">
        <f t="shared" si="6"/>
        <v>-144888121</v>
      </c>
      <c r="Z41" s="52">
        <f t="shared" si="5"/>
        <v>-34.59962709385622</v>
      </c>
      <c r="AA41" s="53">
        <f>SUM(AA36:AA40)</f>
        <v>418756308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2150000</v>
      </c>
      <c r="F42" s="67">
        <f t="shared" si="7"/>
        <v>4295722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4295722</v>
      </c>
      <c r="Y42" s="67">
        <f t="shared" si="7"/>
        <v>-4295722</v>
      </c>
      <c r="Z42" s="69">
        <f t="shared" si="5"/>
        <v>-100</v>
      </c>
      <c r="AA42" s="68">
        <f aca="true" t="shared" si="8" ref="AA42:AA48">AA12+AA27</f>
        <v>4295722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125035356</v>
      </c>
      <c r="D45" s="66">
        <f t="shared" si="7"/>
        <v>0</v>
      </c>
      <c r="E45" s="67">
        <f t="shared" si="7"/>
        <v>27755000</v>
      </c>
      <c r="F45" s="67">
        <f t="shared" si="7"/>
        <v>31645462</v>
      </c>
      <c r="G45" s="67">
        <f t="shared" si="7"/>
        <v>623332</v>
      </c>
      <c r="H45" s="67">
        <f t="shared" si="7"/>
        <v>0</v>
      </c>
      <c r="I45" s="67">
        <f t="shared" si="7"/>
        <v>0</v>
      </c>
      <c r="J45" s="67">
        <f t="shared" si="7"/>
        <v>623332</v>
      </c>
      <c r="K45" s="67">
        <f t="shared" si="7"/>
        <v>1392563</v>
      </c>
      <c r="L45" s="67">
        <f t="shared" si="7"/>
        <v>1653737</v>
      </c>
      <c r="M45" s="67">
        <f t="shared" si="7"/>
        <v>1821814</v>
      </c>
      <c r="N45" s="67">
        <f t="shared" si="7"/>
        <v>4868114</v>
      </c>
      <c r="O45" s="67">
        <f t="shared" si="7"/>
        <v>276741</v>
      </c>
      <c r="P45" s="67">
        <f t="shared" si="7"/>
        <v>655119</v>
      </c>
      <c r="Q45" s="67">
        <f t="shared" si="7"/>
        <v>0</v>
      </c>
      <c r="R45" s="67">
        <f t="shared" si="7"/>
        <v>931860</v>
      </c>
      <c r="S45" s="67">
        <f t="shared" si="7"/>
        <v>2475929</v>
      </c>
      <c r="T45" s="67">
        <f t="shared" si="7"/>
        <v>1611115</v>
      </c>
      <c r="U45" s="67">
        <f t="shared" si="7"/>
        <v>1000517</v>
      </c>
      <c r="V45" s="67">
        <f t="shared" si="7"/>
        <v>5087561</v>
      </c>
      <c r="W45" s="67">
        <f t="shared" si="7"/>
        <v>11510867</v>
      </c>
      <c r="X45" s="67">
        <f t="shared" si="7"/>
        <v>31645462</v>
      </c>
      <c r="Y45" s="67">
        <f t="shared" si="7"/>
        <v>-20134595</v>
      </c>
      <c r="Z45" s="69">
        <f t="shared" si="5"/>
        <v>-63.625536577724795</v>
      </c>
      <c r="AA45" s="68">
        <f t="shared" si="8"/>
        <v>31645462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158102</v>
      </c>
      <c r="M48" s="67">
        <f t="shared" si="7"/>
        <v>0</v>
      </c>
      <c r="N48" s="67">
        <f t="shared" si="7"/>
        <v>158102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147920</v>
      </c>
      <c r="T48" s="67">
        <f t="shared" si="7"/>
        <v>235305</v>
      </c>
      <c r="U48" s="67">
        <f t="shared" si="7"/>
        <v>0</v>
      </c>
      <c r="V48" s="67">
        <f t="shared" si="7"/>
        <v>383225</v>
      </c>
      <c r="W48" s="67">
        <f t="shared" si="7"/>
        <v>541327</v>
      </c>
      <c r="X48" s="67">
        <f t="shared" si="7"/>
        <v>0</v>
      </c>
      <c r="Y48" s="67">
        <f t="shared" si="7"/>
        <v>541327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1837734839</v>
      </c>
      <c r="D49" s="78">
        <f t="shared" si="9"/>
        <v>0</v>
      </c>
      <c r="E49" s="79">
        <f t="shared" si="9"/>
        <v>264179000</v>
      </c>
      <c r="F49" s="79">
        <f t="shared" si="9"/>
        <v>454697492</v>
      </c>
      <c r="G49" s="79">
        <f t="shared" si="9"/>
        <v>623332</v>
      </c>
      <c r="H49" s="79">
        <f t="shared" si="9"/>
        <v>0</v>
      </c>
      <c r="I49" s="79">
        <f t="shared" si="9"/>
        <v>23912162</v>
      </c>
      <c r="J49" s="79">
        <f t="shared" si="9"/>
        <v>24535494</v>
      </c>
      <c r="K49" s="79">
        <f t="shared" si="9"/>
        <v>11537161</v>
      </c>
      <c r="L49" s="79">
        <f t="shared" si="9"/>
        <v>55873524</v>
      </c>
      <c r="M49" s="79">
        <f t="shared" si="9"/>
        <v>17384902</v>
      </c>
      <c r="N49" s="79">
        <f t="shared" si="9"/>
        <v>84795587</v>
      </c>
      <c r="O49" s="79">
        <f t="shared" si="9"/>
        <v>16483293</v>
      </c>
      <c r="P49" s="79">
        <f t="shared" si="9"/>
        <v>19292324</v>
      </c>
      <c r="Q49" s="79">
        <f t="shared" si="9"/>
        <v>24753647</v>
      </c>
      <c r="R49" s="79">
        <f t="shared" si="9"/>
        <v>60529264</v>
      </c>
      <c r="S49" s="79">
        <f t="shared" si="9"/>
        <v>21005502</v>
      </c>
      <c r="T49" s="79">
        <f t="shared" si="9"/>
        <v>36971842</v>
      </c>
      <c r="U49" s="79">
        <f t="shared" si="9"/>
        <v>58082692</v>
      </c>
      <c r="V49" s="79">
        <f t="shared" si="9"/>
        <v>116060036</v>
      </c>
      <c r="W49" s="79">
        <f t="shared" si="9"/>
        <v>285920381</v>
      </c>
      <c r="X49" s="79">
        <f t="shared" si="9"/>
        <v>454697492</v>
      </c>
      <c r="Y49" s="79">
        <f t="shared" si="9"/>
        <v>-168777111</v>
      </c>
      <c r="Z49" s="80">
        <f t="shared" si="5"/>
        <v>-37.11854891867317</v>
      </c>
      <c r="AA49" s="81">
        <f>SUM(AA41:AA48)</f>
        <v>454697492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29375000</v>
      </c>
      <c r="F51" s="67">
        <f t="shared" si="10"/>
        <v>0</v>
      </c>
      <c r="G51" s="67">
        <f t="shared" si="10"/>
        <v>3954203</v>
      </c>
      <c r="H51" s="67">
        <f t="shared" si="10"/>
        <v>0</v>
      </c>
      <c r="I51" s="67">
        <f t="shared" si="10"/>
        <v>11558514</v>
      </c>
      <c r="J51" s="67">
        <f t="shared" si="10"/>
        <v>15512717</v>
      </c>
      <c r="K51" s="67">
        <f t="shared" si="10"/>
        <v>8075964</v>
      </c>
      <c r="L51" s="67">
        <f t="shared" si="10"/>
        <v>0</v>
      </c>
      <c r="M51" s="67">
        <f t="shared" si="10"/>
        <v>0</v>
      </c>
      <c r="N51" s="67">
        <f t="shared" si="10"/>
        <v>8075964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23588681</v>
      </c>
      <c r="X51" s="67">
        <f t="shared" si="10"/>
        <v>0</v>
      </c>
      <c r="Y51" s="67">
        <f t="shared" si="10"/>
        <v>23588681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29375000</v>
      </c>
      <c r="F54" s="11"/>
      <c r="G54" s="11">
        <v>3891819</v>
      </c>
      <c r="H54" s="11"/>
      <c r="I54" s="11">
        <v>11035603</v>
      </c>
      <c r="J54" s="11">
        <v>14927422</v>
      </c>
      <c r="K54" s="11">
        <v>7522128</v>
      </c>
      <c r="L54" s="11"/>
      <c r="M54" s="11"/>
      <c r="N54" s="11">
        <v>7522128</v>
      </c>
      <c r="O54" s="11"/>
      <c r="P54" s="11"/>
      <c r="Q54" s="11"/>
      <c r="R54" s="11"/>
      <c r="S54" s="11"/>
      <c r="T54" s="11"/>
      <c r="U54" s="11"/>
      <c r="V54" s="11"/>
      <c r="W54" s="11">
        <v>22449550</v>
      </c>
      <c r="X54" s="11"/>
      <c r="Y54" s="11">
        <v>22449550</v>
      </c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29375000</v>
      </c>
      <c r="F57" s="51">
        <f t="shared" si="11"/>
        <v>0</v>
      </c>
      <c r="G57" s="51">
        <f t="shared" si="11"/>
        <v>3891819</v>
      </c>
      <c r="H57" s="51">
        <f t="shared" si="11"/>
        <v>0</v>
      </c>
      <c r="I57" s="51">
        <f t="shared" si="11"/>
        <v>11035603</v>
      </c>
      <c r="J57" s="51">
        <f t="shared" si="11"/>
        <v>14927422</v>
      </c>
      <c r="K57" s="51">
        <f t="shared" si="11"/>
        <v>7522128</v>
      </c>
      <c r="L57" s="51">
        <f t="shared" si="11"/>
        <v>0</v>
      </c>
      <c r="M57" s="51">
        <f t="shared" si="11"/>
        <v>0</v>
      </c>
      <c r="N57" s="51">
        <f t="shared" si="11"/>
        <v>7522128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22449550</v>
      </c>
      <c r="X57" s="51">
        <f t="shared" si="11"/>
        <v>0</v>
      </c>
      <c r="Y57" s="51">
        <f t="shared" si="11"/>
        <v>22449550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>
        <v>62384</v>
      </c>
      <c r="H61" s="11"/>
      <c r="I61" s="11">
        <v>522911</v>
      </c>
      <c r="J61" s="11">
        <v>585295</v>
      </c>
      <c r="K61" s="11">
        <v>553836</v>
      </c>
      <c r="L61" s="11"/>
      <c r="M61" s="11"/>
      <c r="N61" s="11">
        <v>553836</v>
      </c>
      <c r="O61" s="11"/>
      <c r="P61" s="11"/>
      <c r="Q61" s="11"/>
      <c r="R61" s="11"/>
      <c r="S61" s="11"/>
      <c r="T61" s="11"/>
      <c r="U61" s="11"/>
      <c r="V61" s="11"/>
      <c r="W61" s="11">
        <v>1139131</v>
      </c>
      <c r="X61" s="11"/>
      <c r="Y61" s="11">
        <v>1139131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40794400</v>
      </c>
      <c r="D68" s="10"/>
      <c r="E68" s="11">
        <v>69201000</v>
      </c>
      <c r="F68" s="11">
        <v>92295000</v>
      </c>
      <c r="G68" s="11">
        <v>3954203</v>
      </c>
      <c r="H68" s="11">
        <v>3639609</v>
      </c>
      <c r="I68" s="11">
        <v>12001793</v>
      </c>
      <c r="J68" s="11">
        <v>19595605</v>
      </c>
      <c r="K68" s="11">
        <v>8075964</v>
      </c>
      <c r="L68" s="11">
        <v>9832696</v>
      </c>
      <c r="M68" s="11">
        <v>19192820</v>
      </c>
      <c r="N68" s="11">
        <v>37101480</v>
      </c>
      <c r="O68" s="11">
        <v>-760825</v>
      </c>
      <c r="P68" s="11">
        <v>6876946</v>
      </c>
      <c r="Q68" s="11">
        <v>8908287</v>
      </c>
      <c r="R68" s="11">
        <v>15024408</v>
      </c>
      <c r="S68" s="11">
        <v>14364044</v>
      </c>
      <c r="T68" s="11">
        <v>345203</v>
      </c>
      <c r="U68" s="11">
        <v>6402541</v>
      </c>
      <c r="V68" s="11">
        <v>21111788</v>
      </c>
      <c r="W68" s="11">
        <v>92833281</v>
      </c>
      <c r="X68" s="11">
        <v>92295000</v>
      </c>
      <c r="Y68" s="11">
        <v>538281</v>
      </c>
      <c r="Z68" s="2">
        <v>0.58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40794400</v>
      </c>
      <c r="D69" s="78">
        <f t="shared" si="12"/>
        <v>0</v>
      </c>
      <c r="E69" s="79">
        <f t="shared" si="12"/>
        <v>69201000</v>
      </c>
      <c r="F69" s="79">
        <f t="shared" si="12"/>
        <v>92295000</v>
      </c>
      <c r="G69" s="79">
        <f t="shared" si="12"/>
        <v>3954203</v>
      </c>
      <c r="H69" s="79">
        <f t="shared" si="12"/>
        <v>3639609</v>
      </c>
      <c r="I69" s="79">
        <f t="shared" si="12"/>
        <v>12001793</v>
      </c>
      <c r="J69" s="79">
        <f t="shared" si="12"/>
        <v>19595605</v>
      </c>
      <c r="K69" s="79">
        <f t="shared" si="12"/>
        <v>8075964</v>
      </c>
      <c r="L69" s="79">
        <f t="shared" si="12"/>
        <v>9832696</v>
      </c>
      <c r="M69" s="79">
        <f t="shared" si="12"/>
        <v>19192820</v>
      </c>
      <c r="N69" s="79">
        <f t="shared" si="12"/>
        <v>37101480</v>
      </c>
      <c r="O69" s="79">
        <f t="shared" si="12"/>
        <v>-760825</v>
      </c>
      <c r="P69" s="79">
        <f t="shared" si="12"/>
        <v>6876946</v>
      </c>
      <c r="Q69" s="79">
        <f t="shared" si="12"/>
        <v>8908287</v>
      </c>
      <c r="R69" s="79">
        <f t="shared" si="12"/>
        <v>15024408</v>
      </c>
      <c r="S69" s="79">
        <f t="shared" si="12"/>
        <v>14364044</v>
      </c>
      <c r="T69" s="79">
        <f t="shared" si="12"/>
        <v>345203</v>
      </c>
      <c r="U69" s="79">
        <f t="shared" si="12"/>
        <v>6402541</v>
      </c>
      <c r="V69" s="79">
        <f t="shared" si="12"/>
        <v>21111788</v>
      </c>
      <c r="W69" s="79">
        <f t="shared" si="12"/>
        <v>92833281</v>
      </c>
      <c r="X69" s="79">
        <f t="shared" si="12"/>
        <v>92295000</v>
      </c>
      <c r="Y69" s="79">
        <f t="shared" si="12"/>
        <v>538281</v>
      </c>
      <c r="Z69" s="80">
        <f>+IF(X69&lt;&gt;0,+(Y69/X69)*100,0)</f>
        <v>0.5832179424670892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2273475904</v>
      </c>
      <c r="D5" s="42">
        <f t="shared" si="0"/>
        <v>0</v>
      </c>
      <c r="E5" s="43">
        <f t="shared" si="0"/>
        <v>180373600</v>
      </c>
      <c r="F5" s="43">
        <f t="shared" si="0"/>
        <v>64665400</v>
      </c>
      <c r="G5" s="43">
        <f t="shared" si="0"/>
        <v>0</v>
      </c>
      <c r="H5" s="43">
        <f t="shared" si="0"/>
        <v>3980</v>
      </c>
      <c r="I5" s="43">
        <f t="shared" si="0"/>
        <v>0</v>
      </c>
      <c r="J5" s="43">
        <f t="shared" si="0"/>
        <v>3980</v>
      </c>
      <c r="K5" s="43">
        <f t="shared" si="0"/>
        <v>0</v>
      </c>
      <c r="L5" s="43">
        <f t="shared" si="0"/>
        <v>781471</v>
      </c>
      <c r="M5" s="43">
        <f t="shared" si="0"/>
        <v>1365000</v>
      </c>
      <c r="N5" s="43">
        <f t="shared" si="0"/>
        <v>2146471</v>
      </c>
      <c r="O5" s="43">
        <f t="shared" si="0"/>
        <v>0</v>
      </c>
      <c r="P5" s="43">
        <f t="shared" si="0"/>
        <v>27800</v>
      </c>
      <c r="Q5" s="43">
        <f t="shared" si="0"/>
        <v>0</v>
      </c>
      <c r="R5" s="43">
        <f t="shared" si="0"/>
        <v>27800</v>
      </c>
      <c r="S5" s="43">
        <f t="shared" si="0"/>
        <v>3139783</v>
      </c>
      <c r="T5" s="43">
        <f t="shared" si="0"/>
        <v>2089036</v>
      </c>
      <c r="U5" s="43">
        <f t="shared" si="0"/>
        <v>0</v>
      </c>
      <c r="V5" s="43">
        <f t="shared" si="0"/>
        <v>5228819</v>
      </c>
      <c r="W5" s="43">
        <f t="shared" si="0"/>
        <v>7407070</v>
      </c>
      <c r="X5" s="43">
        <f t="shared" si="0"/>
        <v>64665400</v>
      </c>
      <c r="Y5" s="43">
        <f t="shared" si="0"/>
        <v>-57258330</v>
      </c>
      <c r="Z5" s="44">
        <f>+IF(X5&lt;&gt;0,+(Y5/X5)*100,0)</f>
        <v>-88.54554367559777</v>
      </c>
      <c r="AA5" s="45">
        <f>SUM(AA11:AA18)</f>
        <v>64665400</v>
      </c>
    </row>
    <row r="6" spans="1:27" ht="13.5">
      <c r="A6" s="46" t="s">
        <v>32</v>
      </c>
      <c r="B6" s="47"/>
      <c r="C6" s="9">
        <v>1106279081</v>
      </c>
      <c r="D6" s="10"/>
      <c r="E6" s="11">
        <v>9162000</v>
      </c>
      <c r="F6" s="11"/>
      <c r="G6" s="11"/>
      <c r="H6" s="11"/>
      <c r="I6" s="11"/>
      <c r="J6" s="11"/>
      <c r="K6" s="11"/>
      <c r="L6" s="11"/>
      <c r="M6" s="11">
        <v>1365000</v>
      </c>
      <c r="N6" s="11">
        <v>1365000</v>
      </c>
      <c r="O6" s="11"/>
      <c r="P6" s="11"/>
      <c r="Q6" s="11"/>
      <c r="R6" s="11"/>
      <c r="S6" s="11">
        <v>3139783</v>
      </c>
      <c r="T6" s="11">
        <v>2089036</v>
      </c>
      <c r="U6" s="11"/>
      <c r="V6" s="11">
        <v>5228819</v>
      </c>
      <c r="W6" s="11">
        <v>6593819</v>
      </c>
      <c r="X6" s="11"/>
      <c r="Y6" s="11">
        <v>6593819</v>
      </c>
      <c r="Z6" s="2"/>
      <c r="AA6" s="15"/>
    </row>
    <row r="7" spans="1:27" ht="13.5">
      <c r="A7" s="46" t="s">
        <v>33</v>
      </c>
      <c r="B7" s="47"/>
      <c r="C7" s="9">
        <v>216885105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332798551</v>
      </c>
      <c r="D8" s="10"/>
      <c r="E8" s="11">
        <v>91229600</v>
      </c>
      <c r="F8" s="11">
        <v>40435800</v>
      </c>
      <c r="G8" s="11"/>
      <c r="H8" s="11"/>
      <c r="I8" s="11"/>
      <c r="J8" s="11"/>
      <c r="K8" s="11"/>
      <c r="L8" s="11">
        <v>27075</v>
      </c>
      <c r="M8" s="11"/>
      <c r="N8" s="11">
        <v>27075</v>
      </c>
      <c r="O8" s="11"/>
      <c r="P8" s="11"/>
      <c r="Q8" s="11"/>
      <c r="R8" s="11"/>
      <c r="S8" s="11"/>
      <c r="T8" s="11"/>
      <c r="U8" s="11"/>
      <c r="V8" s="11"/>
      <c r="W8" s="11">
        <v>27075</v>
      </c>
      <c r="X8" s="11">
        <v>40435800</v>
      </c>
      <c r="Y8" s="11">
        <v>-40408725</v>
      </c>
      <c r="Z8" s="2">
        <v>-99.93</v>
      </c>
      <c r="AA8" s="15">
        <v>40435800</v>
      </c>
    </row>
    <row r="9" spans="1:27" ht="13.5">
      <c r="A9" s="46" t="s">
        <v>35</v>
      </c>
      <c r="B9" s="47"/>
      <c r="C9" s="9">
        <v>202645235</v>
      </c>
      <c r="D9" s="10"/>
      <c r="E9" s="11">
        <v>46173200</v>
      </c>
      <c r="F9" s="11">
        <v>13885200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13885200</v>
      </c>
      <c r="Y9" s="11">
        <v>-13885200</v>
      </c>
      <c r="Z9" s="2">
        <v>-100</v>
      </c>
      <c r="AA9" s="15">
        <v>13885200</v>
      </c>
    </row>
    <row r="10" spans="1:27" ht="13.5">
      <c r="A10" s="46" t="s">
        <v>36</v>
      </c>
      <c r="B10" s="47"/>
      <c r="C10" s="9"/>
      <c r="D10" s="10"/>
      <c r="E10" s="11">
        <v>1000000</v>
      </c>
      <c r="F10" s="11"/>
      <c r="G10" s="11"/>
      <c r="H10" s="11"/>
      <c r="I10" s="11"/>
      <c r="J10" s="11"/>
      <c r="K10" s="11"/>
      <c r="L10" s="11">
        <v>688153</v>
      </c>
      <c r="M10" s="11"/>
      <c r="N10" s="11">
        <v>688153</v>
      </c>
      <c r="O10" s="11"/>
      <c r="P10" s="11"/>
      <c r="Q10" s="11"/>
      <c r="R10" s="11"/>
      <c r="S10" s="11"/>
      <c r="T10" s="11"/>
      <c r="U10" s="11"/>
      <c r="V10" s="11"/>
      <c r="W10" s="11">
        <v>688153</v>
      </c>
      <c r="X10" s="11"/>
      <c r="Y10" s="11">
        <v>688153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1858607972</v>
      </c>
      <c r="D11" s="50">
        <f t="shared" si="1"/>
        <v>0</v>
      </c>
      <c r="E11" s="51">
        <f t="shared" si="1"/>
        <v>147564800</v>
      </c>
      <c r="F11" s="51">
        <f t="shared" si="1"/>
        <v>54321000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715228</v>
      </c>
      <c r="M11" s="51">
        <f t="shared" si="1"/>
        <v>1365000</v>
      </c>
      <c r="N11" s="51">
        <f t="shared" si="1"/>
        <v>2080228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3139783</v>
      </c>
      <c r="T11" s="51">
        <f t="shared" si="1"/>
        <v>2089036</v>
      </c>
      <c r="U11" s="51">
        <f t="shared" si="1"/>
        <v>0</v>
      </c>
      <c r="V11" s="51">
        <f t="shared" si="1"/>
        <v>5228819</v>
      </c>
      <c r="W11" s="51">
        <f t="shared" si="1"/>
        <v>7309047</v>
      </c>
      <c r="X11" s="51">
        <f t="shared" si="1"/>
        <v>54321000</v>
      </c>
      <c r="Y11" s="51">
        <f t="shared" si="1"/>
        <v>-47011953</v>
      </c>
      <c r="Z11" s="52">
        <f>+IF(X11&lt;&gt;0,+(Y11/X11)*100,0)</f>
        <v>-86.54471198983819</v>
      </c>
      <c r="AA11" s="53">
        <f>SUM(AA6:AA10)</f>
        <v>54321000</v>
      </c>
    </row>
    <row r="12" spans="1:27" ht="13.5">
      <c r="A12" s="54" t="s">
        <v>38</v>
      </c>
      <c r="B12" s="35"/>
      <c r="C12" s="9">
        <v>61119311</v>
      </c>
      <c r="D12" s="10"/>
      <c r="E12" s="11">
        <v>9688800</v>
      </c>
      <c r="F12" s="11">
        <v>6044000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6044000</v>
      </c>
      <c r="Y12" s="11">
        <v>-6044000</v>
      </c>
      <c r="Z12" s="2">
        <v>-100</v>
      </c>
      <c r="AA12" s="15">
        <v>6044000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353748621</v>
      </c>
      <c r="D15" s="10"/>
      <c r="E15" s="11">
        <v>23120000</v>
      </c>
      <c r="F15" s="11">
        <v>4300400</v>
      </c>
      <c r="G15" s="11"/>
      <c r="H15" s="11">
        <v>3980</v>
      </c>
      <c r="I15" s="11"/>
      <c r="J15" s="11">
        <v>3980</v>
      </c>
      <c r="K15" s="11"/>
      <c r="L15" s="11">
        <v>66243</v>
      </c>
      <c r="M15" s="11"/>
      <c r="N15" s="11">
        <v>66243</v>
      </c>
      <c r="O15" s="11"/>
      <c r="P15" s="11">
        <v>27800</v>
      </c>
      <c r="Q15" s="11"/>
      <c r="R15" s="11">
        <v>27800</v>
      </c>
      <c r="S15" s="11"/>
      <c r="T15" s="11"/>
      <c r="U15" s="11"/>
      <c r="V15" s="11"/>
      <c r="W15" s="11">
        <v>98023</v>
      </c>
      <c r="X15" s="11">
        <v>4300400</v>
      </c>
      <c r="Y15" s="11">
        <v>-4202377</v>
      </c>
      <c r="Z15" s="2">
        <v>-97.72</v>
      </c>
      <c r="AA15" s="15">
        <v>4300400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25521400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25521400</v>
      </c>
      <c r="Y20" s="60">
        <f t="shared" si="2"/>
        <v>-25521400</v>
      </c>
      <c r="Z20" s="61">
        <f>+IF(X20&lt;&gt;0,+(Y20/X20)*100,0)</f>
        <v>-100</v>
      </c>
      <c r="AA20" s="62">
        <f>SUM(AA26:AA33)</f>
        <v>25521400</v>
      </c>
    </row>
    <row r="21" spans="1:27" ht="13.5">
      <c r="A21" s="46" t="s">
        <v>32</v>
      </c>
      <c r="B21" s="47"/>
      <c r="C21" s="9"/>
      <c r="D21" s="10"/>
      <c r="E21" s="11"/>
      <c r="F21" s="11">
        <v>3500000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3500000</v>
      </c>
      <c r="Y21" s="11">
        <v>-3500000</v>
      </c>
      <c r="Z21" s="2">
        <v>-100</v>
      </c>
      <c r="AA21" s="15">
        <v>3500000</v>
      </c>
    </row>
    <row r="22" spans="1:27" ht="13.5">
      <c r="A22" s="46" t="s">
        <v>33</v>
      </c>
      <c r="B22" s="47"/>
      <c r="C22" s="9"/>
      <c r="D22" s="10"/>
      <c r="E22" s="11"/>
      <c r="F22" s="11">
        <v>1800000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1800000</v>
      </c>
      <c r="Y22" s="11">
        <v>-1800000</v>
      </c>
      <c r="Z22" s="2">
        <v>-100</v>
      </c>
      <c r="AA22" s="15">
        <v>1800000</v>
      </c>
    </row>
    <row r="23" spans="1:27" ht="13.5">
      <c r="A23" s="46" t="s">
        <v>34</v>
      </c>
      <c r="B23" s="47"/>
      <c r="C23" s="9"/>
      <c r="D23" s="10"/>
      <c r="E23" s="11"/>
      <c r="F23" s="11">
        <v>2825000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2825000</v>
      </c>
      <c r="Y23" s="11">
        <v>-2825000</v>
      </c>
      <c r="Z23" s="2">
        <v>-100</v>
      </c>
      <c r="AA23" s="15">
        <v>2825000</v>
      </c>
    </row>
    <row r="24" spans="1:27" ht="13.5">
      <c r="A24" s="46" t="s">
        <v>35</v>
      </c>
      <c r="B24" s="47"/>
      <c r="C24" s="9"/>
      <c r="D24" s="10"/>
      <c r="E24" s="11"/>
      <c r="F24" s="11">
        <v>14196400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14196400</v>
      </c>
      <c r="Y24" s="11">
        <v>-14196400</v>
      </c>
      <c r="Z24" s="2">
        <v>-100</v>
      </c>
      <c r="AA24" s="15">
        <v>14196400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22321400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22321400</v>
      </c>
      <c r="Y26" s="51">
        <f t="shared" si="3"/>
        <v>-22321400</v>
      </c>
      <c r="Z26" s="52">
        <f>+IF(X26&lt;&gt;0,+(Y26/X26)*100,0)</f>
        <v>-100</v>
      </c>
      <c r="AA26" s="53">
        <f>SUM(AA21:AA25)</f>
        <v>22321400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>
        <v>3200000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3200000</v>
      </c>
      <c r="Y30" s="11">
        <v>-3200000</v>
      </c>
      <c r="Z30" s="2">
        <v>-100</v>
      </c>
      <c r="AA30" s="15">
        <v>3200000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1106279081</v>
      </c>
      <c r="D36" s="10">
        <f t="shared" si="4"/>
        <v>0</v>
      </c>
      <c r="E36" s="11">
        <f t="shared" si="4"/>
        <v>9162000</v>
      </c>
      <c r="F36" s="11">
        <f t="shared" si="4"/>
        <v>3500000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1365000</v>
      </c>
      <c r="N36" s="11">
        <f t="shared" si="4"/>
        <v>1365000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3139783</v>
      </c>
      <c r="T36" s="11">
        <f t="shared" si="4"/>
        <v>2089036</v>
      </c>
      <c r="U36" s="11">
        <f t="shared" si="4"/>
        <v>0</v>
      </c>
      <c r="V36" s="11">
        <f t="shared" si="4"/>
        <v>5228819</v>
      </c>
      <c r="W36" s="11">
        <f t="shared" si="4"/>
        <v>6593819</v>
      </c>
      <c r="X36" s="11">
        <f t="shared" si="4"/>
        <v>3500000</v>
      </c>
      <c r="Y36" s="11">
        <f t="shared" si="4"/>
        <v>3093819</v>
      </c>
      <c r="Z36" s="2">
        <f aca="true" t="shared" si="5" ref="Z36:Z49">+IF(X36&lt;&gt;0,+(Y36/X36)*100,0)</f>
        <v>88.39482857142858</v>
      </c>
      <c r="AA36" s="15">
        <f>AA6+AA21</f>
        <v>3500000</v>
      </c>
    </row>
    <row r="37" spans="1:27" ht="13.5">
      <c r="A37" s="46" t="s">
        <v>33</v>
      </c>
      <c r="B37" s="47"/>
      <c r="C37" s="9">
        <f t="shared" si="4"/>
        <v>216885105</v>
      </c>
      <c r="D37" s="10">
        <f t="shared" si="4"/>
        <v>0</v>
      </c>
      <c r="E37" s="11">
        <f t="shared" si="4"/>
        <v>0</v>
      </c>
      <c r="F37" s="11">
        <f t="shared" si="4"/>
        <v>1800000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1800000</v>
      </c>
      <c r="Y37" s="11">
        <f t="shared" si="4"/>
        <v>-1800000</v>
      </c>
      <c r="Z37" s="2">
        <f t="shared" si="5"/>
        <v>-100</v>
      </c>
      <c r="AA37" s="15">
        <f>AA7+AA22</f>
        <v>1800000</v>
      </c>
    </row>
    <row r="38" spans="1:27" ht="13.5">
      <c r="A38" s="46" t="s">
        <v>34</v>
      </c>
      <c r="B38" s="47"/>
      <c r="C38" s="9">
        <f t="shared" si="4"/>
        <v>332798551</v>
      </c>
      <c r="D38" s="10">
        <f t="shared" si="4"/>
        <v>0</v>
      </c>
      <c r="E38" s="11">
        <f t="shared" si="4"/>
        <v>91229600</v>
      </c>
      <c r="F38" s="11">
        <f t="shared" si="4"/>
        <v>43260800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27075</v>
      </c>
      <c r="M38" s="11">
        <f t="shared" si="4"/>
        <v>0</v>
      </c>
      <c r="N38" s="11">
        <f t="shared" si="4"/>
        <v>27075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27075</v>
      </c>
      <c r="X38" s="11">
        <f t="shared" si="4"/>
        <v>43260800</v>
      </c>
      <c r="Y38" s="11">
        <f t="shared" si="4"/>
        <v>-43233725</v>
      </c>
      <c r="Z38" s="2">
        <f t="shared" si="5"/>
        <v>-99.93741447222428</v>
      </c>
      <c r="AA38" s="15">
        <f>AA8+AA23</f>
        <v>43260800</v>
      </c>
    </row>
    <row r="39" spans="1:27" ht="13.5">
      <c r="A39" s="46" t="s">
        <v>35</v>
      </c>
      <c r="B39" s="47"/>
      <c r="C39" s="9">
        <f t="shared" si="4"/>
        <v>202645235</v>
      </c>
      <c r="D39" s="10">
        <f t="shared" si="4"/>
        <v>0</v>
      </c>
      <c r="E39" s="11">
        <f t="shared" si="4"/>
        <v>46173200</v>
      </c>
      <c r="F39" s="11">
        <f t="shared" si="4"/>
        <v>28081600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28081600</v>
      </c>
      <c r="Y39" s="11">
        <f t="shared" si="4"/>
        <v>-28081600</v>
      </c>
      <c r="Z39" s="2">
        <f t="shared" si="5"/>
        <v>-100</v>
      </c>
      <c r="AA39" s="15">
        <f>AA9+AA24</f>
        <v>28081600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1000000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688153</v>
      </c>
      <c r="M40" s="11">
        <f t="shared" si="4"/>
        <v>0</v>
      </c>
      <c r="N40" s="11">
        <f t="shared" si="4"/>
        <v>688153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688153</v>
      </c>
      <c r="X40" s="11">
        <f t="shared" si="4"/>
        <v>0</v>
      </c>
      <c r="Y40" s="11">
        <f t="shared" si="4"/>
        <v>688153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1858607972</v>
      </c>
      <c r="D41" s="50">
        <f t="shared" si="6"/>
        <v>0</v>
      </c>
      <c r="E41" s="51">
        <f t="shared" si="6"/>
        <v>147564800</v>
      </c>
      <c r="F41" s="51">
        <f t="shared" si="6"/>
        <v>76642400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715228</v>
      </c>
      <c r="M41" s="51">
        <f t="shared" si="6"/>
        <v>1365000</v>
      </c>
      <c r="N41" s="51">
        <f t="shared" si="6"/>
        <v>2080228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3139783</v>
      </c>
      <c r="T41" s="51">
        <f t="shared" si="6"/>
        <v>2089036</v>
      </c>
      <c r="U41" s="51">
        <f t="shared" si="6"/>
        <v>0</v>
      </c>
      <c r="V41" s="51">
        <f t="shared" si="6"/>
        <v>5228819</v>
      </c>
      <c r="W41" s="51">
        <f t="shared" si="6"/>
        <v>7309047</v>
      </c>
      <c r="X41" s="51">
        <f t="shared" si="6"/>
        <v>76642400</v>
      </c>
      <c r="Y41" s="51">
        <f t="shared" si="6"/>
        <v>-69333353</v>
      </c>
      <c r="Z41" s="52">
        <f t="shared" si="5"/>
        <v>-90.46344190682964</v>
      </c>
      <c r="AA41" s="53">
        <f>SUM(AA36:AA40)</f>
        <v>76642400</v>
      </c>
    </row>
    <row r="42" spans="1:27" ht="13.5">
      <c r="A42" s="54" t="s">
        <v>38</v>
      </c>
      <c r="B42" s="35"/>
      <c r="C42" s="65">
        <f aca="true" t="shared" si="7" ref="C42:Y48">C12+C27</f>
        <v>61119311</v>
      </c>
      <c r="D42" s="66">
        <f t="shared" si="7"/>
        <v>0</v>
      </c>
      <c r="E42" s="67">
        <f t="shared" si="7"/>
        <v>9688800</v>
      </c>
      <c r="F42" s="67">
        <f t="shared" si="7"/>
        <v>6044000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6044000</v>
      </c>
      <c r="Y42" s="67">
        <f t="shared" si="7"/>
        <v>-6044000</v>
      </c>
      <c r="Z42" s="69">
        <f t="shared" si="5"/>
        <v>-100</v>
      </c>
      <c r="AA42" s="68">
        <f aca="true" t="shared" si="8" ref="AA42:AA48">AA12+AA27</f>
        <v>6044000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353748621</v>
      </c>
      <c r="D45" s="66">
        <f t="shared" si="7"/>
        <v>0</v>
      </c>
      <c r="E45" s="67">
        <f t="shared" si="7"/>
        <v>23120000</v>
      </c>
      <c r="F45" s="67">
        <f t="shared" si="7"/>
        <v>7500400</v>
      </c>
      <c r="G45" s="67">
        <f t="shared" si="7"/>
        <v>0</v>
      </c>
      <c r="H45" s="67">
        <f t="shared" si="7"/>
        <v>3980</v>
      </c>
      <c r="I45" s="67">
        <f t="shared" si="7"/>
        <v>0</v>
      </c>
      <c r="J45" s="67">
        <f t="shared" si="7"/>
        <v>3980</v>
      </c>
      <c r="K45" s="67">
        <f t="shared" si="7"/>
        <v>0</v>
      </c>
      <c r="L45" s="67">
        <f t="shared" si="7"/>
        <v>66243</v>
      </c>
      <c r="M45" s="67">
        <f t="shared" si="7"/>
        <v>0</v>
      </c>
      <c r="N45" s="67">
        <f t="shared" si="7"/>
        <v>66243</v>
      </c>
      <c r="O45" s="67">
        <f t="shared" si="7"/>
        <v>0</v>
      </c>
      <c r="P45" s="67">
        <f t="shared" si="7"/>
        <v>27800</v>
      </c>
      <c r="Q45" s="67">
        <f t="shared" si="7"/>
        <v>0</v>
      </c>
      <c r="R45" s="67">
        <f t="shared" si="7"/>
        <v>27800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98023</v>
      </c>
      <c r="X45" s="67">
        <f t="shared" si="7"/>
        <v>7500400</v>
      </c>
      <c r="Y45" s="67">
        <f t="shared" si="7"/>
        <v>-7402377</v>
      </c>
      <c r="Z45" s="69">
        <f t="shared" si="5"/>
        <v>-98.6930963681937</v>
      </c>
      <c r="AA45" s="68">
        <f t="shared" si="8"/>
        <v>7500400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2273475904</v>
      </c>
      <c r="D49" s="78">
        <f t="shared" si="9"/>
        <v>0</v>
      </c>
      <c r="E49" s="79">
        <f t="shared" si="9"/>
        <v>180373600</v>
      </c>
      <c r="F49" s="79">
        <f t="shared" si="9"/>
        <v>90186800</v>
      </c>
      <c r="G49" s="79">
        <f t="shared" si="9"/>
        <v>0</v>
      </c>
      <c r="H49" s="79">
        <f t="shared" si="9"/>
        <v>3980</v>
      </c>
      <c r="I49" s="79">
        <f t="shared" si="9"/>
        <v>0</v>
      </c>
      <c r="J49" s="79">
        <f t="shared" si="9"/>
        <v>3980</v>
      </c>
      <c r="K49" s="79">
        <f t="shared" si="9"/>
        <v>0</v>
      </c>
      <c r="L49" s="79">
        <f t="shared" si="9"/>
        <v>781471</v>
      </c>
      <c r="M49" s="79">
        <f t="shared" si="9"/>
        <v>1365000</v>
      </c>
      <c r="N49" s="79">
        <f t="shared" si="9"/>
        <v>2146471</v>
      </c>
      <c r="O49" s="79">
        <f t="shared" si="9"/>
        <v>0</v>
      </c>
      <c r="P49" s="79">
        <f t="shared" si="9"/>
        <v>27800</v>
      </c>
      <c r="Q49" s="79">
        <f t="shared" si="9"/>
        <v>0</v>
      </c>
      <c r="R49" s="79">
        <f t="shared" si="9"/>
        <v>27800</v>
      </c>
      <c r="S49" s="79">
        <f t="shared" si="9"/>
        <v>3139783</v>
      </c>
      <c r="T49" s="79">
        <f t="shared" si="9"/>
        <v>2089036</v>
      </c>
      <c r="U49" s="79">
        <f t="shared" si="9"/>
        <v>0</v>
      </c>
      <c r="V49" s="79">
        <f t="shared" si="9"/>
        <v>5228819</v>
      </c>
      <c r="W49" s="79">
        <f t="shared" si="9"/>
        <v>7407070</v>
      </c>
      <c r="X49" s="79">
        <f t="shared" si="9"/>
        <v>90186800</v>
      </c>
      <c r="Y49" s="79">
        <f t="shared" si="9"/>
        <v>-82779730</v>
      </c>
      <c r="Z49" s="80">
        <f t="shared" si="5"/>
        <v>-91.78696882470605</v>
      </c>
      <c r="AA49" s="81">
        <f>SUM(AA41:AA48)</f>
        <v>90186800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36259869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36259869</v>
      </c>
      <c r="Y51" s="67">
        <f t="shared" si="10"/>
        <v>-36259869</v>
      </c>
      <c r="Z51" s="69">
        <f>+IF(X51&lt;&gt;0,+(Y51/X51)*100,0)</f>
        <v>-100</v>
      </c>
      <c r="AA51" s="68">
        <f>SUM(AA57:AA61)</f>
        <v>36259869</v>
      </c>
    </row>
    <row r="52" spans="1:27" ht="13.5">
      <c r="A52" s="84" t="s">
        <v>32</v>
      </c>
      <c r="B52" s="47"/>
      <c r="C52" s="9"/>
      <c r="D52" s="10"/>
      <c r="E52" s="11"/>
      <c r="F52" s="11">
        <v>7852279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7852279</v>
      </c>
      <c r="Y52" s="11">
        <v>-7852279</v>
      </c>
      <c r="Z52" s="2">
        <v>-100</v>
      </c>
      <c r="AA52" s="15">
        <v>7852279</v>
      </c>
    </row>
    <row r="53" spans="1:27" ht="13.5">
      <c r="A53" s="84" t="s">
        <v>33</v>
      </c>
      <c r="B53" s="47"/>
      <c r="C53" s="9"/>
      <c r="D53" s="10"/>
      <c r="E53" s="11"/>
      <c r="F53" s="11">
        <v>11090826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11090826</v>
      </c>
      <c r="Y53" s="11">
        <v>-11090826</v>
      </c>
      <c r="Z53" s="2">
        <v>-100</v>
      </c>
      <c r="AA53" s="15">
        <v>11090826</v>
      </c>
    </row>
    <row r="54" spans="1:27" ht="13.5">
      <c r="A54" s="84" t="s">
        <v>34</v>
      </c>
      <c r="B54" s="47"/>
      <c r="C54" s="9"/>
      <c r="D54" s="10"/>
      <c r="E54" s="11"/>
      <c r="F54" s="11">
        <v>4871654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4871654</v>
      </c>
      <c r="Y54" s="11">
        <v>-4871654</v>
      </c>
      <c r="Z54" s="2">
        <v>-100</v>
      </c>
      <c r="AA54" s="15">
        <v>4871654</v>
      </c>
    </row>
    <row r="55" spans="1:27" ht="13.5">
      <c r="A55" s="84" t="s">
        <v>35</v>
      </c>
      <c r="B55" s="47"/>
      <c r="C55" s="9"/>
      <c r="D55" s="10"/>
      <c r="E55" s="11"/>
      <c r="F55" s="11">
        <v>4012015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4012015</v>
      </c>
      <c r="Y55" s="11">
        <v>-4012015</v>
      </c>
      <c r="Z55" s="2">
        <v>-100</v>
      </c>
      <c r="AA55" s="15">
        <v>4012015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27826774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27826774</v>
      </c>
      <c r="Y57" s="51">
        <f t="shared" si="11"/>
        <v>-27826774</v>
      </c>
      <c r="Z57" s="52">
        <f>+IF(X57&lt;&gt;0,+(Y57/X57)*100,0)</f>
        <v>-100</v>
      </c>
      <c r="AA57" s="53">
        <f>SUM(AA52:AA56)</f>
        <v>27826774</v>
      </c>
    </row>
    <row r="58" spans="1:27" ht="13.5">
      <c r="A58" s="86" t="s">
        <v>38</v>
      </c>
      <c r="B58" s="35"/>
      <c r="C58" s="9"/>
      <c r="D58" s="10"/>
      <c r="E58" s="11"/>
      <c r="F58" s="11">
        <v>3257071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3257071</v>
      </c>
      <c r="Y58" s="11">
        <v>-3257071</v>
      </c>
      <c r="Z58" s="2">
        <v>-100</v>
      </c>
      <c r="AA58" s="15">
        <v>3257071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>
        <v>5176024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5176024</v>
      </c>
      <c r="Y61" s="11">
        <v>-5176024</v>
      </c>
      <c r="Z61" s="2">
        <v>-100</v>
      </c>
      <c r="AA61" s="15">
        <v>5176024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31097000</v>
      </c>
      <c r="D68" s="10"/>
      <c r="E68" s="11">
        <v>36259868</v>
      </c>
      <c r="F68" s="11">
        <v>29079460</v>
      </c>
      <c r="G68" s="11">
        <v>45799</v>
      </c>
      <c r="H68" s="11">
        <v>98574</v>
      </c>
      <c r="I68" s="11">
        <v>643555</v>
      </c>
      <c r="J68" s="11">
        <v>787928</v>
      </c>
      <c r="K68" s="11">
        <v>192697</v>
      </c>
      <c r="L68" s="11">
        <v>202801</v>
      </c>
      <c r="M68" s="11">
        <v>3643359</v>
      </c>
      <c r="N68" s="11">
        <v>4038857</v>
      </c>
      <c r="O68" s="11">
        <v>151806</v>
      </c>
      <c r="P68" s="11">
        <v>198500</v>
      </c>
      <c r="Q68" s="11">
        <v>3433</v>
      </c>
      <c r="R68" s="11">
        <v>353739</v>
      </c>
      <c r="S68" s="11">
        <v>123860</v>
      </c>
      <c r="T68" s="11">
        <v>1018542</v>
      </c>
      <c r="U68" s="11">
        <v>1622279</v>
      </c>
      <c r="V68" s="11">
        <v>2764681</v>
      </c>
      <c r="W68" s="11">
        <v>7945205</v>
      </c>
      <c r="X68" s="11">
        <v>29079460</v>
      </c>
      <c r="Y68" s="11">
        <v>-21134255</v>
      </c>
      <c r="Z68" s="2">
        <v>-72.68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31097000</v>
      </c>
      <c r="D69" s="78">
        <f t="shared" si="12"/>
        <v>0</v>
      </c>
      <c r="E69" s="79">
        <f t="shared" si="12"/>
        <v>36259868</v>
      </c>
      <c r="F69" s="79">
        <f t="shared" si="12"/>
        <v>29079460</v>
      </c>
      <c r="G69" s="79">
        <f t="shared" si="12"/>
        <v>45799</v>
      </c>
      <c r="H69" s="79">
        <f t="shared" si="12"/>
        <v>98574</v>
      </c>
      <c r="I69" s="79">
        <f t="shared" si="12"/>
        <v>643555</v>
      </c>
      <c r="J69" s="79">
        <f t="shared" si="12"/>
        <v>787928</v>
      </c>
      <c r="K69" s="79">
        <f t="shared" si="12"/>
        <v>192697</v>
      </c>
      <c r="L69" s="79">
        <f t="shared" si="12"/>
        <v>202801</v>
      </c>
      <c r="M69" s="79">
        <f t="shared" si="12"/>
        <v>3643359</v>
      </c>
      <c r="N69" s="79">
        <f t="shared" si="12"/>
        <v>4038857</v>
      </c>
      <c r="O69" s="79">
        <f t="shared" si="12"/>
        <v>151806</v>
      </c>
      <c r="P69" s="79">
        <f t="shared" si="12"/>
        <v>198500</v>
      </c>
      <c r="Q69" s="79">
        <f t="shared" si="12"/>
        <v>3433</v>
      </c>
      <c r="R69" s="79">
        <f t="shared" si="12"/>
        <v>353739</v>
      </c>
      <c r="S69" s="79">
        <f t="shared" si="12"/>
        <v>123860</v>
      </c>
      <c r="T69" s="79">
        <f t="shared" si="12"/>
        <v>1018542</v>
      </c>
      <c r="U69" s="79">
        <f t="shared" si="12"/>
        <v>1622279</v>
      </c>
      <c r="V69" s="79">
        <f t="shared" si="12"/>
        <v>2764681</v>
      </c>
      <c r="W69" s="79">
        <f t="shared" si="12"/>
        <v>7945205</v>
      </c>
      <c r="X69" s="79">
        <f t="shared" si="12"/>
        <v>29079460</v>
      </c>
      <c r="Y69" s="79">
        <f t="shared" si="12"/>
        <v>-21134255</v>
      </c>
      <c r="Z69" s="80">
        <f>+IF(X69&lt;&gt;0,+(Y69/X69)*100,0)</f>
        <v>-72.67760474231639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22985975</v>
      </c>
      <c r="D5" s="42">
        <f t="shared" si="0"/>
        <v>0</v>
      </c>
      <c r="E5" s="43">
        <f t="shared" si="0"/>
        <v>54574479</v>
      </c>
      <c r="F5" s="43">
        <f t="shared" si="0"/>
        <v>51222429</v>
      </c>
      <c r="G5" s="43">
        <f t="shared" si="0"/>
        <v>89474</v>
      </c>
      <c r="H5" s="43">
        <f t="shared" si="0"/>
        <v>2169944</v>
      </c>
      <c r="I5" s="43">
        <f t="shared" si="0"/>
        <v>851131</v>
      </c>
      <c r="J5" s="43">
        <f t="shared" si="0"/>
        <v>3110549</v>
      </c>
      <c r="K5" s="43">
        <f t="shared" si="0"/>
        <v>940372</v>
      </c>
      <c r="L5" s="43">
        <f t="shared" si="0"/>
        <v>2196580</v>
      </c>
      <c r="M5" s="43">
        <f t="shared" si="0"/>
        <v>3029532</v>
      </c>
      <c r="N5" s="43">
        <f t="shared" si="0"/>
        <v>6166484</v>
      </c>
      <c r="O5" s="43">
        <f t="shared" si="0"/>
        <v>0</v>
      </c>
      <c r="P5" s="43">
        <f t="shared" si="0"/>
        <v>2913441</v>
      </c>
      <c r="Q5" s="43">
        <f t="shared" si="0"/>
        <v>1747168</v>
      </c>
      <c r="R5" s="43">
        <f t="shared" si="0"/>
        <v>4660609</v>
      </c>
      <c r="S5" s="43">
        <f t="shared" si="0"/>
        <v>5930208</v>
      </c>
      <c r="T5" s="43">
        <f t="shared" si="0"/>
        <v>7304485</v>
      </c>
      <c r="U5" s="43">
        <f t="shared" si="0"/>
        <v>9604906</v>
      </c>
      <c r="V5" s="43">
        <f t="shared" si="0"/>
        <v>22839599</v>
      </c>
      <c r="W5" s="43">
        <f t="shared" si="0"/>
        <v>36777241</v>
      </c>
      <c r="X5" s="43">
        <f t="shared" si="0"/>
        <v>51222429</v>
      </c>
      <c r="Y5" s="43">
        <f t="shared" si="0"/>
        <v>-14445188</v>
      </c>
      <c r="Z5" s="44">
        <f>+IF(X5&lt;&gt;0,+(Y5/X5)*100,0)</f>
        <v>-28.200903943856314</v>
      </c>
      <c r="AA5" s="45">
        <f>SUM(AA11:AA18)</f>
        <v>51222429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10000000</v>
      </c>
      <c r="F7" s="11">
        <v>12287416</v>
      </c>
      <c r="G7" s="11"/>
      <c r="H7" s="11">
        <v>1416755</v>
      </c>
      <c r="I7" s="11"/>
      <c r="J7" s="11">
        <v>1416755</v>
      </c>
      <c r="K7" s="11"/>
      <c r="L7" s="11"/>
      <c r="M7" s="11"/>
      <c r="N7" s="11"/>
      <c r="O7" s="11"/>
      <c r="P7" s="11">
        <v>1312944</v>
      </c>
      <c r="Q7" s="11">
        <v>706501</v>
      </c>
      <c r="R7" s="11">
        <v>2019445</v>
      </c>
      <c r="S7" s="11">
        <v>404406</v>
      </c>
      <c r="T7" s="11">
        <v>199267</v>
      </c>
      <c r="U7" s="11">
        <v>5330399</v>
      </c>
      <c r="V7" s="11">
        <v>5934072</v>
      </c>
      <c r="W7" s="11">
        <v>9370272</v>
      </c>
      <c r="X7" s="11">
        <v>12287416</v>
      </c>
      <c r="Y7" s="11">
        <v>-2917144</v>
      </c>
      <c r="Z7" s="2">
        <v>-23.74</v>
      </c>
      <c r="AA7" s="15">
        <v>12287416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3000000</v>
      </c>
      <c r="F10" s="11">
        <v>700000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700000</v>
      </c>
      <c r="Y10" s="11">
        <v>-700000</v>
      </c>
      <c r="Z10" s="2">
        <v>-100</v>
      </c>
      <c r="AA10" s="15">
        <v>700000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13000000</v>
      </c>
      <c r="F11" s="51">
        <f t="shared" si="1"/>
        <v>12987416</v>
      </c>
      <c r="G11" s="51">
        <f t="shared" si="1"/>
        <v>0</v>
      </c>
      <c r="H11" s="51">
        <f t="shared" si="1"/>
        <v>1416755</v>
      </c>
      <c r="I11" s="51">
        <f t="shared" si="1"/>
        <v>0</v>
      </c>
      <c r="J11" s="51">
        <f t="shared" si="1"/>
        <v>1416755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1312944</v>
      </c>
      <c r="Q11" s="51">
        <f t="shared" si="1"/>
        <v>706501</v>
      </c>
      <c r="R11" s="51">
        <f t="shared" si="1"/>
        <v>2019445</v>
      </c>
      <c r="S11" s="51">
        <f t="shared" si="1"/>
        <v>404406</v>
      </c>
      <c r="T11" s="51">
        <f t="shared" si="1"/>
        <v>199267</v>
      </c>
      <c r="U11" s="51">
        <f t="shared" si="1"/>
        <v>5330399</v>
      </c>
      <c r="V11" s="51">
        <f t="shared" si="1"/>
        <v>5934072</v>
      </c>
      <c r="W11" s="51">
        <f t="shared" si="1"/>
        <v>9370272</v>
      </c>
      <c r="X11" s="51">
        <f t="shared" si="1"/>
        <v>12987416</v>
      </c>
      <c r="Y11" s="51">
        <f t="shared" si="1"/>
        <v>-3617144</v>
      </c>
      <c r="Z11" s="52">
        <f>+IF(X11&lt;&gt;0,+(Y11/X11)*100,0)</f>
        <v>-27.851144523283157</v>
      </c>
      <c r="AA11" s="53">
        <f>SUM(AA6:AA10)</f>
        <v>12987416</v>
      </c>
    </row>
    <row r="12" spans="1:27" ht="13.5">
      <c r="A12" s="54" t="s">
        <v>38</v>
      </c>
      <c r="B12" s="35"/>
      <c r="C12" s="9">
        <v>2531310</v>
      </c>
      <c r="D12" s="10"/>
      <c r="E12" s="11">
        <v>13161194</v>
      </c>
      <c r="F12" s="11">
        <v>16058695</v>
      </c>
      <c r="G12" s="11"/>
      <c r="H12" s="11">
        <v>753189</v>
      </c>
      <c r="I12" s="11">
        <v>526832</v>
      </c>
      <c r="J12" s="11">
        <v>1280021</v>
      </c>
      <c r="K12" s="11">
        <v>783449</v>
      </c>
      <c r="L12" s="11">
        <v>1088770</v>
      </c>
      <c r="M12" s="11">
        <v>1676149</v>
      </c>
      <c r="N12" s="11">
        <v>3548368</v>
      </c>
      <c r="O12" s="11"/>
      <c r="P12" s="11">
        <v>1261677</v>
      </c>
      <c r="Q12" s="11"/>
      <c r="R12" s="11">
        <v>1261677</v>
      </c>
      <c r="S12" s="11">
        <v>3877872</v>
      </c>
      <c r="T12" s="11">
        <v>2427865</v>
      </c>
      <c r="U12" s="11">
        <v>456790</v>
      </c>
      <c r="V12" s="11">
        <v>6762527</v>
      </c>
      <c r="W12" s="11">
        <v>12852593</v>
      </c>
      <c r="X12" s="11">
        <v>16058695</v>
      </c>
      <c r="Y12" s="11">
        <v>-3206102</v>
      </c>
      <c r="Z12" s="2">
        <v>-19.96</v>
      </c>
      <c r="AA12" s="15">
        <v>16058695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20454665</v>
      </c>
      <c r="D15" s="10"/>
      <c r="E15" s="11">
        <v>28413285</v>
      </c>
      <c r="F15" s="11">
        <v>22176318</v>
      </c>
      <c r="G15" s="11">
        <v>89474</v>
      </c>
      <c r="H15" s="11"/>
      <c r="I15" s="11">
        <v>324299</v>
      </c>
      <c r="J15" s="11">
        <v>413773</v>
      </c>
      <c r="K15" s="11">
        <v>156923</v>
      </c>
      <c r="L15" s="11">
        <v>1107810</v>
      </c>
      <c r="M15" s="11">
        <v>1353383</v>
      </c>
      <c r="N15" s="11">
        <v>2618116</v>
      </c>
      <c r="O15" s="11"/>
      <c r="P15" s="11">
        <v>338820</v>
      </c>
      <c r="Q15" s="11">
        <v>1040667</v>
      </c>
      <c r="R15" s="11">
        <v>1379487</v>
      </c>
      <c r="S15" s="11">
        <v>1647930</v>
      </c>
      <c r="T15" s="11">
        <v>4677353</v>
      </c>
      <c r="U15" s="11">
        <v>3817717</v>
      </c>
      <c r="V15" s="11">
        <v>10143000</v>
      </c>
      <c r="W15" s="11">
        <v>14554376</v>
      </c>
      <c r="X15" s="11">
        <v>22176318</v>
      </c>
      <c r="Y15" s="11">
        <v>-7621942</v>
      </c>
      <c r="Z15" s="2">
        <v>-34.37</v>
      </c>
      <c r="AA15" s="15">
        <v>22176318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47840004</v>
      </c>
      <c r="D20" s="59">
        <f t="shared" si="2"/>
        <v>0</v>
      </c>
      <c r="E20" s="60">
        <f t="shared" si="2"/>
        <v>46344000</v>
      </c>
      <c r="F20" s="60">
        <f t="shared" si="2"/>
        <v>66700277</v>
      </c>
      <c r="G20" s="60">
        <f t="shared" si="2"/>
        <v>0</v>
      </c>
      <c r="H20" s="60">
        <f t="shared" si="2"/>
        <v>5422785</v>
      </c>
      <c r="I20" s="60">
        <f t="shared" si="2"/>
        <v>3554774</v>
      </c>
      <c r="J20" s="60">
        <f t="shared" si="2"/>
        <v>8977559</v>
      </c>
      <c r="K20" s="60">
        <f t="shared" si="2"/>
        <v>7110725</v>
      </c>
      <c r="L20" s="60">
        <f t="shared" si="2"/>
        <v>2187183</v>
      </c>
      <c r="M20" s="60">
        <f t="shared" si="2"/>
        <v>9292670</v>
      </c>
      <c r="N20" s="60">
        <f t="shared" si="2"/>
        <v>18590578</v>
      </c>
      <c r="O20" s="60">
        <f t="shared" si="2"/>
        <v>0</v>
      </c>
      <c r="P20" s="60">
        <f t="shared" si="2"/>
        <v>3045726</v>
      </c>
      <c r="Q20" s="60">
        <f t="shared" si="2"/>
        <v>11019728</v>
      </c>
      <c r="R20" s="60">
        <f t="shared" si="2"/>
        <v>14065454</v>
      </c>
      <c r="S20" s="60">
        <f t="shared" si="2"/>
        <v>5188920</v>
      </c>
      <c r="T20" s="60">
        <f t="shared" si="2"/>
        <v>2910602</v>
      </c>
      <c r="U20" s="60">
        <f t="shared" si="2"/>
        <v>10318361</v>
      </c>
      <c r="V20" s="60">
        <f t="shared" si="2"/>
        <v>18417883</v>
      </c>
      <c r="W20" s="60">
        <f t="shared" si="2"/>
        <v>60051474</v>
      </c>
      <c r="X20" s="60">
        <f t="shared" si="2"/>
        <v>66700277</v>
      </c>
      <c r="Y20" s="60">
        <f t="shared" si="2"/>
        <v>-6648803</v>
      </c>
      <c r="Z20" s="61">
        <f>+IF(X20&lt;&gt;0,+(Y20/X20)*100,0)</f>
        <v>-9.968178992719926</v>
      </c>
      <c r="AA20" s="62">
        <f>SUM(AA26:AA33)</f>
        <v>66700277</v>
      </c>
    </row>
    <row r="21" spans="1:27" ht="13.5">
      <c r="A21" s="46" t="s">
        <v>32</v>
      </c>
      <c r="B21" s="47"/>
      <c r="C21" s="9">
        <v>47840004</v>
      </c>
      <c r="D21" s="10"/>
      <c r="E21" s="11">
        <v>46344000</v>
      </c>
      <c r="F21" s="11">
        <v>66700277</v>
      </c>
      <c r="G21" s="11"/>
      <c r="H21" s="11">
        <v>5422785</v>
      </c>
      <c r="I21" s="11">
        <v>3554774</v>
      </c>
      <c r="J21" s="11">
        <v>8977559</v>
      </c>
      <c r="K21" s="11">
        <v>7110725</v>
      </c>
      <c r="L21" s="11">
        <v>2187183</v>
      </c>
      <c r="M21" s="11">
        <v>9292670</v>
      </c>
      <c r="N21" s="11">
        <v>18590578</v>
      </c>
      <c r="O21" s="11"/>
      <c r="P21" s="11">
        <v>1820249</v>
      </c>
      <c r="Q21" s="11">
        <v>8553465</v>
      </c>
      <c r="R21" s="11">
        <v>10373714</v>
      </c>
      <c r="S21" s="11">
        <v>5188920</v>
      </c>
      <c r="T21" s="11">
        <v>2910602</v>
      </c>
      <c r="U21" s="11">
        <v>10318361</v>
      </c>
      <c r="V21" s="11">
        <v>18417883</v>
      </c>
      <c r="W21" s="11">
        <v>56359734</v>
      </c>
      <c r="X21" s="11">
        <v>66700277</v>
      </c>
      <c r="Y21" s="11">
        <v>-10340543</v>
      </c>
      <c r="Z21" s="2">
        <v>-15.5</v>
      </c>
      <c r="AA21" s="15">
        <v>66700277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47840004</v>
      </c>
      <c r="D26" s="50">
        <f t="shared" si="3"/>
        <v>0</v>
      </c>
      <c r="E26" s="51">
        <f t="shared" si="3"/>
        <v>46344000</v>
      </c>
      <c r="F26" s="51">
        <f t="shared" si="3"/>
        <v>66700277</v>
      </c>
      <c r="G26" s="51">
        <f t="shared" si="3"/>
        <v>0</v>
      </c>
      <c r="H26" s="51">
        <f t="shared" si="3"/>
        <v>5422785</v>
      </c>
      <c r="I26" s="51">
        <f t="shared" si="3"/>
        <v>3554774</v>
      </c>
      <c r="J26" s="51">
        <f t="shared" si="3"/>
        <v>8977559</v>
      </c>
      <c r="K26" s="51">
        <f t="shared" si="3"/>
        <v>7110725</v>
      </c>
      <c r="L26" s="51">
        <f t="shared" si="3"/>
        <v>2187183</v>
      </c>
      <c r="M26" s="51">
        <f t="shared" si="3"/>
        <v>9292670</v>
      </c>
      <c r="N26" s="51">
        <f t="shared" si="3"/>
        <v>18590578</v>
      </c>
      <c r="O26" s="51">
        <f t="shared" si="3"/>
        <v>0</v>
      </c>
      <c r="P26" s="51">
        <f t="shared" si="3"/>
        <v>1820249</v>
      </c>
      <c r="Q26" s="51">
        <f t="shared" si="3"/>
        <v>8553465</v>
      </c>
      <c r="R26" s="51">
        <f t="shared" si="3"/>
        <v>10373714</v>
      </c>
      <c r="S26" s="51">
        <f t="shared" si="3"/>
        <v>5188920</v>
      </c>
      <c r="T26" s="51">
        <f t="shared" si="3"/>
        <v>2910602</v>
      </c>
      <c r="U26" s="51">
        <f t="shared" si="3"/>
        <v>10318361</v>
      </c>
      <c r="V26" s="51">
        <f t="shared" si="3"/>
        <v>18417883</v>
      </c>
      <c r="W26" s="51">
        <f t="shared" si="3"/>
        <v>56359734</v>
      </c>
      <c r="X26" s="51">
        <f t="shared" si="3"/>
        <v>66700277</v>
      </c>
      <c r="Y26" s="51">
        <f t="shared" si="3"/>
        <v>-10340543</v>
      </c>
      <c r="Z26" s="52">
        <f>+IF(X26&lt;&gt;0,+(Y26/X26)*100,0)</f>
        <v>-15.502998585748001</v>
      </c>
      <c r="AA26" s="53">
        <f>SUM(AA21:AA25)</f>
        <v>66700277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559708</v>
      </c>
      <c r="Q27" s="11">
        <v>751581</v>
      </c>
      <c r="R27" s="11">
        <v>1311289</v>
      </c>
      <c r="S27" s="11"/>
      <c r="T27" s="11"/>
      <c r="U27" s="11"/>
      <c r="V27" s="11"/>
      <c r="W27" s="11">
        <v>1311289</v>
      </c>
      <c r="X27" s="11"/>
      <c r="Y27" s="11">
        <v>1311289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665769</v>
      </c>
      <c r="Q30" s="11">
        <v>1714682</v>
      </c>
      <c r="R30" s="11">
        <v>2380451</v>
      </c>
      <c r="S30" s="11"/>
      <c r="T30" s="11"/>
      <c r="U30" s="11"/>
      <c r="V30" s="11"/>
      <c r="W30" s="11">
        <v>2380451</v>
      </c>
      <c r="X30" s="11"/>
      <c r="Y30" s="11">
        <v>2380451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47840004</v>
      </c>
      <c r="D36" s="10">
        <f t="shared" si="4"/>
        <v>0</v>
      </c>
      <c r="E36" s="11">
        <f t="shared" si="4"/>
        <v>46344000</v>
      </c>
      <c r="F36" s="11">
        <f t="shared" si="4"/>
        <v>66700277</v>
      </c>
      <c r="G36" s="11">
        <f t="shared" si="4"/>
        <v>0</v>
      </c>
      <c r="H36" s="11">
        <f t="shared" si="4"/>
        <v>5422785</v>
      </c>
      <c r="I36" s="11">
        <f t="shared" si="4"/>
        <v>3554774</v>
      </c>
      <c r="J36" s="11">
        <f t="shared" si="4"/>
        <v>8977559</v>
      </c>
      <c r="K36" s="11">
        <f t="shared" si="4"/>
        <v>7110725</v>
      </c>
      <c r="L36" s="11">
        <f t="shared" si="4"/>
        <v>2187183</v>
      </c>
      <c r="M36" s="11">
        <f t="shared" si="4"/>
        <v>9292670</v>
      </c>
      <c r="N36" s="11">
        <f t="shared" si="4"/>
        <v>18590578</v>
      </c>
      <c r="O36" s="11">
        <f t="shared" si="4"/>
        <v>0</v>
      </c>
      <c r="P36" s="11">
        <f t="shared" si="4"/>
        <v>1820249</v>
      </c>
      <c r="Q36" s="11">
        <f t="shared" si="4"/>
        <v>8553465</v>
      </c>
      <c r="R36" s="11">
        <f t="shared" si="4"/>
        <v>10373714</v>
      </c>
      <c r="S36" s="11">
        <f t="shared" si="4"/>
        <v>5188920</v>
      </c>
      <c r="T36" s="11">
        <f t="shared" si="4"/>
        <v>2910602</v>
      </c>
      <c r="U36" s="11">
        <f t="shared" si="4"/>
        <v>10318361</v>
      </c>
      <c r="V36" s="11">
        <f t="shared" si="4"/>
        <v>18417883</v>
      </c>
      <c r="W36" s="11">
        <f t="shared" si="4"/>
        <v>56359734</v>
      </c>
      <c r="X36" s="11">
        <f t="shared" si="4"/>
        <v>66700277</v>
      </c>
      <c r="Y36" s="11">
        <f t="shared" si="4"/>
        <v>-10340543</v>
      </c>
      <c r="Z36" s="2">
        <f aca="true" t="shared" si="5" ref="Z36:Z49">+IF(X36&lt;&gt;0,+(Y36/X36)*100,0)</f>
        <v>-15.502998585748001</v>
      </c>
      <c r="AA36" s="15">
        <f>AA6+AA21</f>
        <v>66700277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10000000</v>
      </c>
      <c r="F37" s="11">
        <f t="shared" si="4"/>
        <v>12287416</v>
      </c>
      <c r="G37" s="11">
        <f t="shared" si="4"/>
        <v>0</v>
      </c>
      <c r="H37" s="11">
        <f t="shared" si="4"/>
        <v>1416755</v>
      </c>
      <c r="I37" s="11">
        <f t="shared" si="4"/>
        <v>0</v>
      </c>
      <c r="J37" s="11">
        <f t="shared" si="4"/>
        <v>1416755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1312944</v>
      </c>
      <c r="Q37" s="11">
        <f t="shared" si="4"/>
        <v>706501</v>
      </c>
      <c r="R37" s="11">
        <f t="shared" si="4"/>
        <v>2019445</v>
      </c>
      <c r="S37" s="11">
        <f t="shared" si="4"/>
        <v>404406</v>
      </c>
      <c r="T37" s="11">
        <f t="shared" si="4"/>
        <v>199267</v>
      </c>
      <c r="U37" s="11">
        <f t="shared" si="4"/>
        <v>5330399</v>
      </c>
      <c r="V37" s="11">
        <f t="shared" si="4"/>
        <v>5934072</v>
      </c>
      <c r="W37" s="11">
        <f t="shared" si="4"/>
        <v>9370272</v>
      </c>
      <c r="X37" s="11">
        <f t="shared" si="4"/>
        <v>12287416</v>
      </c>
      <c r="Y37" s="11">
        <f t="shared" si="4"/>
        <v>-2917144</v>
      </c>
      <c r="Z37" s="2">
        <f t="shared" si="5"/>
        <v>-23.740906957166587</v>
      </c>
      <c r="AA37" s="15">
        <f>AA7+AA22</f>
        <v>12287416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3000000</v>
      </c>
      <c r="F40" s="11">
        <f t="shared" si="4"/>
        <v>700000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700000</v>
      </c>
      <c r="Y40" s="11">
        <f t="shared" si="4"/>
        <v>-700000</v>
      </c>
      <c r="Z40" s="2">
        <f t="shared" si="5"/>
        <v>-100</v>
      </c>
      <c r="AA40" s="15">
        <f>AA10+AA25</f>
        <v>700000</v>
      </c>
    </row>
    <row r="41" spans="1:27" ht="13.5">
      <c r="A41" s="48" t="s">
        <v>37</v>
      </c>
      <c r="B41" s="47"/>
      <c r="C41" s="49">
        <f aca="true" t="shared" si="6" ref="C41:Y41">SUM(C36:C40)</f>
        <v>47840004</v>
      </c>
      <c r="D41" s="50">
        <f t="shared" si="6"/>
        <v>0</v>
      </c>
      <c r="E41" s="51">
        <f t="shared" si="6"/>
        <v>59344000</v>
      </c>
      <c r="F41" s="51">
        <f t="shared" si="6"/>
        <v>79687693</v>
      </c>
      <c r="G41" s="51">
        <f t="shared" si="6"/>
        <v>0</v>
      </c>
      <c r="H41" s="51">
        <f t="shared" si="6"/>
        <v>6839540</v>
      </c>
      <c r="I41" s="51">
        <f t="shared" si="6"/>
        <v>3554774</v>
      </c>
      <c r="J41" s="51">
        <f t="shared" si="6"/>
        <v>10394314</v>
      </c>
      <c r="K41" s="51">
        <f t="shared" si="6"/>
        <v>7110725</v>
      </c>
      <c r="L41" s="51">
        <f t="shared" si="6"/>
        <v>2187183</v>
      </c>
      <c r="M41" s="51">
        <f t="shared" si="6"/>
        <v>9292670</v>
      </c>
      <c r="N41" s="51">
        <f t="shared" si="6"/>
        <v>18590578</v>
      </c>
      <c r="O41" s="51">
        <f t="shared" si="6"/>
        <v>0</v>
      </c>
      <c r="P41" s="51">
        <f t="shared" si="6"/>
        <v>3133193</v>
      </c>
      <c r="Q41" s="51">
        <f t="shared" si="6"/>
        <v>9259966</v>
      </c>
      <c r="R41" s="51">
        <f t="shared" si="6"/>
        <v>12393159</v>
      </c>
      <c r="S41" s="51">
        <f t="shared" si="6"/>
        <v>5593326</v>
      </c>
      <c r="T41" s="51">
        <f t="shared" si="6"/>
        <v>3109869</v>
      </c>
      <c r="U41" s="51">
        <f t="shared" si="6"/>
        <v>15648760</v>
      </c>
      <c r="V41" s="51">
        <f t="shared" si="6"/>
        <v>24351955</v>
      </c>
      <c r="W41" s="51">
        <f t="shared" si="6"/>
        <v>65730006</v>
      </c>
      <c r="X41" s="51">
        <f t="shared" si="6"/>
        <v>79687693</v>
      </c>
      <c r="Y41" s="51">
        <f t="shared" si="6"/>
        <v>-13957687</v>
      </c>
      <c r="Z41" s="52">
        <f t="shared" si="5"/>
        <v>-17.515486362492638</v>
      </c>
      <c r="AA41" s="53">
        <f>SUM(AA36:AA40)</f>
        <v>79687693</v>
      </c>
    </row>
    <row r="42" spans="1:27" ht="13.5">
      <c r="A42" s="54" t="s">
        <v>38</v>
      </c>
      <c r="B42" s="35"/>
      <c r="C42" s="65">
        <f aca="true" t="shared" si="7" ref="C42:Y48">C12+C27</f>
        <v>2531310</v>
      </c>
      <c r="D42" s="66">
        <f t="shared" si="7"/>
        <v>0</v>
      </c>
      <c r="E42" s="67">
        <f t="shared" si="7"/>
        <v>13161194</v>
      </c>
      <c r="F42" s="67">
        <f t="shared" si="7"/>
        <v>16058695</v>
      </c>
      <c r="G42" s="67">
        <f t="shared" si="7"/>
        <v>0</v>
      </c>
      <c r="H42" s="67">
        <f t="shared" si="7"/>
        <v>753189</v>
      </c>
      <c r="I42" s="67">
        <f t="shared" si="7"/>
        <v>526832</v>
      </c>
      <c r="J42" s="67">
        <f t="shared" si="7"/>
        <v>1280021</v>
      </c>
      <c r="K42" s="67">
        <f t="shared" si="7"/>
        <v>783449</v>
      </c>
      <c r="L42" s="67">
        <f t="shared" si="7"/>
        <v>1088770</v>
      </c>
      <c r="M42" s="67">
        <f t="shared" si="7"/>
        <v>1676149</v>
      </c>
      <c r="N42" s="67">
        <f t="shared" si="7"/>
        <v>3548368</v>
      </c>
      <c r="O42" s="67">
        <f t="shared" si="7"/>
        <v>0</v>
      </c>
      <c r="P42" s="67">
        <f t="shared" si="7"/>
        <v>1821385</v>
      </c>
      <c r="Q42" s="67">
        <f t="shared" si="7"/>
        <v>751581</v>
      </c>
      <c r="R42" s="67">
        <f t="shared" si="7"/>
        <v>2572966</v>
      </c>
      <c r="S42" s="67">
        <f t="shared" si="7"/>
        <v>3877872</v>
      </c>
      <c r="T42" s="67">
        <f t="shared" si="7"/>
        <v>2427865</v>
      </c>
      <c r="U42" s="67">
        <f t="shared" si="7"/>
        <v>456790</v>
      </c>
      <c r="V42" s="67">
        <f t="shared" si="7"/>
        <v>6762527</v>
      </c>
      <c r="W42" s="67">
        <f t="shared" si="7"/>
        <v>14163882</v>
      </c>
      <c r="X42" s="67">
        <f t="shared" si="7"/>
        <v>16058695</v>
      </c>
      <c r="Y42" s="67">
        <f t="shared" si="7"/>
        <v>-1894813</v>
      </c>
      <c r="Z42" s="69">
        <f t="shared" si="5"/>
        <v>-11.79929626909285</v>
      </c>
      <c r="AA42" s="68">
        <f aca="true" t="shared" si="8" ref="AA42:AA48">AA12+AA27</f>
        <v>16058695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20454665</v>
      </c>
      <c r="D45" s="66">
        <f t="shared" si="7"/>
        <v>0</v>
      </c>
      <c r="E45" s="67">
        <f t="shared" si="7"/>
        <v>28413285</v>
      </c>
      <c r="F45" s="67">
        <f t="shared" si="7"/>
        <v>22176318</v>
      </c>
      <c r="G45" s="67">
        <f t="shared" si="7"/>
        <v>89474</v>
      </c>
      <c r="H45" s="67">
        <f t="shared" si="7"/>
        <v>0</v>
      </c>
      <c r="I45" s="67">
        <f t="shared" si="7"/>
        <v>324299</v>
      </c>
      <c r="J45" s="67">
        <f t="shared" si="7"/>
        <v>413773</v>
      </c>
      <c r="K45" s="67">
        <f t="shared" si="7"/>
        <v>156923</v>
      </c>
      <c r="L45" s="67">
        <f t="shared" si="7"/>
        <v>1107810</v>
      </c>
      <c r="M45" s="67">
        <f t="shared" si="7"/>
        <v>1353383</v>
      </c>
      <c r="N45" s="67">
        <f t="shared" si="7"/>
        <v>2618116</v>
      </c>
      <c r="O45" s="67">
        <f t="shared" si="7"/>
        <v>0</v>
      </c>
      <c r="P45" s="67">
        <f t="shared" si="7"/>
        <v>1004589</v>
      </c>
      <c r="Q45" s="67">
        <f t="shared" si="7"/>
        <v>2755349</v>
      </c>
      <c r="R45" s="67">
        <f t="shared" si="7"/>
        <v>3759938</v>
      </c>
      <c r="S45" s="67">
        <f t="shared" si="7"/>
        <v>1647930</v>
      </c>
      <c r="T45" s="67">
        <f t="shared" si="7"/>
        <v>4677353</v>
      </c>
      <c r="U45" s="67">
        <f t="shared" si="7"/>
        <v>3817717</v>
      </c>
      <c r="V45" s="67">
        <f t="shared" si="7"/>
        <v>10143000</v>
      </c>
      <c r="W45" s="67">
        <f t="shared" si="7"/>
        <v>16934827</v>
      </c>
      <c r="X45" s="67">
        <f t="shared" si="7"/>
        <v>22176318</v>
      </c>
      <c r="Y45" s="67">
        <f t="shared" si="7"/>
        <v>-5241491</v>
      </c>
      <c r="Z45" s="69">
        <f t="shared" si="5"/>
        <v>-23.63553318454398</v>
      </c>
      <c r="AA45" s="68">
        <f t="shared" si="8"/>
        <v>22176318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70825979</v>
      </c>
      <c r="D49" s="78">
        <f t="shared" si="9"/>
        <v>0</v>
      </c>
      <c r="E49" s="79">
        <f t="shared" si="9"/>
        <v>100918479</v>
      </c>
      <c r="F49" s="79">
        <f t="shared" si="9"/>
        <v>117922706</v>
      </c>
      <c r="G49" s="79">
        <f t="shared" si="9"/>
        <v>89474</v>
      </c>
      <c r="H49" s="79">
        <f t="shared" si="9"/>
        <v>7592729</v>
      </c>
      <c r="I49" s="79">
        <f t="shared" si="9"/>
        <v>4405905</v>
      </c>
      <c r="J49" s="79">
        <f t="shared" si="9"/>
        <v>12088108</v>
      </c>
      <c r="K49" s="79">
        <f t="shared" si="9"/>
        <v>8051097</v>
      </c>
      <c r="L49" s="79">
        <f t="shared" si="9"/>
        <v>4383763</v>
      </c>
      <c r="M49" s="79">
        <f t="shared" si="9"/>
        <v>12322202</v>
      </c>
      <c r="N49" s="79">
        <f t="shared" si="9"/>
        <v>24757062</v>
      </c>
      <c r="O49" s="79">
        <f t="shared" si="9"/>
        <v>0</v>
      </c>
      <c r="P49" s="79">
        <f t="shared" si="9"/>
        <v>5959167</v>
      </c>
      <c r="Q49" s="79">
        <f t="shared" si="9"/>
        <v>12766896</v>
      </c>
      <c r="R49" s="79">
        <f t="shared" si="9"/>
        <v>18726063</v>
      </c>
      <c r="S49" s="79">
        <f t="shared" si="9"/>
        <v>11119128</v>
      </c>
      <c r="T49" s="79">
        <f t="shared" si="9"/>
        <v>10215087</v>
      </c>
      <c r="U49" s="79">
        <f t="shared" si="9"/>
        <v>19923267</v>
      </c>
      <c r="V49" s="79">
        <f t="shared" si="9"/>
        <v>41257482</v>
      </c>
      <c r="W49" s="79">
        <f t="shared" si="9"/>
        <v>96828715</v>
      </c>
      <c r="X49" s="79">
        <f t="shared" si="9"/>
        <v>117922706</v>
      </c>
      <c r="Y49" s="79">
        <f t="shared" si="9"/>
        <v>-21093991</v>
      </c>
      <c r="Z49" s="80">
        <f t="shared" si="5"/>
        <v>-17.88798079311375</v>
      </c>
      <c r="AA49" s="81">
        <f>SUM(AA41:AA48)</f>
        <v>117922706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14690113</v>
      </c>
      <c r="D51" s="66">
        <f t="shared" si="10"/>
        <v>0</v>
      </c>
      <c r="E51" s="67">
        <f t="shared" si="10"/>
        <v>17555000</v>
      </c>
      <c r="F51" s="67">
        <f t="shared" si="10"/>
        <v>13990709</v>
      </c>
      <c r="G51" s="67">
        <f t="shared" si="10"/>
        <v>527548</v>
      </c>
      <c r="H51" s="67">
        <f t="shared" si="10"/>
        <v>86999</v>
      </c>
      <c r="I51" s="67">
        <f t="shared" si="10"/>
        <v>1479092</v>
      </c>
      <c r="J51" s="67">
        <f t="shared" si="10"/>
        <v>2093639</v>
      </c>
      <c r="K51" s="67">
        <f t="shared" si="10"/>
        <v>377229</v>
      </c>
      <c r="L51" s="67">
        <f t="shared" si="10"/>
        <v>655267</v>
      </c>
      <c r="M51" s="67">
        <f t="shared" si="10"/>
        <v>156718</v>
      </c>
      <c r="N51" s="67">
        <f t="shared" si="10"/>
        <v>1189214</v>
      </c>
      <c r="O51" s="67">
        <f t="shared" si="10"/>
        <v>0</v>
      </c>
      <c r="P51" s="67">
        <f t="shared" si="10"/>
        <v>680411</v>
      </c>
      <c r="Q51" s="67">
        <f t="shared" si="10"/>
        <v>519863</v>
      </c>
      <c r="R51" s="67">
        <f t="shared" si="10"/>
        <v>1200274</v>
      </c>
      <c r="S51" s="67">
        <f t="shared" si="10"/>
        <v>90297</v>
      </c>
      <c r="T51" s="67">
        <f t="shared" si="10"/>
        <v>228621</v>
      </c>
      <c r="U51" s="67">
        <f t="shared" si="10"/>
        <v>3050835</v>
      </c>
      <c r="V51" s="67">
        <f t="shared" si="10"/>
        <v>3369753</v>
      </c>
      <c r="W51" s="67">
        <f t="shared" si="10"/>
        <v>7852880</v>
      </c>
      <c r="X51" s="67">
        <f t="shared" si="10"/>
        <v>13990709</v>
      </c>
      <c r="Y51" s="67">
        <f t="shared" si="10"/>
        <v>-6137829</v>
      </c>
      <c r="Z51" s="69">
        <f>+IF(X51&lt;&gt;0,+(Y51/X51)*100,0)</f>
        <v>-43.870750224309575</v>
      </c>
      <c r="AA51" s="68">
        <f>SUM(AA57:AA61)</f>
        <v>13990709</v>
      </c>
    </row>
    <row r="52" spans="1:27" ht="13.5">
      <c r="A52" s="84" t="s">
        <v>32</v>
      </c>
      <c r="B52" s="47"/>
      <c r="C52" s="9">
        <v>8570971</v>
      </c>
      <c r="D52" s="10"/>
      <c r="E52" s="11">
        <v>10000000</v>
      </c>
      <c r="F52" s="11">
        <v>7008213</v>
      </c>
      <c r="G52" s="11">
        <v>367004</v>
      </c>
      <c r="H52" s="11">
        <v>44090</v>
      </c>
      <c r="I52" s="11">
        <v>540571</v>
      </c>
      <c r="J52" s="11">
        <v>951665</v>
      </c>
      <c r="K52" s="11">
        <v>150909</v>
      </c>
      <c r="L52" s="11">
        <v>268225</v>
      </c>
      <c r="M52" s="11"/>
      <c r="N52" s="11">
        <v>419134</v>
      </c>
      <c r="O52" s="11"/>
      <c r="P52" s="11">
        <v>279526</v>
      </c>
      <c r="Q52" s="11">
        <v>340774</v>
      </c>
      <c r="R52" s="11">
        <v>620300</v>
      </c>
      <c r="S52" s="11">
        <v>28800</v>
      </c>
      <c r="T52" s="11">
        <v>88650</v>
      </c>
      <c r="U52" s="11">
        <v>2676487</v>
      </c>
      <c r="V52" s="11">
        <v>2793937</v>
      </c>
      <c r="W52" s="11">
        <v>4785036</v>
      </c>
      <c r="X52" s="11">
        <v>7008213</v>
      </c>
      <c r="Y52" s="11">
        <v>-2223177</v>
      </c>
      <c r="Z52" s="2">
        <v>-31.72</v>
      </c>
      <c r="AA52" s="15">
        <v>7008213</v>
      </c>
    </row>
    <row r="53" spans="1:27" ht="13.5">
      <c r="A53" s="84" t="s">
        <v>33</v>
      </c>
      <c r="B53" s="47"/>
      <c r="C53" s="9"/>
      <c r="D53" s="10"/>
      <c r="E53" s="11">
        <v>2000000</v>
      </c>
      <c r="F53" s="11">
        <v>1987496</v>
      </c>
      <c r="G53" s="11">
        <v>96</v>
      </c>
      <c r="H53" s="11"/>
      <c r="I53" s="11">
        <v>912655</v>
      </c>
      <c r="J53" s="11">
        <v>912751</v>
      </c>
      <c r="K53" s="11">
        <v>44902</v>
      </c>
      <c r="L53" s="11"/>
      <c r="M53" s="11">
        <v>1650</v>
      </c>
      <c r="N53" s="11">
        <v>46552</v>
      </c>
      <c r="O53" s="11"/>
      <c r="P53" s="11">
        <v>42703</v>
      </c>
      <c r="Q53" s="11"/>
      <c r="R53" s="11">
        <v>42703</v>
      </c>
      <c r="S53" s="11">
        <v>3395</v>
      </c>
      <c r="T53" s="11"/>
      <c r="U53" s="11">
        <v>199559</v>
      </c>
      <c r="V53" s="11">
        <v>202954</v>
      </c>
      <c r="W53" s="11">
        <v>1204960</v>
      </c>
      <c r="X53" s="11">
        <v>1987496</v>
      </c>
      <c r="Y53" s="11">
        <v>-782536</v>
      </c>
      <c r="Z53" s="2">
        <v>-39.37</v>
      </c>
      <c r="AA53" s="15">
        <v>1987496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70000</v>
      </c>
      <c r="F56" s="11">
        <v>120000</v>
      </c>
      <c r="G56" s="11"/>
      <c r="H56" s="11"/>
      <c r="I56" s="11">
        <v>23250</v>
      </c>
      <c r="J56" s="11">
        <v>23250</v>
      </c>
      <c r="K56" s="11"/>
      <c r="L56" s="11"/>
      <c r="M56" s="11"/>
      <c r="N56" s="11"/>
      <c r="O56" s="11"/>
      <c r="P56" s="11"/>
      <c r="Q56" s="11"/>
      <c r="R56" s="11"/>
      <c r="S56" s="11">
        <v>20800</v>
      </c>
      <c r="T56" s="11"/>
      <c r="U56" s="11">
        <v>22500</v>
      </c>
      <c r="V56" s="11">
        <v>43300</v>
      </c>
      <c r="W56" s="11">
        <v>66550</v>
      </c>
      <c r="X56" s="11">
        <v>120000</v>
      </c>
      <c r="Y56" s="11">
        <v>-53450</v>
      </c>
      <c r="Z56" s="2">
        <v>-44.54</v>
      </c>
      <c r="AA56" s="15">
        <v>120000</v>
      </c>
    </row>
    <row r="57" spans="1:27" ht="13.5">
      <c r="A57" s="85" t="s">
        <v>37</v>
      </c>
      <c r="B57" s="47"/>
      <c r="C57" s="49">
        <f aca="true" t="shared" si="11" ref="C57:Y57">SUM(C52:C56)</f>
        <v>8570971</v>
      </c>
      <c r="D57" s="50">
        <f t="shared" si="11"/>
        <v>0</v>
      </c>
      <c r="E57" s="51">
        <f t="shared" si="11"/>
        <v>12070000</v>
      </c>
      <c r="F57" s="51">
        <f t="shared" si="11"/>
        <v>9115709</v>
      </c>
      <c r="G57" s="51">
        <f t="shared" si="11"/>
        <v>367100</v>
      </c>
      <c r="H57" s="51">
        <f t="shared" si="11"/>
        <v>44090</v>
      </c>
      <c r="I57" s="51">
        <f t="shared" si="11"/>
        <v>1476476</v>
      </c>
      <c r="J57" s="51">
        <f t="shared" si="11"/>
        <v>1887666</v>
      </c>
      <c r="K57" s="51">
        <f t="shared" si="11"/>
        <v>195811</v>
      </c>
      <c r="L57" s="51">
        <f t="shared" si="11"/>
        <v>268225</v>
      </c>
      <c r="M57" s="51">
        <f t="shared" si="11"/>
        <v>1650</v>
      </c>
      <c r="N57" s="51">
        <f t="shared" si="11"/>
        <v>465686</v>
      </c>
      <c r="O57" s="51">
        <f t="shared" si="11"/>
        <v>0</v>
      </c>
      <c r="P57" s="51">
        <f t="shared" si="11"/>
        <v>322229</v>
      </c>
      <c r="Q57" s="51">
        <f t="shared" si="11"/>
        <v>340774</v>
      </c>
      <c r="R57" s="51">
        <f t="shared" si="11"/>
        <v>663003</v>
      </c>
      <c r="S57" s="51">
        <f t="shared" si="11"/>
        <v>52995</v>
      </c>
      <c r="T57" s="51">
        <f t="shared" si="11"/>
        <v>88650</v>
      </c>
      <c r="U57" s="51">
        <f t="shared" si="11"/>
        <v>2898546</v>
      </c>
      <c r="V57" s="51">
        <f t="shared" si="11"/>
        <v>3040191</v>
      </c>
      <c r="W57" s="51">
        <f t="shared" si="11"/>
        <v>6056546</v>
      </c>
      <c r="X57" s="51">
        <f t="shared" si="11"/>
        <v>9115709</v>
      </c>
      <c r="Y57" s="51">
        <f t="shared" si="11"/>
        <v>-3059163</v>
      </c>
      <c r="Z57" s="52">
        <f>+IF(X57&lt;&gt;0,+(Y57/X57)*100,0)</f>
        <v>-33.55924371872775</v>
      </c>
      <c r="AA57" s="53">
        <f>SUM(AA52:AA56)</f>
        <v>9115709</v>
      </c>
    </row>
    <row r="58" spans="1:27" ht="13.5">
      <c r="A58" s="86" t="s">
        <v>38</v>
      </c>
      <c r="B58" s="35"/>
      <c r="C58" s="9">
        <v>2561545</v>
      </c>
      <c r="D58" s="10"/>
      <c r="E58" s="11">
        <v>350000</v>
      </c>
      <c r="F58" s="11">
        <v>240000</v>
      </c>
      <c r="G58" s="11"/>
      <c r="H58" s="11"/>
      <c r="I58" s="11"/>
      <c r="J58" s="11"/>
      <c r="K58" s="11">
        <v>66980</v>
      </c>
      <c r="L58" s="11"/>
      <c r="M58" s="11"/>
      <c r="N58" s="11">
        <v>66980</v>
      </c>
      <c r="O58" s="11"/>
      <c r="P58" s="11"/>
      <c r="Q58" s="11"/>
      <c r="R58" s="11"/>
      <c r="S58" s="11"/>
      <c r="T58" s="11"/>
      <c r="U58" s="11"/>
      <c r="V58" s="11"/>
      <c r="W58" s="11">
        <v>66980</v>
      </c>
      <c r="X58" s="11">
        <v>240000</v>
      </c>
      <c r="Y58" s="11">
        <v>-173020</v>
      </c>
      <c r="Z58" s="2">
        <v>-72.09</v>
      </c>
      <c r="AA58" s="15">
        <v>240000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3557597</v>
      </c>
      <c r="D61" s="10"/>
      <c r="E61" s="11">
        <v>5135000</v>
      </c>
      <c r="F61" s="11">
        <v>4635000</v>
      </c>
      <c r="G61" s="11">
        <v>160448</v>
      </c>
      <c r="H61" s="11">
        <v>42909</v>
      </c>
      <c r="I61" s="11">
        <v>2616</v>
      </c>
      <c r="J61" s="11">
        <v>205973</v>
      </c>
      <c r="K61" s="11">
        <v>114438</v>
      </c>
      <c r="L61" s="11">
        <v>387042</v>
      </c>
      <c r="M61" s="11">
        <v>155068</v>
      </c>
      <c r="N61" s="11">
        <v>656548</v>
      </c>
      <c r="O61" s="11"/>
      <c r="P61" s="11">
        <v>358182</v>
      </c>
      <c r="Q61" s="11">
        <v>179089</v>
      </c>
      <c r="R61" s="11">
        <v>537271</v>
      </c>
      <c r="S61" s="11">
        <v>37302</v>
      </c>
      <c r="T61" s="11">
        <v>139971</v>
      </c>
      <c r="U61" s="11">
        <v>152289</v>
      </c>
      <c r="V61" s="11">
        <v>329562</v>
      </c>
      <c r="W61" s="11">
        <v>1729354</v>
      </c>
      <c r="X61" s="11">
        <v>4635000</v>
      </c>
      <c r="Y61" s="11">
        <v>-2905646</v>
      </c>
      <c r="Z61" s="2">
        <v>-62.69</v>
      </c>
      <c r="AA61" s="15">
        <v>4635000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14690113</v>
      </c>
      <c r="D66" s="13">
        <v>6982496</v>
      </c>
      <c r="E66" s="14">
        <v>7555000</v>
      </c>
      <c r="F66" s="14">
        <v>6982496</v>
      </c>
      <c r="G66" s="14">
        <v>160545</v>
      </c>
      <c r="H66" s="14">
        <v>42908</v>
      </c>
      <c r="I66" s="14">
        <v>938521</v>
      </c>
      <c r="J66" s="14">
        <v>1141974</v>
      </c>
      <c r="K66" s="14">
        <v>226320</v>
      </c>
      <c r="L66" s="14">
        <v>387042</v>
      </c>
      <c r="M66" s="14">
        <v>156718</v>
      </c>
      <c r="N66" s="14">
        <v>770080</v>
      </c>
      <c r="O66" s="14"/>
      <c r="P66" s="14">
        <v>400885</v>
      </c>
      <c r="Q66" s="14">
        <v>179089</v>
      </c>
      <c r="R66" s="14">
        <v>579974</v>
      </c>
      <c r="S66" s="14">
        <v>61496</v>
      </c>
      <c r="T66" s="14">
        <v>139971</v>
      </c>
      <c r="U66" s="14">
        <v>374347</v>
      </c>
      <c r="V66" s="14">
        <v>575814</v>
      </c>
      <c r="W66" s="14">
        <v>3067842</v>
      </c>
      <c r="X66" s="14">
        <v>6982496</v>
      </c>
      <c r="Y66" s="14">
        <v>-3914654</v>
      </c>
      <c r="Z66" s="2">
        <v>-56.06</v>
      </c>
      <c r="AA66" s="22"/>
    </row>
    <row r="67" spans="1:27" ht="13.5">
      <c r="A67" s="86" t="s">
        <v>55</v>
      </c>
      <c r="B67" s="93"/>
      <c r="C67" s="9"/>
      <c r="D67" s="10">
        <v>7008213</v>
      </c>
      <c r="E67" s="11">
        <v>10000000</v>
      </c>
      <c r="F67" s="11">
        <v>7008213</v>
      </c>
      <c r="G67" s="11">
        <v>367004</v>
      </c>
      <c r="H67" s="11">
        <v>44090</v>
      </c>
      <c r="I67" s="11">
        <v>540571</v>
      </c>
      <c r="J67" s="11">
        <v>951665</v>
      </c>
      <c r="K67" s="11">
        <v>150909</v>
      </c>
      <c r="L67" s="11">
        <v>268225</v>
      </c>
      <c r="M67" s="11"/>
      <c r="N67" s="11">
        <v>419134</v>
      </c>
      <c r="O67" s="11"/>
      <c r="P67" s="11">
        <v>279526</v>
      </c>
      <c r="Q67" s="11">
        <v>340774</v>
      </c>
      <c r="R67" s="11">
        <v>620300</v>
      </c>
      <c r="S67" s="11">
        <v>28800</v>
      </c>
      <c r="T67" s="11">
        <v>88650</v>
      </c>
      <c r="U67" s="11">
        <v>2676488</v>
      </c>
      <c r="V67" s="11">
        <v>2793938</v>
      </c>
      <c r="W67" s="11">
        <v>4785037</v>
      </c>
      <c r="X67" s="11">
        <v>7008213</v>
      </c>
      <c r="Y67" s="11">
        <v>-2223176</v>
      </c>
      <c r="Z67" s="2">
        <v>-31.72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14690113</v>
      </c>
      <c r="D69" s="78">
        <f t="shared" si="12"/>
        <v>13990709</v>
      </c>
      <c r="E69" s="79">
        <f t="shared" si="12"/>
        <v>17555000</v>
      </c>
      <c r="F69" s="79">
        <f t="shared" si="12"/>
        <v>13990709</v>
      </c>
      <c r="G69" s="79">
        <f t="shared" si="12"/>
        <v>527549</v>
      </c>
      <c r="H69" s="79">
        <f t="shared" si="12"/>
        <v>86998</v>
      </c>
      <c r="I69" s="79">
        <f t="shared" si="12"/>
        <v>1479092</v>
      </c>
      <c r="J69" s="79">
        <f t="shared" si="12"/>
        <v>2093639</v>
      </c>
      <c r="K69" s="79">
        <f t="shared" si="12"/>
        <v>377229</v>
      </c>
      <c r="L69" s="79">
        <f t="shared" si="12"/>
        <v>655267</v>
      </c>
      <c r="M69" s="79">
        <f t="shared" si="12"/>
        <v>156718</v>
      </c>
      <c r="N69" s="79">
        <f t="shared" si="12"/>
        <v>1189214</v>
      </c>
      <c r="O69" s="79">
        <f t="shared" si="12"/>
        <v>0</v>
      </c>
      <c r="P69" s="79">
        <f t="shared" si="12"/>
        <v>680411</v>
      </c>
      <c r="Q69" s="79">
        <f t="shared" si="12"/>
        <v>519863</v>
      </c>
      <c r="R69" s="79">
        <f t="shared" si="12"/>
        <v>1200274</v>
      </c>
      <c r="S69" s="79">
        <f t="shared" si="12"/>
        <v>90296</v>
      </c>
      <c r="T69" s="79">
        <f t="shared" si="12"/>
        <v>228621</v>
      </c>
      <c r="U69" s="79">
        <f t="shared" si="12"/>
        <v>3050835</v>
      </c>
      <c r="V69" s="79">
        <f t="shared" si="12"/>
        <v>3369752</v>
      </c>
      <c r="W69" s="79">
        <f t="shared" si="12"/>
        <v>7852879</v>
      </c>
      <c r="X69" s="79">
        <f t="shared" si="12"/>
        <v>13990709</v>
      </c>
      <c r="Y69" s="79">
        <f t="shared" si="12"/>
        <v>-6137830</v>
      </c>
      <c r="Z69" s="80">
        <f>+IF(X69&lt;&gt;0,+(Y69/X69)*100,0)</f>
        <v>-43.87075737191017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85418084</v>
      </c>
      <c r="D5" s="42">
        <f t="shared" si="0"/>
        <v>0</v>
      </c>
      <c r="E5" s="43">
        <f t="shared" si="0"/>
        <v>66963000</v>
      </c>
      <c r="F5" s="43">
        <f t="shared" si="0"/>
        <v>66963000</v>
      </c>
      <c r="G5" s="43">
        <f t="shared" si="0"/>
        <v>1195095</v>
      </c>
      <c r="H5" s="43">
        <f t="shared" si="0"/>
        <v>3462114</v>
      </c>
      <c r="I5" s="43">
        <f t="shared" si="0"/>
        <v>0</v>
      </c>
      <c r="J5" s="43">
        <f t="shared" si="0"/>
        <v>4657209</v>
      </c>
      <c r="K5" s="43">
        <f t="shared" si="0"/>
        <v>2629230</v>
      </c>
      <c r="L5" s="43">
        <f t="shared" si="0"/>
        <v>0</v>
      </c>
      <c r="M5" s="43">
        <f t="shared" si="0"/>
        <v>998614</v>
      </c>
      <c r="N5" s="43">
        <f t="shared" si="0"/>
        <v>3627844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8285053</v>
      </c>
      <c r="X5" s="43">
        <f t="shared" si="0"/>
        <v>66963000</v>
      </c>
      <c r="Y5" s="43">
        <f t="shared" si="0"/>
        <v>-58677947</v>
      </c>
      <c r="Z5" s="44">
        <f>+IF(X5&lt;&gt;0,+(Y5/X5)*100,0)</f>
        <v>-87.62741663306602</v>
      </c>
      <c r="AA5" s="45">
        <f>SUM(AA11:AA18)</f>
        <v>66963000</v>
      </c>
    </row>
    <row r="6" spans="1:27" ht="13.5">
      <c r="A6" s="46" t="s">
        <v>32</v>
      </c>
      <c r="B6" s="47"/>
      <c r="C6" s="9">
        <v>62047330</v>
      </c>
      <c r="D6" s="10"/>
      <c r="E6" s="11">
        <v>11249000</v>
      </c>
      <c r="F6" s="11">
        <v>11249000</v>
      </c>
      <c r="G6" s="11">
        <v>1030820</v>
      </c>
      <c r="H6" s="11">
        <v>1967865</v>
      </c>
      <c r="I6" s="11"/>
      <c r="J6" s="11">
        <v>2998685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2998685</v>
      </c>
      <c r="X6" s="11">
        <v>11249000</v>
      </c>
      <c r="Y6" s="11">
        <v>-8250315</v>
      </c>
      <c r="Z6" s="2">
        <v>-73.34</v>
      </c>
      <c r="AA6" s="15">
        <v>11249000</v>
      </c>
    </row>
    <row r="7" spans="1:27" ht="13.5">
      <c r="A7" s="46" t="s">
        <v>33</v>
      </c>
      <c r="B7" s="47"/>
      <c r="C7" s="9">
        <v>3657066</v>
      </c>
      <c r="D7" s="10"/>
      <c r="E7" s="11">
        <v>5580000</v>
      </c>
      <c r="F7" s="11">
        <v>5580000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5580000</v>
      </c>
      <c r="Y7" s="11">
        <v>-5580000</v>
      </c>
      <c r="Z7" s="2">
        <v>-100</v>
      </c>
      <c r="AA7" s="15">
        <v>5580000</v>
      </c>
    </row>
    <row r="8" spans="1:27" ht="13.5">
      <c r="A8" s="46" t="s">
        <v>34</v>
      </c>
      <c r="B8" s="47"/>
      <c r="C8" s="9">
        <v>9957900</v>
      </c>
      <c r="D8" s="10"/>
      <c r="E8" s="11">
        <v>39112000</v>
      </c>
      <c r="F8" s="11">
        <v>39112000</v>
      </c>
      <c r="G8" s="11"/>
      <c r="H8" s="11">
        <v>1396534</v>
      </c>
      <c r="I8" s="11"/>
      <c r="J8" s="11">
        <v>1396534</v>
      </c>
      <c r="K8" s="11"/>
      <c r="L8" s="11"/>
      <c r="M8" s="11">
        <v>430500</v>
      </c>
      <c r="N8" s="11">
        <v>430500</v>
      </c>
      <c r="O8" s="11"/>
      <c r="P8" s="11"/>
      <c r="Q8" s="11"/>
      <c r="R8" s="11"/>
      <c r="S8" s="11"/>
      <c r="T8" s="11"/>
      <c r="U8" s="11"/>
      <c r="V8" s="11"/>
      <c r="W8" s="11">
        <v>1827034</v>
      </c>
      <c r="X8" s="11">
        <v>39112000</v>
      </c>
      <c r="Y8" s="11">
        <v>-37284966</v>
      </c>
      <c r="Z8" s="2">
        <v>-95.33</v>
      </c>
      <c r="AA8" s="15">
        <v>39112000</v>
      </c>
    </row>
    <row r="9" spans="1:27" ht="13.5">
      <c r="A9" s="46" t="s">
        <v>35</v>
      </c>
      <c r="B9" s="47"/>
      <c r="C9" s="9">
        <v>635835</v>
      </c>
      <c r="D9" s="10"/>
      <c r="E9" s="11">
        <v>500000</v>
      </c>
      <c r="F9" s="11">
        <v>500000</v>
      </c>
      <c r="G9" s="11">
        <v>48900</v>
      </c>
      <c r="H9" s="11"/>
      <c r="I9" s="11"/>
      <c r="J9" s="11">
        <v>48900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48900</v>
      </c>
      <c r="X9" s="11">
        <v>500000</v>
      </c>
      <c r="Y9" s="11">
        <v>-451100</v>
      </c>
      <c r="Z9" s="2">
        <v>-90.22</v>
      </c>
      <c r="AA9" s="15">
        <v>500000</v>
      </c>
    </row>
    <row r="10" spans="1:27" ht="13.5">
      <c r="A10" s="46" t="s">
        <v>36</v>
      </c>
      <c r="B10" s="47"/>
      <c r="C10" s="9"/>
      <c r="D10" s="10"/>
      <c r="E10" s="11">
        <v>1500000</v>
      </c>
      <c r="F10" s="11">
        <v>1500000</v>
      </c>
      <c r="G10" s="11"/>
      <c r="H10" s="11">
        <v>25051</v>
      </c>
      <c r="I10" s="11"/>
      <c r="J10" s="11">
        <v>25051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25051</v>
      </c>
      <c r="X10" s="11">
        <v>1500000</v>
      </c>
      <c r="Y10" s="11">
        <v>-1474949</v>
      </c>
      <c r="Z10" s="2">
        <v>-98.33</v>
      </c>
      <c r="AA10" s="15">
        <v>1500000</v>
      </c>
    </row>
    <row r="11" spans="1:27" ht="13.5">
      <c r="A11" s="48" t="s">
        <v>37</v>
      </c>
      <c r="B11" s="47"/>
      <c r="C11" s="49">
        <f aca="true" t="shared" si="1" ref="C11:Y11">SUM(C6:C10)</f>
        <v>76298131</v>
      </c>
      <c r="D11" s="50">
        <f t="shared" si="1"/>
        <v>0</v>
      </c>
      <c r="E11" s="51">
        <f t="shared" si="1"/>
        <v>57941000</v>
      </c>
      <c r="F11" s="51">
        <f t="shared" si="1"/>
        <v>57941000</v>
      </c>
      <c r="G11" s="51">
        <f t="shared" si="1"/>
        <v>1079720</v>
      </c>
      <c r="H11" s="51">
        <f t="shared" si="1"/>
        <v>3389450</v>
      </c>
      <c r="I11" s="51">
        <f t="shared" si="1"/>
        <v>0</v>
      </c>
      <c r="J11" s="51">
        <f t="shared" si="1"/>
        <v>4469170</v>
      </c>
      <c r="K11" s="51">
        <f t="shared" si="1"/>
        <v>0</v>
      </c>
      <c r="L11" s="51">
        <f t="shared" si="1"/>
        <v>0</v>
      </c>
      <c r="M11" s="51">
        <f t="shared" si="1"/>
        <v>430500</v>
      </c>
      <c r="N11" s="51">
        <f t="shared" si="1"/>
        <v>430500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4899670</v>
      </c>
      <c r="X11" s="51">
        <f t="shared" si="1"/>
        <v>57941000</v>
      </c>
      <c r="Y11" s="51">
        <f t="shared" si="1"/>
        <v>-53041330</v>
      </c>
      <c r="Z11" s="52">
        <f>+IF(X11&lt;&gt;0,+(Y11/X11)*100,0)</f>
        <v>-91.54369099601318</v>
      </c>
      <c r="AA11" s="53">
        <f>SUM(AA6:AA10)</f>
        <v>57941000</v>
      </c>
    </row>
    <row r="12" spans="1:27" ht="13.5">
      <c r="A12" s="54" t="s">
        <v>38</v>
      </c>
      <c r="B12" s="35"/>
      <c r="C12" s="9">
        <v>1172381</v>
      </c>
      <c r="D12" s="10"/>
      <c r="E12" s="11"/>
      <c r="F12" s="11"/>
      <c r="G12" s="11">
        <v>49582</v>
      </c>
      <c r="H12" s="11">
        <v>736</v>
      </c>
      <c r="I12" s="11"/>
      <c r="J12" s="11">
        <v>50318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50318</v>
      </c>
      <c r="X12" s="11"/>
      <c r="Y12" s="11">
        <v>50318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7947572</v>
      </c>
      <c r="D15" s="10"/>
      <c r="E15" s="11">
        <v>9022000</v>
      </c>
      <c r="F15" s="11">
        <v>9022000</v>
      </c>
      <c r="G15" s="11">
        <v>65793</v>
      </c>
      <c r="H15" s="11">
        <v>71928</v>
      </c>
      <c r="I15" s="11"/>
      <c r="J15" s="11">
        <v>137721</v>
      </c>
      <c r="K15" s="11">
        <v>2629230</v>
      </c>
      <c r="L15" s="11"/>
      <c r="M15" s="11">
        <v>568114</v>
      </c>
      <c r="N15" s="11">
        <v>3197344</v>
      </c>
      <c r="O15" s="11"/>
      <c r="P15" s="11"/>
      <c r="Q15" s="11"/>
      <c r="R15" s="11"/>
      <c r="S15" s="11"/>
      <c r="T15" s="11"/>
      <c r="U15" s="11"/>
      <c r="V15" s="11"/>
      <c r="W15" s="11">
        <v>3335065</v>
      </c>
      <c r="X15" s="11">
        <v>9022000</v>
      </c>
      <c r="Y15" s="11">
        <v>-5686935</v>
      </c>
      <c r="Z15" s="2">
        <v>-63.03</v>
      </c>
      <c r="AA15" s="15">
        <v>9022000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62047330</v>
      </c>
      <c r="D36" s="10">
        <f t="shared" si="4"/>
        <v>0</v>
      </c>
      <c r="E36" s="11">
        <f t="shared" si="4"/>
        <v>11249000</v>
      </c>
      <c r="F36" s="11">
        <f t="shared" si="4"/>
        <v>11249000</v>
      </c>
      <c r="G36" s="11">
        <f t="shared" si="4"/>
        <v>1030820</v>
      </c>
      <c r="H36" s="11">
        <f t="shared" si="4"/>
        <v>1967865</v>
      </c>
      <c r="I36" s="11">
        <f t="shared" si="4"/>
        <v>0</v>
      </c>
      <c r="J36" s="11">
        <f t="shared" si="4"/>
        <v>2998685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2998685</v>
      </c>
      <c r="X36" s="11">
        <f t="shared" si="4"/>
        <v>11249000</v>
      </c>
      <c r="Y36" s="11">
        <f t="shared" si="4"/>
        <v>-8250315</v>
      </c>
      <c r="Z36" s="2">
        <f aca="true" t="shared" si="5" ref="Z36:Z49">+IF(X36&lt;&gt;0,+(Y36/X36)*100,0)</f>
        <v>-73.34265268023825</v>
      </c>
      <c r="AA36" s="15">
        <f>AA6+AA21</f>
        <v>11249000</v>
      </c>
    </row>
    <row r="37" spans="1:27" ht="13.5">
      <c r="A37" s="46" t="s">
        <v>33</v>
      </c>
      <c r="B37" s="47"/>
      <c r="C37" s="9">
        <f t="shared" si="4"/>
        <v>3657066</v>
      </c>
      <c r="D37" s="10">
        <f t="shared" si="4"/>
        <v>0</v>
      </c>
      <c r="E37" s="11">
        <f t="shared" si="4"/>
        <v>5580000</v>
      </c>
      <c r="F37" s="11">
        <f t="shared" si="4"/>
        <v>5580000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5580000</v>
      </c>
      <c r="Y37" s="11">
        <f t="shared" si="4"/>
        <v>-5580000</v>
      </c>
      <c r="Z37" s="2">
        <f t="shared" si="5"/>
        <v>-100</v>
      </c>
      <c r="AA37" s="15">
        <f>AA7+AA22</f>
        <v>5580000</v>
      </c>
    </row>
    <row r="38" spans="1:27" ht="13.5">
      <c r="A38" s="46" t="s">
        <v>34</v>
      </c>
      <c r="B38" s="47"/>
      <c r="C38" s="9">
        <f t="shared" si="4"/>
        <v>9957900</v>
      </c>
      <c r="D38" s="10">
        <f t="shared" si="4"/>
        <v>0</v>
      </c>
      <c r="E38" s="11">
        <f t="shared" si="4"/>
        <v>39112000</v>
      </c>
      <c r="F38" s="11">
        <f t="shared" si="4"/>
        <v>39112000</v>
      </c>
      <c r="G38" s="11">
        <f t="shared" si="4"/>
        <v>0</v>
      </c>
      <c r="H38" s="11">
        <f t="shared" si="4"/>
        <v>1396534</v>
      </c>
      <c r="I38" s="11">
        <f t="shared" si="4"/>
        <v>0</v>
      </c>
      <c r="J38" s="11">
        <f t="shared" si="4"/>
        <v>1396534</v>
      </c>
      <c r="K38" s="11">
        <f t="shared" si="4"/>
        <v>0</v>
      </c>
      <c r="L38" s="11">
        <f t="shared" si="4"/>
        <v>0</v>
      </c>
      <c r="M38" s="11">
        <f t="shared" si="4"/>
        <v>430500</v>
      </c>
      <c r="N38" s="11">
        <f t="shared" si="4"/>
        <v>430500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1827034</v>
      </c>
      <c r="X38" s="11">
        <f t="shared" si="4"/>
        <v>39112000</v>
      </c>
      <c r="Y38" s="11">
        <f t="shared" si="4"/>
        <v>-37284966</v>
      </c>
      <c r="Z38" s="2">
        <f t="shared" si="5"/>
        <v>-95.32871241562691</v>
      </c>
      <c r="AA38" s="15">
        <f>AA8+AA23</f>
        <v>39112000</v>
      </c>
    </row>
    <row r="39" spans="1:27" ht="13.5">
      <c r="A39" s="46" t="s">
        <v>35</v>
      </c>
      <c r="B39" s="47"/>
      <c r="C39" s="9">
        <f t="shared" si="4"/>
        <v>635835</v>
      </c>
      <c r="D39" s="10">
        <f t="shared" si="4"/>
        <v>0</v>
      </c>
      <c r="E39" s="11">
        <f t="shared" si="4"/>
        <v>500000</v>
      </c>
      <c r="F39" s="11">
        <f t="shared" si="4"/>
        <v>500000</v>
      </c>
      <c r="G39" s="11">
        <f t="shared" si="4"/>
        <v>48900</v>
      </c>
      <c r="H39" s="11">
        <f t="shared" si="4"/>
        <v>0</v>
      </c>
      <c r="I39" s="11">
        <f t="shared" si="4"/>
        <v>0</v>
      </c>
      <c r="J39" s="11">
        <f t="shared" si="4"/>
        <v>48900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48900</v>
      </c>
      <c r="X39" s="11">
        <f t="shared" si="4"/>
        <v>500000</v>
      </c>
      <c r="Y39" s="11">
        <f t="shared" si="4"/>
        <v>-451100</v>
      </c>
      <c r="Z39" s="2">
        <f t="shared" si="5"/>
        <v>-90.22</v>
      </c>
      <c r="AA39" s="15">
        <f>AA9+AA24</f>
        <v>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1500000</v>
      </c>
      <c r="F40" s="11">
        <f t="shared" si="4"/>
        <v>1500000</v>
      </c>
      <c r="G40" s="11">
        <f t="shared" si="4"/>
        <v>0</v>
      </c>
      <c r="H40" s="11">
        <f t="shared" si="4"/>
        <v>25051</v>
      </c>
      <c r="I40" s="11">
        <f t="shared" si="4"/>
        <v>0</v>
      </c>
      <c r="J40" s="11">
        <f t="shared" si="4"/>
        <v>25051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25051</v>
      </c>
      <c r="X40" s="11">
        <f t="shared" si="4"/>
        <v>1500000</v>
      </c>
      <c r="Y40" s="11">
        <f t="shared" si="4"/>
        <v>-1474949</v>
      </c>
      <c r="Z40" s="2">
        <f t="shared" si="5"/>
        <v>-98.32993333333333</v>
      </c>
      <c r="AA40" s="15">
        <f>AA10+AA25</f>
        <v>1500000</v>
      </c>
    </row>
    <row r="41" spans="1:27" ht="13.5">
      <c r="A41" s="48" t="s">
        <v>37</v>
      </c>
      <c r="B41" s="47"/>
      <c r="C41" s="49">
        <f aca="true" t="shared" si="6" ref="C41:Y41">SUM(C36:C40)</f>
        <v>76298131</v>
      </c>
      <c r="D41" s="50">
        <f t="shared" si="6"/>
        <v>0</v>
      </c>
      <c r="E41" s="51">
        <f t="shared" si="6"/>
        <v>57941000</v>
      </c>
      <c r="F41" s="51">
        <f t="shared" si="6"/>
        <v>57941000</v>
      </c>
      <c r="G41" s="51">
        <f t="shared" si="6"/>
        <v>1079720</v>
      </c>
      <c r="H41" s="51">
        <f t="shared" si="6"/>
        <v>3389450</v>
      </c>
      <c r="I41" s="51">
        <f t="shared" si="6"/>
        <v>0</v>
      </c>
      <c r="J41" s="51">
        <f t="shared" si="6"/>
        <v>4469170</v>
      </c>
      <c r="K41" s="51">
        <f t="shared" si="6"/>
        <v>0</v>
      </c>
      <c r="L41" s="51">
        <f t="shared" si="6"/>
        <v>0</v>
      </c>
      <c r="M41" s="51">
        <f t="shared" si="6"/>
        <v>430500</v>
      </c>
      <c r="N41" s="51">
        <f t="shared" si="6"/>
        <v>430500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4899670</v>
      </c>
      <c r="X41" s="51">
        <f t="shared" si="6"/>
        <v>57941000</v>
      </c>
      <c r="Y41" s="51">
        <f t="shared" si="6"/>
        <v>-53041330</v>
      </c>
      <c r="Z41" s="52">
        <f t="shared" si="5"/>
        <v>-91.54369099601318</v>
      </c>
      <c r="AA41" s="53">
        <f>SUM(AA36:AA40)</f>
        <v>57941000</v>
      </c>
    </row>
    <row r="42" spans="1:27" ht="13.5">
      <c r="A42" s="54" t="s">
        <v>38</v>
      </c>
      <c r="B42" s="35"/>
      <c r="C42" s="65">
        <f aca="true" t="shared" si="7" ref="C42:Y48">C12+C27</f>
        <v>1172381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49582</v>
      </c>
      <c r="H42" s="67">
        <f t="shared" si="7"/>
        <v>736</v>
      </c>
      <c r="I42" s="67">
        <f t="shared" si="7"/>
        <v>0</v>
      </c>
      <c r="J42" s="67">
        <f t="shared" si="7"/>
        <v>50318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50318</v>
      </c>
      <c r="X42" s="67">
        <f t="shared" si="7"/>
        <v>0</v>
      </c>
      <c r="Y42" s="67">
        <f t="shared" si="7"/>
        <v>50318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7947572</v>
      </c>
      <c r="D45" s="66">
        <f t="shared" si="7"/>
        <v>0</v>
      </c>
      <c r="E45" s="67">
        <f t="shared" si="7"/>
        <v>9022000</v>
      </c>
      <c r="F45" s="67">
        <f t="shared" si="7"/>
        <v>9022000</v>
      </c>
      <c r="G45" s="67">
        <f t="shared" si="7"/>
        <v>65793</v>
      </c>
      <c r="H45" s="67">
        <f t="shared" si="7"/>
        <v>71928</v>
      </c>
      <c r="I45" s="67">
        <f t="shared" si="7"/>
        <v>0</v>
      </c>
      <c r="J45" s="67">
        <f t="shared" si="7"/>
        <v>137721</v>
      </c>
      <c r="K45" s="67">
        <f t="shared" si="7"/>
        <v>2629230</v>
      </c>
      <c r="L45" s="67">
        <f t="shared" si="7"/>
        <v>0</v>
      </c>
      <c r="M45" s="67">
        <f t="shared" si="7"/>
        <v>568114</v>
      </c>
      <c r="N45" s="67">
        <f t="shared" si="7"/>
        <v>3197344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3335065</v>
      </c>
      <c r="X45" s="67">
        <f t="shared" si="7"/>
        <v>9022000</v>
      </c>
      <c r="Y45" s="67">
        <f t="shared" si="7"/>
        <v>-5686935</v>
      </c>
      <c r="Z45" s="69">
        <f t="shared" si="5"/>
        <v>-63.03408335180669</v>
      </c>
      <c r="AA45" s="68">
        <f t="shared" si="8"/>
        <v>9022000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85418084</v>
      </c>
      <c r="D49" s="78">
        <f t="shared" si="9"/>
        <v>0</v>
      </c>
      <c r="E49" s="79">
        <f t="shared" si="9"/>
        <v>66963000</v>
      </c>
      <c r="F49" s="79">
        <f t="shared" si="9"/>
        <v>66963000</v>
      </c>
      <c r="G49" s="79">
        <f t="shared" si="9"/>
        <v>1195095</v>
      </c>
      <c r="H49" s="79">
        <f t="shared" si="9"/>
        <v>3462114</v>
      </c>
      <c r="I49" s="79">
        <f t="shared" si="9"/>
        <v>0</v>
      </c>
      <c r="J49" s="79">
        <f t="shared" si="9"/>
        <v>4657209</v>
      </c>
      <c r="K49" s="79">
        <f t="shared" si="9"/>
        <v>2629230</v>
      </c>
      <c r="L49" s="79">
        <f t="shared" si="9"/>
        <v>0</v>
      </c>
      <c r="M49" s="79">
        <f t="shared" si="9"/>
        <v>998614</v>
      </c>
      <c r="N49" s="79">
        <f t="shared" si="9"/>
        <v>3627844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8285053</v>
      </c>
      <c r="X49" s="79">
        <f t="shared" si="9"/>
        <v>66963000</v>
      </c>
      <c r="Y49" s="79">
        <f t="shared" si="9"/>
        <v>-58677947</v>
      </c>
      <c r="Z49" s="80">
        <f t="shared" si="5"/>
        <v>-87.62741663306602</v>
      </c>
      <c r="AA49" s="81">
        <f>SUM(AA41:AA48)</f>
        <v>66963000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10325080</v>
      </c>
      <c r="P65" s="11"/>
      <c r="Q65" s="11"/>
      <c r="R65" s="11">
        <v>10325080</v>
      </c>
      <c r="S65" s="11"/>
      <c r="T65" s="11"/>
      <c r="U65" s="11"/>
      <c r="V65" s="11"/>
      <c r="W65" s="11">
        <v>10325080</v>
      </c>
      <c r="X65" s="11"/>
      <c r="Y65" s="11">
        <v>10325080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65074</v>
      </c>
      <c r="P67" s="11"/>
      <c r="Q67" s="11"/>
      <c r="R67" s="11">
        <v>65074</v>
      </c>
      <c r="S67" s="11"/>
      <c r="T67" s="11"/>
      <c r="U67" s="11"/>
      <c r="V67" s="11"/>
      <c r="W67" s="11">
        <v>65074</v>
      </c>
      <c r="X67" s="11"/>
      <c r="Y67" s="11">
        <v>65074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22324000</v>
      </c>
      <c r="F68" s="11"/>
      <c r="G68" s="11">
        <v>650791</v>
      </c>
      <c r="H68" s="11">
        <v>1560023</v>
      </c>
      <c r="I68" s="11"/>
      <c r="J68" s="11">
        <v>2210814</v>
      </c>
      <c r="K68" s="11">
        <v>1097646</v>
      </c>
      <c r="L68" s="11"/>
      <c r="M68" s="11"/>
      <c r="N68" s="11">
        <v>1097646</v>
      </c>
      <c r="O68" s="11">
        <v>2803097</v>
      </c>
      <c r="P68" s="11"/>
      <c r="Q68" s="11"/>
      <c r="R68" s="11">
        <v>2803097</v>
      </c>
      <c r="S68" s="11"/>
      <c r="T68" s="11"/>
      <c r="U68" s="11"/>
      <c r="V68" s="11"/>
      <c r="W68" s="11">
        <v>6111557</v>
      </c>
      <c r="X68" s="11"/>
      <c r="Y68" s="11">
        <v>6111557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22324000</v>
      </c>
      <c r="F69" s="79">
        <f t="shared" si="12"/>
        <v>0</v>
      </c>
      <c r="G69" s="79">
        <f t="shared" si="12"/>
        <v>650791</v>
      </c>
      <c r="H69" s="79">
        <f t="shared" si="12"/>
        <v>1560023</v>
      </c>
      <c r="I69" s="79">
        <f t="shared" si="12"/>
        <v>0</v>
      </c>
      <c r="J69" s="79">
        <f t="shared" si="12"/>
        <v>2210814</v>
      </c>
      <c r="K69" s="79">
        <f t="shared" si="12"/>
        <v>1097646</v>
      </c>
      <c r="L69" s="79">
        <f t="shared" si="12"/>
        <v>0</v>
      </c>
      <c r="M69" s="79">
        <f t="shared" si="12"/>
        <v>0</v>
      </c>
      <c r="N69" s="79">
        <f t="shared" si="12"/>
        <v>1097646</v>
      </c>
      <c r="O69" s="79">
        <f t="shared" si="12"/>
        <v>13193251</v>
      </c>
      <c r="P69" s="79">
        <f t="shared" si="12"/>
        <v>0</v>
      </c>
      <c r="Q69" s="79">
        <f t="shared" si="12"/>
        <v>0</v>
      </c>
      <c r="R69" s="79">
        <f t="shared" si="12"/>
        <v>13193251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16501711</v>
      </c>
      <c r="X69" s="79">
        <f t="shared" si="12"/>
        <v>0</v>
      </c>
      <c r="Y69" s="79">
        <f t="shared" si="12"/>
        <v>16501711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11061362</v>
      </c>
      <c r="D5" s="42">
        <f t="shared" si="0"/>
        <v>0</v>
      </c>
      <c r="E5" s="43">
        <f t="shared" si="0"/>
        <v>14985000</v>
      </c>
      <c r="F5" s="43">
        <f t="shared" si="0"/>
        <v>13138333</v>
      </c>
      <c r="G5" s="43">
        <f t="shared" si="0"/>
        <v>0</v>
      </c>
      <c r="H5" s="43">
        <f t="shared" si="0"/>
        <v>0</v>
      </c>
      <c r="I5" s="43">
        <f t="shared" si="0"/>
        <v>278526</v>
      </c>
      <c r="J5" s="43">
        <f t="shared" si="0"/>
        <v>278526</v>
      </c>
      <c r="K5" s="43">
        <f t="shared" si="0"/>
        <v>279111</v>
      </c>
      <c r="L5" s="43">
        <f t="shared" si="0"/>
        <v>0</v>
      </c>
      <c r="M5" s="43">
        <f t="shared" si="0"/>
        <v>1130118</v>
      </c>
      <c r="N5" s="43">
        <f t="shared" si="0"/>
        <v>1409229</v>
      </c>
      <c r="O5" s="43">
        <f t="shared" si="0"/>
        <v>2284605</v>
      </c>
      <c r="P5" s="43">
        <f t="shared" si="0"/>
        <v>1639736</v>
      </c>
      <c r="Q5" s="43">
        <f t="shared" si="0"/>
        <v>5297236</v>
      </c>
      <c r="R5" s="43">
        <f t="shared" si="0"/>
        <v>9221577</v>
      </c>
      <c r="S5" s="43">
        <f t="shared" si="0"/>
        <v>6819188</v>
      </c>
      <c r="T5" s="43">
        <f t="shared" si="0"/>
        <v>0</v>
      </c>
      <c r="U5" s="43">
        <f t="shared" si="0"/>
        <v>6819188</v>
      </c>
      <c r="V5" s="43">
        <f t="shared" si="0"/>
        <v>13638376</v>
      </c>
      <c r="W5" s="43">
        <f t="shared" si="0"/>
        <v>24547708</v>
      </c>
      <c r="X5" s="43">
        <f t="shared" si="0"/>
        <v>13138333</v>
      </c>
      <c r="Y5" s="43">
        <f t="shared" si="0"/>
        <v>11409375</v>
      </c>
      <c r="Z5" s="44">
        <f>+IF(X5&lt;&gt;0,+(Y5/X5)*100,0)</f>
        <v>86.84035486084879</v>
      </c>
      <c r="AA5" s="45">
        <f>SUM(AA11:AA18)</f>
        <v>13138333</v>
      </c>
    </row>
    <row r="6" spans="1:27" ht="13.5">
      <c r="A6" s="46" t="s">
        <v>32</v>
      </c>
      <c r="B6" s="47"/>
      <c r="C6" s="9"/>
      <c r="D6" s="10"/>
      <c r="E6" s="11">
        <v>2685000</v>
      </c>
      <c r="F6" s="11">
        <v>1222050</v>
      </c>
      <c r="G6" s="11"/>
      <c r="H6" s="11"/>
      <c r="I6" s="11"/>
      <c r="J6" s="11"/>
      <c r="K6" s="11"/>
      <c r="L6" s="11"/>
      <c r="M6" s="11">
        <v>326183</v>
      </c>
      <c r="N6" s="11">
        <v>326183</v>
      </c>
      <c r="O6" s="11">
        <v>722189</v>
      </c>
      <c r="P6" s="11"/>
      <c r="Q6" s="11"/>
      <c r="R6" s="11">
        <v>722189</v>
      </c>
      <c r="S6" s="11">
        <v>1151512</v>
      </c>
      <c r="T6" s="11"/>
      <c r="U6" s="11">
        <v>1151512</v>
      </c>
      <c r="V6" s="11">
        <v>2303024</v>
      </c>
      <c r="W6" s="11">
        <v>3351396</v>
      </c>
      <c r="X6" s="11">
        <v>1222050</v>
      </c>
      <c r="Y6" s="11">
        <v>2129346</v>
      </c>
      <c r="Z6" s="2">
        <v>174.24</v>
      </c>
      <c r="AA6" s="15">
        <v>1222050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7000000</v>
      </c>
      <c r="F8" s="11">
        <v>6616283</v>
      </c>
      <c r="G8" s="11"/>
      <c r="H8" s="11"/>
      <c r="I8" s="11"/>
      <c r="J8" s="11"/>
      <c r="K8" s="11">
        <v>279111</v>
      </c>
      <c r="L8" s="11"/>
      <c r="M8" s="11">
        <v>761935</v>
      </c>
      <c r="N8" s="11">
        <v>1041046</v>
      </c>
      <c r="O8" s="11">
        <v>941985</v>
      </c>
      <c r="P8" s="11">
        <v>1103987</v>
      </c>
      <c r="Q8" s="11">
        <v>2103987</v>
      </c>
      <c r="R8" s="11">
        <v>4149959</v>
      </c>
      <c r="S8" s="11">
        <v>2103987</v>
      </c>
      <c r="T8" s="11"/>
      <c r="U8" s="11">
        <v>2103987</v>
      </c>
      <c r="V8" s="11">
        <v>4207974</v>
      </c>
      <c r="W8" s="11">
        <v>9398979</v>
      </c>
      <c r="X8" s="11">
        <v>6616283</v>
      </c>
      <c r="Y8" s="11">
        <v>2782696</v>
      </c>
      <c r="Z8" s="2">
        <v>42.06</v>
      </c>
      <c r="AA8" s="15">
        <v>6616283</v>
      </c>
    </row>
    <row r="9" spans="1:27" ht="13.5">
      <c r="A9" s="46" t="s">
        <v>35</v>
      </c>
      <c r="B9" s="47"/>
      <c r="C9" s="9"/>
      <c r="D9" s="10"/>
      <c r="E9" s="11">
        <v>3500000</v>
      </c>
      <c r="F9" s="11">
        <v>3500000</v>
      </c>
      <c r="G9" s="11"/>
      <c r="H9" s="11"/>
      <c r="I9" s="11">
        <v>272418</v>
      </c>
      <c r="J9" s="11">
        <v>272418</v>
      </c>
      <c r="K9" s="11"/>
      <c r="L9" s="11"/>
      <c r="M9" s="11"/>
      <c r="N9" s="11"/>
      <c r="O9" s="11">
        <v>372921</v>
      </c>
      <c r="P9" s="11">
        <v>471928</v>
      </c>
      <c r="Q9" s="11">
        <v>2182428</v>
      </c>
      <c r="R9" s="11">
        <v>3027277</v>
      </c>
      <c r="S9" s="11">
        <v>2182428</v>
      </c>
      <c r="T9" s="11"/>
      <c r="U9" s="11">
        <v>2182428</v>
      </c>
      <c r="V9" s="11">
        <v>4364856</v>
      </c>
      <c r="W9" s="11">
        <v>7664551</v>
      </c>
      <c r="X9" s="11">
        <v>3500000</v>
      </c>
      <c r="Y9" s="11">
        <v>4164551</v>
      </c>
      <c r="Z9" s="2">
        <v>118.99</v>
      </c>
      <c r="AA9" s="15">
        <v>3500000</v>
      </c>
    </row>
    <row r="10" spans="1:27" ht="13.5">
      <c r="A10" s="46" t="s">
        <v>36</v>
      </c>
      <c r="B10" s="47"/>
      <c r="C10" s="9">
        <v>11061362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11061362</v>
      </c>
      <c r="D11" s="50">
        <f t="shared" si="1"/>
        <v>0</v>
      </c>
      <c r="E11" s="51">
        <f t="shared" si="1"/>
        <v>13185000</v>
      </c>
      <c r="F11" s="51">
        <f t="shared" si="1"/>
        <v>11338333</v>
      </c>
      <c r="G11" s="51">
        <f t="shared" si="1"/>
        <v>0</v>
      </c>
      <c r="H11" s="51">
        <f t="shared" si="1"/>
        <v>0</v>
      </c>
      <c r="I11" s="51">
        <f t="shared" si="1"/>
        <v>272418</v>
      </c>
      <c r="J11" s="51">
        <f t="shared" si="1"/>
        <v>272418</v>
      </c>
      <c r="K11" s="51">
        <f t="shared" si="1"/>
        <v>279111</v>
      </c>
      <c r="L11" s="51">
        <f t="shared" si="1"/>
        <v>0</v>
      </c>
      <c r="M11" s="51">
        <f t="shared" si="1"/>
        <v>1088118</v>
      </c>
      <c r="N11" s="51">
        <f t="shared" si="1"/>
        <v>1367229</v>
      </c>
      <c r="O11" s="51">
        <f t="shared" si="1"/>
        <v>2037095</v>
      </c>
      <c r="P11" s="51">
        <f t="shared" si="1"/>
        <v>1575915</v>
      </c>
      <c r="Q11" s="51">
        <f t="shared" si="1"/>
        <v>4286415</v>
      </c>
      <c r="R11" s="51">
        <f t="shared" si="1"/>
        <v>7899425</v>
      </c>
      <c r="S11" s="51">
        <f t="shared" si="1"/>
        <v>5437927</v>
      </c>
      <c r="T11" s="51">
        <f t="shared" si="1"/>
        <v>0</v>
      </c>
      <c r="U11" s="51">
        <f t="shared" si="1"/>
        <v>5437927</v>
      </c>
      <c r="V11" s="51">
        <f t="shared" si="1"/>
        <v>10875854</v>
      </c>
      <c r="W11" s="51">
        <f t="shared" si="1"/>
        <v>20414926</v>
      </c>
      <c r="X11" s="51">
        <f t="shared" si="1"/>
        <v>11338333</v>
      </c>
      <c r="Y11" s="51">
        <f t="shared" si="1"/>
        <v>9076593</v>
      </c>
      <c r="Z11" s="52">
        <f>+IF(X11&lt;&gt;0,+(Y11/X11)*100,0)</f>
        <v>80.05227047044747</v>
      </c>
      <c r="AA11" s="53">
        <f>SUM(AA6:AA10)</f>
        <v>11338333</v>
      </c>
    </row>
    <row r="12" spans="1:27" ht="13.5">
      <c r="A12" s="54" t="s">
        <v>38</v>
      </c>
      <c r="B12" s="35"/>
      <c r="C12" s="9"/>
      <c r="D12" s="10"/>
      <c r="E12" s="11">
        <v>1800000</v>
      </c>
      <c r="F12" s="11">
        <v>1800000</v>
      </c>
      <c r="G12" s="11"/>
      <c r="H12" s="11"/>
      <c r="I12" s="11">
        <v>6108</v>
      </c>
      <c r="J12" s="11">
        <v>6108</v>
      </c>
      <c r="K12" s="11"/>
      <c r="L12" s="11"/>
      <c r="M12" s="11">
        <v>42000</v>
      </c>
      <c r="N12" s="11">
        <v>42000</v>
      </c>
      <c r="O12" s="11">
        <v>247510</v>
      </c>
      <c r="P12" s="11">
        <v>63821</v>
      </c>
      <c r="Q12" s="11">
        <v>1010821</v>
      </c>
      <c r="R12" s="11">
        <v>1322152</v>
      </c>
      <c r="S12" s="11">
        <v>1381261</v>
      </c>
      <c r="T12" s="11"/>
      <c r="U12" s="11">
        <v>1381261</v>
      </c>
      <c r="V12" s="11">
        <v>2762522</v>
      </c>
      <c r="W12" s="11">
        <v>4132782</v>
      </c>
      <c r="X12" s="11">
        <v>1800000</v>
      </c>
      <c r="Y12" s="11">
        <v>2332782</v>
      </c>
      <c r="Z12" s="2">
        <v>129.6</v>
      </c>
      <c r="AA12" s="15">
        <v>1800000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2685000</v>
      </c>
      <c r="F36" s="11">
        <f t="shared" si="4"/>
        <v>1222050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326183</v>
      </c>
      <c r="N36" s="11">
        <f t="shared" si="4"/>
        <v>326183</v>
      </c>
      <c r="O36" s="11">
        <f t="shared" si="4"/>
        <v>722189</v>
      </c>
      <c r="P36" s="11">
        <f t="shared" si="4"/>
        <v>0</v>
      </c>
      <c r="Q36" s="11">
        <f t="shared" si="4"/>
        <v>0</v>
      </c>
      <c r="R36" s="11">
        <f t="shared" si="4"/>
        <v>722189</v>
      </c>
      <c r="S36" s="11">
        <f t="shared" si="4"/>
        <v>1151512</v>
      </c>
      <c r="T36" s="11">
        <f t="shared" si="4"/>
        <v>0</v>
      </c>
      <c r="U36" s="11">
        <f t="shared" si="4"/>
        <v>1151512</v>
      </c>
      <c r="V36" s="11">
        <f t="shared" si="4"/>
        <v>2303024</v>
      </c>
      <c r="W36" s="11">
        <f t="shared" si="4"/>
        <v>3351396</v>
      </c>
      <c r="X36" s="11">
        <f t="shared" si="4"/>
        <v>1222050</v>
      </c>
      <c r="Y36" s="11">
        <f t="shared" si="4"/>
        <v>2129346</v>
      </c>
      <c r="Z36" s="2">
        <f aca="true" t="shared" si="5" ref="Z36:Z49">+IF(X36&lt;&gt;0,+(Y36/X36)*100,0)</f>
        <v>174.24377071314595</v>
      </c>
      <c r="AA36" s="15">
        <f>AA6+AA21</f>
        <v>1222050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7000000</v>
      </c>
      <c r="F38" s="11">
        <f t="shared" si="4"/>
        <v>6616283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279111</v>
      </c>
      <c r="L38" s="11">
        <f t="shared" si="4"/>
        <v>0</v>
      </c>
      <c r="M38" s="11">
        <f t="shared" si="4"/>
        <v>761935</v>
      </c>
      <c r="N38" s="11">
        <f t="shared" si="4"/>
        <v>1041046</v>
      </c>
      <c r="O38" s="11">
        <f t="shared" si="4"/>
        <v>941985</v>
      </c>
      <c r="P38" s="11">
        <f t="shared" si="4"/>
        <v>1103987</v>
      </c>
      <c r="Q38" s="11">
        <f t="shared" si="4"/>
        <v>2103987</v>
      </c>
      <c r="R38" s="11">
        <f t="shared" si="4"/>
        <v>4149959</v>
      </c>
      <c r="S38" s="11">
        <f t="shared" si="4"/>
        <v>2103987</v>
      </c>
      <c r="T38" s="11">
        <f t="shared" si="4"/>
        <v>0</v>
      </c>
      <c r="U38" s="11">
        <f t="shared" si="4"/>
        <v>2103987</v>
      </c>
      <c r="V38" s="11">
        <f t="shared" si="4"/>
        <v>4207974</v>
      </c>
      <c r="W38" s="11">
        <f t="shared" si="4"/>
        <v>9398979</v>
      </c>
      <c r="X38" s="11">
        <f t="shared" si="4"/>
        <v>6616283</v>
      </c>
      <c r="Y38" s="11">
        <f t="shared" si="4"/>
        <v>2782696</v>
      </c>
      <c r="Z38" s="2">
        <f t="shared" si="5"/>
        <v>42.0582976876896</v>
      </c>
      <c r="AA38" s="15">
        <f>AA8+AA23</f>
        <v>6616283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3500000</v>
      </c>
      <c r="F39" s="11">
        <f t="shared" si="4"/>
        <v>3500000</v>
      </c>
      <c r="G39" s="11">
        <f t="shared" si="4"/>
        <v>0</v>
      </c>
      <c r="H39" s="11">
        <f t="shared" si="4"/>
        <v>0</v>
      </c>
      <c r="I39" s="11">
        <f t="shared" si="4"/>
        <v>272418</v>
      </c>
      <c r="J39" s="11">
        <f t="shared" si="4"/>
        <v>272418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372921</v>
      </c>
      <c r="P39" s="11">
        <f t="shared" si="4"/>
        <v>471928</v>
      </c>
      <c r="Q39" s="11">
        <f t="shared" si="4"/>
        <v>2182428</v>
      </c>
      <c r="R39" s="11">
        <f t="shared" si="4"/>
        <v>3027277</v>
      </c>
      <c r="S39" s="11">
        <f t="shared" si="4"/>
        <v>2182428</v>
      </c>
      <c r="T39" s="11">
        <f t="shared" si="4"/>
        <v>0</v>
      </c>
      <c r="U39" s="11">
        <f t="shared" si="4"/>
        <v>2182428</v>
      </c>
      <c r="V39" s="11">
        <f t="shared" si="4"/>
        <v>4364856</v>
      </c>
      <c r="W39" s="11">
        <f t="shared" si="4"/>
        <v>7664551</v>
      </c>
      <c r="X39" s="11">
        <f t="shared" si="4"/>
        <v>3500000</v>
      </c>
      <c r="Y39" s="11">
        <f t="shared" si="4"/>
        <v>4164551</v>
      </c>
      <c r="Z39" s="2">
        <f t="shared" si="5"/>
        <v>118.98717142857143</v>
      </c>
      <c r="AA39" s="15">
        <f>AA9+AA24</f>
        <v>3500000</v>
      </c>
    </row>
    <row r="40" spans="1:27" ht="13.5">
      <c r="A40" s="46" t="s">
        <v>36</v>
      </c>
      <c r="B40" s="47"/>
      <c r="C40" s="9">
        <f t="shared" si="4"/>
        <v>11061362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11061362</v>
      </c>
      <c r="D41" s="50">
        <f t="shared" si="6"/>
        <v>0</v>
      </c>
      <c r="E41" s="51">
        <f t="shared" si="6"/>
        <v>13185000</v>
      </c>
      <c r="F41" s="51">
        <f t="shared" si="6"/>
        <v>11338333</v>
      </c>
      <c r="G41" s="51">
        <f t="shared" si="6"/>
        <v>0</v>
      </c>
      <c r="H41" s="51">
        <f t="shared" si="6"/>
        <v>0</v>
      </c>
      <c r="I41" s="51">
        <f t="shared" si="6"/>
        <v>272418</v>
      </c>
      <c r="J41" s="51">
        <f t="shared" si="6"/>
        <v>272418</v>
      </c>
      <c r="K41" s="51">
        <f t="shared" si="6"/>
        <v>279111</v>
      </c>
      <c r="L41" s="51">
        <f t="shared" si="6"/>
        <v>0</v>
      </c>
      <c r="M41" s="51">
        <f t="shared" si="6"/>
        <v>1088118</v>
      </c>
      <c r="N41" s="51">
        <f t="shared" si="6"/>
        <v>1367229</v>
      </c>
      <c r="O41" s="51">
        <f t="shared" si="6"/>
        <v>2037095</v>
      </c>
      <c r="P41" s="51">
        <f t="shared" si="6"/>
        <v>1575915</v>
      </c>
      <c r="Q41" s="51">
        <f t="shared" si="6"/>
        <v>4286415</v>
      </c>
      <c r="R41" s="51">
        <f t="shared" si="6"/>
        <v>7899425</v>
      </c>
      <c r="S41" s="51">
        <f t="shared" si="6"/>
        <v>5437927</v>
      </c>
      <c r="T41" s="51">
        <f t="shared" si="6"/>
        <v>0</v>
      </c>
      <c r="U41" s="51">
        <f t="shared" si="6"/>
        <v>5437927</v>
      </c>
      <c r="V41" s="51">
        <f t="shared" si="6"/>
        <v>10875854</v>
      </c>
      <c r="W41" s="51">
        <f t="shared" si="6"/>
        <v>20414926</v>
      </c>
      <c r="X41" s="51">
        <f t="shared" si="6"/>
        <v>11338333</v>
      </c>
      <c r="Y41" s="51">
        <f t="shared" si="6"/>
        <v>9076593</v>
      </c>
      <c r="Z41" s="52">
        <f t="shared" si="5"/>
        <v>80.05227047044747</v>
      </c>
      <c r="AA41" s="53">
        <f>SUM(AA36:AA40)</f>
        <v>11338333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1800000</v>
      </c>
      <c r="F42" s="67">
        <f t="shared" si="7"/>
        <v>1800000</v>
      </c>
      <c r="G42" s="67">
        <f t="shared" si="7"/>
        <v>0</v>
      </c>
      <c r="H42" s="67">
        <f t="shared" si="7"/>
        <v>0</v>
      </c>
      <c r="I42" s="67">
        <f t="shared" si="7"/>
        <v>6108</v>
      </c>
      <c r="J42" s="67">
        <f t="shared" si="7"/>
        <v>6108</v>
      </c>
      <c r="K42" s="67">
        <f t="shared" si="7"/>
        <v>0</v>
      </c>
      <c r="L42" s="67">
        <f t="shared" si="7"/>
        <v>0</v>
      </c>
      <c r="M42" s="67">
        <f t="shared" si="7"/>
        <v>42000</v>
      </c>
      <c r="N42" s="67">
        <f t="shared" si="7"/>
        <v>42000</v>
      </c>
      <c r="O42" s="67">
        <f t="shared" si="7"/>
        <v>247510</v>
      </c>
      <c r="P42" s="67">
        <f t="shared" si="7"/>
        <v>63821</v>
      </c>
      <c r="Q42" s="67">
        <f t="shared" si="7"/>
        <v>1010821</v>
      </c>
      <c r="R42" s="67">
        <f t="shared" si="7"/>
        <v>1322152</v>
      </c>
      <c r="S42" s="67">
        <f t="shared" si="7"/>
        <v>1381261</v>
      </c>
      <c r="T42" s="67">
        <f t="shared" si="7"/>
        <v>0</v>
      </c>
      <c r="U42" s="67">
        <f t="shared" si="7"/>
        <v>1381261</v>
      </c>
      <c r="V42" s="67">
        <f t="shared" si="7"/>
        <v>2762522</v>
      </c>
      <c r="W42" s="67">
        <f t="shared" si="7"/>
        <v>4132782</v>
      </c>
      <c r="X42" s="67">
        <f t="shared" si="7"/>
        <v>1800000</v>
      </c>
      <c r="Y42" s="67">
        <f t="shared" si="7"/>
        <v>2332782</v>
      </c>
      <c r="Z42" s="69">
        <f t="shared" si="5"/>
        <v>129.599</v>
      </c>
      <c r="AA42" s="68">
        <f aca="true" t="shared" si="8" ref="AA42:AA48">AA12+AA27</f>
        <v>1800000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11061362</v>
      </c>
      <c r="D49" s="78">
        <f t="shared" si="9"/>
        <v>0</v>
      </c>
      <c r="E49" s="79">
        <f t="shared" si="9"/>
        <v>14985000</v>
      </c>
      <c r="F49" s="79">
        <f t="shared" si="9"/>
        <v>13138333</v>
      </c>
      <c r="G49" s="79">
        <f t="shared" si="9"/>
        <v>0</v>
      </c>
      <c r="H49" s="79">
        <f t="shared" si="9"/>
        <v>0</v>
      </c>
      <c r="I49" s="79">
        <f t="shared" si="9"/>
        <v>278526</v>
      </c>
      <c r="J49" s="79">
        <f t="shared" si="9"/>
        <v>278526</v>
      </c>
      <c r="K49" s="79">
        <f t="shared" si="9"/>
        <v>279111</v>
      </c>
      <c r="L49" s="79">
        <f t="shared" si="9"/>
        <v>0</v>
      </c>
      <c r="M49" s="79">
        <f t="shared" si="9"/>
        <v>1130118</v>
      </c>
      <c r="N49" s="79">
        <f t="shared" si="9"/>
        <v>1409229</v>
      </c>
      <c r="O49" s="79">
        <f t="shared" si="9"/>
        <v>2284605</v>
      </c>
      <c r="P49" s="79">
        <f t="shared" si="9"/>
        <v>1639736</v>
      </c>
      <c r="Q49" s="79">
        <f t="shared" si="9"/>
        <v>5297236</v>
      </c>
      <c r="R49" s="79">
        <f t="shared" si="9"/>
        <v>9221577</v>
      </c>
      <c r="S49" s="79">
        <f t="shared" si="9"/>
        <v>6819188</v>
      </c>
      <c r="T49" s="79">
        <f t="shared" si="9"/>
        <v>0</v>
      </c>
      <c r="U49" s="79">
        <f t="shared" si="9"/>
        <v>6819188</v>
      </c>
      <c r="V49" s="79">
        <f t="shared" si="9"/>
        <v>13638376</v>
      </c>
      <c r="W49" s="79">
        <f t="shared" si="9"/>
        <v>24547708</v>
      </c>
      <c r="X49" s="79">
        <f t="shared" si="9"/>
        <v>13138333</v>
      </c>
      <c r="Y49" s="79">
        <f t="shared" si="9"/>
        <v>11409375</v>
      </c>
      <c r="Z49" s="80">
        <f t="shared" si="5"/>
        <v>86.84035486084879</v>
      </c>
      <c r="AA49" s="81">
        <f>SUM(AA41:AA48)</f>
        <v>13138333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5296986</v>
      </c>
      <c r="D51" s="66">
        <f t="shared" si="10"/>
        <v>0</v>
      </c>
      <c r="E51" s="67">
        <f t="shared" si="10"/>
        <v>6000000</v>
      </c>
      <c r="F51" s="67">
        <f t="shared" si="10"/>
        <v>6861000</v>
      </c>
      <c r="G51" s="67">
        <f t="shared" si="10"/>
        <v>95190</v>
      </c>
      <c r="H51" s="67">
        <f t="shared" si="10"/>
        <v>224220</v>
      </c>
      <c r="I51" s="67">
        <f t="shared" si="10"/>
        <v>393783</v>
      </c>
      <c r="J51" s="67">
        <f t="shared" si="10"/>
        <v>713193</v>
      </c>
      <c r="K51" s="67">
        <f t="shared" si="10"/>
        <v>286004</v>
      </c>
      <c r="L51" s="67">
        <f t="shared" si="10"/>
        <v>149454</v>
      </c>
      <c r="M51" s="67">
        <f t="shared" si="10"/>
        <v>1458349</v>
      </c>
      <c r="N51" s="67">
        <f t="shared" si="10"/>
        <v>1893807</v>
      </c>
      <c r="O51" s="67">
        <f t="shared" si="10"/>
        <v>513765</v>
      </c>
      <c r="P51" s="67">
        <f t="shared" si="10"/>
        <v>1055580</v>
      </c>
      <c r="Q51" s="67">
        <f t="shared" si="10"/>
        <v>842824</v>
      </c>
      <c r="R51" s="67">
        <f t="shared" si="10"/>
        <v>2412169</v>
      </c>
      <c r="S51" s="67">
        <f t="shared" si="10"/>
        <v>915247</v>
      </c>
      <c r="T51" s="67">
        <f t="shared" si="10"/>
        <v>0</v>
      </c>
      <c r="U51" s="67">
        <f t="shared" si="10"/>
        <v>1306597</v>
      </c>
      <c r="V51" s="67">
        <f t="shared" si="10"/>
        <v>2221844</v>
      </c>
      <c r="W51" s="67">
        <f t="shared" si="10"/>
        <v>7241013</v>
      </c>
      <c r="X51" s="67">
        <f t="shared" si="10"/>
        <v>6861000</v>
      </c>
      <c r="Y51" s="67">
        <f t="shared" si="10"/>
        <v>380013</v>
      </c>
      <c r="Z51" s="69">
        <f>+IF(X51&lt;&gt;0,+(Y51/X51)*100,0)</f>
        <v>5.538740708351552</v>
      </c>
      <c r="AA51" s="68">
        <f>SUM(AA57:AA61)</f>
        <v>6861000</v>
      </c>
    </row>
    <row r="52" spans="1:27" ht="13.5">
      <c r="A52" s="84" t="s">
        <v>32</v>
      </c>
      <c r="B52" s="47"/>
      <c r="C52" s="9">
        <v>125548</v>
      </c>
      <c r="D52" s="10"/>
      <c r="E52" s="11">
        <v>800000</v>
      </c>
      <c r="F52" s="11">
        <v>165000</v>
      </c>
      <c r="G52" s="11"/>
      <c r="H52" s="11"/>
      <c r="I52" s="11"/>
      <c r="J52" s="11"/>
      <c r="K52" s="11">
        <v>25488</v>
      </c>
      <c r="L52" s="11"/>
      <c r="M52" s="11"/>
      <c r="N52" s="11">
        <v>25488</v>
      </c>
      <c r="O52" s="11"/>
      <c r="P52" s="11">
        <v>6482</v>
      </c>
      <c r="Q52" s="11"/>
      <c r="R52" s="11">
        <v>6482</v>
      </c>
      <c r="S52" s="11"/>
      <c r="T52" s="11"/>
      <c r="U52" s="11"/>
      <c r="V52" s="11"/>
      <c r="W52" s="11">
        <v>31970</v>
      </c>
      <c r="X52" s="11">
        <v>165000</v>
      </c>
      <c r="Y52" s="11">
        <v>-133030</v>
      </c>
      <c r="Z52" s="2">
        <v>-80.62</v>
      </c>
      <c r="AA52" s="15">
        <v>165000</v>
      </c>
    </row>
    <row r="53" spans="1:27" ht="13.5">
      <c r="A53" s="84" t="s">
        <v>33</v>
      </c>
      <c r="B53" s="47"/>
      <c r="C53" s="9">
        <v>54531</v>
      </c>
      <c r="D53" s="10"/>
      <c r="E53" s="11">
        <v>1380000</v>
      </c>
      <c r="F53" s="11">
        <v>1610000</v>
      </c>
      <c r="G53" s="11"/>
      <c r="H53" s="11"/>
      <c r="I53" s="11">
        <v>185959</v>
      </c>
      <c r="J53" s="11">
        <v>185959</v>
      </c>
      <c r="K53" s="11">
        <v>1186</v>
      </c>
      <c r="L53" s="11"/>
      <c r="M53" s="11">
        <v>87290</v>
      </c>
      <c r="N53" s="11">
        <v>88476</v>
      </c>
      <c r="O53" s="11">
        <v>145075</v>
      </c>
      <c r="P53" s="11">
        <v>125037</v>
      </c>
      <c r="Q53" s="11">
        <v>177982</v>
      </c>
      <c r="R53" s="11">
        <v>448094</v>
      </c>
      <c r="S53" s="11">
        <v>210468</v>
      </c>
      <c r="T53" s="11"/>
      <c r="U53" s="11">
        <v>245778</v>
      </c>
      <c r="V53" s="11">
        <v>456246</v>
      </c>
      <c r="W53" s="11">
        <v>1178775</v>
      </c>
      <c r="X53" s="11">
        <v>1610000</v>
      </c>
      <c r="Y53" s="11">
        <v>-431225</v>
      </c>
      <c r="Z53" s="2">
        <v>-26.78</v>
      </c>
      <c r="AA53" s="15">
        <v>1610000</v>
      </c>
    </row>
    <row r="54" spans="1:27" ht="13.5">
      <c r="A54" s="84" t="s">
        <v>34</v>
      </c>
      <c r="B54" s="47"/>
      <c r="C54" s="9">
        <v>2171518</v>
      </c>
      <c r="D54" s="10"/>
      <c r="E54" s="11">
        <v>1000000</v>
      </c>
      <c r="F54" s="11">
        <v>1640000</v>
      </c>
      <c r="G54" s="11"/>
      <c r="H54" s="11">
        <v>133554</v>
      </c>
      <c r="I54" s="11">
        <v>181472</v>
      </c>
      <c r="J54" s="11">
        <v>315026</v>
      </c>
      <c r="K54" s="11">
        <v>146970</v>
      </c>
      <c r="L54" s="11"/>
      <c r="M54" s="11">
        <v>1187952</v>
      </c>
      <c r="N54" s="11">
        <v>1334922</v>
      </c>
      <c r="O54" s="11">
        <v>187200</v>
      </c>
      <c r="P54" s="11">
        <v>1013315</v>
      </c>
      <c r="Q54" s="11">
        <v>385250</v>
      </c>
      <c r="R54" s="11">
        <v>1585765</v>
      </c>
      <c r="S54" s="11">
        <v>392564</v>
      </c>
      <c r="T54" s="11"/>
      <c r="U54" s="11">
        <v>631117</v>
      </c>
      <c r="V54" s="11">
        <v>1023681</v>
      </c>
      <c r="W54" s="11">
        <v>4259394</v>
      </c>
      <c r="X54" s="11">
        <v>1640000</v>
      </c>
      <c r="Y54" s="11">
        <v>2619394</v>
      </c>
      <c r="Z54" s="2">
        <v>159.72</v>
      </c>
      <c r="AA54" s="15">
        <v>1640000</v>
      </c>
    </row>
    <row r="55" spans="1:27" ht="13.5">
      <c r="A55" s="84" t="s">
        <v>35</v>
      </c>
      <c r="B55" s="47"/>
      <c r="C55" s="9"/>
      <c r="D55" s="10"/>
      <c r="E55" s="11">
        <v>1400000</v>
      </c>
      <c r="F55" s="11">
        <v>2200000</v>
      </c>
      <c r="G55" s="11"/>
      <c r="H55" s="11"/>
      <c r="I55" s="11"/>
      <c r="J55" s="11"/>
      <c r="K55" s="11"/>
      <c r="L55" s="11"/>
      <c r="M55" s="11">
        <v>92800</v>
      </c>
      <c r="N55" s="11">
        <v>92800</v>
      </c>
      <c r="O55" s="11">
        <v>177135</v>
      </c>
      <c r="P55" s="11"/>
      <c r="Q55" s="11">
        <v>249827</v>
      </c>
      <c r="R55" s="11">
        <v>426962</v>
      </c>
      <c r="S55" s="11">
        <v>282450</v>
      </c>
      <c r="T55" s="11"/>
      <c r="U55" s="11">
        <v>399567</v>
      </c>
      <c r="V55" s="11">
        <v>682017</v>
      </c>
      <c r="W55" s="11">
        <v>1201779</v>
      </c>
      <c r="X55" s="11">
        <v>2200000</v>
      </c>
      <c r="Y55" s="11">
        <v>-998221</v>
      </c>
      <c r="Z55" s="2">
        <v>-45.37</v>
      </c>
      <c r="AA55" s="15">
        <v>2200000</v>
      </c>
    </row>
    <row r="56" spans="1:27" ht="13.5">
      <c r="A56" s="84" t="s">
        <v>36</v>
      </c>
      <c r="B56" s="47"/>
      <c r="C56" s="9">
        <v>757</v>
      </c>
      <c r="D56" s="10"/>
      <c r="E56" s="11"/>
      <c r="F56" s="11"/>
      <c r="G56" s="11"/>
      <c r="H56" s="11">
        <v>2700</v>
      </c>
      <c r="I56" s="11"/>
      <c r="J56" s="11">
        <v>2700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2700</v>
      </c>
      <c r="X56" s="11"/>
      <c r="Y56" s="11">
        <v>2700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2352354</v>
      </c>
      <c r="D57" s="50">
        <f t="shared" si="11"/>
        <v>0</v>
      </c>
      <c r="E57" s="51">
        <f t="shared" si="11"/>
        <v>4580000</v>
      </c>
      <c r="F57" s="51">
        <f t="shared" si="11"/>
        <v>5615000</v>
      </c>
      <c r="G57" s="51">
        <f t="shared" si="11"/>
        <v>0</v>
      </c>
      <c r="H57" s="51">
        <f t="shared" si="11"/>
        <v>136254</v>
      </c>
      <c r="I57" s="51">
        <f t="shared" si="11"/>
        <v>367431</v>
      </c>
      <c r="J57" s="51">
        <f t="shared" si="11"/>
        <v>503685</v>
      </c>
      <c r="K57" s="51">
        <f t="shared" si="11"/>
        <v>173644</v>
      </c>
      <c r="L57" s="51">
        <f t="shared" si="11"/>
        <v>0</v>
      </c>
      <c r="M57" s="51">
        <f t="shared" si="11"/>
        <v>1368042</v>
      </c>
      <c r="N57" s="51">
        <f t="shared" si="11"/>
        <v>1541686</v>
      </c>
      <c r="O57" s="51">
        <f t="shared" si="11"/>
        <v>509410</v>
      </c>
      <c r="P57" s="51">
        <f t="shared" si="11"/>
        <v>1144834</v>
      </c>
      <c r="Q57" s="51">
        <f t="shared" si="11"/>
        <v>813059</v>
      </c>
      <c r="R57" s="51">
        <f t="shared" si="11"/>
        <v>2467303</v>
      </c>
      <c r="S57" s="51">
        <f t="shared" si="11"/>
        <v>885482</v>
      </c>
      <c r="T57" s="51">
        <f t="shared" si="11"/>
        <v>0</v>
      </c>
      <c r="U57" s="51">
        <f t="shared" si="11"/>
        <v>1276462</v>
      </c>
      <c r="V57" s="51">
        <f t="shared" si="11"/>
        <v>2161944</v>
      </c>
      <c r="W57" s="51">
        <f t="shared" si="11"/>
        <v>6674618</v>
      </c>
      <c r="X57" s="51">
        <f t="shared" si="11"/>
        <v>5615000</v>
      </c>
      <c r="Y57" s="51">
        <f t="shared" si="11"/>
        <v>1059618</v>
      </c>
      <c r="Z57" s="52">
        <f>+IF(X57&lt;&gt;0,+(Y57/X57)*100,0)</f>
        <v>18.87120213713268</v>
      </c>
      <c r="AA57" s="53">
        <f>SUM(AA52:AA56)</f>
        <v>5615000</v>
      </c>
    </row>
    <row r="58" spans="1:27" ht="13.5">
      <c r="A58" s="86" t="s">
        <v>38</v>
      </c>
      <c r="B58" s="35"/>
      <c r="C58" s="9">
        <v>17975</v>
      </c>
      <c r="D58" s="10"/>
      <c r="E58" s="11">
        <v>340000</v>
      </c>
      <c r="F58" s="11">
        <v>155000</v>
      </c>
      <c r="G58" s="11"/>
      <c r="H58" s="11"/>
      <c r="I58" s="11"/>
      <c r="J58" s="11"/>
      <c r="K58" s="11">
        <v>33041</v>
      </c>
      <c r="L58" s="11"/>
      <c r="M58" s="11">
        <v>62000</v>
      </c>
      <c r="N58" s="11">
        <v>95041</v>
      </c>
      <c r="O58" s="11"/>
      <c r="P58" s="11"/>
      <c r="Q58" s="11"/>
      <c r="R58" s="11"/>
      <c r="S58" s="11"/>
      <c r="T58" s="11"/>
      <c r="U58" s="11"/>
      <c r="V58" s="11"/>
      <c r="W58" s="11">
        <v>95041</v>
      </c>
      <c r="X58" s="11">
        <v>155000</v>
      </c>
      <c r="Y58" s="11">
        <v>-59959</v>
      </c>
      <c r="Z58" s="2">
        <v>-38.68</v>
      </c>
      <c r="AA58" s="15">
        <v>155000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2926657</v>
      </c>
      <c r="D61" s="10"/>
      <c r="E61" s="11">
        <v>1080000</v>
      </c>
      <c r="F61" s="11">
        <v>1091000</v>
      </c>
      <c r="G61" s="11">
        <v>95190</v>
      </c>
      <c r="H61" s="11">
        <v>87966</v>
      </c>
      <c r="I61" s="11">
        <v>26352</v>
      </c>
      <c r="J61" s="11">
        <v>209508</v>
      </c>
      <c r="K61" s="11">
        <v>79319</v>
      </c>
      <c r="L61" s="11">
        <v>149454</v>
      </c>
      <c r="M61" s="11">
        <v>28307</v>
      </c>
      <c r="N61" s="11">
        <v>257080</v>
      </c>
      <c r="O61" s="11">
        <v>4355</v>
      </c>
      <c r="P61" s="11">
        <v>-89254</v>
      </c>
      <c r="Q61" s="11">
        <v>29765</v>
      </c>
      <c r="R61" s="11">
        <v>-55134</v>
      </c>
      <c r="S61" s="11">
        <v>29765</v>
      </c>
      <c r="T61" s="11"/>
      <c r="U61" s="11">
        <v>30135</v>
      </c>
      <c r="V61" s="11">
        <v>59900</v>
      </c>
      <c r="W61" s="11">
        <v>471354</v>
      </c>
      <c r="X61" s="11">
        <v>1091000</v>
      </c>
      <c r="Y61" s="11">
        <v>-619646</v>
      </c>
      <c r="Z61" s="2">
        <v>-56.8</v>
      </c>
      <c r="AA61" s="15">
        <v>1091000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5296986</v>
      </c>
      <c r="D66" s="13"/>
      <c r="E66" s="14">
        <v>6000000</v>
      </c>
      <c r="F66" s="14">
        <v>6861000</v>
      </c>
      <c r="G66" s="14">
        <v>103611</v>
      </c>
      <c r="H66" s="14">
        <v>243000</v>
      </c>
      <c r="I66" s="14">
        <v>103611</v>
      </c>
      <c r="J66" s="14">
        <v>450222</v>
      </c>
      <c r="K66" s="14">
        <v>286005</v>
      </c>
      <c r="L66" s="14">
        <v>994732</v>
      </c>
      <c r="M66" s="14">
        <v>1458350</v>
      </c>
      <c r="N66" s="14">
        <v>2739087</v>
      </c>
      <c r="O66" s="14">
        <v>513765</v>
      </c>
      <c r="P66" s="14">
        <v>1055581</v>
      </c>
      <c r="Q66" s="14">
        <v>842824</v>
      </c>
      <c r="R66" s="14">
        <v>2412170</v>
      </c>
      <c r="S66" s="14">
        <v>915248</v>
      </c>
      <c r="T66" s="14">
        <v>1098174</v>
      </c>
      <c r="U66" s="14">
        <v>1306597</v>
      </c>
      <c r="V66" s="14">
        <v>3320019</v>
      </c>
      <c r="W66" s="14">
        <v>8921498</v>
      </c>
      <c r="X66" s="14">
        <v>6861000</v>
      </c>
      <c r="Y66" s="14">
        <v>2060498</v>
      </c>
      <c r="Z66" s="2">
        <v>30.03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5296986</v>
      </c>
      <c r="D69" s="78">
        <f t="shared" si="12"/>
        <v>0</v>
      </c>
      <c r="E69" s="79">
        <f t="shared" si="12"/>
        <v>6000000</v>
      </c>
      <c r="F69" s="79">
        <f t="shared" si="12"/>
        <v>6861000</v>
      </c>
      <c r="G69" s="79">
        <f t="shared" si="12"/>
        <v>103611</v>
      </c>
      <c r="H69" s="79">
        <f t="shared" si="12"/>
        <v>243000</v>
      </c>
      <c r="I69" s="79">
        <f t="shared" si="12"/>
        <v>103611</v>
      </c>
      <c r="J69" s="79">
        <f t="shared" si="12"/>
        <v>450222</v>
      </c>
      <c r="K69" s="79">
        <f t="shared" si="12"/>
        <v>286005</v>
      </c>
      <c r="L69" s="79">
        <f t="shared" si="12"/>
        <v>994732</v>
      </c>
      <c r="M69" s="79">
        <f t="shared" si="12"/>
        <v>1458350</v>
      </c>
      <c r="N69" s="79">
        <f t="shared" si="12"/>
        <v>2739087</v>
      </c>
      <c r="O69" s="79">
        <f t="shared" si="12"/>
        <v>513765</v>
      </c>
      <c r="P69" s="79">
        <f t="shared" si="12"/>
        <v>1055581</v>
      </c>
      <c r="Q69" s="79">
        <f t="shared" si="12"/>
        <v>842824</v>
      </c>
      <c r="R69" s="79">
        <f t="shared" si="12"/>
        <v>2412170</v>
      </c>
      <c r="S69" s="79">
        <f t="shared" si="12"/>
        <v>915248</v>
      </c>
      <c r="T69" s="79">
        <f t="shared" si="12"/>
        <v>1098174</v>
      </c>
      <c r="U69" s="79">
        <f t="shared" si="12"/>
        <v>1306597</v>
      </c>
      <c r="V69" s="79">
        <f t="shared" si="12"/>
        <v>3320019</v>
      </c>
      <c r="W69" s="79">
        <f t="shared" si="12"/>
        <v>8921498</v>
      </c>
      <c r="X69" s="79">
        <f t="shared" si="12"/>
        <v>6861000</v>
      </c>
      <c r="Y69" s="79">
        <f t="shared" si="12"/>
        <v>2060498</v>
      </c>
      <c r="Z69" s="80">
        <f>+IF(X69&lt;&gt;0,+(Y69/X69)*100,0)</f>
        <v>30.032036146334352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8573106</v>
      </c>
      <c r="D5" s="42">
        <f t="shared" si="0"/>
        <v>0</v>
      </c>
      <c r="E5" s="43">
        <f t="shared" si="0"/>
        <v>8190000</v>
      </c>
      <c r="F5" s="43">
        <f t="shared" si="0"/>
        <v>8418620</v>
      </c>
      <c r="G5" s="43">
        <f t="shared" si="0"/>
        <v>657862</v>
      </c>
      <c r="H5" s="43">
        <f t="shared" si="0"/>
        <v>35940</v>
      </c>
      <c r="I5" s="43">
        <f t="shared" si="0"/>
        <v>0</v>
      </c>
      <c r="J5" s="43">
        <f t="shared" si="0"/>
        <v>693802</v>
      </c>
      <c r="K5" s="43">
        <f t="shared" si="0"/>
        <v>17719</v>
      </c>
      <c r="L5" s="43">
        <f t="shared" si="0"/>
        <v>978340</v>
      </c>
      <c r="M5" s="43">
        <f t="shared" si="0"/>
        <v>2218193</v>
      </c>
      <c r="N5" s="43">
        <f t="shared" si="0"/>
        <v>3214252</v>
      </c>
      <c r="O5" s="43">
        <f t="shared" si="0"/>
        <v>1519118</v>
      </c>
      <c r="P5" s="43">
        <f t="shared" si="0"/>
        <v>386079</v>
      </c>
      <c r="Q5" s="43">
        <f t="shared" si="0"/>
        <v>1293934</v>
      </c>
      <c r="R5" s="43">
        <f t="shared" si="0"/>
        <v>3199131</v>
      </c>
      <c r="S5" s="43">
        <f t="shared" si="0"/>
        <v>515608</v>
      </c>
      <c r="T5" s="43">
        <f t="shared" si="0"/>
        <v>128895</v>
      </c>
      <c r="U5" s="43">
        <f t="shared" si="0"/>
        <v>792619</v>
      </c>
      <c r="V5" s="43">
        <f t="shared" si="0"/>
        <v>1437122</v>
      </c>
      <c r="W5" s="43">
        <f t="shared" si="0"/>
        <v>8544307</v>
      </c>
      <c r="X5" s="43">
        <f t="shared" si="0"/>
        <v>8418620</v>
      </c>
      <c r="Y5" s="43">
        <f t="shared" si="0"/>
        <v>125687</v>
      </c>
      <c r="Z5" s="44">
        <f>+IF(X5&lt;&gt;0,+(Y5/X5)*100,0)</f>
        <v>1.492964405092521</v>
      </c>
      <c r="AA5" s="45">
        <f>SUM(AA11:AA18)</f>
        <v>8418620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7436006</v>
      </c>
      <c r="D7" s="10"/>
      <c r="E7" s="11">
        <v>5500000</v>
      </c>
      <c r="F7" s="11">
        <v>5500000</v>
      </c>
      <c r="G7" s="11"/>
      <c r="H7" s="11"/>
      <c r="I7" s="11"/>
      <c r="J7" s="11"/>
      <c r="K7" s="11"/>
      <c r="L7" s="11">
        <v>899289</v>
      </c>
      <c r="M7" s="11">
        <v>1637973</v>
      </c>
      <c r="N7" s="11">
        <v>2537262</v>
      </c>
      <c r="O7" s="11">
        <v>723804</v>
      </c>
      <c r="P7" s="11">
        <v>270824</v>
      </c>
      <c r="Q7" s="11">
        <v>935079</v>
      </c>
      <c r="R7" s="11">
        <v>1929707</v>
      </c>
      <c r="S7" s="11">
        <v>96703</v>
      </c>
      <c r="T7" s="11">
        <v>2543</v>
      </c>
      <c r="U7" s="11">
        <v>720745</v>
      </c>
      <c r="V7" s="11">
        <v>819991</v>
      </c>
      <c r="W7" s="11">
        <v>5286960</v>
      </c>
      <c r="X7" s="11">
        <v>5500000</v>
      </c>
      <c r="Y7" s="11">
        <v>-213040</v>
      </c>
      <c r="Z7" s="2">
        <v>-3.87</v>
      </c>
      <c r="AA7" s="15">
        <v>5500000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392105</v>
      </c>
      <c r="T10" s="11"/>
      <c r="U10" s="11"/>
      <c r="V10" s="11">
        <v>392105</v>
      </c>
      <c r="W10" s="11">
        <v>392105</v>
      </c>
      <c r="X10" s="11"/>
      <c r="Y10" s="11">
        <v>392105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7436006</v>
      </c>
      <c r="D11" s="50">
        <f t="shared" si="1"/>
        <v>0</v>
      </c>
      <c r="E11" s="51">
        <f t="shared" si="1"/>
        <v>5500000</v>
      </c>
      <c r="F11" s="51">
        <f t="shared" si="1"/>
        <v>5500000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899289</v>
      </c>
      <c r="M11" s="51">
        <f t="shared" si="1"/>
        <v>1637973</v>
      </c>
      <c r="N11" s="51">
        <f t="shared" si="1"/>
        <v>2537262</v>
      </c>
      <c r="O11" s="51">
        <f t="shared" si="1"/>
        <v>723804</v>
      </c>
      <c r="P11" s="51">
        <f t="shared" si="1"/>
        <v>270824</v>
      </c>
      <c r="Q11" s="51">
        <f t="shared" si="1"/>
        <v>935079</v>
      </c>
      <c r="R11" s="51">
        <f t="shared" si="1"/>
        <v>1929707</v>
      </c>
      <c r="S11" s="51">
        <f t="shared" si="1"/>
        <v>488808</v>
      </c>
      <c r="T11" s="51">
        <f t="shared" si="1"/>
        <v>2543</v>
      </c>
      <c r="U11" s="51">
        <f t="shared" si="1"/>
        <v>720745</v>
      </c>
      <c r="V11" s="51">
        <f t="shared" si="1"/>
        <v>1212096</v>
      </c>
      <c r="W11" s="51">
        <f t="shared" si="1"/>
        <v>5679065</v>
      </c>
      <c r="X11" s="51">
        <f t="shared" si="1"/>
        <v>5500000</v>
      </c>
      <c r="Y11" s="51">
        <f t="shared" si="1"/>
        <v>179065</v>
      </c>
      <c r="Z11" s="52">
        <f>+IF(X11&lt;&gt;0,+(Y11/X11)*100,0)</f>
        <v>3.2557272727272726</v>
      </c>
      <c r="AA11" s="53">
        <f>SUM(AA6:AA10)</f>
        <v>5500000</v>
      </c>
    </row>
    <row r="12" spans="1:27" ht="13.5">
      <c r="A12" s="54" t="s">
        <v>38</v>
      </c>
      <c r="B12" s="35"/>
      <c r="C12" s="9">
        <v>449557</v>
      </c>
      <c r="D12" s="10"/>
      <c r="E12" s="11"/>
      <c r="F12" s="11">
        <v>100000</v>
      </c>
      <c r="G12" s="11"/>
      <c r="H12" s="11"/>
      <c r="I12" s="11"/>
      <c r="J12" s="11"/>
      <c r="K12" s="11"/>
      <c r="L12" s="11"/>
      <c r="M12" s="11"/>
      <c r="N12" s="11"/>
      <c r="O12" s="11">
        <v>690314</v>
      </c>
      <c r="P12" s="11"/>
      <c r="Q12" s="11"/>
      <c r="R12" s="11">
        <v>690314</v>
      </c>
      <c r="S12" s="11"/>
      <c r="T12" s="11"/>
      <c r="U12" s="11"/>
      <c r="V12" s="11"/>
      <c r="W12" s="11">
        <v>690314</v>
      </c>
      <c r="X12" s="11">
        <v>100000</v>
      </c>
      <c r="Y12" s="11">
        <v>590314</v>
      </c>
      <c r="Z12" s="2">
        <v>590.31</v>
      </c>
      <c r="AA12" s="15">
        <v>100000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687543</v>
      </c>
      <c r="D15" s="10"/>
      <c r="E15" s="11">
        <v>2690000</v>
      </c>
      <c r="F15" s="11">
        <v>2818620</v>
      </c>
      <c r="G15" s="11">
        <v>657862</v>
      </c>
      <c r="H15" s="11">
        <v>35940</v>
      </c>
      <c r="I15" s="11"/>
      <c r="J15" s="11">
        <v>693802</v>
      </c>
      <c r="K15" s="11">
        <v>17719</v>
      </c>
      <c r="L15" s="11">
        <v>79051</v>
      </c>
      <c r="M15" s="11">
        <v>580220</v>
      </c>
      <c r="N15" s="11">
        <v>676990</v>
      </c>
      <c r="O15" s="11">
        <v>105000</v>
      </c>
      <c r="P15" s="11">
        <v>115255</v>
      </c>
      <c r="Q15" s="11">
        <v>358855</v>
      </c>
      <c r="R15" s="11">
        <v>579110</v>
      </c>
      <c r="S15" s="11">
        <v>26800</v>
      </c>
      <c r="T15" s="11">
        <v>126352</v>
      </c>
      <c r="U15" s="11">
        <v>71874</v>
      </c>
      <c r="V15" s="11">
        <v>225026</v>
      </c>
      <c r="W15" s="11">
        <v>2174928</v>
      </c>
      <c r="X15" s="11">
        <v>2818620</v>
      </c>
      <c r="Y15" s="11">
        <v>-643692</v>
      </c>
      <c r="Z15" s="2">
        <v>-22.84</v>
      </c>
      <c r="AA15" s="15">
        <v>2818620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35082658</v>
      </c>
      <c r="D20" s="59">
        <f t="shared" si="2"/>
        <v>0</v>
      </c>
      <c r="E20" s="60">
        <f t="shared" si="2"/>
        <v>33116800</v>
      </c>
      <c r="F20" s="60">
        <f t="shared" si="2"/>
        <v>43474603</v>
      </c>
      <c r="G20" s="60">
        <f t="shared" si="2"/>
        <v>29165</v>
      </c>
      <c r="H20" s="60">
        <f t="shared" si="2"/>
        <v>1179434</v>
      </c>
      <c r="I20" s="60">
        <f t="shared" si="2"/>
        <v>592696</v>
      </c>
      <c r="J20" s="60">
        <f t="shared" si="2"/>
        <v>1801295</v>
      </c>
      <c r="K20" s="60">
        <f t="shared" si="2"/>
        <v>7425375</v>
      </c>
      <c r="L20" s="60">
        <f t="shared" si="2"/>
        <v>192082</v>
      </c>
      <c r="M20" s="60">
        <f t="shared" si="2"/>
        <v>840724</v>
      </c>
      <c r="N20" s="60">
        <f t="shared" si="2"/>
        <v>8458181</v>
      </c>
      <c r="O20" s="60">
        <f t="shared" si="2"/>
        <v>532491</v>
      </c>
      <c r="P20" s="60">
        <f t="shared" si="2"/>
        <v>986584</v>
      </c>
      <c r="Q20" s="60">
        <f t="shared" si="2"/>
        <v>4772605</v>
      </c>
      <c r="R20" s="60">
        <f t="shared" si="2"/>
        <v>6291680</v>
      </c>
      <c r="S20" s="60">
        <f t="shared" si="2"/>
        <v>6884044</v>
      </c>
      <c r="T20" s="60">
        <f t="shared" si="2"/>
        <v>2130932</v>
      </c>
      <c r="U20" s="60">
        <f t="shared" si="2"/>
        <v>8340137</v>
      </c>
      <c r="V20" s="60">
        <f t="shared" si="2"/>
        <v>17355113</v>
      </c>
      <c r="W20" s="60">
        <f t="shared" si="2"/>
        <v>33906269</v>
      </c>
      <c r="X20" s="60">
        <f t="shared" si="2"/>
        <v>43474603</v>
      </c>
      <c r="Y20" s="60">
        <f t="shared" si="2"/>
        <v>-9568334</v>
      </c>
      <c r="Z20" s="61">
        <f>+IF(X20&lt;&gt;0,+(Y20/X20)*100,0)</f>
        <v>-22.00901984084823</v>
      </c>
      <c r="AA20" s="62">
        <f>SUM(AA26:AA33)</f>
        <v>43474603</v>
      </c>
    </row>
    <row r="21" spans="1:27" ht="13.5">
      <c r="A21" s="46" t="s">
        <v>32</v>
      </c>
      <c r="B21" s="47"/>
      <c r="C21" s="9">
        <v>22533876</v>
      </c>
      <c r="D21" s="10"/>
      <c r="E21" s="11">
        <v>5624480</v>
      </c>
      <c r="F21" s="11">
        <v>12856376</v>
      </c>
      <c r="G21" s="11">
        <v>29165</v>
      </c>
      <c r="H21" s="11">
        <v>1179434</v>
      </c>
      <c r="I21" s="11">
        <v>503785</v>
      </c>
      <c r="J21" s="11">
        <v>1712384</v>
      </c>
      <c r="K21" s="11">
        <v>115824</v>
      </c>
      <c r="L21" s="11">
        <v>58354</v>
      </c>
      <c r="M21" s="11">
        <v>830164</v>
      </c>
      <c r="N21" s="11">
        <v>1004342</v>
      </c>
      <c r="O21" s="11">
        <v>83118</v>
      </c>
      <c r="P21" s="11">
        <v>918362</v>
      </c>
      <c r="Q21" s="11">
        <v>643078</v>
      </c>
      <c r="R21" s="11">
        <v>1644558</v>
      </c>
      <c r="S21" s="11">
        <v>6405652</v>
      </c>
      <c r="T21" s="11">
        <v>247243</v>
      </c>
      <c r="U21" s="11">
        <v>885115</v>
      </c>
      <c r="V21" s="11">
        <v>7538010</v>
      </c>
      <c r="W21" s="11">
        <v>11899294</v>
      </c>
      <c r="X21" s="11">
        <v>12856376</v>
      </c>
      <c r="Y21" s="11">
        <v>-957082</v>
      </c>
      <c r="Z21" s="2">
        <v>-7.44</v>
      </c>
      <c r="AA21" s="15">
        <v>12856376</v>
      </c>
    </row>
    <row r="22" spans="1:27" ht="13.5">
      <c r="A22" s="46" t="s">
        <v>33</v>
      </c>
      <c r="B22" s="47"/>
      <c r="C22" s="9">
        <v>9629311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300000</v>
      </c>
      <c r="F23" s="11">
        <v>4914700</v>
      </c>
      <c r="G23" s="11"/>
      <c r="H23" s="11"/>
      <c r="I23" s="11">
        <v>67840</v>
      </c>
      <c r="J23" s="11">
        <v>67840</v>
      </c>
      <c r="K23" s="11">
        <v>130041</v>
      </c>
      <c r="L23" s="11">
        <v>101760</v>
      </c>
      <c r="M23" s="11"/>
      <c r="N23" s="11">
        <v>231801</v>
      </c>
      <c r="O23" s="11"/>
      <c r="P23" s="11"/>
      <c r="Q23" s="11"/>
      <c r="R23" s="11"/>
      <c r="S23" s="11">
        <v>3378273</v>
      </c>
      <c r="T23" s="11"/>
      <c r="U23" s="11"/>
      <c r="V23" s="11">
        <v>3378273</v>
      </c>
      <c r="W23" s="11">
        <v>3677914</v>
      </c>
      <c r="X23" s="11">
        <v>4914700</v>
      </c>
      <c r="Y23" s="11">
        <v>-1236786</v>
      </c>
      <c r="Z23" s="2">
        <v>-25.17</v>
      </c>
      <c r="AA23" s="15">
        <v>4914700</v>
      </c>
    </row>
    <row r="24" spans="1:27" ht="13.5">
      <c r="A24" s="46" t="s">
        <v>35</v>
      </c>
      <c r="B24" s="47"/>
      <c r="C24" s="9">
        <v>257579</v>
      </c>
      <c r="D24" s="10"/>
      <c r="E24" s="11">
        <v>26067320</v>
      </c>
      <c r="F24" s="11">
        <v>22260952</v>
      </c>
      <c r="G24" s="11"/>
      <c r="H24" s="11"/>
      <c r="I24" s="11"/>
      <c r="J24" s="11"/>
      <c r="K24" s="11">
        <v>7179510</v>
      </c>
      <c r="L24" s="11">
        <v>7200</v>
      </c>
      <c r="M24" s="11">
        <v>10560</v>
      </c>
      <c r="N24" s="11">
        <v>7197270</v>
      </c>
      <c r="O24" s="11">
        <v>409666</v>
      </c>
      <c r="P24" s="11"/>
      <c r="Q24" s="11">
        <v>4070607</v>
      </c>
      <c r="R24" s="11">
        <v>4480273</v>
      </c>
      <c r="S24" s="11">
        <v>-3705966</v>
      </c>
      <c r="T24" s="11">
        <v>1801056</v>
      </c>
      <c r="U24" s="11">
        <v>7326423</v>
      </c>
      <c r="V24" s="11">
        <v>5421513</v>
      </c>
      <c r="W24" s="11">
        <v>17099056</v>
      </c>
      <c r="X24" s="11">
        <v>22260952</v>
      </c>
      <c r="Y24" s="11">
        <v>-5161896</v>
      </c>
      <c r="Z24" s="2">
        <v>-23.19</v>
      </c>
      <c r="AA24" s="15">
        <v>22260952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32420766</v>
      </c>
      <c r="D26" s="50">
        <f t="shared" si="3"/>
        <v>0</v>
      </c>
      <c r="E26" s="51">
        <f t="shared" si="3"/>
        <v>31991800</v>
      </c>
      <c r="F26" s="51">
        <f t="shared" si="3"/>
        <v>40032028</v>
      </c>
      <c r="G26" s="51">
        <f t="shared" si="3"/>
        <v>29165</v>
      </c>
      <c r="H26" s="51">
        <f t="shared" si="3"/>
        <v>1179434</v>
      </c>
      <c r="I26" s="51">
        <f t="shared" si="3"/>
        <v>571625</v>
      </c>
      <c r="J26" s="51">
        <f t="shared" si="3"/>
        <v>1780224</v>
      </c>
      <c r="K26" s="51">
        <f t="shared" si="3"/>
        <v>7425375</v>
      </c>
      <c r="L26" s="51">
        <f t="shared" si="3"/>
        <v>167314</v>
      </c>
      <c r="M26" s="51">
        <f t="shared" si="3"/>
        <v>840724</v>
      </c>
      <c r="N26" s="51">
        <f t="shared" si="3"/>
        <v>8433413</v>
      </c>
      <c r="O26" s="51">
        <f t="shared" si="3"/>
        <v>492784</v>
      </c>
      <c r="P26" s="51">
        <f t="shared" si="3"/>
        <v>918362</v>
      </c>
      <c r="Q26" s="51">
        <f t="shared" si="3"/>
        <v>4713685</v>
      </c>
      <c r="R26" s="51">
        <f t="shared" si="3"/>
        <v>6124831</v>
      </c>
      <c r="S26" s="51">
        <f t="shared" si="3"/>
        <v>6077959</v>
      </c>
      <c r="T26" s="51">
        <f t="shared" si="3"/>
        <v>2048299</v>
      </c>
      <c r="U26" s="51">
        <f t="shared" si="3"/>
        <v>8211538</v>
      </c>
      <c r="V26" s="51">
        <f t="shared" si="3"/>
        <v>16337796</v>
      </c>
      <c r="W26" s="51">
        <f t="shared" si="3"/>
        <v>32676264</v>
      </c>
      <c r="X26" s="51">
        <f t="shared" si="3"/>
        <v>40032028</v>
      </c>
      <c r="Y26" s="51">
        <f t="shared" si="3"/>
        <v>-7355764</v>
      </c>
      <c r="Z26" s="52">
        <f>+IF(X26&lt;&gt;0,+(Y26/X26)*100,0)</f>
        <v>-18.374697379807987</v>
      </c>
      <c r="AA26" s="53">
        <f>SUM(AA21:AA25)</f>
        <v>40032028</v>
      </c>
    </row>
    <row r="27" spans="1:27" ht="13.5">
      <c r="A27" s="54" t="s">
        <v>38</v>
      </c>
      <c r="B27" s="64"/>
      <c r="C27" s="9">
        <v>2661892</v>
      </c>
      <c r="D27" s="10"/>
      <c r="E27" s="11">
        <v>695000</v>
      </c>
      <c r="F27" s="11">
        <v>2839475</v>
      </c>
      <c r="G27" s="11"/>
      <c r="H27" s="11"/>
      <c r="I27" s="11"/>
      <c r="J27" s="11"/>
      <c r="K27" s="11"/>
      <c r="L27" s="11"/>
      <c r="M27" s="11"/>
      <c r="N27" s="11"/>
      <c r="O27" s="11">
        <v>39707</v>
      </c>
      <c r="P27" s="11">
        <v>10854</v>
      </c>
      <c r="Q27" s="11">
        <v>58920</v>
      </c>
      <c r="R27" s="11">
        <v>109481</v>
      </c>
      <c r="S27" s="11">
        <v>794245</v>
      </c>
      <c r="T27" s="11">
        <v>76936</v>
      </c>
      <c r="U27" s="11">
        <v>128599</v>
      </c>
      <c r="V27" s="11">
        <v>999780</v>
      </c>
      <c r="W27" s="11">
        <v>1109261</v>
      </c>
      <c r="X27" s="11">
        <v>2839475</v>
      </c>
      <c r="Y27" s="11">
        <v>-1730214</v>
      </c>
      <c r="Z27" s="2">
        <v>-60.93</v>
      </c>
      <c r="AA27" s="15">
        <v>2839475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430000</v>
      </c>
      <c r="F30" s="11">
        <v>603100</v>
      </c>
      <c r="G30" s="11"/>
      <c r="H30" s="11"/>
      <c r="I30" s="11">
        <v>21071</v>
      </c>
      <c r="J30" s="11">
        <v>21071</v>
      </c>
      <c r="K30" s="11"/>
      <c r="L30" s="11">
        <v>24768</v>
      </c>
      <c r="M30" s="11"/>
      <c r="N30" s="11">
        <v>24768</v>
      </c>
      <c r="O30" s="11"/>
      <c r="P30" s="11">
        <v>57368</v>
      </c>
      <c r="Q30" s="11"/>
      <c r="R30" s="11">
        <v>57368</v>
      </c>
      <c r="S30" s="11">
        <v>11840</v>
      </c>
      <c r="T30" s="11">
        <v>5697</v>
      </c>
      <c r="U30" s="11"/>
      <c r="V30" s="11">
        <v>17537</v>
      </c>
      <c r="W30" s="11">
        <v>120744</v>
      </c>
      <c r="X30" s="11">
        <v>603100</v>
      </c>
      <c r="Y30" s="11">
        <v>-482356</v>
      </c>
      <c r="Z30" s="2">
        <v>-79.98</v>
      </c>
      <c r="AA30" s="15">
        <v>603100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22533876</v>
      </c>
      <c r="D36" s="10">
        <f t="shared" si="4"/>
        <v>0</v>
      </c>
      <c r="E36" s="11">
        <f t="shared" si="4"/>
        <v>5624480</v>
      </c>
      <c r="F36" s="11">
        <f t="shared" si="4"/>
        <v>12856376</v>
      </c>
      <c r="G36" s="11">
        <f t="shared" si="4"/>
        <v>29165</v>
      </c>
      <c r="H36" s="11">
        <f t="shared" si="4"/>
        <v>1179434</v>
      </c>
      <c r="I36" s="11">
        <f t="shared" si="4"/>
        <v>503785</v>
      </c>
      <c r="J36" s="11">
        <f t="shared" si="4"/>
        <v>1712384</v>
      </c>
      <c r="K36" s="11">
        <f t="shared" si="4"/>
        <v>115824</v>
      </c>
      <c r="L36" s="11">
        <f t="shared" si="4"/>
        <v>58354</v>
      </c>
      <c r="M36" s="11">
        <f t="shared" si="4"/>
        <v>830164</v>
      </c>
      <c r="N36" s="11">
        <f t="shared" si="4"/>
        <v>1004342</v>
      </c>
      <c r="O36" s="11">
        <f t="shared" si="4"/>
        <v>83118</v>
      </c>
      <c r="P36" s="11">
        <f t="shared" si="4"/>
        <v>918362</v>
      </c>
      <c r="Q36" s="11">
        <f t="shared" si="4"/>
        <v>643078</v>
      </c>
      <c r="R36" s="11">
        <f t="shared" si="4"/>
        <v>1644558</v>
      </c>
      <c r="S36" s="11">
        <f t="shared" si="4"/>
        <v>6405652</v>
      </c>
      <c r="T36" s="11">
        <f t="shared" si="4"/>
        <v>247243</v>
      </c>
      <c r="U36" s="11">
        <f t="shared" si="4"/>
        <v>885115</v>
      </c>
      <c r="V36" s="11">
        <f t="shared" si="4"/>
        <v>7538010</v>
      </c>
      <c r="W36" s="11">
        <f t="shared" si="4"/>
        <v>11899294</v>
      </c>
      <c r="X36" s="11">
        <f t="shared" si="4"/>
        <v>12856376</v>
      </c>
      <c r="Y36" s="11">
        <f t="shared" si="4"/>
        <v>-957082</v>
      </c>
      <c r="Z36" s="2">
        <f aca="true" t="shared" si="5" ref="Z36:Z49">+IF(X36&lt;&gt;0,+(Y36/X36)*100,0)</f>
        <v>-7.4444151291157015</v>
      </c>
      <c r="AA36" s="15">
        <f>AA6+AA21</f>
        <v>12856376</v>
      </c>
    </row>
    <row r="37" spans="1:27" ht="13.5">
      <c r="A37" s="46" t="s">
        <v>33</v>
      </c>
      <c r="B37" s="47"/>
      <c r="C37" s="9">
        <f t="shared" si="4"/>
        <v>17065317</v>
      </c>
      <c r="D37" s="10">
        <f t="shared" si="4"/>
        <v>0</v>
      </c>
      <c r="E37" s="11">
        <f t="shared" si="4"/>
        <v>5500000</v>
      </c>
      <c r="F37" s="11">
        <f t="shared" si="4"/>
        <v>5500000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899289</v>
      </c>
      <c r="M37" s="11">
        <f t="shared" si="4"/>
        <v>1637973</v>
      </c>
      <c r="N37" s="11">
        <f t="shared" si="4"/>
        <v>2537262</v>
      </c>
      <c r="O37" s="11">
        <f t="shared" si="4"/>
        <v>723804</v>
      </c>
      <c r="P37" s="11">
        <f t="shared" si="4"/>
        <v>270824</v>
      </c>
      <c r="Q37" s="11">
        <f t="shared" si="4"/>
        <v>935079</v>
      </c>
      <c r="R37" s="11">
        <f t="shared" si="4"/>
        <v>1929707</v>
      </c>
      <c r="S37" s="11">
        <f t="shared" si="4"/>
        <v>96703</v>
      </c>
      <c r="T37" s="11">
        <f t="shared" si="4"/>
        <v>2543</v>
      </c>
      <c r="U37" s="11">
        <f t="shared" si="4"/>
        <v>720745</v>
      </c>
      <c r="V37" s="11">
        <f t="shared" si="4"/>
        <v>819991</v>
      </c>
      <c r="W37" s="11">
        <f t="shared" si="4"/>
        <v>5286960</v>
      </c>
      <c r="X37" s="11">
        <f t="shared" si="4"/>
        <v>5500000</v>
      </c>
      <c r="Y37" s="11">
        <f t="shared" si="4"/>
        <v>-213040</v>
      </c>
      <c r="Z37" s="2">
        <f t="shared" si="5"/>
        <v>-3.8734545454545453</v>
      </c>
      <c r="AA37" s="15">
        <f>AA7+AA22</f>
        <v>5500000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300000</v>
      </c>
      <c r="F38" s="11">
        <f t="shared" si="4"/>
        <v>4914700</v>
      </c>
      <c r="G38" s="11">
        <f t="shared" si="4"/>
        <v>0</v>
      </c>
      <c r="H38" s="11">
        <f t="shared" si="4"/>
        <v>0</v>
      </c>
      <c r="I38" s="11">
        <f t="shared" si="4"/>
        <v>67840</v>
      </c>
      <c r="J38" s="11">
        <f t="shared" si="4"/>
        <v>67840</v>
      </c>
      <c r="K38" s="11">
        <f t="shared" si="4"/>
        <v>130041</v>
      </c>
      <c r="L38" s="11">
        <f t="shared" si="4"/>
        <v>101760</v>
      </c>
      <c r="M38" s="11">
        <f t="shared" si="4"/>
        <v>0</v>
      </c>
      <c r="N38" s="11">
        <f t="shared" si="4"/>
        <v>231801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3378273</v>
      </c>
      <c r="T38" s="11">
        <f t="shared" si="4"/>
        <v>0</v>
      </c>
      <c r="U38" s="11">
        <f t="shared" si="4"/>
        <v>0</v>
      </c>
      <c r="V38" s="11">
        <f t="shared" si="4"/>
        <v>3378273</v>
      </c>
      <c r="W38" s="11">
        <f t="shared" si="4"/>
        <v>3677914</v>
      </c>
      <c r="X38" s="11">
        <f t="shared" si="4"/>
        <v>4914700</v>
      </c>
      <c r="Y38" s="11">
        <f t="shared" si="4"/>
        <v>-1236786</v>
      </c>
      <c r="Z38" s="2">
        <f t="shared" si="5"/>
        <v>-25.16503550572772</v>
      </c>
      <c r="AA38" s="15">
        <f>AA8+AA23</f>
        <v>4914700</v>
      </c>
    </row>
    <row r="39" spans="1:27" ht="13.5">
      <c r="A39" s="46" t="s">
        <v>35</v>
      </c>
      <c r="B39" s="47"/>
      <c r="C39" s="9">
        <f t="shared" si="4"/>
        <v>257579</v>
      </c>
      <c r="D39" s="10">
        <f t="shared" si="4"/>
        <v>0</v>
      </c>
      <c r="E39" s="11">
        <f t="shared" si="4"/>
        <v>26067320</v>
      </c>
      <c r="F39" s="11">
        <f t="shared" si="4"/>
        <v>22260952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7179510</v>
      </c>
      <c r="L39" s="11">
        <f t="shared" si="4"/>
        <v>7200</v>
      </c>
      <c r="M39" s="11">
        <f t="shared" si="4"/>
        <v>10560</v>
      </c>
      <c r="N39" s="11">
        <f t="shared" si="4"/>
        <v>7197270</v>
      </c>
      <c r="O39" s="11">
        <f t="shared" si="4"/>
        <v>409666</v>
      </c>
      <c r="P39" s="11">
        <f t="shared" si="4"/>
        <v>0</v>
      </c>
      <c r="Q39" s="11">
        <f t="shared" si="4"/>
        <v>4070607</v>
      </c>
      <c r="R39" s="11">
        <f t="shared" si="4"/>
        <v>4480273</v>
      </c>
      <c r="S39" s="11">
        <f t="shared" si="4"/>
        <v>-3705966</v>
      </c>
      <c r="T39" s="11">
        <f t="shared" si="4"/>
        <v>1801056</v>
      </c>
      <c r="U39" s="11">
        <f t="shared" si="4"/>
        <v>7326423</v>
      </c>
      <c r="V39" s="11">
        <f t="shared" si="4"/>
        <v>5421513</v>
      </c>
      <c r="W39" s="11">
        <f t="shared" si="4"/>
        <v>17099056</v>
      </c>
      <c r="X39" s="11">
        <f t="shared" si="4"/>
        <v>22260952</v>
      </c>
      <c r="Y39" s="11">
        <f t="shared" si="4"/>
        <v>-5161896</v>
      </c>
      <c r="Z39" s="2">
        <f t="shared" si="5"/>
        <v>-23.1881188189975</v>
      </c>
      <c r="AA39" s="15">
        <f>AA9+AA24</f>
        <v>22260952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392105</v>
      </c>
      <c r="T40" s="11">
        <f t="shared" si="4"/>
        <v>0</v>
      </c>
      <c r="U40" s="11">
        <f t="shared" si="4"/>
        <v>0</v>
      </c>
      <c r="V40" s="11">
        <f t="shared" si="4"/>
        <v>392105</v>
      </c>
      <c r="W40" s="11">
        <f t="shared" si="4"/>
        <v>392105</v>
      </c>
      <c r="X40" s="11">
        <f t="shared" si="4"/>
        <v>0</v>
      </c>
      <c r="Y40" s="11">
        <f t="shared" si="4"/>
        <v>392105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39856772</v>
      </c>
      <c r="D41" s="50">
        <f t="shared" si="6"/>
        <v>0</v>
      </c>
      <c r="E41" s="51">
        <f t="shared" si="6"/>
        <v>37491800</v>
      </c>
      <c r="F41" s="51">
        <f t="shared" si="6"/>
        <v>45532028</v>
      </c>
      <c r="G41" s="51">
        <f t="shared" si="6"/>
        <v>29165</v>
      </c>
      <c r="H41" s="51">
        <f t="shared" si="6"/>
        <v>1179434</v>
      </c>
      <c r="I41" s="51">
        <f t="shared" si="6"/>
        <v>571625</v>
      </c>
      <c r="J41" s="51">
        <f t="shared" si="6"/>
        <v>1780224</v>
      </c>
      <c r="K41" s="51">
        <f t="shared" si="6"/>
        <v>7425375</v>
      </c>
      <c r="L41" s="51">
        <f t="shared" si="6"/>
        <v>1066603</v>
      </c>
      <c r="M41" s="51">
        <f t="shared" si="6"/>
        <v>2478697</v>
      </c>
      <c r="N41" s="51">
        <f t="shared" si="6"/>
        <v>10970675</v>
      </c>
      <c r="O41" s="51">
        <f t="shared" si="6"/>
        <v>1216588</v>
      </c>
      <c r="P41" s="51">
        <f t="shared" si="6"/>
        <v>1189186</v>
      </c>
      <c r="Q41" s="51">
        <f t="shared" si="6"/>
        <v>5648764</v>
      </c>
      <c r="R41" s="51">
        <f t="shared" si="6"/>
        <v>8054538</v>
      </c>
      <c r="S41" s="51">
        <f t="shared" si="6"/>
        <v>6566767</v>
      </c>
      <c r="T41" s="51">
        <f t="shared" si="6"/>
        <v>2050842</v>
      </c>
      <c r="U41" s="51">
        <f t="shared" si="6"/>
        <v>8932283</v>
      </c>
      <c r="V41" s="51">
        <f t="shared" si="6"/>
        <v>17549892</v>
      </c>
      <c r="W41" s="51">
        <f t="shared" si="6"/>
        <v>38355329</v>
      </c>
      <c r="X41" s="51">
        <f t="shared" si="6"/>
        <v>45532028</v>
      </c>
      <c r="Y41" s="51">
        <f t="shared" si="6"/>
        <v>-7176699</v>
      </c>
      <c r="Z41" s="52">
        <f t="shared" si="5"/>
        <v>-15.76186986443916</v>
      </c>
      <c r="AA41" s="53">
        <f>SUM(AA36:AA40)</f>
        <v>45532028</v>
      </c>
    </row>
    <row r="42" spans="1:27" ht="13.5">
      <c r="A42" s="54" t="s">
        <v>38</v>
      </c>
      <c r="B42" s="35"/>
      <c r="C42" s="65">
        <f aca="true" t="shared" si="7" ref="C42:Y48">C12+C27</f>
        <v>3111449</v>
      </c>
      <c r="D42" s="66">
        <f t="shared" si="7"/>
        <v>0</v>
      </c>
      <c r="E42" s="67">
        <f t="shared" si="7"/>
        <v>695000</v>
      </c>
      <c r="F42" s="67">
        <f t="shared" si="7"/>
        <v>2939475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730021</v>
      </c>
      <c r="P42" s="67">
        <f t="shared" si="7"/>
        <v>10854</v>
      </c>
      <c r="Q42" s="67">
        <f t="shared" si="7"/>
        <v>58920</v>
      </c>
      <c r="R42" s="67">
        <f t="shared" si="7"/>
        <v>799795</v>
      </c>
      <c r="S42" s="67">
        <f t="shared" si="7"/>
        <v>794245</v>
      </c>
      <c r="T42" s="67">
        <f t="shared" si="7"/>
        <v>76936</v>
      </c>
      <c r="U42" s="67">
        <f t="shared" si="7"/>
        <v>128599</v>
      </c>
      <c r="V42" s="67">
        <f t="shared" si="7"/>
        <v>999780</v>
      </c>
      <c r="W42" s="67">
        <f t="shared" si="7"/>
        <v>1799575</v>
      </c>
      <c r="X42" s="67">
        <f t="shared" si="7"/>
        <v>2939475</v>
      </c>
      <c r="Y42" s="67">
        <f t="shared" si="7"/>
        <v>-1139900</v>
      </c>
      <c r="Z42" s="69">
        <f t="shared" si="5"/>
        <v>-38.77903367097866</v>
      </c>
      <c r="AA42" s="68">
        <f aca="true" t="shared" si="8" ref="AA42:AA48">AA12+AA27</f>
        <v>2939475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687543</v>
      </c>
      <c r="D45" s="66">
        <f t="shared" si="7"/>
        <v>0</v>
      </c>
      <c r="E45" s="67">
        <f t="shared" si="7"/>
        <v>3120000</v>
      </c>
      <c r="F45" s="67">
        <f t="shared" si="7"/>
        <v>3421720</v>
      </c>
      <c r="G45" s="67">
        <f t="shared" si="7"/>
        <v>657862</v>
      </c>
      <c r="H45" s="67">
        <f t="shared" si="7"/>
        <v>35940</v>
      </c>
      <c r="I45" s="67">
        <f t="shared" si="7"/>
        <v>21071</v>
      </c>
      <c r="J45" s="67">
        <f t="shared" si="7"/>
        <v>714873</v>
      </c>
      <c r="K45" s="67">
        <f t="shared" si="7"/>
        <v>17719</v>
      </c>
      <c r="L45" s="67">
        <f t="shared" si="7"/>
        <v>103819</v>
      </c>
      <c r="M45" s="67">
        <f t="shared" si="7"/>
        <v>580220</v>
      </c>
      <c r="N45" s="67">
        <f t="shared" si="7"/>
        <v>701758</v>
      </c>
      <c r="O45" s="67">
        <f t="shared" si="7"/>
        <v>105000</v>
      </c>
      <c r="P45" s="67">
        <f t="shared" si="7"/>
        <v>172623</v>
      </c>
      <c r="Q45" s="67">
        <f t="shared" si="7"/>
        <v>358855</v>
      </c>
      <c r="R45" s="67">
        <f t="shared" si="7"/>
        <v>636478</v>
      </c>
      <c r="S45" s="67">
        <f t="shared" si="7"/>
        <v>38640</v>
      </c>
      <c r="T45" s="67">
        <f t="shared" si="7"/>
        <v>132049</v>
      </c>
      <c r="U45" s="67">
        <f t="shared" si="7"/>
        <v>71874</v>
      </c>
      <c r="V45" s="67">
        <f t="shared" si="7"/>
        <v>242563</v>
      </c>
      <c r="W45" s="67">
        <f t="shared" si="7"/>
        <v>2295672</v>
      </c>
      <c r="X45" s="67">
        <f t="shared" si="7"/>
        <v>3421720</v>
      </c>
      <c r="Y45" s="67">
        <f t="shared" si="7"/>
        <v>-1126048</v>
      </c>
      <c r="Z45" s="69">
        <f t="shared" si="5"/>
        <v>-32.90882947757268</v>
      </c>
      <c r="AA45" s="68">
        <f t="shared" si="8"/>
        <v>3421720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43655764</v>
      </c>
      <c r="D49" s="78">
        <f t="shared" si="9"/>
        <v>0</v>
      </c>
      <c r="E49" s="79">
        <f t="shared" si="9"/>
        <v>41306800</v>
      </c>
      <c r="F49" s="79">
        <f t="shared" si="9"/>
        <v>51893223</v>
      </c>
      <c r="G49" s="79">
        <f t="shared" si="9"/>
        <v>687027</v>
      </c>
      <c r="H49" s="79">
        <f t="shared" si="9"/>
        <v>1215374</v>
      </c>
      <c r="I49" s="79">
        <f t="shared" si="9"/>
        <v>592696</v>
      </c>
      <c r="J49" s="79">
        <f t="shared" si="9"/>
        <v>2495097</v>
      </c>
      <c r="K49" s="79">
        <f t="shared" si="9"/>
        <v>7443094</v>
      </c>
      <c r="L49" s="79">
        <f t="shared" si="9"/>
        <v>1170422</v>
      </c>
      <c r="M49" s="79">
        <f t="shared" si="9"/>
        <v>3058917</v>
      </c>
      <c r="N49" s="79">
        <f t="shared" si="9"/>
        <v>11672433</v>
      </c>
      <c r="O49" s="79">
        <f t="shared" si="9"/>
        <v>2051609</v>
      </c>
      <c r="P49" s="79">
        <f t="shared" si="9"/>
        <v>1372663</v>
      </c>
      <c r="Q49" s="79">
        <f t="shared" si="9"/>
        <v>6066539</v>
      </c>
      <c r="R49" s="79">
        <f t="shared" si="9"/>
        <v>9490811</v>
      </c>
      <c r="S49" s="79">
        <f t="shared" si="9"/>
        <v>7399652</v>
      </c>
      <c r="T49" s="79">
        <f t="shared" si="9"/>
        <v>2259827</v>
      </c>
      <c r="U49" s="79">
        <f t="shared" si="9"/>
        <v>9132756</v>
      </c>
      <c r="V49" s="79">
        <f t="shared" si="9"/>
        <v>18792235</v>
      </c>
      <c r="W49" s="79">
        <f t="shared" si="9"/>
        <v>42450576</v>
      </c>
      <c r="X49" s="79">
        <f t="shared" si="9"/>
        <v>51893223</v>
      </c>
      <c r="Y49" s="79">
        <f t="shared" si="9"/>
        <v>-9442647</v>
      </c>
      <c r="Z49" s="80">
        <f t="shared" si="5"/>
        <v>-18.196300892700382</v>
      </c>
      <c r="AA49" s="81">
        <f>SUM(AA41:AA48)</f>
        <v>51893223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31609914</v>
      </c>
      <c r="D51" s="66">
        <f t="shared" si="10"/>
        <v>0</v>
      </c>
      <c r="E51" s="67">
        <f t="shared" si="10"/>
        <v>34310190</v>
      </c>
      <c r="F51" s="67">
        <f t="shared" si="10"/>
        <v>34442419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34442419</v>
      </c>
      <c r="Y51" s="67">
        <f t="shared" si="10"/>
        <v>-34442419</v>
      </c>
      <c r="Z51" s="69">
        <f>+IF(X51&lt;&gt;0,+(Y51/X51)*100,0)</f>
        <v>-100</v>
      </c>
      <c r="AA51" s="68">
        <f>SUM(AA57:AA61)</f>
        <v>34442419</v>
      </c>
    </row>
    <row r="52" spans="1:27" ht="13.5">
      <c r="A52" s="84" t="s">
        <v>32</v>
      </c>
      <c r="B52" s="47"/>
      <c r="C52" s="9">
        <v>8597069</v>
      </c>
      <c r="D52" s="10"/>
      <c r="E52" s="11">
        <v>8868520</v>
      </c>
      <c r="F52" s="11">
        <v>8868520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8868520</v>
      </c>
      <c r="Y52" s="11">
        <v>-8868520</v>
      </c>
      <c r="Z52" s="2">
        <v>-100</v>
      </c>
      <c r="AA52" s="15">
        <v>8868520</v>
      </c>
    </row>
    <row r="53" spans="1:27" ht="13.5">
      <c r="A53" s="84" t="s">
        <v>33</v>
      </c>
      <c r="B53" s="47"/>
      <c r="C53" s="9">
        <v>7152496</v>
      </c>
      <c r="D53" s="10"/>
      <c r="E53" s="11">
        <v>8200022</v>
      </c>
      <c r="F53" s="11">
        <v>8200022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8200022</v>
      </c>
      <c r="Y53" s="11">
        <v>-8200022</v>
      </c>
      <c r="Z53" s="2">
        <v>-100</v>
      </c>
      <c r="AA53" s="15">
        <v>8200022</v>
      </c>
    </row>
    <row r="54" spans="1:27" ht="13.5">
      <c r="A54" s="84" t="s">
        <v>34</v>
      </c>
      <c r="B54" s="47"/>
      <c r="C54" s="9">
        <v>10441536</v>
      </c>
      <c r="D54" s="10"/>
      <c r="E54" s="11">
        <v>11104780</v>
      </c>
      <c r="F54" s="11">
        <v>10904780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10904780</v>
      </c>
      <c r="Y54" s="11">
        <v>-10904780</v>
      </c>
      <c r="Z54" s="2">
        <v>-100</v>
      </c>
      <c r="AA54" s="15">
        <v>10904780</v>
      </c>
    </row>
    <row r="55" spans="1:27" ht="13.5">
      <c r="A55" s="84" t="s">
        <v>35</v>
      </c>
      <c r="B55" s="47"/>
      <c r="C55" s="9">
        <v>3662253</v>
      </c>
      <c r="D55" s="10"/>
      <c r="E55" s="11">
        <v>3515776</v>
      </c>
      <c r="F55" s="11">
        <v>3515776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3515776</v>
      </c>
      <c r="Y55" s="11">
        <v>-3515776</v>
      </c>
      <c r="Z55" s="2">
        <v>-100</v>
      </c>
      <c r="AA55" s="15">
        <v>3515776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29853354</v>
      </c>
      <c r="D57" s="50">
        <f t="shared" si="11"/>
        <v>0</v>
      </c>
      <c r="E57" s="51">
        <f t="shared" si="11"/>
        <v>31689098</v>
      </c>
      <c r="F57" s="51">
        <f t="shared" si="11"/>
        <v>31489098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31489098</v>
      </c>
      <c r="Y57" s="51">
        <f t="shared" si="11"/>
        <v>-31489098</v>
      </c>
      <c r="Z57" s="52">
        <f>+IF(X57&lt;&gt;0,+(Y57/X57)*100,0)</f>
        <v>-100</v>
      </c>
      <c r="AA57" s="53">
        <f>SUM(AA52:AA56)</f>
        <v>31489098</v>
      </c>
    </row>
    <row r="58" spans="1:27" ht="13.5">
      <c r="A58" s="86" t="s">
        <v>38</v>
      </c>
      <c r="B58" s="35"/>
      <c r="C58" s="9">
        <v>140349</v>
      </c>
      <c r="D58" s="10"/>
      <c r="E58" s="11">
        <v>398000</v>
      </c>
      <c r="F58" s="11">
        <v>338000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338000</v>
      </c>
      <c r="Y58" s="11">
        <v>-338000</v>
      </c>
      <c r="Z58" s="2">
        <v>-100</v>
      </c>
      <c r="AA58" s="15">
        <v>338000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1616211</v>
      </c>
      <c r="D61" s="10"/>
      <c r="E61" s="11">
        <v>2223092</v>
      </c>
      <c r="F61" s="11">
        <v>2615321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2615321</v>
      </c>
      <c r="Y61" s="11">
        <v>-2615321</v>
      </c>
      <c r="Z61" s="2">
        <v>-100</v>
      </c>
      <c r="AA61" s="15">
        <v>2615321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23223007</v>
      </c>
      <c r="D65" s="10"/>
      <c r="E65" s="11">
        <v>24579800</v>
      </c>
      <c r="F65" s="11">
        <v>24589814</v>
      </c>
      <c r="G65" s="11">
        <v>2055626</v>
      </c>
      <c r="H65" s="11">
        <v>3502359</v>
      </c>
      <c r="I65" s="11">
        <v>2400870</v>
      </c>
      <c r="J65" s="11">
        <v>7958855</v>
      </c>
      <c r="K65" s="11">
        <v>2177672</v>
      </c>
      <c r="L65" s="11">
        <v>2167659</v>
      </c>
      <c r="M65" s="11">
        <v>2034975</v>
      </c>
      <c r="N65" s="11">
        <v>6380306</v>
      </c>
      <c r="O65" s="11">
        <v>2202974</v>
      </c>
      <c r="P65" s="11">
        <v>2257058</v>
      </c>
      <c r="Q65" s="11">
        <v>1861676</v>
      </c>
      <c r="R65" s="11">
        <v>6321708</v>
      </c>
      <c r="S65" s="11">
        <v>2083212</v>
      </c>
      <c r="T65" s="11">
        <v>2073863</v>
      </c>
      <c r="U65" s="11">
        <v>2128050</v>
      </c>
      <c r="V65" s="11">
        <v>6285125</v>
      </c>
      <c r="W65" s="11">
        <v>26945994</v>
      </c>
      <c r="X65" s="11">
        <v>24589814</v>
      </c>
      <c r="Y65" s="11">
        <v>2356180</v>
      </c>
      <c r="Z65" s="2">
        <v>9.58</v>
      </c>
      <c r="AA65" s="15"/>
    </row>
    <row r="66" spans="1:27" ht="13.5">
      <c r="A66" s="86" t="s">
        <v>54</v>
      </c>
      <c r="B66" s="93"/>
      <c r="C66" s="12">
        <v>8386906</v>
      </c>
      <c r="D66" s="13"/>
      <c r="E66" s="14">
        <v>9730374</v>
      </c>
      <c r="F66" s="14">
        <v>9852604</v>
      </c>
      <c r="G66" s="14">
        <v>337947</v>
      </c>
      <c r="H66" s="14">
        <v>1224848</v>
      </c>
      <c r="I66" s="14">
        <v>700250</v>
      </c>
      <c r="J66" s="14">
        <v>2263045</v>
      </c>
      <c r="K66" s="14">
        <v>1040016</v>
      </c>
      <c r="L66" s="14">
        <v>1478081</v>
      </c>
      <c r="M66" s="14">
        <v>470741</v>
      </c>
      <c r="N66" s="14">
        <v>2988838</v>
      </c>
      <c r="O66" s="14">
        <v>550173</v>
      </c>
      <c r="P66" s="14">
        <v>256133</v>
      </c>
      <c r="Q66" s="14">
        <v>1231446</v>
      </c>
      <c r="R66" s="14">
        <v>2037752</v>
      </c>
      <c r="S66" s="14">
        <v>503053</v>
      </c>
      <c r="T66" s="14">
        <v>382041</v>
      </c>
      <c r="U66" s="14">
        <v>917928</v>
      </c>
      <c r="V66" s="14">
        <v>1803022</v>
      </c>
      <c r="W66" s="14">
        <v>9092657</v>
      </c>
      <c r="X66" s="14">
        <v>9852604</v>
      </c>
      <c r="Y66" s="14">
        <v>-759947</v>
      </c>
      <c r="Z66" s="2">
        <v>-7.71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31609913</v>
      </c>
      <c r="D69" s="78">
        <f t="shared" si="12"/>
        <v>0</v>
      </c>
      <c r="E69" s="79">
        <f t="shared" si="12"/>
        <v>34310174</v>
      </c>
      <c r="F69" s="79">
        <f t="shared" si="12"/>
        <v>34442418</v>
      </c>
      <c r="G69" s="79">
        <f t="shared" si="12"/>
        <v>2393573</v>
      </c>
      <c r="H69" s="79">
        <f t="shared" si="12"/>
        <v>4727207</v>
      </c>
      <c r="I69" s="79">
        <f t="shared" si="12"/>
        <v>3101120</v>
      </c>
      <c r="J69" s="79">
        <f t="shared" si="12"/>
        <v>10221900</v>
      </c>
      <c r="K69" s="79">
        <f t="shared" si="12"/>
        <v>3217688</v>
      </c>
      <c r="L69" s="79">
        <f t="shared" si="12"/>
        <v>3645740</v>
      </c>
      <c r="M69" s="79">
        <f t="shared" si="12"/>
        <v>2505716</v>
      </c>
      <c r="N69" s="79">
        <f t="shared" si="12"/>
        <v>9369144</v>
      </c>
      <c r="O69" s="79">
        <f t="shared" si="12"/>
        <v>2753147</v>
      </c>
      <c r="P69" s="79">
        <f t="shared" si="12"/>
        <v>2513191</v>
      </c>
      <c r="Q69" s="79">
        <f t="shared" si="12"/>
        <v>3093122</v>
      </c>
      <c r="R69" s="79">
        <f t="shared" si="12"/>
        <v>8359460</v>
      </c>
      <c r="S69" s="79">
        <f t="shared" si="12"/>
        <v>2586265</v>
      </c>
      <c r="T69" s="79">
        <f t="shared" si="12"/>
        <v>2455904</v>
      </c>
      <c r="U69" s="79">
        <f t="shared" si="12"/>
        <v>3045978</v>
      </c>
      <c r="V69" s="79">
        <f t="shared" si="12"/>
        <v>8088147</v>
      </c>
      <c r="W69" s="79">
        <f t="shared" si="12"/>
        <v>36038651</v>
      </c>
      <c r="X69" s="79">
        <f t="shared" si="12"/>
        <v>34442418</v>
      </c>
      <c r="Y69" s="79">
        <f t="shared" si="12"/>
        <v>1596233</v>
      </c>
      <c r="Z69" s="80">
        <f>+IF(X69&lt;&gt;0,+(Y69/X69)*100,0)</f>
        <v>4.634497496662401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15795912</v>
      </c>
      <c r="D5" s="42">
        <f t="shared" si="0"/>
        <v>0</v>
      </c>
      <c r="E5" s="43">
        <f t="shared" si="0"/>
        <v>31083350</v>
      </c>
      <c r="F5" s="43">
        <f t="shared" si="0"/>
        <v>41303100</v>
      </c>
      <c r="G5" s="43">
        <f t="shared" si="0"/>
        <v>591291</v>
      </c>
      <c r="H5" s="43">
        <f t="shared" si="0"/>
        <v>1573774</v>
      </c>
      <c r="I5" s="43">
        <f t="shared" si="0"/>
        <v>2828869</v>
      </c>
      <c r="J5" s="43">
        <f t="shared" si="0"/>
        <v>4993934</v>
      </c>
      <c r="K5" s="43">
        <f t="shared" si="0"/>
        <v>976293</v>
      </c>
      <c r="L5" s="43">
        <f t="shared" si="0"/>
        <v>2474111</v>
      </c>
      <c r="M5" s="43">
        <f t="shared" si="0"/>
        <v>2263527</v>
      </c>
      <c r="N5" s="43">
        <f t="shared" si="0"/>
        <v>5713931</v>
      </c>
      <c r="O5" s="43">
        <f t="shared" si="0"/>
        <v>271884</v>
      </c>
      <c r="P5" s="43">
        <f t="shared" si="0"/>
        <v>894450</v>
      </c>
      <c r="Q5" s="43">
        <f t="shared" si="0"/>
        <v>0</v>
      </c>
      <c r="R5" s="43">
        <f t="shared" si="0"/>
        <v>1166334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11874199</v>
      </c>
      <c r="X5" s="43">
        <f t="shared" si="0"/>
        <v>41303100</v>
      </c>
      <c r="Y5" s="43">
        <f t="shared" si="0"/>
        <v>-29428901</v>
      </c>
      <c r="Z5" s="44">
        <f>+IF(X5&lt;&gt;0,+(Y5/X5)*100,0)</f>
        <v>-71.25107074287402</v>
      </c>
      <c r="AA5" s="45">
        <f>SUM(AA11:AA18)</f>
        <v>41303100</v>
      </c>
    </row>
    <row r="6" spans="1:27" ht="13.5">
      <c r="A6" s="46" t="s">
        <v>32</v>
      </c>
      <c r="B6" s="47"/>
      <c r="C6" s="9">
        <v>5337120</v>
      </c>
      <c r="D6" s="10"/>
      <c r="E6" s="11"/>
      <c r="F6" s="11"/>
      <c r="G6" s="11">
        <v>591291</v>
      </c>
      <c r="H6" s="11">
        <v>1149027</v>
      </c>
      <c r="I6" s="11"/>
      <c r="J6" s="11">
        <v>1740318</v>
      </c>
      <c r="K6" s="11"/>
      <c r="L6" s="11"/>
      <c r="M6" s="11"/>
      <c r="N6" s="11"/>
      <c r="O6" s="11"/>
      <c r="P6" s="11">
        <v>879450</v>
      </c>
      <c r="Q6" s="11"/>
      <c r="R6" s="11">
        <v>879450</v>
      </c>
      <c r="S6" s="11"/>
      <c r="T6" s="11"/>
      <c r="U6" s="11"/>
      <c r="V6" s="11"/>
      <c r="W6" s="11">
        <v>2619768</v>
      </c>
      <c r="X6" s="11"/>
      <c r="Y6" s="11">
        <v>2619768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>
        <v>1400500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1400500</v>
      </c>
      <c r="Y7" s="11">
        <v>-1400500</v>
      </c>
      <c r="Z7" s="2">
        <v>-100</v>
      </c>
      <c r="AA7" s="15">
        <v>1400500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2510561</v>
      </c>
      <c r="D10" s="10"/>
      <c r="E10" s="11">
        <v>26200000</v>
      </c>
      <c r="F10" s="11">
        <v>38274000</v>
      </c>
      <c r="G10" s="11"/>
      <c r="H10" s="11">
        <v>424747</v>
      </c>
      <c r="I10" s="11">
        <v>2828869</v>
      </c>
      <c r="J10" s="11">
        <v>3253616</v>
      </c>
      <c r="K10" s="11">
        <v>976293</v>
      </c>
      <c r="L10" s="11">
        <v>2474111</v>
      </c>
      <c r="M10" s="11">
        <v>2263527</v>
      </c>
      <c r="N10" s="11">
        <v>5713931</v>
      </c>
      <c r="O10" s="11">
        <v>271884</v>
      </c>
      <c r="P10" s="11">
        <v>15000</v>
      </c>
      <c r="Q10" s="11"/>
      <c r="R10" s="11">
        <v>286884</v>
      </c>
      <c r="S10" s="11"/>
      <c r="T10" s="11"/>
      <c r="U10" s="11"/>
      <c r="V10" s="11"/>
      <c r="W10" s="11">
        <v>9254431</v>
      </c>
      <c r="X10" s="11">
        <v>38274000</v>
      </c>
      <c r="Y10" s="11">
        <v>-29019569</v>
      </c>
      <c r="Z10" s="2">
        <v>-75.82</v>
      </c>
      <c r="AA10" s="15">
        <v>38274000</v>
      </c>
    </row>
    <row r="11" spans="1:27" ht="13.5">
      <c r="A11" s="48" t="s">
        <v>37</v>
      </c>
      <c r="B11" s="47"/>
      <c r="C11" s="49">
        <f aca="true" t="shared" si="1" ref="C11:Y11">SUM(C6:C10)</f>
        <v>7847681</v>
      </c>
      <c r="D11" s="50">
        <f t="shared" si="1"/>
        <v>0</v>
      </c>
      <c r="E11" s="51">
        <f t="shared" si="1"/>
        <v>26200000</v>
      </c>
      <c r="F11" s="51">
        <f t="shared" si="1"/>
        <v>39674500</v>
      </c>
      <c r="G11" s="51">
        <f t="shared" si="1"/>
        <v>591291</v>
      </c>
      <c r="H11" s="51">
        <f t="shared" si="1"/>
        <v>1573774</v>
      </c>
      <c r="I11" s="51">
        <f t="shared" si="1"/>
        <v>2828869</v>
      </c>
      <c r="J11" s="51">
        <f t="shared" si="1"/>
        <v>4993934</v>
      </c>
      <c r="K11" s="51">
        <f t="shared" si="1"/>
        <v>976293</v>
      </c>
      <c r="L11" s="51">
        <f t="shared" si="1"/>
        <v>2474111</v>
      </c>
      <c r="M11" s="51">
        <f t="shared" si="1"/>
        <v>2263527</v>
      </c>
      <c r="N11" s="51">
        <f t="shared" si="1"/>
        <v>5713931</v>
      </c>
      <c r="O11" s="51">
        <f t="shared" si="1"/>
        <v>271884</v>
      </c>
      <c r="P11" s="51">
        <f t="shared" si="1"/>
        <v>894450</v>
      </c>
      <c r="Q11" s="51">
        <f t="shared" si="1"/>
        <v>0</v>
      </c>
      <c r="R11" s="51">
        <f t="shared" si="1"/>
        <v>1166334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11874199</v>
      </c>
      <c r="X11" s="51">
        <f t="shared" si="1"/>
        <v>39674500</v>
      </c>
      <c r="Y11" s="51">
        <f t="shared" si="1"/>
        <v>-27800301</v>
      </c>
      <c r="Z11" s="52">
        <f>+IF(X11&lt;&gt;0,+(Y11/X11)*100,0)</f>
        <v>-70.07095489546182</v>
      </c>
      <c r="AA11" s="53">
        <f>SUM(AA6:AA10)</f>
        <v>39674500</v>
      </c>
    </row>
    <row r="12" spans="1:27" ht="13.5">
      <c r="A12" s="54" t="s">
        <v>38</v>
      </c>
      <c r="B12" s="35"/>
      <c r="C12" s="9">
        <v>2199536</v>
      </c>
      <c r="D12" s="10"/>
      <c r="E12" s="11">
        <v>4883350</v>
      </c>
      <c r="F12" s="11">
        <v>1128600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1128600</v>
      </c>
      <c r="Y12" s="11">
        <v>-1128600</v>
      </c>
      <c r="Z12" s="2">
        <v>-100</v>
      </c>
      <c r="AA12" s="15">
        <v>1128600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5748695</v>
      </c>
      <c r="D15" s="10"/>
      <c r="E15" s="11"/>
      <c r="F15" s="11">
        <v>500000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500000</v>
      </c>
      <c r="Y15" s="11">
        <v>-500000</v>
      </c>
      <c r="Z15" s="2">
        <v>-100</v>
      </c>
      <c r="AA15" s="15">
        <v>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5337120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591291</v>
      </c>
      <c r="H36" s="11">
        <f t="shared" si="4"/>
        <v>1149027</v>
      </c>
      <c r="I36" s="11">
        <f t="shared" si="4"/>
        <v>0</v>
      </c>
      <c r="J36" s="11">
        <f t="shared" si="4"/>
        <v>1740318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879450</v>
      </c>
      <c r="Q36" s="11">
        <f t="shared" si="4"/>
        <v>0</v>
      </c>
      <c r="R36" s="11">
        <f t="shared" si="4"/>
        <v>879450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2619768</v>
      </c>
      <c r="X36" s="11">
        <f t="shared" si="4"/>
        <v>0</v>
      </c>
      <c r="Y36" s="11">
        <f t="shared" si="4"/>
        <v>2619768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1400500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1400500</v>
      </c>
      <c r="Y37" s="11">
        <f t="shared" si="4"/>
        <v>-1400500</v>
      </c>
      <c r="Z37" s="2">
        <f t="shared" si="5"/>
        <v>-100</v>
      </c>
      <c r="AA37" s="15">
        <f>AA7+AA22</f>
        <v>1400500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2510561</v>
      </c>
      <c r="D40" s="10">
        <f t="shared" si="4"/>
        <v>0</v>
      </c>
      <c r="E40" s="11">
        <f t="shared" si="4"/>
        <v>26200000</v>
      </c>
      <c r="F40" s="11">
        <f t="shared" si="4"/>
        <v>38274000</v>
      </c>
      <c r="G40" s="11">
        <f t="shared" si="4"/>
        <v>0</v>
      </c>
      <c r="H40" s="11">
        <f t="shared" si="4"/>
        <v>424747</v>
      </c>
      <c r="I40" s="11">
        <f t="shared" si="4"/>
        <v>2828869</v>
      </c>
      <c r="J40" s="11">
        <f t="shared" si="4"/>
        <v>3253616</v>
      </c>
      <c r="K40" s="11">
        <f t="shared" si="4"/>
        <v>976293</v>
      </c>
      <c r="L40" s="11">
        <f t="shared" si="4"/>
        <v>2474111</v>
      </c>
      <c r="M40" s="11">
        <f t="shared" si="4"/>
        <v>2263527</v>
      </c>
      <c r="N40" s="11">
        <f t="shared" si="4"/>
        <v>5713931</v>
      </c>
      <c r="O40" s="11">
        <f t="shared" si="4"/>
        <v>271884</v>
      </c>
      <c r="P40" s="11">
        <f t="shared" si="4"/>
        <v>15000</v>
      </c>
      <c r="Q40" s="11">
        <f t="shared" si="4"/>
        <v>0</v>
      </c>
      <c r="R40" s="11">
        <f t="shared" si="4"/>
        <v>286884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9254431</v>
      </c>
      <c r="X40" s="11">
        <f t="shared" si="4"/>
        <v>38274000</v>
      </c>
      <c r="Y40" s="11">
        <f t="shared" si="4"/>
        <v>-29019569</v>
      </c>
      <c r="Z40" s="2">
        <f t="shared" si="5"/>
        <v>-75.82058055076554</v>
      </c>
      <c r="AA40" s="15">
        <f>AA10+AA25</f>
        <v>38274000</v>
      </c>
    </row>
    <row r="41" spans="1:27" ht="13.5">
      <c r="A41" s="48" t="s">
        <v>37</v>
      </c>
      <c r="B41" s="47"/>
      <c r="C41" s="49">
        <f aca="true" t="shared" si="6" ref="C41:Y41">SUM(C36:C40)</f>
        <v>7847681</v>
      </c>
      <c r="D41" s="50">
        <f t="shared" si="6"/>
        <v>0</v>
      </c>
      <c r="E41" s="51">
        <f t="shared" si="6"/>
        <v>26200000</v>
      </c>
      <c r="F41" s="51">
        <f t="shared" si="6"/>
        <v>39674500</v>
      </c>
      <c r="G41" s="51">
        <f t="shared" si="6"/>
        <v>591291</v>
      </c>
      <c r="H41" s="51">
        <f t="shared" si="6"/>
        <v>1573774</v>
      </c>
      <c r="I41" s="51">
        <f t="shared" si="6"/>
        <v>2828869</v>
      </c>
      <c r="J41" s="51">
        <f t="shared" si="6"/>
        <v>4993934</v>
      </c>
      <c r="K41" s="51">
        <f t="shared" si="6"/>
        <v>976293</v>
      </c>
      <c r="L41" s="51">
        <f t="shared" si="6"/>
        <v>2474111</v>
      </c>
      <c r="M41" s="51">
        <f t="shared" si="6"/>
        <v>2263527</v>
      </c>
      <c r="N41" s="51">
        <f t="shared" si="6"/>
        <v>5713931</v>
      </c>
      <c r="O41" s="51">
        <f t="shared" si="6"/>
        <v>271884</v>
      </c>
      <c r="P41" s="51">
        <f t="shared" si="6"/>
        <v>894450</v>
      </c>
      <c r="Q41" s="51">
        <f t="shared" si="6"/>
        <v>0</v>
      </c>
      <c r="R41" s="51">
        <f t="shared" si="6"/>
        <v>1166334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11874199</v>
      </c>
      <c r="X41" s="51">
        <f t="shared" si="6"/>
        <v>39674500</v>
      </c>
      <c r="Y41" s="51">
        <f t="shared" si="6"/>
        <v>-27800301</v>
      </c>
      <c r="Z41" s="52">
        <f t="shared" si="5"/>
        <v>-70.07095489546182</v>
      </c>
      <c r="AA41" s="53">
        <f>SUM(AA36:AA40)</f>
        <v>39674500</v>
      </c>
    </row>
    <row r="42" spans="1:27" ht="13.5">
      <c r="A42" s="54" t="s">
        <v>38</v>
      </c>
      <c r="B42" s="35"/>
      <c r="C42" s="65">
        <f aca="true" t="shared" si="7" ref="C42:Y48">C12+C27</f>
        <v>2199536</v>
      </c>
      <c r="D42" s="66">
        <f t="shared" si="7"/>
        <v>0</v>
      </c>
      <c r="E42" s="67">
        <f t="shared" si="7"/>
        <v>4883350</v>
      </c>
      <c r="F42" s="67">
        <f t="shared" si="7"/>
        <v>1128600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1128600</v>
      </c>
      <c r="Y42" s="67">
        <f t="shared" si="7"/>
        <v>-1128600</v>
      </c>
      <c r="Z42" s="69">
        <f t="shared" si="5"/>
        <v>-100</v>
      </c>
      <c r="AA42" s="68">
        <f aca="true" t="shared" si="8" ref="AA42:AA48">AA12+AA27</f>
        <v>1128600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5748695</v>
      </c>
      <c r="D45" s="66">
        <f t="shared" si="7"/>
        <v>0</v>
      </c>
      <c r="E45" s="67">
        <f t="shared" si="7"/>
        <v>0</v>
      </c>
      <c r="F45" s="67">
        <f t="shared" si="7"/>
        <v>500000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500000</v>
      </c>
      <c r="Y45" s="67">
        <f t="shared" si="7"/>
        <v>-500000</v>
      </c>
      <c r="Z45" s="69">
        <f t="shared" si="5"/>
        <v>-100</v>
      </c>
      <c r="AA45" s="68">
        <f t="shared" si="8"/>
        <v>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15795912</v>
      </c>
      <c r="D49" s="78">
        <f t="shared" si="9"/>
        <v>0</v>
      </c>
      <c r="E49" s="79">
        <f t="shared" si="9"/>
        <v>31083350</v>
      </c>
      <c r="F49" s="79">
        <f t="shared" si="9"/>
        <v>41303100</v>
      </c>
      <c r="G49" s="79">
        <f t="shared" si="9"/>
        <v>591291</v>
      </c>
      <c r="H49" s="79">
        <f t="shared" si="9"/>
        <v>1573774</v>
      </c>
      <c r="I49" s="79">
        <f t="shared" si="9"/>
        <v>2828869</v>
      </c>
      <c r="J49" s="79">
        <f t="shared" si="9"/>
        <v>4993934</v>
      </c>
      <c r="K49" s="79">
        <f t="shared" si="9"/>
        <v>976293</v>
      </c>
      <c r="L49" s="79">
        <f t="shared" si="9"/>
        <v>2474111</v>
      </c>
      <c r="M49" s="79">
        <f t="shared" si="9"/>
        <v>2263527</v>
      </c>
      <c r="N49" s="79">
        <f t="shared" si="9"/>
        <v>5713931</v>
      </c>
      <c r="O49" s="79">
        <f t="shared" si="9"/>
        <v>271884</v>
      </c>
      <c r="P49" s="79">
        <f t="shared" si="9"/>
        <v>894450</v>
      </c>
      <c r="Q49" s="79">
        <f t="shared" si="9"/>
        <v>0</v>
      </c>
      <c r="R49" s="79">
        <f t="shared" si="9"/>
        <v>1166334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11874199</v>
      </c>
      <c r="X49" s="79">
        <f t="shared" si="9"/>
        <v>41303100</v>
      </c>
      <c r="Y49" s="79">
        <f t="shared" si="9"/>
        <v>-29428901</v>
      </c>
      <c r="Z49" s="80">
        <f t="shared" si="5"/>
        <v>-71.25107074287402</v>
      </c>
      <c r="AA49" s="81">
        <f>SUM(AA41:AA48)</f>
        <v>41303100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6935554</v>
      </c>
      <c r="H65" s="11">
        <v>6464271</v>
      </c>
      <c r="I65" s="11">
        <v>6992758</v>
      </c>
      <c r="J65" s="11">
        <v>20392583</v>
      </c>
      <c r="K65" s="11">
        <v>7119080</v>
      </c>
      <c r="L65" s="11">
        <v>7432394</v>
      </c>
      <c r="M65" s="11">
        <v>8147583</v>
      </c>
      <c r="N65" s="11">
        <v>22699057</v>
      </c>
      <c r="O65" s="11">
        <v>6565032</v>
      </c>
      <c r="P65" s="11">
        <v>7967751</v>
      </c>
      <c r="Q65" s="11"/>
      <c r="R65" s="11">
        <v>14532783</v>
      </c>
      <c r="S65" s="11"/>
      <c r="T65" s="11"/>
      <c r="U65" s="11"/>
      <c r="V65" s="11"/>
      <c r="W65" s="11">
        <v>57624423</v>
      </c>
      <c r="X65" s="11"/>
      <c r="Y65" s="11">
        <v>57624423</v>
      </c>
      <c r="Z65" s="2"/>
      <c r="AA65" s="15"/>
    </row>
    <row r="66" spans="1:27" ht="13.5">
      <c r="A66" s="86" t="s">
        <v>54</v>
      </c>
      <c r="B66" s="93"/>
      <c r="C66" s="12">
        <v>7604700</v>
      </c>
      <c r="D66" s="13">
        <v>31482287</v>
      </c>
      <c r="E66" s="14">
        <v>19778175</v>
      </c>
      <c r="F66" s="14">
        <v>31080350</v>
      </c>
      <c r="G66" s="14">
        <v>267897</v>
      </c>
      <c r="H66" s="14">
        <v>755828</v>
      </c>
      <c r="I66" s="14">
        <v>709017</v>
      </c>
      <c r="J66" s="14">
        <v>1732742</v>
      </c>
      <c r="K66" s="14">
        <v>1641408</v>
      </c>
      <c r="L66" s="14">
        <v>2608177</v>
      </c>
      <c r="M66" s="14">
        <v>3532183</v>
      </c>
      <c r="N66" s="14">
        <v>7781768</v>
      </c>
      <c r="O66" s="14">
        <v>2036779</v>
      </c>
      <c r="P66" s="14">
        <v>445909</v>
      </c>
      <c r="Q66" s="14"/>
      <c r="R66" s="14">
        <v>2482688</v>
      </c>
      <c r="S66" s="14"/>
      <c r="T66" s="14"/>
      <c r="U66" s="14"/>
      <c r="V66" s="14"/>
      <c r="W66" s="14">
        <v>11997198</v>
      </c>
      <c r="X66" s="14">
        <v>31080350</v>
      </c>
      <c r="Y66" s="14">
        <v>-19083152</v>
      </c>
      <c r="Z66" s="2">
        <v>-61.4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2289068</v>
      </c>
      <c r="H67" s="11">
        <v>2840460</v>
      </c>
      <c r="I67" s="11">
        <v>2790296</v>
      </c>
      <c r="J67" s="11">
        <v>7919824</v>
      </c>
      <c r="K67" s="11">
        <v>4576218</v>
      </c>
      <c r="L67" s="11">
        <v>1822555</v>
      </c>
      <c r="M67" s="11">
        <v>3175708</v>
      </c>
      <c r="N67" s="11">
        <v>9574481</v>
      </c>
      <c r="O67" s="11">
        <v>2036779</v>
      </c>
      <c r="P67" s="11">
        <v>2883242</v>
      </c>
      <c r="Q67" s="11"/>
      <c r="R67" s="11">
        <v>4920021</v>
      </c>
      <c r="S67" s="11"/>
      <c r="T67" s="11"/>
      <c r="U67" s="11"/>
      <c r="V67" s="11"/>
      <c r="W67" s="11">
        <v>22414326</v>
      </c>
      <c r="X67" s="11"/>
      <c r="Y67" s="11">
        <v>22414326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32071551</v>
      </c>
      <c r="H68" s="11">
        <v>19663121</v>
      </c>
      <c r="I68" s="11">
        <v>15606958</v>
      </c>
      <c r="J68" s="11">
        <v>67341630</v>
      </c>
      <c r="K68" s="11">
        <v>14076699</v>
      </c>
      <c r="L68" s="11">
        <v>10171425</v>
      </c>
      <c r="M68" s="11">
        <v>13522648</v>
      </c>
      <c r="N68" s="11">
        <v>37770772</v>
      </c>
      <c r="O68" s="11">
        <v>17251337</v>
      </c>
      <c r="P68" s="11">
        <v>10042892</v>
      </c>
      <c r="Q68" s="11"/>
      <c r="R68" s="11">
        <v>27294229</v>
      </c>
      <c r="S68" s="11"/>
      <c r="T68" s="11"/>
      <c r="U68" s="11"/>
      <c r="V68" s="11"/>
      <c r="W68" s="11">
        <v>132406631</v>
      </c>
      <c r="X68" s="11"/>
      <c r="Y68" s="11">
        <v>132406631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7604700</v>
      </c>
      <c r="D69" s="78">
        <f t="shared" si="12"/>
        <v>31482287</v>
      </c>
      <c r="E69" s="79">
        <f t="shared" si="12"/>
        <v>19778175</v>
      </c>
      <c r="F69" s="79">
        <f t="shared" si="12"/>
        <v>31080350</v>
      </c>
      <c r="G69" s="79">
        <f t="shared" si="12"/>
        <v>41564070</v>
      </c>
      <c r="H69" s="79">
        <f t="shared" si="12"/>
        <v>29723680</v>
      </c>
      <c r="I69" s="79">
        <f t="shared" si="12"/>
        <v>26099029</v>
      </c>
      <c r="J69" s="79">
        <f t="shared" si="12"/>
        <v>97386779</v>
      </c>
      <c r="K69" s="79">
        <f t="shared" si="12"/>
        <v>27413405</v>
      </c>
      <c r="L69" s="79">
        <f t="shared" si="12"/>
        <v>22034551</v>
      </c>
      <c r="M69" s="79">
        <f t="shared" si="12"/>
        <v>28378122</v>
      </c>
      <c r="N69" s="79">
        <f t="shared" si="12"/>
        <v>77826078</v>
      </c>
      <c r="O69" s="79">
        <f t="shared" si="12"/>
        <v>27889927</v>
      </c>
      <c r="P69" s="79">
        <f t="shared" si="12"/>
        <v>21339794</v>
      </c>
      <c r="Q69" s="79">
        <f t="shared" si="12"/>
        <v>0</v>
      </c>
      <c r="R69" s="79">
        <f t="shared" si="12"/>
        <v>49229721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224442578</v>
      </c>
      <c r="X69" s="79">
        <f t="shared" si="12"/>
        <v>31080350</v>
      </c>
      <c r="Y69" s="79">
        <f t="shared" si="12"/>
        <v>193362228</v>
      </c>
      <c r="Z69" s="80">
        <f>+IF(X69&lt;&gt;0,+(Y69/X69)*100,0)</f>
        <v>622.1365846909704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336199183</v>
      </c>
      <c r="F5" s="43">
        <f t="shared" si="0"/>
        <v>336199183</v>
      </c>
      <c r="G5" s="43">
        <f t="shared" si="0"/>
        <v>0</v>
      </c>
      <c r="H5" s="43">
        <f t="shared" si="0"/>
        <v>17441286</v>
      </c>
      <c r="I5" s="43">
        <f t="shared" si="0"/>
        <v>16332968</v>
      </c>
      <c r="J5" s="43">
        <f t="shared" si="0"/>
        <v>33774254</v>
      </c>
      <c r="K5" s="43">
        <f t="shared" si="0"/>
        <v>0</v>
      </c>
      <c r="L5" s="43">
        <f t="shared" si="0"/>
        <v>13985791</v>
      </c>
      <c r="M5" s="43">
        <f t="shared" si="0"/>
        <v>8499943</v>
      </c>
      <c r="N5" s="43">
        <f t="shared" si="0"/>
        <v>22485734</v>
      </c>
      <c r="O5" s="43">
        <f t="shared" si="0"/>
        <v>10956909</v>
      </c>
      <c r="P5" s="43">
        <f t="shared" si="0"/>
        <v>21113158</v>
      </c>
      <c r="Q5" s="43">
        <f t="shared" si="0"/>
        <v>14293791</v>
      </c>
      <c r="R5" s="43">
        <f t="shared" si="0"/>
        <v>46363858</v>
      </c>
      <c r="S5" s="43">
        <f t="shared" si="0"/>
        <v>10515214</v>
      </c>
      <c r="T5" s="43">
        <f t="shared" si="0"/>
        <v>17543963</v>
      </c>
      <c r="U5" s="43">
        <f t="shared" si="0"/>
        <v>47066660</v>
      </c>
      <c r="V5" s="43">
        <f t="shared" si="0"/>
        <v>75125837</v>
      </c>
      <c r="W5" s="43">
        <f t="shared" si="0"/>
        <v>177749683</v>
      </c>
      <c r="X5" s="43">
        <f t="shared" si="0"/>
        <v>336199183</v>
      </c>
      <c r="Y5" s="43">
        <f t="shared" si="0"/>
        <v>-158449500</v>
      </c>
      <c r="Z5" s="44">
        <f>+IF(X5&lt;&gt;0,+(Y5/X5)*100,0)</f>
        <v>-47.12965052029885</v>
      </c>
      <c r="AA5" s="45">
        <f>SUM(AA11:AA18)</f>
        <v>336199183</v>
      </c>
    </row>
    <row r="6" spans="1:27" ht="13.5">
      <c r="A6" s="46" t="s">
        <v>32</v>
      </c>
      <c r="B6" s="47"/>
      <c r="C6" s="9"/>
      <c r="D6" s="10"/>
      <c r="E6" s="11">
        <v>39976433</v>
      </c>
      <c r="F6" s="11">
        <v>39976433</v>
      </c>
      <c r="G6" s="11"/>
      <c r="H6" s="11">
        <v>6572085</v>
      </c>
      <c r="I6" s="11">
        <v>5516709</v>
      </c>
      <c r="J6" s="11">
        <v>12088794</v>
      </c>
      <c r="K6" s="11"/>
      <c r="L6" s="11">
        <v>643146</v>
      </c>
      <c r="M6" s="11">
        <v>1254833</v>
      </c>
      <c r="N6" s="11">
        <v>1897979</v>
      </c>
      <c r="O6" s="11">
        <v>546217</v>
      </c>
      <c r="P6" s="11">
        <v>1096285</v>
      </c>
      <c r="Q6" s="11">
        <v>1510616</v>
      </c>
      <c r="R6" s="11">
        <v>3153118</v>
      </c>
      <c r="S6" s="11">
        <v>3622058</v>
      </c>
      <c r="T6" s="11">
        <v>2871128</v>
      </c>
      <c r="U6" s="11">
        <v>4226140</v>
      </c>
      <c r="V6" s="11">
        <v>10719326</v>
      </c>
      <c r="W6" s="11">
        <v>27859217</v>
      </c>
      <c r="X6" s="11">
        <v>39976433</v>
      </c>
      <c r="Y6" s="11">
        <v>-12117216</v>
      </c>
      <c r="Z6" s="2">
        <v>-30.31</v>
      </c>
      <c r="AA6" s="15">
        <v>39976433</v>
      </c>
    </row>
    <row r="7" spans="1:27" ht="13.5">
      <c r="A7" s="46" t="s">
        <v>33</v>
      </c>
      <c r="B7" s="47"/>
      <c r="C7" s="9"/>
      <c r="D7" s="10"/>
      <c r="E7" s="11">
        <v>4700000</v>
      </c>
      <c r="F7" s="11">
        <v>4700000</v>
      </c>
      <c r="G7" s="11"/>
      <c r="H7" s="11">
        <v>575531</v>
      </c>
      <c r="I7" s="11">
        <v>553761</v>
      </c>
      <c r="J7" s="11">
        <v>1129292</v>
      </c>
      <c r="K7" s="11"/>
      <c r="L7" s="11"/>
      <c r="M7" s="11"/>
      <c r="N7" s="11"/>
      <c r="O7" s="11"/>
      <c r="P7" s="11">
        <v>612675</v>
      </c>
      <c r="Q7" s="11">
        <v>1525510</v>
      </c>
      <c r="R7" s="11">
        <v>2138185</v>
      </c>
      <c r="S7" s="11"/>
      <c r="T7" s="11"/>
      <c r="U7" s="11">
        <v>5646093</v>
      </c>
      <c r="V7" s="11">
        <v>5646093</v>
      </c>
      <c r="W7" s="11">
        <v>8913570</v>
      </c>
      <c r="X7" s="11">
        <v>4700000</v>
      </c>
      <c r="Y7" s="11">
        <v>4213570</v>
      </c>
      <c r="Z7" s="2">
        <v>89.65</v>
      </c>
      <c r="AA7" s="15">
        <v>4700000</v>
      </c>
    </row>
    <row r="8" spans="1:27" ht="13.5">
      <c r="A8" s="46" t="s">
        <v>34</v>
      </c>
      <c r="B8" s="47"/>
      <c r="C8" s="9"/>
      <c r="D8" s="10"/>
      <c r="E8" s="11">
        <v>155400000</v>
      </c>
      <c r="F8" s="11">
        <v>155400000</v>
      </c>
      <c r="G8" s="11"/>
      <c r="H8" s="11">
        <v>4927351</v>
      </c>
      <c r="I8" s="11">
        <v>8367710</v>
      </c>
      <c r="J8" s="11">
        <v>13295061</v>
      </c>
      <c r="K8" s="11"/>
      <c r="L8" s="11">
        <v>13106980</v>
      </c>
      <c r="M8" s="11">
        <v>7245110</v>
      </c>
      <c r="N8" s="11">
        <v>20352090</v>
      </c>
      <c r="O8" s="11">
        <v>6766059</v>
      </c>
      <c r="P8" s="11">
        <v>17134568</v>
      </c>
      <c r="Q8" s="11">
        <v>10581659</v>
      </c>
      <c r="R8" s="11">
        <v>34482286</v>
      </c>
      <c r="S8" s="11">
        <v>6098359</v>
      </c>
      <c r="T8" s="11">
        <v>13419607</v>
      </c>
      <c r="U8" s="11">
        <v>7868963</v>
      </c>
      <c r="V8" s="11">
        <v>27386929</v>
      </c>
      <c r="W8" s="11">
        <v>95516366</v>
      </c>
      <c r="X8" s="11">
        <v>155400000</v>
      </c>
      <c r="Y8" s="11">
        <v>-59883634</v>
      </c>
      <c r="Z8" s="2">
        <v>-38.54</v>
      </c>
      <c r="AA8" s="15">
        <v>155400000</v>
      </c>
    </row>
    <row r="9" spans="1:27" ht="13.5">
      <c r="A9" s="46" t="s">
        <v>35</v>
      </c>
      <c r="B9" s="47"/>
      <c r="C9" s="9"/>
      <c r="D9" s="10"/>
      <c r="E9" s="11">
        <v>94000000</v>
      </c>
      <c r="F9" s="11">
        <v>94000000</v>
      </c>
      <c r="G9" s="11"/>
      <c r="H9" s="11">
        <v>5136050</v>
      </c>
      <c r="I9" s="11">
        <v>1089604</v>
      </c>
      <c r="J9" s="11">
        <v>6225654</v>
      </c>
      <c r="K9" s="11"/>
      <c r="L9" s="11"/>
      <c r="M9" s="11"/>
      <c r="N9" s="11"/>
      <c r="O9" s="11">
        <v>1815252</v>
      </c>
      <c r="P9" s="11"/>
      <c r="Q9" s="11"/>
      <c r="R9" s="11">
        <v>1815252</v>
      </c>
      <c r="S9" s="11">
        <v>326959</v>
      </c>
      <c r="T9" s="11">
        <v>110327</v>
      </c>
      <c r="U9" s="11">
        <v>27929450</v>
      </c>
      <c r="V9" s="11">
        <v>28366736</v>
      </c>
      <c r="W9" s="11">
        <v>36407642</v>
      </c>
      <c r="X9" s="11">
        <v>94000000</v>
      </c>
      <c r="Y9" s="11">
        <v>-57592358</v>
      </c>
      <c r="Z9" s="2">
        <v>-61.27</v>
      </c>
      <c r="AA9" s="15">
        <v>94000000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294076433</v>
      </c>
      <c r="F11" s="51">
        <f t="shared" si="1"/>
        <v>294076433</v>
      </c>
      <c r="G11" s="51">
        <f t="shared" si="1"/>
        <v>0</v>
      </c>
      <c r="H11" s="51">
        <f t="shared" si="1"/>
        <v>17211017</v>
      </c>
      <c r="I11" s="51">
        <f t="shared" si="1"/>
        <v>15527784</v>
      </c>
      <c r="J11" s="51">
        <f t="shared" si="1"/>
        <v>32738801</v>
      </c>
      <c r="K11" s="51">
        <f t="shared" si="1"/>
        <v>0</v>
      </c>
      <c r="L11" s="51">
        <f t="shared" si="1"/>
        <v>13750126</v>
      </c>
      <c r="M11" s="51">
        <f t="shared" si="1"/>
        <v>8499943</v>
      </c>
      <c r="N11" s="51">
        <f t="shared" si="1"/>
        <v>22250069</v>
      </c>
      <c r="O11" s="51">
        <f t="shared" si="1"/>
        <v>9127528</v>
      </c>
      <c r="P11" s="51">
        <f t="shared" si="1"/>
        <v>18843528</v>
      </c>
      <c r="Q11" s="51">
        <f t="shared" si="1"/>
        <v>13617785</v>
      </c>
      <c r="R11" s="51">
        <f t="shared" si="1"/>
        <v>41588841</v>
      </c>
      <c r="S11" s="51">
        <f t="shared" si="1"/>
        <v>10047376</v>
      </c>
      <c r="T11" s="51">
        <f t="shared" si="1"/>
        <v>16401062</v>
      </c>
      <c r="U11" s="51">
        <f t="shared" si="1"/>
        <v>45670646</v>
      </c>
      <c r="V11" s="51">
        <f t="shared" si="1"/>
        <v>72119084</v>
      </c>
      <c r="W11" s="51">
        <f t="shared" si="1"/>
        <v>168696795</v>
      </c>
      <c r="X11" s="51">
        <f t="shared" si="1"/>
        <v>294076433</v>
      </c>
      <c r="Y11" s="51">
        <f t="shared" si="1"/>
        <v>-125379638</v>
      </c>
      <c r="Z11" s="52">
        <f>+IF(X11&lt;&gt;0,+(Y11/X11)*100,0)</f>
        <v>-42.63505127593818</v>
      </c>
      <c r="AA11" s="53">
        <f>SUM(AA6:AA10)</f>
        <v>294076433</v>
      </c>
    </row>
    <row r="12" spans="1:27" ht="13.5">
      <c r="A12" s="54" t="s">
        <v>38</v>
      </c>
      <c r="B12" s="35"/>
      <c r="C12" s="9"/>
      <c r="D12" s="10"/>
      <c r="E12" s="11">
        <v>20200000</v>
      </c>
      <c r="F12" s="11">
        <v>20200000</v>
      </c>
      <c r="G12" s="11"/>
      <c r="H12" s="11"/>
      <c r="I12" s="11">
        <v>134265</v>
      </c>
      <c r="J12" s="11">
        <v>134265</v>
      </c>
      <c r="K12" s="11"/>
      <c r="L12" s="11">
        <v>198035</v>
      </c>
      <c r="M12" s="11"/>
      <c r="N12" s="11">
        <v>198035</v>
      </c>
      <c r="O12" s="11"/>
      <c r="P12" s="11">
        <v>2199657</v>
      </c>
      <c r="Q12" s="11">
        <v>652080</v>
      </c>
      <c r="R12" s="11">
        <v>2851737</v>
      </c>
      <c r="S12" s="11">
        <v>429410</v>
      </c>
      <c r="T12" s="11">
        <v>919640</v>
      </c>
      <c r="U12" s="11">
        <v>430446</v>
      </c>
      <c r="V12" s="11">
        <v>1779496</v>
      </c>
      <c r="W12" s="11">
        <v>4963533</v>
      </c>
      <c r="X12" s="11">
        <v>20200000</v>
      </c>
      <c r="Y12" s="11">
        <v>-15236467</v>
      </c>
      <c r="Z12" s="2">
        <v>-75.43</v>
      </c>
      <c r="AA12" s="15">
        <v>20200000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21432750</v>
      </c>
      <c r="F15" s="11">
        <v>21432750</v>
      </c>
      <c r="G15" s="11"/>
      <c r="H15" s="11">
        <v>230269</v>
      </c>
      <c r="I15" s="11">
        <v>670919</v>
      </c>
      <c r="J15" s="11">
        <v>901188</v>
      </c>
      <c r="K15" s="11"/>
      <c r="L15" s="11">
        <v>37630</v>
      </c>
      <c r="M15" s="11"/>
      <c r="N15" s="11">
        <v>37630</v>
      </c>
      <c r="O15" s="11">
        <v>1829381</v>
      </c>
      <c r="P15" s="11">
        <v>69973</v>
      </c>
      <c r="Q15" s="11">
        <v>23926</v>
      </c>
      <c r="R15" s="11">
        <v>1923280</v>
      </c>
      <c r="S15" s="11">
        <v>38428</v>
      </c>
      <c r="T15" s="11">
        <v>223261</v>
      </c>
      <c r="U15" s="11">
        <v>965568</v>
      </c>
      <c r="V15" s="11">
        <v>1227257</v>
      </c>
      <c r="W15" s="11">
        <v>4089355</v>
      </c>
      <c r="X15" s="11">
        <v>21432750</v>
      </c>
      <c r="Y15" s="11">
        <v>-17343395</v>
      </c>
      <c r="Z15" s="2">
        <v>-80.92</v>
      </c>
      <c r="AA15" s="15">
        <v>21432750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490000</v>
      </c>
      <c r="F18" s="18">
        <v>490000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490000</v>
      </c>
      <c r="Y18" s="18">
        <v>-490000</v>
      </c>
      <c r="Z18" s="3">
        <v>-100</v>
      </c>
      <c r="AA18" s="23">
        <v>490000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33645500</v>
      </c>
      <c r="F20" s="60">
        <f t="shared" si="2"/>
        <v>33645500</v>
      </c>
      <c r="G20" s="60">
        <f t="shared" si="2"/>
        <v>0</v>
      </c>
      <c r="H20" s="60">
        <f t="shared" si="2"/>
        <v>106777</v>
      </c>
      <c r="I20" s="60">
        <f t="shared" si="2"/>
        <v>674373</v>
      </c>
      <c r="J20" s="60">
        <f t="shared" si="2"/>
        <v>781150</v>
      </c>
      <c r="K20" s="60">
        <f t="shared" si="2"/>
        <v>0</v>
      </c>
      <c r="L20" s="60">
        <f t="shared" si="2"/>
        <v>1232249</v>
      </c>
      <c r="M20" s="60">
        <f t="shared" si="2"/>
        <v>1793039</v>
      </c>
      <c r="N20" s="60">
        <f t="shared" si="2"/>
        <v>3025288</v>
      </c>
      <c r="O20" s="60">
        <f t="shared" si="2"/>
        <v>968121</v>
      </c>
      <c r="P20" s="60">
        <f t="shared" si="2"/>
        <v>586370</v>
      </c>
      <c r="Q20" s="60">
        <f t="shared" si="2"/>
        <v>709865</v>
      </c>
      <c r="R20" s="60">
        <f t="shared" si="2"/>
        <v>2264356</v>
      </c>
      <c r="S20" s="60">
        <f t="shared" si="2"/>
        <v>128207</v>
      </c>
      <c r="T20" s="60">
        <f t="shared" si="2"/>
        <v>0</v>
      </c>
      <c r="U20" s="60">
        <f t="shared" si="2"/>
        <v>5670239</v>
      </c>
      <c r="V20" s="60">
        <f t="shared" si="2"/>
        <v>5798446</v>
      </c>
      <c r="W20" s="60">
        <f t="shared" si="2"/>
        <v>11869240</v>
      </c>
      <c r="X20" s="60">
        <f t="shared" si="2"/>
        <v>33645500</v>
      </c>
      <c r="Y20" s="60">
        <f t="shared" si="2"/>
        <v>-21776260</v>
      </c>
      <c r="Z20" s="61">
        <f>+IF(X20&lt;&gt;0,+(Y20/X20)*100,0)</f>
        <v>-64.72265236064258</v>
      </c>
      <c r="AA20" s="62">
        <f>SUM(AA26:AA33)</f>
        <v>33645500</v>
      </c>
    </row>
    <row r="21" spans="1:27" ht="13.5">
      <c r="A21" s="46" t="s">
        <v>32</v>
      </c>
      <c r="B21" s="47"/>
      <c r="C21" s="9"/>
      <c r="D21" s="10"/>
      <c r="E21" s="11">
        <v>12000000</v>
      </c>
      <c r="F21" s="11">
        <v>12000000</v>
      </c>
      <c r="G21" s="11"/>
      <c r="H21" s="11"/>
      <c r="I21" s="11">
        <v>674373</v>
      </c>
      <c r="J21" s="11">
        <v>674373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674373</v>
      </c>
      <c r="X21" s="11">
        <v>12000000</v>
      </c>
      <c r="Y21" s="11">
        <v>-11325627</v>
      </c>
      <c r="Z21" s="2">
        <v>-94.38</v>
      </c>
      <c r="AA21" s="15">
        <v>12000000</v>
      </c>
    </row>
    <row r="22" spans="1:27" ht="13.5">
      <c r="A22" s="46" t="s">
        <v>33</v>
      </c>
      <c r="B22" s="47"/>
      <c r="C22" s="9"/>
      <c r="D22" s="10"/>
      <c r="E22" s="11">
        <v>925500</v>
      </c>
      <c r="F22" s="11">
        <v>925500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2374876</v>
      </c>
      <c r="V22" s="11">
        <v>2374876</v>
      </c>
      <c r="W22" s="11">
        <v>2374876</v>
      </c>
      <c r="X22" s="11">
        <v>925500</v>
      </c>
      <c r="Y22" s="11">
        <v>1449376</v>
      </c>
      <c r="Z22" s="2">
        <v>156.6</v>
      </c>
      <c r="AA22" s="15">
        <v>925500</v>
      </c>
    </row>
    <row r="23" spans="1:27" ht="13.5">
      <c r="A23" s="46" t="s">
        <v>34</v>
      </c>
      <c r="B23" s="47"/>
      <c r="C23" s="9"/>
      <c r="D23" s="10"/>
      <c r="E23" s="11">
        <v>12400000</v>
      </c>
      <c r="F23" s="11">
        <v>12400000</v>
      </c>
      <c r="G23" s="11"/>
      <c r="H23" s="11">
        <v>106777</v>
      </c>
      <c r="I23" s="11"/>
      <c r="J23" s="11">
        <v>106777</v>
      </c>
      <c r="K23" s="11"/>
      <c r="L23" s="11">
        <v>1018021</v>
      </c>
      <c r="M23" s="11">
        <v>1793039</v>
      </c>
      <c r="N23" s="11">
        <v>2811060</v>
      </c>
      <c r="O23" s="11">
        <v>968121</v>
      </c>
      <c r="P23" s="11">
        <v>586370</v>
      </c>
      <c r="Q23" s="11">
        <v>709865</v>
      </c>
      <c r="R23" s="11">
        <v>2264356</v>
      </c>
      <c r="S23" s="11">
        <v>128207</v>
      </c>
      <c r="T23" s="11"/>
      <c r="U23" s="11">
        <v>3295363</v>
      </c>
      <c r="V23" s="11">
        <v>3423570</v>
      </c>
      <c r="W23" s="11">
        <v>8605763</v>
      </c>
      <c r="X23" s="11">
        <v>12400000</v>
      </c>
      <c r="Y23" s="11">
        <v>-3794237</v>
      </c>
      <c r="Z23" s="2">
        <v>-30.6</v>
      </c>
      <c r="AA23" s="15">
        <v>12400000</v>
      </c>
    </row>
    <row r="24" spans="1:27" ht="13.5">
      <c r="A24" s="46" t="s">
        <v>35</v>
      </c>
      <c r="B24" s="47"/>
      <c r="C24" s="9"/>
      <c r="D24" s="10"/>
      <c r="E24" s="11">
        <v>8000000</v>
      </c>
      <c r="F24" s="11">
        <v>8000000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8000000</v>
      </c>
      <c r="Y24" s="11">
        <v>-8000000</v>
      </c>
      <c r="Z24" s="2">
        <v>-100</v>
      </c>
      <c r="AA24" s="15">
        <v>8000000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33325500</v>
      </c>
      <c r="F26" s="51">
        <f t="shared" si="3"/>
        <v>33325500</v>
      </c>
      <c r="G26" s="51">
        <f t="shared" si="3"/>
        <v>0</v>
      </c>
      <c r="H26" s="51">
        <f t="shared" si="3"/>
        <v>106777</v>
      </c>
      <c r="I26" s="51">
        <f t="shared" si="3"/>
        <v>674373</v>
      </c>
      <c r="J26" s="51">
        <f t="shared" si="3"/>
        <v>781150</v>
      </c>
      <c r="K26" s="51">
        <f t="shared" si="3"/>
        <v>0</v>
      </c>
      <c r="L26" s="51">
        <f t="shared" si="3"/>
        <v>1018021</v>
      </c>
      <c r="M26" s="51">
        <f t="shared" si="3"/>
        <v>1793039</v>
      </c>
      <c r="N26" s="51">
        <f t="shared" si="3"/>
        <v>2811060</v>
      </c>
      <c r="O26" s="51">
        <f t="shared" si="3"/>
        <v>968121</v>
      </c>
      <c r="P26" s="51">
        <f t="shared" si="3"/>
        <v>586370</v>
      </c>
      <c r="Q26" s="51">
        <f t="shared" si="3"/>
        <v>709865</v>
      </c>
      <c r="R26" s="51">
        <f t="shared" si="3"/>
        <v>2264356</v>
      </c>
      <c r="S26" s="51">
        <f t="shared" si="3"/>
        <v>128207</v>
      </c>
      <c r="T26" s="51">
        <f t="shared" si="3"/>
        <v>0</v>
      </c>
      <c r="U26" s="51">
        <f t="shared" si="3"/>
        <v>5670239</v>
      </c>
      <c r="V26" s="51">
        <f t="shared" si="3"/>
        <v>5798446</v>
      </c>
      <c r="W26" s="51">
        <f t="shared" si="3"/>
        <v>11655012</v>
      </c>
      <c r="X26" s="51">
        <f t="shared" si="3"/>
        <v>33325500</v>
      </c>
      <c r="Y26" s="51">
        <f t="shared" si="3"/>
        <v>-21670488</v>
      </c>
      <c r="Z26" s="52">
        <f>+IF(X26&lt;&gt;0,+(Y26/X26)*100,0)</f>
        <v>-65.02674528514201</v>
      </c>
      <c r="AA26" s="53">
        <f>SUM(AA21:AA25)</f>
        <v>33325500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>
        <v>214228</v>
      </c>
      <c r="M30" s="11"/>
      <c r="N30" s="11">
        <v>214228</v>
      </c>
      <c r="O30" s="11"/>
      <c r="P30" s="11"/>
      <c r="Q30" s="11"/>
      <c r="R30" s="11"/>
      <c r="S30" s="11"/>
      <c r="T30" s="11"/>
      <c r="U30" s="11"/>
      <c r="V30" s="11"/>
      <c r="W30" s="11">
        <v>214228</v>
      </c>
      <c r="X30" s="11"/>
      <c r="Y30" s="11">
        <v>214228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320000</v>
      </c>
      <c r="F33" s="18">
        <v>320000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320000</v>
      </c>
      <c r="Y33" s="18">
        <v>-320000</v>
      </c>
      <c r="Z33" s="3">
        <v>-100</v>
      </c>
      <c r="AA33" s="23">
        <v>320000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51976433</v>
      </c>
      <c r="F36" s="11">
        <f t="shared" si="4"/>
        <v>51976433</v>
      </c>
      <c r="G36" s="11">
        <f t="shared" si="4"/>
        <v>0</v>
      </c>
      <c r="H36" s="11">
        <f t="shared" si="4"/>
        <v>6572085</v>
      </c>
      <c r="I36" s="11">
        <f t="shared" si="4"/>
        <v>6191082</v>
      </c>
      <c r="J36" s="11">
        <f t="shared" si="4"/>
        <v>12763167</v>
      </c>
      <c r="K36" s="11">
        <f t="shared" si="4"/>
        <v>0</v>
      </c>
      <c r="L36" s="11">
        <f t="shared" si="4"/>
        <v>643146</v>
      </c>
      <c r="M36" s="11">
        <f t="shared" si="4"/>
        <v>1254833</v>
      </c>
      <c r="N36" s="11">
        <f t="shared" si="4"/>
        <v>1897979</v>
      </c>
      <c r="O36" s="11">
        <f t="shared" si="4"/>
        <v>546217</v>
      </c>
      <c r="P36" s="11">
        <f t="shared" si="4"/>
        <v>1096285</v>
      </c>
      <c r="Q36" s="11">
        <f t="shared" si="4"/>
        <v>1510616</v>
      </c>
      <c r="R36" s="11">
        <f t="shared" si="4"/>
        <v>3153118</v>
      </c>
      <c r="S36" s="11">
        <f t="shared" si="4"/>
        <v>3622058</v>
      </c>
      <c r="T36" s="11">
        <f t="shared" si="4"/>
        <v>2871128</v>
      </c>
      <c r="U36" s="11">
        <f t="shared" si="4"/>
        <v>4226140</v>
      </c>
      <c r="V36" s="11">
        <f t="shared" si="4"/>
        <v>10719326</v>
      </c>
      <c r="W36" s="11">
        <f t="shared" si="4"/>
        <v>28533590</v>
      </c>
      <c r="X36" s="11">
        <f t="shared" si="4"/>
        <v>51976433</v>
      </c>
      <c r="Y36" s="11">
        <f t="shared" si="4"/>
        <v>-23442843</v>
      </c>
      <c r="Z36" s="2">
        <f aca="true" t="shared" si="5" ref="Z36:Z49">+IF(X36&lt;&gt;0,+(Y36/X36)*100,0)</f>
        <v>-45.10283150827222</v>
      </c>
      <c r="AA36" s="15">
        <f>AA6+AA21</f>
        <v>51976433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5625500</v>
      </c>
      <c r="F37" s="11">
        <f t="shared" si="4"/>
        <v>5625500</v>
      </c>
      <c r="G37" s="11">
        <f t="shared" si="4"/>
        <v>0</v>
      </c>
      <c r="H37" s="11">
        <f t="shared" si="4"/>
        <v>575531</v>
      </c>
      <c r="I37" s="11">
        <f t="shared" si="4"/>
        <v>553761</v>
      </c>
      <c r="J37" s="11">
        <f t="shared" si="4"/>
        <v>1129292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612675</v>
      </c>
      <c r="Q37" s="11">
        <f t="shared" si="4"/>
        <v>1525510</v>
      </c>
      <c r="R37" s="11">
        <f t="shared" si="4"/>
        <v>2138185</v>
      </c>
      <c r="S37" s="11">
        <f t="shared" si="4"/>
        <v>0</v>
      </c>
      <c r="T37" s="11">
        <f t="shared" si="4"/>
        <v>0</v>
      </c>
      <c r="U37" s="11">
        <f t="shared" si="4"/>
        <v>8020969</v>
      </c>
      <c r="V37" s="11">
        <f t="shared" si="4"/>
        <v>8020969</v>
      </c>
      <c r="W37" s="11">
        <f t="shared" si="4"/>
        <v>11288446</v>
      </c>
      <c r="X37" s="11">
        <f t="shared" si="4"/>
        <v>5625500</v>
      </c>
      <c r="Y37" s="11">
        <f t="shared" si="4"/>
        <v>5662946</v>
      </c>
      <c r="Z37" s="2">
        <f t="shared" si="5"/>
        <v>100.66564749800018</v>
      </c>
      <c r="AA37" s="15">
        <f>AA7+AA22</f>
        <v>5625500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167800000</v>
      </c>
      <c r="F38" s="11">
        <f t="shared" si="4"/>
        <v>167800000</v>
      </c>
      <c r="G38" s="11">
        <f t="shared" si="4"/>
        <v>0</v>
      </c>
      <c r="H38" s="11">
        <f t="shared" si="4"/>
        <v>5034128</v>
      </c>
      <c r="I38" s="11">
        <f t="shared" si="4"/>
        <v>8367710</v>
      </c>
      <c r="J38" s="11">
        <f t="shared" si="4"/>
        <v>13401838</v>
      </c>
      <c r="K38" s="11">
        <f t="shared" si="4"/>
        <v>0</v>
      </c>
      <c r="L38" s="11">
        <f t="shared" si="4"/>
        <v>14125001</v>
      </c>
      <c r="M38" s="11">
        <f t="shared" si="4"/>
        <v>9038149</v>
      </c>
      <c r="N38" s="11">
        <f t="shared" si="4"/>
        <v>23163150</v>
      </c>
      <c r="O38" s="11">
        <f t="shared" si="4"/>
        <v>7734180</v>
      </c>
      <c r="P38" s="11">
        <f t="shared" si="4"/>
        <v>17720938</v>
      </c>
      <c r="Q38" s="11">
        <f t="shared" si="4"/>
        <v>11291524</v>
      </c>
      <c r="R38" s="11">
        <f t="shared" si="4"/>
        <v>36746642</v>
      </c>
      <c r="S38" s="11">
        <f t="shared" si="4"/>
        <v>6226566</v>
      </c>
      <c r="T38" s="11">
        <f t="shared" si="4"/>
        <v>13419607</v>
      </c>
      <c r="U38" s="11">
        <f t="shared" si="4"/>
        <v>11164326</v>
      </c>
      <c r="V38" s="11">
        <f t="shared" si="4"/>
        <v>30810499</v>
      </c>
      <c r="W38" s="11">
        <f t="shared" si="4"/>
        <v>104122129</v>
      </c>
      <c r="X38" s="11">
        <f t="shared" si="4"/>
        <v>167800000</v>
      </c>
      <c r="Y38" s="11">
        <f t="shared" si="4"/>
        <v>-63677871</v>
      </c>
      <c r="Z38" s="2">
        <f t="shared" si="5"/>
        <v>-37.9486716328963</v>
      </c>
      <c r="AA38" s="15">
        <f>AA8+AA23</f>
        <v>167800000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102000000</v>
      </c>
      <c r="F39" s="11">
        <f t="shared" si="4"/>
        <v>102000000</v>
      </c>
      <c r="G39" s="11">
        <f t="shared" si="4"/>
        <v>0</v>
      </c>
      <c r="H39" s="11">
        <f t="shared" si="4"/>
        <v>5136050</v>
      </c>
      <c r="I39" s="11">
        <f t="shared" si="4"/>
        <v>1089604</v>
      </c>
      <c r="J39" s="11">
        <f t="shared" si="4"/>
        <v>6225654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1815252</v>
      </c>
      <c r="P39" s="11">
        <f t="shared" si="4"/>
        <v>0</v>
      </c>
      <c r="Q39" s="11">
        <f t="shared" si="4"/>
        <v>0</v>
      </c>
      <c r="R39" s="11">
        <f t="shared" si="4"/>
        <v>1815252</v>
      </c>
      <c r="S39" s="11">
        <f t="shared" si="4"/>
        <v>326959</v>
      </c>
      <c r="T39" s="11">
        <f t="shared" si="4"/>
        <v>110327</v>
      </c>
      <c r="U39" s="11">
        <f t="shared" si="4"/>
        <v>27929450</v>
      </c>
      <c r="V39" s="11">
        <f t="shared" si="4"/>
        <v>28366736</v>
      </c>
      <c r="W39" s="11">
        <f t="shared" si="4"/>
        <v>36407642</v>
      </c>
      <c r="X39" s="11">
        <f t="shared" si="4"/>
        <v>102000000</v>
      </c>
      <c r="Y39" s="11">
        <f t="shared" si="4"/>
        <v>-65592358</v>
      </c>
      <c r="Z39" s="2">
        <f t="shared" si="5"/>
        <v>-64.30623333333332</v>
      </c>
      <c r="AA39" s="15">
        <f>AA9+AA24</f>
        <v>102000000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327401933</v>
      </c>
      <c r="F41" s="51">
        <f t="shared" si="6"/>
        <v>327401933</v>
      </c>
      <c r="G41" s="51">
        <f t="shared" si="6"/>
        <v>0</v>
      </c>
      <c r="H41" s="51">
        <f t="shared" si="6"/>
        <v>17317794</v>
      </c>
      <c r="I41" s="51">
        <f t="shared" si="6"/>
        <v>16202157</v>
      </c>
      <c r="J41" s="51">
        <f t="shared" si="6"/>
        <v>33519951</v>
      </c>
      <c r="K41" s="51">
        <f t="shared" si="6"/>
        <v>0</v>
      </c>
      <c r="L41" s="51">
        <f t="shared" si="6"/>
        <v>14768147</v>
      </c>
      <c r="M41" s="51">
        <f t="shared" si="6"/>
        <v>10292982</v>
      </c>
      <c r="N41" s="51">
        <f t="shared" si="6"/>
        <v>25061129</v>
      </c>
      <c r="O41" s="51">
        <f t="shared" si="6"/>
        <v>10095649</v>
      </c>
      <c r="P41" s="51">
        <f t="shared" si="6"/>
        <v>19429898</v>
      </c>
      <c r="Q41" s="51">
        <f t="shared" si="6"/>
        <v>14327650</v>
      </c>
      <c r="R41" s="51">
        <f t="shared" si="6"/>
        <v>43853197</v>
      </c>
      <c r="S41" s="51">
        <f t="shared" si="6"/>
        <v>10175583</v>
      </c>
      <c r="T41" s="51">
        <f t="shared" si="6"/>
        <v>16401062</v>
      </c>
      <c r="U41" s="51">
        <f t="shared" si="6"/>
        <v>51340885</v>
      </c>
      <c r="V41" s="51">
        <f t="shared" si="6"/>
        <v>77917530</v>
      </c>
      <c r="W41" s="51">
        <f t="shared" si="6"/>
        <v>180351807</v>
      </c>
      <c r="X41" s="51">
        <f t="shared" si="6"/>
        <v>327401933</v>
      </c>
      <c r="Y41" s="51">
        <f t="shared" si="6"/>
        <v>-147050126</v>
      </c>
      <c r="Z41" s="52">
        <f t="shared" si="5"/>
        <v>-44.914251010240676</v>
      </c>
      <c r="AA41" s="53">
        <f>SUM(AA36:AA40)</f>
        <v>327401933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20200000</v>
      </c>
      <c r="F42" s="67">
        <f t="shared" si="7"/>
        <v>20200000</v>
      </c>
      <c r="G42" s="67">
        <f t="shared" si="7"/>
        <v>0</v>
      </c>
      <c r="H42" s="67">
        <f t="shared" si="7"/>
        <v>0</v>
      </c>
      <c r="I42" s="67">
        <f t="shared" si="7"/>
        <v>134265</v>
      </c>
      <c r="J42" s="67">
        <f t="shared" si="7"/>
        <v>134265</v>
      </c>
      <c r="K42" s="67">
        <f t="shared" si="7"/>
        <v>0</v>
      </c>
      <c r="L42" s="67">
        <f t="shared" si="7"/>
        <v>198035</v>
      </c>
      <c r="M42" s="67">
        <f t="shared" si="7"/>
        <v>0</v>
      </c>
      <c r="N42" s="67">
        <f t="shared" si="7"/>
        <v>198035</v>
      </c>
      <c r="O42" s="67">
        <f t="shared" si="7"/>
        <v>0</v>
      </c>
      <c r="P42" s="67">
        <f t="shared" si="7"/>
        <v>2199657</v>
      </c>
      <c r="Q42" s="67">
        <f t="shared" si="7"/>
        <v>652080</v>
      </c>
      <c r="R42" s="67">
        <f t="shared" si="7"/>
        <v>2851737</v>
      </c>
      <c r="S42" s="67">
        <f t="shared" si="7"/>
        <v>429410</v>
      </c>
      <c r="T42" s="67">
        <f t="shared" si="7"/>
        <v>919640</v>
      </c>
      <c r="U42" s="67">
        <f t="shared" si="7"/>
        <v>430446</v>
      </c>
      <c r="V42" s="67">
        <f t="shared" si="7"/>
        <v>1779496</v>
      </c>
      <c r="W42" s="67">
        <f t="shared" si="7"/>
        <v>4963533</v>
      </c>
      <c r="X42" s="67">
        <f t="shared" si="7"/>
        <v>20200000</v>
      </c>
      <c r="Y42" s="67">
        <f t="shared" si="7"/>
        <v>-15236467</v>
      </c>
      <c r="Z42" s="69">
        <f t="shared" si="5"/>
        <v>-75.42805445544555</v>
      </c>
      <c r="AA42" s="68">
        <f aca="true" t="shared" si="8" ref="AA42:AA48">AA12+AA27</f>
        <v>20200000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21432750</v>
      </c>
      <c r="F45" s="67">
        <f t="shared" si="7"/>
        <v>21432750</v>
      </c>
      <c r="G45" s="67">
        <f t="shared" si="7"/>
        <v>0</v>
      </c>
      <c r="H45" s="67">
        <f t="shared" si="7"/>
        <v>230269</v>
      </c>
      <c r="I45" s="67">
        <f t="shared" si="7"/>
        <v>670919</v>
      </c>
      <c r="J45" s="67">
        <f t="shared" si="7"/>
        <v>901188</v>
      </c>
      <c r="K45" s="67">
        <f t="shared" si="7"/>
        <v>0</v>
      </c>
      <c r="L45" s="67">
        <f t="shared" si="7"/>
        <v>251858</v>
      </c>
      <c r="M45" s="67">
        <f t="shared" si="7"/>
        <v>0</v>
      </c>
      <c r="N45" s="67">
        <f t="shared" si="7"/>
        <v>251858</v>
      </c>
      <c r="O45" s="67">
        <f t="shared" si="7"/>
        <v>1829381</v>
      </c>
      <c r="P45" s="67">
        <f t="shared" si="7"/>
        <v>69973</v>
      </c>
      <c r="Q45" s="67">
        <f t="shared" si="7"/>
        <v>23926</v>
      </c>
      <c r="R45" s="67">
        <f t="shared" si="7"/>
        <v>1923280</v>
      </c>
      <c r="S45" s="67">
        <f t="shared" si="7"/>
        <v>38428</v>
      </c>
      <c r="T45" s="67">
        <f t="shared" si="7"/>
        <v>223261</v>
      </c>
      <c r="U45" s="67">
        <f t="shared" si="7"/>
        <v>965568</v>
      </c>
      <c r="V45" s="67">
        <f t="shared" si="7"/>
        <v>1227257</v>
      </c>
      <c r="W45" s="67">
        <f t="shared" si="7"/>
        <v>4303583</v>
      </c>
      <c r="X45" s="67">
        <f t="shared" si="7"/>
        <v>21432750</v>
      </c>
      <c r="Y45" s="67">
        <f t="shared" si="7"/>
        <v>-17129167</v>
      </c>
      <c r="Z45" s="69">
        <f t="shared" si="5"/>
        <v>-79.92052816367476</v>
      </c>
      <c r="AA45" s="68">
        <f t="shared" si="8"/>
        <v>21432750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810000</v>
      </c>
      <c r="F48" s="67">
        <f t="shared" si="7"/>
        <v>810000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810000</v>
      </c>
      <c r="Y48" s="67">
        <f t="shared" si="7"/>
        <v>-810000</v>
      </c>
      <c r="Z48" s="69">
        <f t="shared" si="5"/>
        <v>-100</v>
      </c>
      <c r="AA48" s="68">
        <f t="shared" si="8"/>
        <v>810000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369844683</v>
      </c>
      <c r="F49" s="79">
        <f t="shared" si="9"/>
        <v>369844683</v>
      </c>
      <c r="G49" s="79">
        <f t="shared" si="9"/>
        <v>0</v>
      </c>
      <c r="H49" s="79">
        <f t="shared" si="9"/>
        <v>17548063</v>
      </c>
      <c r="I49" s="79">
        <f t="shared" si="9"/>
        <v>17007341</v>
      </c>
      <c r="J49" s="79">
        <f t="shared" si="9"/>
        <v>34555404</v>
      </c>
      <c r="K49" s="79">
        <f t="shared" si="9"/>
        <v>0</v>
      </c>
      <c r="L49" s="79">
        <f t="shared" si="9"/>
        <v>15218040</v>
      </c>
      <c r="M49" s="79">
        <f t="shared" si="9"/>
        <v>10292982</v>
      </c>
      <c r="N49" s="79">
        <f t="shared" si="9"/>
        <v>25511022</v>
      </c>
      <c r="O49" s="79">
        <f t="shared" si="9"/>
        <v>11925030</v>
      </c>
      <c r="P49" s="79">
        <f t="shared" si="9"/>
        <v>21699528</v>
      </c>
      <c r="Q49" s="79">
        <f t="shared" si="9"/>
        <v>15003656</v>
      </c>
      <c r="R49" s="79">
        <f t="shared" si="9"/>
        <v>48628214</v>
      </c>
      <c r="S49" s="79">
        <f t="shared" si="9"/>
        <v>10643421</v>
      </c>
      <c r="T49" s="79">
        <f t="shared" si="9"/>
        <v>17543963</v>
      </c>
      <c r="U49" s="79">
        <f t="shared" si="9"/>
        <v>52736899</v>
      </c>
      <c r="V49" s="79">
        <f t="shared" si="9"/>
        <v>80924283</v>
      </c>
      <c r="W49" s="79">
        <f t="shared" si="9"/>
        <v>189618923</v>
      </c>
      <c r="X49" s="79">
        <f t="shared" si="9"/>
        <v>369844683</v>
      </c>
      <c r="Y49" s="79">
        <f t="shared" si="9"/>
        <v>-180225760</v>
      </c>
      <c r="Z49" s="80">
        <f t="shared" si="5"/>
        <v>-48.73012058415884</v>
      </c>
      <c r="AA49" s="81">
        <f>SUM(AA41:AA48)</f>
        <v>369844683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64660267</v>
      </c>
      <c r="F51" s="67">
        <f t="shared" si="10"/>
        <v>64660267</v>
      </c>
      <c r="G51" s="67">
        <f t="shared" si="10"/>
        <v>0</v>
      </c>
      <c r="H51" s="67">
        <f t="shared" si="10"/>
        <v>2831832</v>
      </c>
      <c r="I51" s="67">
        <f t="shared" si="10"/>
        <v>2431818</v>
      </c>
      <c r="J51" s="67">
        <f t="shared" si="10"/>
        <v>5263650</v>
      </c>
      <c r="K51" s="67">
        <f t="shared" si="10"/>
        <v>0</v>
      </c>
      <c r="L51" s="67">
        <f t="shared" si="10"/>
        <v>1388569</v>
      </c>
      <c r="M51" s="67">
        <f t="shared" si="10"/>
        <v>903919</v>
      </c>
      <c r="N51" s="67">
        <f t="shared" si="10"/>
        <v>2292488</v>
      </c>
      <c r="O51" s="67">
        <f t="shared" si="10"/>
        <v>8235334</v>
      </c>
      <c r="P51" s="67">
        <f t="shared" si="10"/>
        <v>7865527</v>
      </c>
      <c r="Q51" s="67">
        <f t="shared" si="10"/>
        <v>13545903</v>
      </c>
      <c r="R51" s="67">
        <f t="shared" si="10"/>
        <v>29646764</v>
      </c>
      <c r="S51" s="67">
        <f t="shared" si="10"/>
        <v>7002649</v>
      </c>
      <c r="T51" s="67">
        <f t="shared" si="10"/>
        <v>5494777</v>
      </c>
      <c r="U51" s="67">
        <f t="shared" si="10"/>
        <v>19943281</v>
      </c>
      <c r="V51" s="67">
        <f t="shared" si="10"/>
        <v>32440707</v>
      </c>
      <c r="W51" s="67">
        <f t="shared" si="10"/>
        <v>69643609</v>
      </c>
      <c r="X51" s="67">
        <f t="shared" si="10"/>
        <v>64660267</v>
      </c>
      <c r="Y51" s="67">
        <f t="shared" si="10"/>
        <v>4983342</v>
      </c>
      <c r="Z51" s="69">
        <f>+IF(X51&lt;&gt;0,+(Y51/X51)*100,0)</f>
        <v>7.706961680192258</v>
      </c>
      <c r="AA51" s="68">
        <f>SUM(AA57:AA61)</f>
        <v>64660267</v>
      </c>
    </row>
    <row r="52" spans="1:27" ht="13.5">
      <c r="A52" s="84" t="s">
        <v>32</v>
      </c>
      <c r="B52" s="47"/>
      <c r="C52" s="9"/>
      <c r="D52" s="10"/>
      <c r="E52" s="11">
        <v>14570000</v>
      </c>
      <c r="F52" s="11">
        <v>14570000</v>
      </c>
      <c r="G52" s="11"/>
      <c r="H52" s="11">
        <v>437842</v>
      </c>
      <c r="I52" s="11">
        <v>2001</v>
      </c>
      <c r="J52" s="11">
        <v>439843</v>
      </c>
      <c r="K52" s="11"/>
      <c r="L52" s="11">
        <v>609570</v>
      </c>
      <c r="M52" s="11"/>
      <c r="N52" s="11">
        <v>609570</v>
      </c>
      <c r="O52" s="11">
        <v>2117637</v>
      </c>
      <c r="P52" s="11">
        <v>2520479</v>
      </c>
      <c r="Q52" s="11">
        <v>4794240</v>
      </c>
      <c r="R52" s="11">
        <v>9432356</v>
      </c>
      <c r="S52" s="11">
        <v>556349</v>
      </c>
      <c r="T52" s="11">
        <v>438</v>
      </c>
      <c r="U52" s="11">
        <v>6383694</v>
      </c>
      <c r="V52" s="11">
        <v>6940481</v>
      </c>
      <c r="W52" s="11">
        <v>17422250</v>
      </c>
      <c r="X52" s="11">
        <v>14570000</v>
      </c>
      <c r="Y52" s="11">
        <v>2852250</v>
      </c>
      <c r="Z52" s="2">
        <v>19.58</v>
      </c>
      <c r="AA52" s="15">
        <v>14570000</v>
      </c>
    </row>
    <row r="53" spans="1:27" ht="13.5">
      <c r="A53" s="84" t="s">
        <v>33</v>
      </c>
      <c r="B53" s="47"/>
      <c r="C53" s="9"/>
      <c r="D53" s="10"/>
      <c r="E53" s="11">
        <v>18149132</v>
      </c>
      <c r="F53" s="11">
        <v>18149132</v>
      </c>
      <c r="G53" s="11"/>
      <c r="H53" s="11">
        <v>1532585</v>
      </c>
      <c r="I53" s="11">
        <v>278567</v>
      </c>
      <c r="J53" s="11">
        <v>1811152</v>
      </c>
      <c r="K53" s="11"/>
      <c r="L53" s="11">
        <v>154351</v>
      </c>
      <c r="M53" s="11"/>
      <c r="N53" s="11">
        <v>154351</v>
      </c>
      <c r="O53" s="11">
        <v>558414</v>
      </c>
      <c r="P53" s="11">
        <v>389937</v>
      </c>
      <c r="Q53" s="11">
        <v>228723</v>
      </c>
      <c r="R53" s="11">
        <v>1177074</v>
      </c>
      <c r="S53" s="11">
        <v>839693</v>
      </c>
      <c r="T53" s="11">
        <v>1098594</v>
      </c>
      <c r="U53" s="11">
        <v>2293877</v>
      </c>
      <c r="V53" s="11">
        <v>4232164</v>
      </c>
      <c r="W53" s="11">
        <v>7374741</v>
      </c>
      <c r="X53" s="11">
        <v>18149132</v>
      </c>
      <c r="Y53" s="11">
        <v>-10774391</v>
      </c>
      <c r="Z53" s="2">
        <v>-59.37</v>
      </c>
      <c r="AA53" s="15">
        <v>18149132</v>
      </c>
    </row>
    <row r="54" spans="1:27" ht="13.5">
      <c r="A54" s="84" t="s">
        <v>34</v>
      </c>
      <c r="B54" s="47"/>
      <c r="C54" s="9"/>
      <c r="D54" s="10"/>
      <c r="E54" s="11">
        <v>23287640</v>
      </c>
      <c r="F54" s="11">
        <v>23287640</v>
      </c>
      <c r="G54" s="11"/>
      <c r="H54" s="11">
        <v>414115</v>
      </c>
      <c r="I54" s="11">
        <v>1422517</v>
      </c>
      <c r="J54" s="11">
        <v>1836632</v>
      </c>
      <c r="K54" s="11"/>
      <c r="L54" s="11">
        <v>392481</v>
      </c>
      <c r="M54" s="11"/>
      <c r="N54" s="11">
        <v>392481</v>
      </c>
      <c r="O54" s="11">
        <v>4922998</v>
      </c>
      <c r="P54" s="11">
        <v>4027862</v>
      </c>
      <c r="Q54" s="11">
        <v>7082997</v>
      </c>
      <c r="R54" s="11">
        <v>16033857</v>
      </c>
      <c r="S54" s="11">
        <v>3821709</v>
      </c>
      <c r="T54" s="11">
        <v>3293606</v>
      </c>
      <c r="U54" s="11">
        <v>10011555</v>
      </c>
      <c r="V54" s="11">
        <v>17126870</v>
      </c>
      <c r="W54" s="11">
        <v>35389840</v>
      </c>
      <c r="X54" s="11">
        <v>23287640</v>
      </c>
      <c r="Y54" s="11">
        <v>12102200</v>
      </c>
      <c r="Z54" s="2">
        <v>51.97</v>
      </c>
      <c r="AA54" s="15">
        <v>23287640</v>
      </c>
    </row>
    <row r="55" spans="1:27" ht="13.5">
      <c r="A55" s="84" t="s">
        <v>35</v>
      </c>
      <c r="B55" s="47"/>
      <c r="C55" s="9"/>
      <c r="D55" s="10"/>
      <c r="E55" s="11">
        <v>3150000</v>
      </c>
      <c r="F55" s="11">
        <v>3150000</v>
      </c>
      <c r="G55" s="11"/>
      <c r="H55" s="11">
        <v>202592</v>
      </c>
      <c r="I55" s="11">
        <v>132102</v>
      </c>
      <c r="J55" s="11">
        <v>334694</v>
      </c>
      <c r="K55" s="11"/>
      <c r="L55" s="11">
        <v>71770</v>
      </c>
      <c r="M55" s="11">
        <v>259891</v>
      </c>
      <c r="N55" s="11">
        <v>331661</v>
      </c>
      <c r="O55" s="11">
        <v>456276</v>
      </c>
      <c r="P55" s="11">
        <v>567410</v>
      </c>
      <c r="Q55" s="11">
        <v>412573</v>
      </c>
      <c r="R55" s="11">
        <v>1436259</v>
      </c>
      <c r="S55" s="11">
        <v>534577</v>
      </c>
      <c r="T55" s="11">
        <v>216261</v>
      </c>
      <c r="U55" s="11">
        <v>148393</v>
      </c>
      <c r="V55" s="11">
        <v>899231</v>
      </c>
      <c r="W55" s="11">
        <v>3001845</v>
      </c>
      <c r="X55" s="11">
        <v>3150000</v>
      </c>
      <c r="Y55" s="11">
        <v>-148155</v>
      </c>
      <c r="Z55" s="2">
        <v>-4.7</v>
      </c>
      <c r="AA55" s="15">
        <v>3150000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59156772</v>
      </c>
      <c r="F57" s="51">
        <f t="shared" si="11"/>
        <v>59156772</v>
      </c>
      <c r="G57" s="51">
        <f t="shared" si="11"/>
        <v>0</v>
      </c>
      <c r="H57" s="51">
        <f t="shared" si="11"/>
        <v>2587134</v>
      </c>
      <c r="I57" s="51">
        <f t="shared" si="11"/>
        <v>1835187</v>
      </c>
      <c r="J57" s="51">
        <f t="shared" si="11"/>
        <v>4422321</v>
      </c>
      <c r="K57" s="51">
        <f t="shared" si="11"/>
        <v>0</v>
      </c>
      <c r="L57" s="51">
        <f t="shared" si="11"/>
        <v>1228172</v>
      </c>
      <c r="M57" s="51">
        <f t="shared" si="11"/>
        <v>259891</v>
      </c>
      <c r="N57" s="51">
        <f t="shared" si="11"/>
        <v>1488063</v>
      </c>
      <c r="O57" s="51">
        <f t="shared" si="11"/>
        <v>8055325</v>
      </c>
      <c r="P57" s="51">
        <f t="shared" si="11"/>
        <v>7505688</v>
      </c>
      <c r="Q57" s="51">
        <f t="shared" si="11"/>
        <v>12518533</v>
      </c>
      <c r="R57" s="51">
        <f t="shared" si="11"/>
        <v>28079546</v>
      </c>
      <c r="S57" s="51">
        <f t="shared" si="11"/>
        <v>5752328</v>
      </c>
      <c r="T57" s="51">
        <f t="shared" si="11"/>
        <v>4608899</v>
      </c>
      <c r="U57" s="51">
        <f t="shared" si="11"/>
        <v>18837519</v>
      </c>
      <c r="V57" s="51">
        <f t="shared" si="11"/>
        <v>29198746</v>
      </c>
      <c r="W57" s="51">
        <f t="shared" si="11"/>
        <v>63188676</v>
      </c>
      <c r="X57" s="51">
        <f t="shared" si="11"/>
        <v>59156772</v>
      </c>
      <c r="Y57" s="51">
        <f t="shared" si="11"/>
        <v>4031904</v>
      </c>
      <c r="Z57" s="52">
        <f>+IF(X57&lt;&gt;0,+(Y57/X57)*100,0)</f>
        <v>6.815625436763183</v>
      </c>
      <c r="AA57" s="53">
        <f>SUM(AA52:AA56)</f>
        <v>59156772</v>
      </c>
    </row>
    <row r="58" spans="1:27" ht="13.5">
      <c r="A58" s="86" t="s">
        <v>38</v>
      </c>
      <c r="B58" s="35"/>
      <c r="C58" s="9"/>
      <c r="D58" s="10"/>
      <c r="E58" s="11">
        <v>77728</v>
      </c>
      <c r="F58" s="11">
        <v>77728</v>
      </c>
      <c r="G58" s="11"/>
      <c r="H58" s="11"/>
      <c r="I58" s="11"/>
      <c r="J58" s="11"/>
      <c r="K58" s="11"/>
      <c r="L58" s="11">
        <v>1705</v>
      </c>
      <c r="M58" s="11"/>
      <c r="N58" s="11">
        <v>1705</v>
      </c>
      <c r="O58" s="11">
        <v>908</v>
      </c>
      <c r="P58" s="11"/>
      <c r="Q58" s="11">
        <v>813</v>
      </c>
      <c r="R58" s="11">
        <v>1721</v>
      </c>
      <c r="S58" s="11">
        <v>4168</v>
      </c>
      <c r="T58" s="11">
        <v>4160</v>
      </c>
      <c r="U58" s="11">
        <v>4189</v>
      </c>
      <c r="V58" s="11">
        <v>12517</v>
      </c>
      <c r="W58" s="11">
        <v>15943</v>
      </c>
      <c r="X58" s="11">
        <v>77728</v>
      </c>
      <c r="Y58" s="11">
        <v>-61785</v>
      </c>
      <c r="Z58" s="2">
        <v>-79.49</v>
      </c>
      <c r="AA58" s="15">
        <v>77728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5425767</v>
      </c>
      <c r="F61" s="11">
        <v>5425767</v>
      </c>
      <c r="G61" s="11"/>
      <c r="H61" s="11">
        <v>244698</v>
      </c>
      <c r="I61" s="11">
        <v>596631</v>
      </c>
      <c r="J61" s="11">
        <v>841329</v>
      </c>
      <c r="K61" s="11"/>
      <c r="L61" s="11">
        <v>158692</v>
      </c>
      <c r="M61" s="11">
        <v>644028</v>
      </c>
      <c r="N61" s="11">
        <v>802720</v>
      </c>
      <c r="O61" s="11">
        <v>179101</v>
      </c>
      <c r="P61" s="11">
        <v>359839</v>
      </c>
      <c r="Q61" s="11">
        <v>1026557</v>
      </c>
      <c r="R61" s="11">
        <v>1565497</v>
      </c>
      <c r="S61" s="11">
        <v>1246153</v>
      </c>
      <c r="T61" s="11">
        <v>881718</v>
      </c>
      <c r="U61" s="11">
        <v>1101573</v>
      </c>
      <c r="V61" s="11">
        <v>3229444</v>
      </c>
      <c r="W61" s="11">
        <v>6438990</v>
      </c>
      <c r="X61" s="11">
        <v>5425767</v>
      </c>
      <c r="Y61" s="11">
        <v>1013223</v>
      </c>
      <c r="Z61" s="2">
        <v>18.67</v>
      </c>
      <c r="AA61" s="15">
        <v>5425767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1519668</v>
      </c>
      <c r="H66" s="14">
        <v>2831832</v>
      </c>
      <c r="I66" s="14">
        <v>2431818</v>
      </c>
      <c r="J66" s="14">
        <v>6783318</v>
      </c>
      <c r="K66" s="14">
        <v>4029139</v>
      </c>
      <c r="L66" s="14">
        <v>1388568</v>
      </c>
      <c r="M66" s="14">
        <v>903919</v>
      </c>
      <c r="N66" s="14">
        <v>6321626</v>
      </c>
      <c r="O66" s="14">
        <v>8235334</v>
      </c>
      <c r="P66" s="14">
        <v>7865527</v>
      </c>
      <c r="Q66" s="14">
        <v>13545903</v>
      </c>
      <c r="R66" s="14">
        <v>29646764</v>
      </c>
      <c r="S66" s="14">
        <v>7002649</v>
      </c>
      <c r="T66" s="14">
        <v>5494777</v>
      </c>
      <c r="U66" s="14">
        <v>19943281</v>
      </c>
      <c r="V66" s="14">
        <v>32440707</v>
      </c>
      <c r="W66" s="14">
        <v>75192415</v>
      </c>
      <c r="X66" s="14"/>
      <c r="Y66" s="14">
        <v>75192415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64660267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64660267</v>
      </c>
      <c r="F69" s="79">
        <f t="shared" si="12"/>
        <v>0</v>
      </c>
      <c r="G69" s="79">
        <f t="shared" si="12"/>
        <v>1519668</v>
      </c>
      <c r="H69" s="79">
        <f t="shared" si="12"/>
        <v>2831832</v>
      </c>
      <c r="I69" s="79">
        <f t="shared" si="12"/>
        <v>2431818</v>
      </c>
      <c r="J69" s="79">
        <f t="shared" si="12"/>
        <v>6783318</v>
      </c>
      <c r="K69" s="79">
        <f t="shared" si="12"/>
        <v>4029139</v>
      </c>
      <c r="L69" s="79">
        <f t="shared" si="12"/>
        <v>1388568</v>
      </c>
      <c r="M69" s="79">
        <f t="shared" si="12"/>
        <v>903919</v>
      </c>
      <c r="N69" s="79">
        <f t="shared" si="12"/>
        <v>6321626</v>
      </c>
      <c r="O69" s="79">
        <f t="shared" si="12"/>
        <v>8235334</v>
      </c>
      <c r="P69" s="79">
        <f t="shared" si="12"/>
        <v>7865527</v>
      </c>
      <c r="Q69" s="79">
        <f t="shared" si="12"/>
        <v>13545903</v>
      </c>
      <c r="R69" s="79">
        <f t="shared" si="12"/>
        <v>29646764</v>
      </c>
      <c r="S69" s="79">
        <f t="shared" si="12"/>
        <v>7002649</v>
      </c>
      <c r="T69" s="79">
        <f t="shared" si="12"/>
        <v>5494777</v>
      </c>
      <c r="U69" s="79">
        <f t="shared" si="12"/>
        <v>19943281</v>
      </c>
      <c r="V69" s="79">
        <f t="shared" si="12"/>
        <v>32440707</v>
      </c>
      <c r="W69" s="79">
        <f t="shared" si="12"/>
        <v>75192415</v>
      </c>
      <c r="X69" s="79">
        <f t="shared" si="12"/>
        <v>0</v>
      </c>
      <c r="Y69" s="79">
        <f t="shared" si="12"/>
        <v>75192415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6989680</v>
      </c>
      <c r="D5" s="42">
        <f t="shared" si="0"/>
        <v>0</v>
      </c>
      <c r="E5" s="43">
        <f t="shared" si="0"/>
        <v>0</v>
      </c>
      <c r="F5" s="43">
        <f t="shared" si="0"/>
        <v>9167099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1619974</v>
      </c>
      <c r="Q5" s="43">
        <f t="shared" si="0"/>
        <v>170022</v>
      </c>
      <c r="R5" s="43">
        <f t="shared" si="0"/>
        <v>1789996</v>
      </c>
      <c r="S5" s="43">
        <f t="shared" si="0"/>
        <v>0</v>
      </c>
      <c r="T5" s="43">
        <f t="shared" si="0"/>
        <v>10270</v>
      </c>
      <c r="U5" s="43">
        <f t="shared" si="0"/>
        <v>661744</v>
      </c>
      <c r="V5" s="43">
        <f t="shared" si="0"/>
        <v>672014</v>
      </c>
      <c r="W5" s="43">
        <f t="shared" si="0"/>
        <v>2462010</v>
      </c>
      <c r="X5" s="43">
        <f t="shared" si="0"/>
        <v>9167099</v>
      </c>
      <c r="Y5" s="43">
        <f t="shared" si="0"/>
        <v>-6705089</v>
      </c>
      <c r="Z5" s="44">
        <f>+IF(X5&lt;&gt;0,+(Y5/X5)*100,0)</f>
        <v>-73.14297576583388</v>
      </c>
      <c r="AA5" s="45">
        <f>SUM(AA11:AA18)</f>
        <v>9167099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6989680</v>
      </c>
      <c r="D15" s="10"/>
      <c r="E15" s="11"/>
      <c r="F15" s="11">
        <v>8778714</v>
      </c>
      <c r="G15" s="11"/>
      <c r="H15" s="11"/>
      <c r="I15" s="11"/>
      <c r="J15" s="11"/>
      <c r="K15" s="11"/>
      <c r="L15" s="11"/>
      <c r="M15" s="11"/>
      <c r="N15" s="11"/>
      <c r="O15" s="11"/>
      <c r="P15" s="11">
        <v>1619974</v>
      </c>
      <c r="Q15" s="11">
        <v>170022</v>
      </c>
      <c r="R15" s="11">
        <v>1789996</v>
      </c>
      <c r="S15" s="11"/>
      <c r="T15" s="11">
        <v>10270</v>
      </c>
      <c r="U15" s="11">
        <v>661744</v>
      </c>
      <c r="V15" s="11">
        <v>672014</v>
      </c>
      <c r="W15" s="11">
        <v>2462010</v>
      </c>
      <c r="X15" s="11">
        <v>8778714</v>
      </c>
      <c r="Y15" s="11">
        <v>-6316704</v>
      </c>
      <c r="Z15" s="2">
        <v>-71.95</v>
      </c>
      <c r="AA15" s="15">
        <v>8778714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>
        <v>388385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388385</v>
      </c>
      <c r="Y18" s="18">
        <v>-388385</v>
      </c>
      <c r="Z18" s="3">
        <v>-100</v>
      </c>
      <c r="AA18" s="23">
        <v>388385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6989680</v>
      </c>
      <c r="D45" s="66">
        <f t="shared" si="7"/>
        <v>0</v>
      </c>
      <c r="E45" s="67">
        <f t="shared" si="7"/>
        <v>0</v>
      </c>
      <c r="F45" s="67">
        <f t="shared" si="7"/>
        <v>8778714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1619974</v>
      </c>
      <c r="Q45" s="67">
        <f t="shared" si="7"/>
        <v>170022</v>
      </c>
      <c r="R45" s="67">
        <f t="shared" si="7"/>
        <v>1789996</v>
      </c>
      <c r="S45" s="67">
        <f t="shared" si="7"/>
        <v>0</v>
      </c>
      <c r="T45" s="67">
        <f t="shared" si="7"/>
        <v>10270</v>
      </c>
      <c r="U45" s="67">
        <f t="shared" si="7"/>
        <v>661744</v>
      </c>
      <c r="V45" s="67">
        <f t="shared" si="7"/>
        <v>672014</v>
      </c>
      <c r="W45" s="67">
        <f t="shared" si="7"/>
        <v>2462010</v>
      </c>
      <c r="X45" s="67">
        <f t="shared" si="7"/>
        <v>8778714</v>
      </c>
      <c r="Y45" s="67">
        <f t="shared" si="7"/>
        <v>-6316704</v>
      </c>
      <c r="Z45" s="69">
        <f t="shared" si="5"/>
        <v>-71.9547760640112</v>
      </c>
      <c r="AA45" s="68">
        <f t="shared" si="8"/>
        <v>8778714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388385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388385</v>
      </c>
      <c r="Y48" s="67">
        <f t="shared" si="7"/>
        <v>-388385</v>
      </c>
      <c r="Z48" s="69">
        <f t="shared" si="5"/>
        <v>-100</v>
      </c>
      <c r="AA48" s="68">
        <f t="shared" si="8"/>
        <v>388385</v>
      </c>
    </row>
    <row r="49" spans="1:27" ht="13.5">
      <c r="A49" s="75" t="s">
        <v>49</v>
      </c>
      <c r="B49" s="76"/>
      <c r="C49" s="77">
        <f aca="true" t="shared" si="9" ref="C49:Y49">SUM(C41:C48)</f>
        <v>6989680</v>
      </c>
      <c r="D49" s="78">
        <f t="shared" si="9"/>
        <v>0</v>
      </c>
      <c r="E49" s="79">
        <f t="shared" si="9"/>
        <v>0</v>
      </c>
      <c r="F49" s="79">
        <f t="shared" si="9"/>
        <v>9167099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1619974</v>
      </c>
      <c r="Q49" s="79">
        <f t="shared" si="9"/>
        <v>170022</v>
      </c>
      <c r="R49" s="79">
        <f t="shared" si="9"/>
        <v>1789996</v>
      </c>
      <c r="S49" s="79">
        <f t="shared" si="9"/>
        <v>0</v>
      </c>
      <c r="T49" s="79">
        <f t="shared" si="9"/>
        <v>10270</v>
      </c>
      <c r="U49" s="79">
        <f t="shared" si="9"/>
        <v>661744</v>
      </c>
      <c r="V49" s="79">
        <f t="shared" si="9"/>
        <v>672014</v>
      </c>
      <c r="W49" s="79">
        <f t="shared" si="9"/>
        <v>2462010</v>
      </c>
      <c r="X49" s="79">
        <f t="shared" si="9"/>
        <v>9167099</v>
      </c>
      <c r="Y49" s="79">
        <f t="shared" si="9"/>
        <v>-6705089</v>
      </c>
      <c r="Z49" s="80">
        <f t="shared" si="5"/>
        <v>-73.14297576583388</v>
      </c>
      <c r="AA49" s="81">
        <f>SUM(AA41:AA48)</f>
        <v>9167099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1375798</v>
      </c>
      <c r="F51" s="67">
        <f t="shared" si="10"/>
        <v>1571798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1571798</v>
      </c>
      <c r="Y51" s="67">
        <f t="shared" si="10"/>
        <v>-1571798</v>
      </c>
      <c r="Z51" s="69">
        <f>+IF(X51&lt;&gt;0,+(Y51/X51)*100,0)</f>
        <v>-100</v>
      </c>
      <c r="AA51" s="68">
        <f>SUM(AA57:AA61)</f>
        <v>1571798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1375798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>
        <v>1571798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1571798</v>
      </c>
      <c r="Y61" s="11">
        <v>-1571798</v>
      </c>
      <c r="Z61" s="2">
        <v>-100</v>
      </c>
      <c r="AA61" s="15">
        <v>1571798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42449</v>
      </c>
      <c r="H66" s="14">
        <v>38902</v>
      </c>
      <c r="I66" s="14">
        <v>102176</v>
      </c>
      <c r="J66" s="14">
        <v>183527</v>
      </c>
      <c r="K66" s="14">
        <v>59617</v>
      </c>
      <c r="L66" s="14">
        <v>88609</v>
      </c>
      <c r="M66" s="14">
        <v>149671</v>
      </c>
      <c r="N66" s="14">
        <v>297897</v>
      </c>
      <c r="O66" s="14">
        <v>128753</v>
      </c>
      <c r="P66" s="14">
        <v>19940</v>
      </c>
      <c r="Q66" s="14">
        <v>75608</v>
      </c>
      <c r="R66" s="14">
        <v>224301</v>
      </c>
      <c r="S66" s="14">
        <v>67360</v>
      </c>
      <c r="T66" s="14">
        <v>55521</v>
      </c>
      <c r="U66" s="14">
        <v>38438</v>
      </c>
      <c r="V66" s="14">
        <v>161319</v>
      </c>
      <c r="W66" s="14">
        <v>867044</v>
      </c>
      <c r="X66" s="14"/>
      <c r="Y66" s="14">
        <v>867044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1468500</v>
      </c>
      <c r="D68" s="10">
        <v>630118</v>
      </c>
      <c r="E68" s="11">
        <v>1375798</v>
      </c>
      <c r="F68" s="11">
        <v>1571798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1571798</v>
      </c>
      <c r="Y68" s="11">
        <v>-1571798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1468500</v>
      </c>
      <c r="D69" s="78">
        <f t="shared" si="12"/>
        <v>630118</v>
      </c>
      <c r="E69" s="79">
        <f t="shared" si="12"/>
        <v>1375798</v>
      </c>
      <c r="F69" s="79">
        <f t="shared" si="12"/>
        <v>1571798</v>
      </c>
      <c r="G69" s="79">
        <f t="shared" si="12"/>
        <v>42449</v>
      </c>
      <c r="H69" s="79">
        <f t="shared" si="12"/>
        <v>38902</v>
      </c>
      <c r="I69" s="79">
        <f t="shared" si="12"/>
        <v>102176</v>
      </c>
      <c r="J69" s="79">
        <f t="shared" si="12"/>
        <v>183527</v>
      </c>
      <c r="K69" s="79">
        <f t="shared" si="12"/>
        <v>59617</v>
      </c>
      <c r="L69" s="79">
        <f t="shared" si="12"/>
        <v>88609</v>
      </c>
      <c r="M69" s="79">
        <f t="shared" si="12"/>
        <v>149671</v>
      </c>
      <c r="N69" s="79">
        <f t="shared" si="12"/>
        <v>297897</v>
      </c>
      <c r="O69" s="79">
        <f t="shared" si="12"/>
        <v>128753</v>
      </c>
      <c r="P69" s="79">
        <f t="shared" si="12"/>
        <v>19940</v>
      </c>
      <c r="Q69" s="79">
        <f t="shared" si="12"/>
        <v>75608</v>
      </c>
      <c r="R69" s="79">
        <f t="shared" si="12"/>
        <v>224301</v>
      </c>
      <c r="S69" s="79">
        <f t="shared" si="12"/>
        <v>67360</v>
      </c>
      <c r="T69" s="79">
        <f t="shared" si="12"/>
        <v>55521</v>
      </c>
      <c r="U69" s="79">
        <f t="shared" si="12"/>
        <v>38438</v>
      </c>
      <c r="V69" s="79">
        <f t="shared" si="12"/>
        <v>161319</v>
      </c>
      <c r="W69" s="79">
        <f t="shared" si="12"/>
        <v>867044</v>
      </c>
      <c r="X69" s="79">
        <f t="shared" si="12"/>
        <v>1571798</v>
      </c>
      <c r="Y69" s="79">
        <f t="shared" si="12"/>
        <v>-704754</v>
      </c>
      <c r="Z69" s="80">
        <f>+IF(X69&lt;&gt;0,+(Y69/X69)*100,0)</f>
        <v>-44.837440943429115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83807320</v>
      </c>
      <c r="F5" s="43">
        <f t="shared" si="0"/>
        <v>68255000</v>
      </c>
      <c r="G5" s="43">
        <f t="shared" si="0"/>
        <v>0</v>
      </c>
      <c r="H5" s="43">
        <f t="shared" si="0"/>
        <v>0</v>
      </c>
      <c r="I5" s="43">
        <f t="shared" si="0"/>
        <v>5127036</v>
      </c>
      <c r="J5" s="43">
        <f t="shared" si="0"/>
        <v>5127036</v>
      </c>
      <c r="K5" s="43">
        <f t="shared" si="0"/>
        <v>424295</v>
      </c>
      <c r="L5" s="43">
        <f t="shared" si="0"/>
        <v>284085</v>
      </c>
      <c r="M5" s="43">
        <f t="shared" si="0"/>
        <v>10509014</v>
      </c>
      <c r="N5" s="43">
        <f t="shared" si="0"/>
        <v>11217394</v>
      </c>
      <c r="O5" s="43">
        <f t="shared" si="0"/>
        <v>554561</v>
      </c>
      <c r="P5" s="43">
        <f t="shared" si="0"/>
        <v>0</v>
      </c>
      <c r="Q5" s="43">
        <f t="shared" si="0"/>
        <v>0</v>
      </c>
      <c r="R5" s="43">
        <f t="shared" si="0"/>
        <v>554561</v>
      </c>
      <c r="S5" s="43">
        <f t="shared" si="0"/>
        <v>2056690</v>
      </c>
      <c r="T5" s="43">
        <f t="shared" si="0"/>
        <v>2056690</v>
      </c>
      <c r="U5" s="43">
        <f t="shared" si="0"/>
        <v>33629080</v>
      </c>
      <c r="V5" s="43">
        <f t="shared" si="0"/>
        <v>37742460</v>
      </c>
      <c r="W5" s="43">
        <f t="shared" si="0"/>
        <v>54641451</v>
      </c>
      <c r="X5" s="43">
        <f t="shared" si="0"/>
        <v>68255000</v>
      </c>
      <c r="Y5" s="43">
        <f t="shared" si="0"/>
        <v>-13613549</v>
      </c>
      <c r="Z5" s="44">
        <f>+IF(X5&lt;&gt;0,+(Y5/X5)*100,0)</f>
        <v>-19.94513075965131</v>
      </c>
      <c r="AA5" s="45">
        <f>SUM(AA11:AA18)</f>
        <v>68255000</v>
      </c>
    </row>
    <row r="6" spans="1:27" ht="13.5">
      <c r="A6" s="46" t="s">
        <v>32</v>
      </c>
      <c r="B6" s="47"/>
      <c r="C6" s="9"/>
      <c r="D6" s="10"/>
      <c r="E6" s="11">
        <v>61042000</v>
      </c>
      <c r="F6" s="11">
        <v>34390000</v>
      </c>
      <c r="G6" s="11"/>
      <c r="H6" s="11"/>
      <c r="I6" s="11">
        <v>4067736</v>
      </c>
      <c r="J6" s="11">
        <v>4067736</v>
      </c>
      <c r="K6" s="11">
        <v>90495</v>
      </c>
      <c r="L6" s="11"/>
      <c r="M6" s="11">
        <v>2285634</v>
      </c>
      <c r="N6" s="11">
        <v>2376129</v>
      </c>
      <c r="O6" s="11">
        <v>391361</v>
      </c>
      <c r="P6" s="11"/>
      <c r="Q6" s="11"/>
      <c r="R6" s="11">
        <v>391361</v>
      </c>
      <c r="S6" s="11">
        <v>1154988</v>
      </c>
      <c r="T6" s="11">
        <v>1154988</v>
      </c>
      <c r="U6" s="11">
        <v>19070641</v>
      </c>
      <c r="V6" s="11">
        <v>21380617</v>
      </c>
      <c r="W6" s="11">
        <v>28215843</v>
      </c>
      <c r="X6" s="11">
        <v>34390000</v>
      </c>
      <c r="Y6" s="11">
        <v>-6174157</v>
      </c>
      <c r="Z6" s="2">
        <v>-17.95</v>
      </c>
      <c r="AA6" s="15">
        <v>34390000</v>
      </c>
    </row>
    <row r="7" spans="1:27" ht="13.5">
      <c r="A7" s="46" t="s">
        <v>33</v>
      </c>
      <c r="B7" s="47"/>
      <c r="C7" s="9"/>
      <c r="D7" s="10"/>
      <c r="E7" s="11">
        <v>3550000</v>
      </c>
      <c r="F7" s="11">
        <v>10550000</v>
      </c>
      <c r="G7" s="11"/>
      <c r="H7" s="11"/>
      <c r="I7" s="11">
        <v>1059300</v>
      </c>
      <c r="J7" s="11">
        <v>1059300</v>
      </c>
      <c r="K7" s="11">
        <v>333800</v>
      </c>
      <c r="L7" s="11"/>
      <c r="M7" s="11">
        <v>2661810</v>
      </c>
      <c r="N7" s="11">
        <v>2995610</v>
      </c>
      <c r="O7" s="11"/>
      <c r="P7" s="11"/>
      <c r="Q7" s="11"/>
      <c r="R7" s="11"/>
      <c r="S7" s="11"/>
      <c r="T7" s="11"/>
      <c r="U7" s="11">
        <v>1936596</v>
      </c>
      <c r="V7" s="11">
        <v>1936596</v>
      </c>
      <c r="W7" s="11">
        <v>5991506</v>
      </c>
      <c r="X7" s="11">
        <v>10550000</v>
      </c>
      <c r="Y7" s="11">
        <v>-4558494</v>
      </c>
      <c r="Z7" s="2">
        <v>-43.21</v>
      </c>
      <c r="AA7" s="15">
        <v>10550000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>
        <v>15355000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83741</v>
      </c>
      <c r="V10" s="11">
        <v>83741</v>
      </c>
      <c r="W10" s="11">
        <v>83741</v>
      </c>
      <c r="X10" s="11">
        <v>15355000</v>
      </c>
      <c r="Y10" s="11">
        <v>-15271259</v>
      </c>
      <c r="Z10" s="2">
        <v>-99.45</v>
      </c>
      <c r="AA10" s="15">
        <v>15355000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64592000</v>
      </c>
      <c r="F11" s="51">
        <f t="shared" si="1"/>
        <v>60295000</v>
      </c>
      <c r="G11" s="51">
        <f t="shared" si="1"/>
        <v>0</v>
      </c>
      <c r="H11" s="51">
        <f t="shared" si="1"/>
        <v>0</v>
      </c>
      <c r="I11" s="51">
        <f t="shared" si="1"/>
        <v>5127036</v>
      </c>
      <c r="J11" s="51">
        <f t="shared" si="1"/>
        <v>5127036</v>
      </c>
      <c r="K11" s="51">
        <f t="shared" si="1"/>
        <v>424295</v>
      </c>
      <c r="L11" s="51">
        <f t="shared" si="1"/>
        <v>0</v>
      </c>
      <c r="M11" s="51">
        <f t="shared" si="1"/>
        <v>4947444</v>
      </c>
      <c r="N11" s="51">
        <f t="shared" si="1"/>
        <v>5371739</v>
      </c>
      <c r="O11" s="51">
        <f t="shared" si="1"/>
        <v>391361</v>
      </c>
      <c r="P11" s="51">
        <f t="shared" si="1"/>
        <v>0</v>
      </c>
      <c r="Q11" s="51">
        <f t="shared" si="1"/>
        <v>0</v>
      </c>
      <c r="R11" s="51">
        <f t="shared" si="1"/>
        <v>391361</v>
      </c>
      <c r="S11" s="51">
        <f t="shared" si="1"/>
        <v>1154988</v>
      </c>
      <c r="T11" s="51">
        <f t="shared" si="1"/>
        <v>1154988</v>
      </c>
      <c r="U11" s="51">
        <f t="shared" si="1"/>
        <v>21090978</v>
      </c>
      <c r="V11" s="51">
        <f t="shared" si="1"/>
        <v>23400954</v>
      </c>
      <c r="W11" s="51">
        <f t="shared" si="1"/>
        <v>34291090</v>
      </c>
      <c r="X11" s="51">
        <f t="shared" si="1"/>
        <v>60295000</v>
      </c>
      <c r="Y11" s="51">
        <f t="shared" si="1"/>
        <v>-26003910</v>
      </c>
      <c r="Z11" s="52">
        <f>+IF(X11&lt;&gt;0,+(Y11/X11)*100,0)</f>
        <v>-43.12780495895182</v>
      </c>
      <c r="AA11" s="53">
        <f>SUM(AA6:AA10)</f>
        <v>60295000</v>
      </c>
    </row>
    <row r="12" spans="1:27" ht="13.5">
      <c r="A12" s="54" t="s">
        <v>38</v>
      </c>
      <c r="B12" s="35"/>
      <c r="C12" s="9"/>
      <c r="D12" s="10"/>
      <c r="E12" s="11"/>
      <c r="F12" s="11">
        <v>4650000</v>
      </c>
      <c r="G12" s="11"/>
      <c r="H12" s="11"/>
      <c r="I12" s="11"/>
      <c r="J12" s="11"/>
      <c r="K12" s="11"/>
      <c r="L12" s="11"/>
      <c r="M12" s="11"/>
      <c r="N12" s="11"/>
      <c r="O12" s="11">
        <v>163200</v>
      </c>
      <c r="P12" s="11"/>
      <c r="Q12" s="11"/>
      <c r="R12" s="11">
        <v>163200</v>
      </c>
      <c r="S12" s="11">
        <v>901702</v>
      </c>
      <c r="T12" s="11">
        <v>901702</v>
      </c>
      <c r="U12" s="11">
        <v>5664995</v>
      </c>
      <c r="V12" s="11">
        <v>7468399</v>
      </c>
      <c r="W12" s="11">
        <v>7631599</v>
      </c>
      <c r="X12" s="11">
        <v>4650000</v>
      </c>
      <c r="Y12" s="11">
        <v>2981599</v>
      </c>
      <c r="Z12" s="2">
        <v>64.12</v>
      </c>
      <c r="AA12" s="15">
        <v>4650000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19215320</v>
      </c>
      <c r="F15" s="11">
        <v>3310000</v>
      </c>
      <c r="G15" s="11"/>
      <c r="H15" s="11"/>
      <c r="I15" s="11"/>
      <c r="J15" s="11"/>
      <c r="K15" s="11"/>
      <c r="L15" s="11">
        <v>284085</v>
      </c>
      <c r="M15" s="11">
        <v>5561570</v>
      </c>
      <c r="N15" s="11">
        <v>5845655</v>
      </c>
      <c r="O15" s="11"/>
      <c r="P15" s="11"/>
      <c r="Q15" s="11"/>
      <c r="R15" s="11"/>
      <c r="S15" s="11"/>
      <c r="T15" s="11"/>
      <c r="U15" s="11">
        <v>6873107</v>
      </c>
      <c r="V15" s="11">
        <v>6873107</v>
      </c>
      <c r="W15" s="11">
        <v>12718762</v>
      </c>
      <c r="X15" s="11">
        <v>3310000</v>
      </c>
      <c r="Y15" s="11">
        <v>9408762</v>
      </c>
      <c r="Z15" s="2">
        <v>284.25</v>
      </c>
      <c r="AA15" s="15">
        <v>3310000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61042000</v>
      </c>
      <c r="F36" s="11">
        <f t="shared" si="4"/>
        <v>34390000</v>
      </c>
      <c r="G36" s="11">
        <f t="shared" si="4"/>
        <v>0</v>
      </c>
      <c r="H36" s="11">
        <f t="shared" si="4"/>
        <v>0</v>
      </c>
      <c r="I36" s="11">
        <f t="shared" si="4"/>
        <v>4067736</v>
      </c>
      <c r="J36" s="11">
        <f t="shared" si="4"/>
        <v>4067736</v>
      </c>
      <c r="K36" s="11">
        <f t="shared" si="4"/>
        <v>90495</v>
      </c>
      <c r="L36" s="11">
        <f t="shared" si="4"/>
        <v>0</v>
      </c>
      <c r="M36" s="11">
        <f t="shared" si="4"/>
        <v>2285634</v>
      </c>
      <c r="N36" s="11">
        <f t="shared" si="4"/>
        <v>2376129</v>
      </c>
      <c r="O36" s="11">
        <f t="shared" si="4"/>
        <v>391361</v>
      </c>
      <c r="P36" s="11">
        <f t="shared" si="4"/>
        <v>0</v>
      </c>
      <c r="Q36" s="11">
        <f t="shared" si="4"/>
        <v>0</v>
      </c>
      <c r="R36" s="11">
        <f t="shared" si="4"/>
        <v>391361</v>
      </c>
      <c r="S36" s="11">
        <f t="shared" si="4"/>
        <v>1154988</v>
      </c>
      <c r="T36" s="11">
        <f t="shared" si="4"/>
        <v>1154988</v>
      </c>
      <c r="U36" s="11">
        <f t="shared" si="4"/>
        <v>19070641</v>
      </c>
      <c r="V36" s="11">
        <f t="shared" si="4"/>
        <v>21380617</v>
      </c>
      <c r="W36" s="11">
        <f t="shared" si="4"/>
        <v>28215843</v>
      </c>
      <c r="X36" s="11">
        <f t="shared" si="4"/>
        <v>34390000</v>
      </c>
      <c r="Y36" s="11">
        <f t="shared" si="4"/>
        <v>-6174157</v>
      </c>
      <c r="Z36" s="2">
        <f aca="true" t="shared" si="5" ref="Z36:Z49">+IF(X36&lt;&gt;0,+(Y36/X36)*100,0)</f>
        <v>-17.95334981099157</v>
      </c>
      <c r="AA36" s="15">
        <f>AA6+AA21</f>
        <v>34390000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3550000</v>
      </c>
      <c r="F37" s="11">
        <f t="shared" si="4"/>
        <v>10550000</v>
      </c>
      <c r="G37" s="11">
        <f t="shared" si="4"/>
        <v>0</v>
      </c>
      <c r="H37" s="11">
        <f t="shared" si="4"/>
        <v>0</v>
      </c>
      <c r="I37" s="11">
        <f t="shared" si="4"/>
        <v>1059300</v>
      </c>
      <c r="J37" s="11">
        <f t="shared" si="4"/>
        <v>1059300</v>
      </c>
      <c r="K37" s="11">
        <f t="shared" si="4"/>
        <v>333800</v>
      </c>
      <c r="L37" s="11">
        <f t="shared" si="4"/>
        <v>0</v>
      </c>
      <c r="M37" s="11">
        <f t="shared" si="4"/>
        <v>2661810</v>
      </c>
      <c r="N37" s="11">
        <f t="shared" si="4"/>
        <v>2995610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1936596</v>
      </c>
      <c r="V37" s="11">
        <f t="shared" si="4"/>
        <v>1936596</v>
      </c>
      <c r="W37" s="11">
        <f t="shared" si="4"/>
        <v>5991506</v>
      </c>
      <c r="X37" s="11">
        <f t="shared" si="4"/>
        <v>10550000</v>
      </c>
      <c r="Y37" s="11">
        <f t="shared" si="4"/>
        <v>-4558494</v>
      </c>
      <c r="Z37" s="2">
        <f t="shared" si="5"/>
        <v>-43.20847393364929</v>
      </c>
      <c r="AA37" s="15">
        <f>AA7+AA22</f>
        <v>10550000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15355000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83741</v>
      </c>
      <c r="V40" s="11">
        <f t="shared" si="4"/>
        <v>83741</v>
      </c>
      <c r="W40" s="11">
        <f t="shared" si="4"/>
        <v>83741</v>
      </c>
      <c r="X40" s="11">
        <f t="shared" si="4"/>
        <v>15355000</v>
      </c>
      <c r="Y40" s="11">
        <f t="shared" si="4"/>
        <v>-15271259</v>
      </c>
      <c r="Z40" s="2">
        <f t="shared" si="5"/>
        <v>-99.4546336698144</v>
      </c>
      <c r="AA40" s="15">
        <f>AA10+AA25</f>
        <v>15355000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64592000</v>
      </c>
      <c r="F41" s="51">
        <f t="shared" si="6"/>
        <v>60295000</v>
      </c>
      <c r="G41" s="51">
        <f t="shared" si="6"/>
        <v>0</v>
      </c>
      <c r="H41" s="51">
        <f t="shared" si="6"/>
        <v>0</v>
      </c>
      <c r="I41" s="51">
        <f t="shared" si="6"/>
        <v>5127036</v>
      </c>
      <c r="J41" s="51">
        <f t="shared" si="6"/>
        <v>5127036</v>
      </c>
      <c r="K41" s="51">
        <f t="shared" si="6"/>
        <v>424295</v>
      </c>
      <c r="L41" s="51">
        <f t="shared" si="6"/>
        <v>0</v>
      </c>
      <c r="M41" s="51">
        <f t="shared" si="6"/>
        <v>4947444</v>
      </c>
      <c r="N41" s="51">
        <f t="shared" si="6"/>
        <v>5371739</v>
      </c>
      <c r="O41" s="51">
        <f t="shared" si="6"/>
        <v>391361</v>
      </c>
      <c r="P41" s="51">
        <f t="shared" si="6"/>
        <v>0</v>
      </c>
      <c r="Q41" s="51">
        <f t="shared" si="6"/>
        <v>0</v>
      </c>
      <c r="R41" s="51">
        <f t="shared" si="6"/>
        <v>391361</v>
      </c>
      <c r="S41" s="51">
        <f t="shared" si="6"/>
        <v>1154988</v>
      </c>
      <c r="T41" s="51">
        <f t="shared" si="6"/>
        <v>1154988</v>
      </c>
      <c r="U41" s="51">
        <f t="shared" si="6"/>
        <v>21090978</v>
      </c>
      <c r="V41" s="51">
        <f t="shared" si="6"/>
        <v>23400954</v>
      </c>
      <c r="W41" s="51">
        <f t="shared" si="6"/>
        <v>34291090</v>
      </c>
      <c r="X41" s="51">
        <f t="shared" si="6"/>
        <v>60295000</v>
      </c>
      <c r="Y41" s="51">
        <f t="shared" si="6"/>
        <v>-26003910</v>
      </c>
      <c r="Z41" s="52">
        <f t="shared" si="5"/>
        <v>-43.12780495895182</v>
      </c>
      <c r="AA41" s="53">
        <f>SUM(AA36:AA40)</f>
        <v>60295000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4650000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163200</v>
      </c>
      <c r="P42" s="67">
        <f t="shared" si="7"/>
        <v>0</v>
      </c>
      <c r="Q42" s="67">
        <f t="shared" si="7"/>
        <v>0</v>
      </c>
      <c r="R42" s="67">
        <f t="shared" si="7"/>
        <v>163200</v>
      </c>
      <c r="S42" s="67">
        <f t="shared" si="7"/>
        <v>901702</v>
      </c>
      <c r="T42" s="67">
        <f t="shared" si="7"/>
        <v>901702</v>
      </c>
      <c r="U42" s="67">
        <f t="shared" si="7"/>
        <v>5664995</v>
      </c>
      <c r="V42" s="67">
        <f t="shared" si="7"/>
        <v>7468399</v>
      </c>
      <c r="W42" s="67">
        <f t="shared" si="7"/>
        <v>7631599</v>
      </c>
      <c r="X42" s="67">
        <f t="shared" si="7"/>
        <v>4650000</v>
      </c>
      <c r="Y42" s="67">
        <f t="shared" si="7"/>
        <v>2981599</v>
      </c>
      <c r="Z42" s="69">
        <f t="shared" si="5"/>
        <v>64.12040860215053</v>
      </c>
      <c r="AA42" s="68">
        <f aca="true" t="shared" si="8" ref="AA42:AA48">AA12+AA27</f>
        <v>4650000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19215320</v>
      </c>
      <c r="F45" s="67">
        <f t="shared" si="7"/>
        <v>3310000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284085</v>
      </c>
      <c r="M45" s="67">
        <f t="shared" si="7"/>
        <v>5561570</v>
      </c>
      <c r="N45" s="67">
        <f t="shared" si="7"/>
        <v>5845655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6873107</v>
      </c>
      <c r="V45" s="67">
        <f t="shared" si="7"/>
        <v>6873107</v>
      </c>
      <c r="W45" s="67">
        <f t="shared" si="7"/>
        <v>12718762</v>
      </c>
      <c r="X45" s="67">
        <f t="shared" si="7"/>
        <v>3310000</v>
      </c>
      <c r="Y45" s="67">
        <f t="shared" si="7"/>
        <v>9408762</v>
      </c>
      <c r="Z45" s="69">
        <f t="shared" si="5"/>
        <v>284.25262839879156</v>
      </c>
      <c r="AA45" s="68">
        <f t="shared" si="8"/>
        <v>3310000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83807320</v>
      </c>
      <c r="F49" s="79">
        <f t="shared" si="9"/>
        <v>68255000</v>
      </c>
      <c r="G49" s="79">
        <f t="shared" si="9"/>
        <v>0</v>
      </c>
      <c r="H49" s="79">
        <f t="shared" si="9"/>
        <v>0</v>
      </c>
      <c r="I49" s="79">
        <f t="shared" si="9"/>
        <v>5127036</v>
      </c>
      <c r="J49" s="79">
        <f t="shared" si="9"/>
        <v>5127036</v>
      </c>
      <c r="K49" s="79">
        <f t="shared" si="9"/>
        <v>424295</v>
      </c>
      <c r="L49" s="79">
        <f t="shared" si="9"/>
        <v>284085</v>
      </c>
      <c r="M49" s="79">
        <f t="shared" si="9"/>
        <v>10509014</v>
      </c>
      <c r="N49" s="79">
        <f t="shared" si="9"/>
        <v>11217394</v>
      </c>
      <c r="O49" s="79">
        <f t="shared" si="9"/>
        <v>554561</v>
      </c>
      <c r="P49" s="79">
        <f t="shared" si="9"/>
        <v>0</v>
      </c>
      <c r="Q49" s="79">
        <f t="shared" si="9"/>
        <v>0</v>
      </c>
      <c r="R49" s="79">
        <f t="shared" si="9"/>
        <v>554561</v>
      </c>
      <c r="S49" s="79">
        <f t="shared" si="9"/>
        <v>2056690</v>
      </c>
      <c r="T49" s="79">
        <f t="shared" si="9"/>
        <v>2056690</v>
      </c>
      <c r="U49" s="79">
        <f t="shared" si="9"/>
        <v>33629080</v>
      </c>
      <c r="V49" s="79">
        <f t="shared" si="9"/>
        <v>37742460</v>
      </c>
      <c r="W49" s="79">
        <f t="shared" si="9"/>
        <v>54641451</v>
      </c>
      <c r="X49" s="79">
        <f t="shared" si="9"/>
        <v>68255000</v>
      </c>
      <c r="Y49" s="79">
        <f t="shared" si="9"/>
        <v>-13613549</v>
      </c>
      <c r="Z49" s="80">
        <f t="shared" si="5"/>
        <v>-19.94513075965131</v>
      </c>
      <c r="AA49" s="81">
        <f>SUM(AA41:AA48)</f>
        <v>68255000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13027940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2230810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4217590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6448400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6579540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114555</v>
      </c>
      <c r="H67" s="11">
        <v>80401</v>
      </c>
      <c r="I67" s="11">
        <v>643107</v>
      </c>
      <c r="J67" s="11">
        <v>838063</v>
      </c>
      <c r="K67" s="11">
        <v>71026</v>
      </c>
      <c r="L67" s="11">
        <v>252580</v>
      </c>
      <c r="M67" s="11">
        <v>946644</v>
      </c>
      <c r="N67" s="11">
        <v>1270250</v>
      </c>
      <c r="O67" s="11">
        <v>634624</v>
      </c>
      <c r="P67" s="11">
        <v>493140</v>
      </c>
      <c r="Q67" s="11"/>
      <c r="R67" s="11">
        <v>1127764</v>
      </c>
      <c r="S67" s="11"/>
      <c r="T67" s="11"/>
      <c r="U67" s="11"/>
      <c r="V67" s="11"/>
      <c r="W67" s="11">
        <v>3236077</v>
      </c>
      <c r="X67" s="11"/>
      <c r="Y67" s="11">
        <v>3236077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799868</v>
      </c>
      <c r="R68" s="11">
        <v>799868</v>
      </c>
      <c r="S68" s="11">
        <v>78589</v>
      </c>
      <c r="T68" s="11">
        <v>1319473</v>
      </c>
      <c r="U68" s="11">
        <v>1621205</v>
      </c>
      <c r="V68" s="11">
        <v>3019267</v>
      </c>
      <c r="W68" s="11">
        <v>3819135</v>
      </c>
      <c r="X68" s="11"/>
      <c r="Y68" s="11">
        <v>3819135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114555</v>
      </c>
      <c r="H69" s="79">
        <f t="shared" si="12"/>
        <v>80401</v>
      </c>
      <c r="I69" s="79">
        <f t="shared" si="12"/>
        <v>643107</v>
      </c>
      <c r="J69" s="79">
        <f t="shared" si="12"/>
        <v>838063</v>
      </c>
      <c r="K69" s="79">
        <f t="shared" si="12"/>
        <v>71026</v>
      </c>
      <c r="L69" s="79">
        <f t="shared" si="12"/>
        <v>252580</v>
      </c>
      <c r="M69" s="79">
        <f t="shared" si="12"/>
        <v>946644</v>
      </c>
      <c r="N69" s="79">
        <f t="shared" si="12"/>
        <v>1270250</v>
      </c>
      <c r="O69" s="79">
        <f t="shared" si="12"/>
        <v>634624</v>
      </c>
      <c r="P69" s="79">
        <f t="shared" si="12"/>
        <v>493140</v>
      </c>
      <c r="Q69" s="79">
        <f t="shared" si="12"/>
        <v>799868</v>
      </c>
      <c r="R69" s="79">
        <f t="shared" si="12"/>
        <v>1927632</v>
      </c>
      <c r="S69" s="79">
        <f t="shared" si="12"/>
        <v>78589</v>
      </c>
      <c r="T69" s="79">
        <f t="shared" si="12"/>
        <v>1319473</v>
      </c>
      <c r="U69" s="79">
        <f t="shared" si="12"/>
        <v>1621205</v>
      </c>
      <c r="V69" s="79">
        <f t="shared" si="12"/>
        <v>3019267</v>
      </c>
      <c r="W69" s="79">
        <f t="shared" si="12"/>
        <v>7055212</v>
      </c>
      <c r="X69" s="79">
        <f t="shared" si="12"/>
        <v>0</v>
      </c>
      <c r="Y69" s="79">
        <f t="shared" si="12"/>
        <v>7055212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54227684</v>
      </c>
      <c r="D5" s="42">
        <f t="shared" si="0"/>
        <v>0</v>
      </c>
      <c r="E5" s="43">
        <f t="shared" si="0"/>
        <v>52339091</v>
      </c>
      <c r="F5" s="43">
        <f t="shared" si="0"/>
        <v>59459682</v>
      </c>
      <c r="G5" s="43">
        <f t="shared" si="0"/>
        <v>123960</v>
      </c>
      <c r="H5" s="43">
        <f t="shared" si="0"/>
        <v>0</v>
      </c>
      <c r="I5" s="43">
        <f t="shared" si="0"/>
        <v>91298</v>
      </c>
      <c r="J5" s="43">
        <f t="shared" si="0"/>
        <v>215258</v>
      </c>
      <c r="K5" s="43">
        <f t="shared" si="0"/>
        <v>1531698</v>
      </c>
      <c r="L5" s="43">
        <f t="shared" si="0"/>
        <v>2790184</v>
      </c>
      <c r="M5" s="43">
        <f t="shared" si="0"/>
        <v>7445942</v>
      </c>
      <c r="N5" s="43">
        <f t="shared" si="0"/>
        <v>11767824</v>
      </c>
      <c r="O5" s="43">
        <f t="shared" si="0"/>
        <v>10665125</v>
      </c>
      <c r="P5" s="43">
        <f t="shared" si="0"/>
        <v>11180360</v>
      </c>
      <c r="Q5" s="43">
        <f t="shared" si="0"/>
        <v>9365184</v>
      </c>
      <c r="R5" s="43">
        <f t="shared" si="0"/>
        <v>31210669</v>
      </c>
      <c r="S5" s="43">
        <f t="shared" si="0"/>
        <v>10232367</v>
      </c>
      <c r="T5" s="43">
        <f t="shared" si="0"/>
        <v>10469675</v>
      </c>
      <c r="U5" s="43">
        <f t="shared" si="0"/>
        <v>4250865</v>
      </c>
      <c r="V5" s="43">
        <f t="shared" si="0"/>
        <v>24952907</v>
      </c>
      <c r="W5" s="43">
        <f t="shared" si="0"/>
        <v>68146658</v>
      </c>
      <c r="X5" s="43">
        <f t="shared" si="0"/>
        <v>59459682</v>
      </c>
      <c r="Y5" s="43">
        <f t="shared" si="0"/>
        <v>8686976</v>
      </c>
      <c r="Z5" s="44">
        <f>+IF(X5&lt;&gt;0,+(Y5/X5)*100,0)</f>
        <v>14.609859501098576</v>
      </c>
      <c r="AA5" s="45">
        <f>SUM(AA11:AA18)</f>
        <v>59459682</v>
      </c>
    </row>
    <row r="6" spans="1:27" ht="13.5">
      <c r="A6" s="46" t="s">
        <v>32</v>
      </c>
      <c r="B6" s="47"/>
      <c r="C6" s="9">
        <v>38177929</v>
      </c>
      <c r="D6" s="10"/>
      <c r="E6" s="11">
        <v>49239091</v>
      </c>
      <c r="F6" s="11">
        <v>48429591</v>
      </c>
      <c r="G6" s="11"/>
      <c r="H6" s="11"/>
      <c r="I6" s="11">
        <v>91298</v>
      </c>
      <c r="J6" s="11">
        <v>91298</v>
      </c>
      <c r="K6" s="11">
        <v>927965</v>
      </c>
      <c r="L6" s="11">
        <v>2755989</v>
      </c>
      <c r="M6" s="11">
        <v>7011535</v>
      </c>
      <c r="N6" s="11">
        <v>10695489</v>
      </c>
      <c r="O6" s="11">
        <v>10418925</v>
      </c>
      <c r="P6" s="11">
        <v>6010919</v>
      </c>
      <c r="Q6" s="11">
        <v>5457492</v>
      </c>
      <c r="R6" s="11">
        <v>21887336</v>
      </c>
      <c r="S6" s="11">
        <v>5629966</v>
      </c>
      <c r="T6" s="11">
        <v>6264538</v>
      </c>
      <c r="U6" s="11">
        <v>2715962</v>
      </c>
      <c r="V6" s="11">
        <v>14610466</v>
      </c>
      <c r="W6" s="11">
        <v>47284589</v>
      </c>
      <c r="X6" s="11">
        <v>48429591</v>
      </c>
      <c r="Y6" s="11">
        <v>-1145002</v>
      </c>
      <c r="Z6" s="2">
        <v>-2.36</v>
      </c>
      <c r="AA6" s="15">
        <v>48429591</v>
      </c>
    </row>
    <row r="7" spans="1:27" ht="13.5">
      <c r="A7" s="46" t="s">
        <v>33</v>
      </c>
      <c r="B7" s="47"/>
      <c r="C7" s="9">
        <v>8747176</v>
      </c>
      <c r="D7" s="10"/>
      <c r="E7" s="11">
        <v>2000000</v>
      </c>
      <c r="F7" s="11">
        <v>7239354</v>
      </c>
      <c r="G7" s="11"/>
      <c r="H7" s="11"/>
      <c r="I7" s="11"/>
      <c r="J7" s="11"/>
      <c r="K7" s="11">
        <v>146945</v>
      </c>
      <c r="L7" s="11">
        <v>28956</v>
      </c>
      <c r="M7" s="11"/>
      <c r="N7" s="11">
        <v>175901</v>
      </c>
      <c r="O7" s="11"/>
      <c r="P7" s="11">
        <v>1816010</v>
      </c>
      <c r="Q7" s="11">
        <v>1679445</v>
      </c>
      <c r="R7" s="11">
        <v>3495455</v>
      </c>
      <c r="S7" s="11">
        <v>3127942</v>
      </c>
      <c r="T7" s="11">
        <v>305842</v>
      </c>
      <c r="U7" s="11">
        <v>1375903</v>
      </c>
      <c r="V7" s="11">
        <v>4809687</v>
      </c>
      <c r="W7" s="11">
        <v>8481043</v>
      </c>
      <c r="X7" s="11">
        <v>7239354</v>
      </c>
      <c r="Y7" s="11">
        <v>1241689</v>
      </c>
      <c r="Z7" s="2">
        <v>17.15</v>
      </c>
      <c r="AA7" s="15">
        <v>7239354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498648</v>
      </c>
      <c r="Q10" s="11"/>
      <c r="R10" s="11">
        <v>498648</v>
      </c>
      <c r="S10" s="11"/>
      <c r="T10" s="11"/>
      <c r="U10" s="11"/>
      <c r="V10" s="11"/>
      <c r="W10" s="11">
        <v>498648</v>
      </c>
      <c r="X10" s="11"/>
      <c r="Y10" s="11">
        <v>498648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46925105</v>
      </c>
      <c r="D11" s="50">
        <f t="shared" si="1"/>
        <v>0</v>
      </c>
      <c r="E11" s="51">
        <f t="shared" si="1"/>
        <v>51239091</v>
      </c>
      <c r="F11" s="51">
        <f t="shared" si="1"/>
        <v>55668945</v>
      </c>
      <c r="G11" s="51">
        <f t="shared" si="1"/>
        <v>0</v>
      </c>
      <c r="H11" s="51">
        <f t="shared" si="1"/>
        <v>0</v>
      </c>
      <c r="I11" s="51">
        <f t="shared" si="1"/>
        <v>91298</v>
      </c>
      <c r="J11" s="51">
        <f t="shared" si="1"/>
        <v>91298</v>
      </c>
      <c r="K11" s="51">
        <f t="shared" si="1"/>
        <v>1074910</v>
      </c>
      <c r="L11" s="51">
        <f t="shared" si="1"/>
        <v>2784945</v>
      </c>
      <c r="M11" s="51">
        <f t="shared" si="1"/>
        <v>7011535</v>
      </c>
      <c r="N11" s="51">
        <f t="shared" si="1"/>
        <v>10871390</v>
      </c>
      <c r="O11" s="51">
        <f t="shared" si="1"/>
        <v>10418925</v>
      </c>
      <c r="P11" s="51">
        <f t="shared" si="1"/>
        <v>8325577</v>
      </c>
      <c r="Q11" s="51">
        <f t="shared" si="1"/>
        <v>7136937</v>
      </c>
      <c r="R11" s="51">
        <f t="shared" si="1"/>
        <v>25881439</v>
      </c>
      <c r="S11" s="51">
        <f t="shared" si="1"/>
        <v>8757908</v>
      </c>
      <c r="T11" s="51">
        <f t="shared" si="1"/>
        <v>6570380</v>
      </c>
      <c r="U11" s="51">
        <f t="shared" si="1"/>
        <v>4091865</v>
      </c>
      <c r="V11" s="51">
        <f t="shared" si="1"/>
        <v>19420153</v>
      </c>
      <c r="W11" s="51">
        <f t="shared" si="1"/>
        <v>56264280</v>
      </c>
      <c r="X11" s="51">
        <f t="shared" si="1"/>
        <v>55668945</v>
      </c>
      <c r="Y11" s="51">
        <f t="shared" si="1"/>
        <v>595335</v>
      </c>
      <c r="Z11" s="52">
        <f>+IF(X11&lt;&gt;0,+(Y11/X11)*100,0)</f>
        <v>1.069420302468459</v>
      </c>
      <c r="AA11" s="53">
        <f>SUM(AA6:AA10)</f>
        <v>55668945</v>
      </c>
    </row>
    <row r="12" spans="1:27" ht="13.5">
      <c r="A12" s="54" t="s">
        <v>38</v>
      </c>
      <c r="B12" s="35"/>
      <c r="C12" s="9">
        <v>4684130</v>
      </c>
      <c r="D12" s="10"/>
      <c r="E12" s="11">
        <v>500000</v>
      </c>
      <c r="F12" s="11">
        <v>2790737</v>
      </c>
      <c r="G12" s="11"/>
      <c r="H12" s="11"/>
      <c r="I12" s="11"/>
      <c r="J12" s="11"/>
      <c r="K12" s="11"/>
      <c r="L12" s="11"/>
      <c r="M12" s="11"/>
      <c r="N12" s="11"/>
      <c r="O12" s="11"/>
      <c r="P12" s="11">
        <v>2181733</v>
      </c>
      <c r="Q12" s="11"/>
      <c r="R12" s="11">
        <v>2181733</v>
      </c>
      <c r="S12" s="11">
        <v>796026</v>
      </c>
      <c r="T12" s="11">
        <v>1327208</v>
      </c>
      <c r="U12" s="11">
        <v>159000</v>
      </c>
      <c r="V12" s="11">
        <v>2282234</v>
      </c>
      <c r="W12" s="11">
        <v>4463967</v>
      </c>
      <c r="X12" s="11">
        <v>2790737</v>
      </c>
      <c r="Y12" s="11">
        <v>1673230</v>
      </c>
      <c r="Z12" s="2">
        <v>59.96</v>
      </c>
      <c r="AA12" s="15">
        <v>2790737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2618449</v>
      </c>
      <c r="D15" s="10"/>
      <c r="E15" s="11">
        <v>600000</v>
      </c>
      <c r="F15" s="11">
        <v>1000000</v>
      </c>
      <c r="G15" s="11">
        <v>123960</v>
      </c>
      <c r="H15" s="11"/>
      <c r="I15" s="11"/>
      <c r="J15" s="11">
        <v>123960</v>
      </c>
      <c r="K15" s="11">
        <v>456788</v>
      </c>
      <c r="L15" s="11">
        <v>5239</v>
      </c>
      <c r="M15" s="11">
        <v>434407</v>
      </c>
      <c r="N15" s="11">
        <v>896434</v>
      </c>
      <c r="O15" s="11">
        <v>246200</v>
      </c>
      <c r="P15" s="11">
        <v>673050</v>
      </c>
      <c r="Q15" s="11">
        <v>2228247</v>
      </c>
      <c r="R15" s="11">
        <v>3147497</v>
      </c>
      <c r="S15" s="11">
        <v>678433</v>
      </c>
      <c r="T15" s="11">
        <v>2572087</v>
      </c>
      <c r="U15" s="11"/>
      <c r="V15" s="11">
        <v>3250520</v>
      </c>
      <c r="W15" s="11">
        <v>7418411</v>
      </c>
      <c r="X15" s="11">
        <v>1000000</v>
      </c>
      <c r="Y15" s="11">
        <v>6418411</v>
      </c>
      <c r="Z15" s="2">
        <v>641.84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24950909</v>
      </c>
      <c r="F20" s="60">
        <f t="shared" si="2"/>
        <v>24923688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1074827</v>
      </c>
      <c r="V20" s="60">
        <f t="shared" si="2"/>
        <v>1074827</v>
      </c>
      <c r="W20" s="60">
        <f t="shared" si="2"/>
        <v>1074827</v>
      </c>
      <c r="X20" s="60">
        <f t="shared" si="2"/>
        <v>24923688</v>
      </c>
      <c r="Y20" s="60">
        <f t="shared" si="2"/>
        <v>-23848861</v>
      </c>
      <c r="Z20" s="61">
        <f>+IF(X20&lt;&gt;0,+(Y20/X20)*100,0)</f>
        <v>-95.68752826628226</v>
      </c>
      <c r="AA20" s="62">
        <f>SUM(AA26:AA33)</f>
        <v>24923688</v>
      </c>
    </row>
    <row r="21" spans="1:27" ht="13.5">
      <c r="A21" s="46" t="s">
        <v>32</v>
      </c>
      <c r="B21" s="47"/>
      <c r="C21" s="9"/>
      <c r="D21" s="10"/>
      <c r="E21" s="11">
        <v>13600909</v>
      </c>
      <c r="F21" s="11">
        <v>12377571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v>430364</v>
      </c>
      <c r="V21" s="11">
        <v>430364</v>
      </c>
      <c r="W21" s="11">
        <v>430364</v>
      </c>
      <c r="X21" s="11">
        <v>12377571</v>
      </c>
      <c r="Y21" s="11">
        <v>-11947207</v>
      </c>
      <c r="Z21" s="2">
        <v>-96.52</v>
      </c>
      <c r="AA21" s="15">
        <v>12377571</v>
      </c>
    </row>
    <row r="22" spans="1:27" ht="13.5">
      <c r="A22" s="46" t="s">
        <v>33</v>
      </c>
      <c r="B22" s="47"/>
      <c r="C22" s="9"/>
      <c r="D22" s="10"/>
      <c r="E22" s="11">
        <v>6250000</v>
      </c>
      <c r="F22" s="11">
        <v>4480000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4480000</v>
      </c>
      <c r="Y22" s="11">
        <v>-4480000</v>
      </c>
      <c r="Z22" s="2">
        <v>-100</v>
      </c>
      <c r="AA22" s="15">
        <v>4480000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>
        <v>546117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225160</v>
      </c>
      <c r="V25" s="11">
        <v>225160</v>
      </c>
      <c r="W25" s="11">
        <v>225160</v>
      </c>
      <c r="X25" s="11">
        <v>546117</v>
      </c>
      <c r="Y25" s="11">
        <v>-320957</v>
      </c>
      <c r="Z25" s="2">
        <v>-58.77</v>
      </c>
      <c r="AA25" s="15">
        <v>546117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19850909</v>
      </c>
      <c r="F26" s="51">
        <f t="shared" si="3"/>
        <v>17403688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655524</v>
      </c>
      <c r="V26" s="51">
        <f t="shared" si="3"/>
        <v>655524</v>
      </c>
      <c r="W26" s="51">
        <f t="shared" si="3"/>
        <v>655524</v>
      </c>
      <c r="X26" s="51">
        <f t="shared" si="3"/>
        <v>17403688</v>
      </c>
      <c r="Y26" s="51">
        <f t="shared" si="3"/>
        <v>-16748164</v>
      </c>
      <c r="Z26" s="52">
        <f>+IF(X26&lt;&gt;0,+(Y26/X26)*100,0)</f>
        <v>-96.23341903164433</v>
      </c>
      <c r="AA26" s="53">
        <f>SUM(AA21:AA25)</f>
        <v>17403688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v>57749</v>
      </c>
      <c r="V29" s="11">
        <v>57749</v>
      </c>
      <c r="W29" s="11">
        <v>57749</v>
      </c>
      <c r="X29" s="11"/>
      <c r="Y29" s="11">
        <v>57749</v>
      </c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5100000</v>
      </c>
      <c r="F30" s="11">
        <v>7520000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361554</v>
      </c>
      <c r="V30" s="11">
        <v>361554</v>
      </c>
      <c r="W30" s="11">
        <v>361554</v>
      </c>
      <c r="X30" s="11">
        <v>7520000</v>
      </c>
      <c r="Y30" s="11">
        <v>-7158446</v>
      </c>
      <c r="Z30" s="2">
        <v>-95.19</v>
      </c>
      <c r="AA30" s="15">
        <v>7520000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38177929</v>
      </c>
      <c r="D36" s="10">
        <f t="shared" si="4"/>
        <v>0</v>
      </c>
      <c r="E36" s="11">
        <f t="shared" si="4"/>
        <v>62840000</v>
      </c>
      <c r="F36" s="11">
        <f t="shared" si="4"/>
        <v>60807162</v>
      </c>
      <c r="G36" s="11">
        <f t="shared" si="4"/>
        <v>0</v>
      </c>
      <c r="H36" s="11">
        <f t="shared" si="4"/>
        <v>0</v>
      </c>
      <c r="I36" s="11">
        <f t="shared" si="4"/>
        <v>91298</v>
      </c>
      <c r="J36" s="11">
        <f t="shared" si="4"/>
        <v>91298</v>
      </c>
      <c r="K36" s="11">
        <f t="shared" si="4"/>
        <v>927965</v>
      </c>
      <c r="L36" s="11">
        <f t="shared" si="4"/>
        <v>2755989</v>
      </c>
      <c r="M36" s="11">
        <f t="shared" si="4"/>
        <v>7011535</v>
      </c>
      <c r="N36" s="11">
        <f t="shared" si="4"/>
        <v>10695489</v>
      </c>
      <c r="O36" s="11">
        <f t="shared" si="4"/>
        <v>10418925</v>
      </c>
      <c r="P36" s="11">
        <f t="shared" si="4"/>
        <v>6010919</v>
      </c>
      <c r="Q36" s="11">
        <f t="shared" si="4"/>
        <v>5457492</v>
      </c>
      <c r="R36" s="11">
        <f t="shared" si="4"/>
        <v>21887336</v>
      </c>
      <c r="S36" s="11">
        <f t="shared" si="4"/>
        <v>5629966</v>
      </c>
      <c r="T36" s="11">
        <f t="shared" si="4"/>
        <v>6264538</v>
      </c>
      <c r="U36" s="11">
        <f t="shared" si="4"/>
        <v>3146326</v>
      </c>
      <c r="V36" s="11">
        <f t="shared" si="4"/>
        <v>15040830</v>
      </c>
      <c r="W36" s="11">
        <f t="shared" si="4"/>
        <v>47714953</v>
      </c>
      <c r="X36" s="11">
        <f t="shared" si="4"/>
        <v>60807162</v>
      </c>
      <c r="Y36" s="11">
        <f t="shared" si="4"/>
        <v>-13092209</v>
      </c>
      <c r="Z36" s="2">
        <f aca="true" t="shared" si="5" ref="Z36:Z49">+IF(X36&lt;&gt;0,+(Y36/X36)*100,0)</f>
        <v>-21.530702255106068</v>
      </c>
      <c r="AA36" s="15">
        <f>AA6+AA21</f>
        <v>60807162</v>
      </c>
    </row>
    <row r="37" spans="1:27" ht="13.5">
      <c r="A37" s="46" t="s">
        <v>33</v>
      </c>
      <c r="B37" s="47"/>
      <c r="C37" s="9">
        <f t="shared" si="4"/>
        <v>8747176</v>
      </c>
      <c r="D37" s="10">
        <f t="shared" si="4"/>
        <v>0</v>
      </c>
      <c r="E37" s="11">
        <f t="shared" si="4"/>
        <v>8250000</v>
      </c>
      <c r="F37" s="11">
        <f t="shared" si="4"/>
        <v>11719354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146945</v>
      </c>
      <c r="L37" s="11">
        <f t="shared" si="4"/>
        <v>28956</v>
      </c>
      <c r="M37" s="11">
        <f t="shared" si="4"/>
        <v>0</v>
      </c>
      <c r="N37" s="11">
        <f t="shared" si="4"/>
        <v>175901</v>
      </c>
      <c r="O37" s="11">
        <f t="shared" si="4"/>
        <v>0</v>
      </c>
      <c r="P37" s="11">
        <f t="shared" si="4"/>
        <v>1816010</v>
      </c>
      <c r="Q37" s="11">
        <f t="shared" si="4"/>
        <v>1679445</v>
      </c>
      <c r="R37" s="11">
        <f t="shared" si="4"/>
        <v>3495455</v>
      </c>
      <c r="S37" s="11">
        <f t="shared" si="4"/>
        <v>3127942</v>
      </c>
      <c r="T37" s="11">
        <f t="shared" si="4"/>
        <v>305842</v>
      </c>
      <c r="U37" s="11">
        <f t="shared" si="4"/>
        <v>1375903</v>
      </c>
      <c r="V37" s="11">
        <f t="shared" si="4"/>
        <v>4809687</v>
      </c>
      <c r="W37" s="11">
        <f t="shared" si="4"/>
        <v>8481043</v>
      </c>
      <c r="X37" s="11">
        <f t="shared" si="4"/>
        <v>11719354</v>
      </c>
      <c r="Y37" s="11">
        <f t="shared" si="4"/>
        <v>-3238311</v>
      </c>
      <c r="Z37" s="2">
        <f t="shared" si="5"/>
        <v>-27.632163001476016</v>
      </c>
      <c r="AA37" s="15">
        <f>AA7+AA22</f>
        <v>11719354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546117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498648</v>
      </c>
      <c r="Q40" s="11">
        <f t="shared" si="4"/>
        <v>0</v>
      </c>
      <c r="R40" s="11">
        <f t="shared" si="4"/>
        <v>498648</v>
      </c>
      <c r="S40" s="11">
        <f t="shared" si="4"/>
        <v>0</v>
      </c>
      <c r="T40" s="11">
        <f t="shared" si="4"/>
        <v>0</v>
      </c>
      <c r="U40" s="11">
        <f t="shared" si="4"/>
        <v>225160</v>
      </c>
      <c r="V40" s="11">
        <f t="shared" si="4"/>
        <v>225160</v>
      </c>
      <c r="W40" s="11">
        <f t="shared" si="4"/>
        <v>723808</v>
      </c>
      <c r="X40" s="11">
        <f t="shared" si="4"/>
        <v>546117</v>
      </c>
      <c r="Y40" s="11">
        <f t="shared" si="4"/>
        <v>177691</v>
      </c>
      <c r="Z40" s="2">
        <f t="shared" si="5"/>
        <v>32.53716694407975</v>
      </c>
      <c r="AA40" s="15">
        <f>AA10+AA25</f>
        <v>546117</v>
      </c>
    </row>
    <row r="41" spans="1:27" ht="13.5">
      <c r="A41" s="48" t="s">
        <v>37</v>
      </c>
      <c r="B41" s="47"/>
      <c r="C41" s="49">
        <f aca="true" t="shared" si="6" ref="C41:Y41">SUM(C36:C40)</f>
        <v>46925105</v>
      </c>
      <c r="D41" s="50">
        <f t="shared" si="6"/>
        <v>0</v>
      </c>
      <c r="E41" s="51">
        <f t="shared" si="6"/>
        <v>71090000</v>
      </c>
      <c r="F41" s="51">
        <f t="shared" si="6"/>
        <v>73072633</v>
      </c>
      <c r="G41" s="51">
        <f t="shared" si="6"/>
        <v>0</v>
      </c>
      <c r="H41" s="51">
        <f t="shared" si="6"/>
        <v>0</v>
      </c>
      <c r="I41" s="51">
        <f t="shared" si="6"/>
        <v>91298</v>
      </c>
      <c r="J41" s="51">
        <f t="shared" si="6"/>
        <v>91298</v>
      </c>
      <c r="K41" s="51">
        <f t="shared" si="6"/>
        <v>1074910</v>
      </c>
      <c r="L41" s="51">
        <f t="shared" si="6"/>
        <v>2784945</v>
      </c>
      <c r="M41" s="51">
        <f t="shared" si="6"/>
        <v>7011535</v>
      </c>
      <c r="N41" s="51">
        <f t="shared" si="6"/>
        <v>10871390</v>
      </c>
      <c r="O41" s="51">
        <f t="shared" si="6"/>
        <v>10418925</v>
      </c>
      <c r="P41" s="51">
        <f t="shared" si="6"/>
        <v>8325577</v>
      </c>
      <c r="Q41" s="51">
        <f t="shared" si="6"/>
        <v>7136937</v>
      </c>
      <c r="R41" s="51">
        <f t="shared" si="6"/>
        <v>25881439</v>
      </c>
      <c r="S41" s="51">
        <f t="shared" si="6"/>
        <v>8757908</v>
      </c>
      <c r="T41" s="51">
        <f t="shared" si="6"/>
        <v>6570380</v>
      </c>
      <c r="U41" s="51">
        <f t="shared" si="6"/>
        <v>4747389</v>
      </c>
      <c r="V41" s="51">
        <f t="shared" si="6"/>
        <v>20075677</v>
      </c>
      <c r="W41" s="51">
        <f t="shared" si="6"/>
        <v>56919804</v>
      </c>
      <c r="X41" s="51">
        <f t="shared" si="6"/>
        <v>73072633</v>
      </c>
      <c r="Y41" s="51">
        <f t="shared" si="6"/>
        <v>-16152829</v>
      </c>
      <c r="Z41" s="52">
        <f t="shared" si="5"/>
        <v>-22.10516897618839</v>
      </c>
      <c r="AA41" s="53">
        <f>SUM(AA36:AA40)</f>
        <v>73072633</v>
      </c>
    </row>
    <row r="42" spans="1:27" ht="13.5">
      <c r="A42" s="54" t="s">
        <v>38</v>
      </c>
      <c r="B42" s="35"/>
      <c r="C42" s="65">
        <f aca="true" t="shared" si="7" ref="C42:Y48">C12+C27</f>
        <v>4684130</v>
      </c>
      <c r="D42" s="66">
        <f t="shared" si="7"/>
        <v>0</v>
      </c>
      <c r="E42" s="67">
        <f t="shared" si="7"/>
        <v>500000</v>
      </c>
      <c r="F42" s="67">
        <f t="shared" si="7"/>
        <v>2790737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2181733</v>
      </c>
      <c r="Q42" s="67">
        <f t="shared" si="7"/>
        <v>0</v>
      </c>
      <c r="R42" s="67">
        <f t="shared" si="7"/>
        <v>2181733</v>
      </c>
      <c r="S42" s="67">
        <f t="shared" si="7"/>
        <v>796026</v>
      </c>
      <c r="T42" s="67">
        <f t="shared" si="7"/>
        <v>1327208</v>
      </c>
      <c r="U42" s="67">
        <f t="shared" si="7"/>
        <v>159000</v>
      </c>
      <c r="V42" s="67">
        <f t="shared" si="7"/>
        <v>2282234</v>
      </c>
      <c r="W42" s="67">
        <f t="shared" si="7"/>
        <v>4463967</v>
      </c>
      <c r="X42" s="67">
        <f t="shared" si="7"/>
        <v>2790737</v>
      </c>
      <c r="Y42" s="67">
        <f t="shared" si="7"/>
        <v>1673230</v>
      </c>
      <c r="Z42" s="69">
        <f t="shared" si="5"/>
        <v>59.95656344542678</v>
      </c>
      <c r="AA42" s="68">
        <f aca="true" t="shared" si="8" ref="AA42:AA48">AA12+AA27</f>
        <v>2790737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57749</v>
      </c>
      <c r="V44" s="67">
        <f t="shared" si="7"/>
        <v>57749</v>
      </c>
      <c r="W44" s="67">
        <f t="shared" si="7"/>
        <v>57749</v>
      </c>
      <c r="X44" s="67">
        <f t="shared" si="7"/>
        <v>0</v>
      </c>
      <c r="Y44" s="67">
        <f t="shared" si="7"/>
        <v>57749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2618449</v>
      </c>
      <c r="D45" s="66">
        <f t="shared" si="7"/>
        <v>0</v>
      </c>
      <c r="E45" s="67">
        <f t="shared" si="7"/>
        <v>5700000</v>
      </c>
      <c r="F45" s="67">
        <f t="shared" si="7"/>
        <v>8520000</v>
      </c>
      <c r="G45" s="67">
        <f t="shared" si="7"/>
        <v>123960</v>
      </c>
      <c r="H45" s="67">
        <f t="shared" si="7"/>
        <v>0</v>
      </c>
      <c r="I45" s="67">
        <f t="shared" si="7"/>
        <v>0</v>
      </c>
      <c r="J45" s="67">
        <f t="shared" si="7"/>
        <v>123960</v>
      </c>
      <c r="K45" s="67">
        <f t="shared" si="7"/>
        <v>456788</v>
      </c>
      <c r="L45" s="67">
        <f t="shared" si="7"/>
        <v>5239</v>
      </c>
      <c r="M45" s="67">
        <f t="shared" si="7"/>
        <v>434407</v>
      </c>
      <c r="N45" s="67">
        <f t="shared" si="7"/>
        <v>896434</v>
      </c>
      <c r="O45" s="67">
        <f t="shared" si="7"/>
        <v>246200</v>
      </c>
      <c r="P45" s="67">
        <f t="shared" si="7"/>
        <v>673050</v>
      </c>
      <c r="Q45" s="67">
        <f t="shared" si="7"/>
        <v>2228247</v>
      </c>
      <c r="R45" s="67">
        <f t="shared" si="7"/>
        <v>3147497</v>
      </c>
      <c r="S45" s="67">
        <f t="shared" si="7"/>
        <v>678433</v>
      </c>
      <c r="T45" s="67">
        <f t="shared" si="7"/>
        <v>2572087</v>
      </c>
      <c r="U45" s="67">
        <f t="shared" si="7"/>
        <v>361554</v>
      </c>
      <c r="V45" s="67">
        <f t="shared" si="7"/>
        <v>3612074</v>
      </c>
      <c r="W45" s="67">
        <f t="shared" si="7"/>
        <v>7779965</v>
      </c>
      <c r="X45" s="67">
        <f t="shared" si="7"/>
        <v>8520000</v>
      </c>
      <c r="Y45" s="67">
        <f t="shared" si="7"/>
        <v>-740035</v>
      </c>
      <c r="Z45" s="69">
        <f t="shared" si="5"/>
        <v>-8.685856807511737</v>
      </c>
      <c r="AA45" s="68">
        <f t="shared" si="8"/>
        <v>8520000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54227684</v>
      </c>
      <c r="D49" s="78">
        <f t="shared" si="9"/>
        <v>0</v>
      </c>
      <c r="E49" s="79">
        <f t="shared" si="9"/>
        <v>77290000</v>
      </c>
      <c r="F49" s="79">
        <f t="shared" si="9"/>
        <v>84383370</v>
      </c>
      <c r="G49" s="79">
        <f t="shared" si="9"/>
        <v>123960</v>
      </c>
      <c r="H49" s="79">
        <f t="shared" si="9"/>
        <v>0</v>
      </c>
      <c r="I49" s="79">
        <f t="shared" si="9"/>
        <v>91298</v>
      </c>
      <c r="J49" s="79">
        <f t="shared" si="9"/>
        <v>215258</v>
      </c>
      <c r="K49" s="79">
        <f t="shared" si="9"/>
        <v>1531698</v>
      </c>
      <c r="L49" s="79">
        <f t="shared" si="9"/>
        <v>2790184</v>
      </c>
      <c r="M49" s="79">
        <f t="shared" si="9"/>
        <v>7445942</v>
      </c>
      <c r="N49" s="79">
        <f t="shared" si="9"/>
        <v>11767824</v>
      </c>
      <c r="O49" s="79">
        <f t="shared" si="9"/>
        <v>10665125</v>
      </c>
      <c r="P49" s="79">
        <f t="shared" si="9"/>
        <v>11180360</v>
      </c>
      <c r="Q49" s="79">
        <f t="shared" si="9"/>
        <v>9365184</v>
      </c>
      <c r="R49" s="79">
        <f t="shared" si="9"/>
        <v>31210669</v>
      </c>
      <c r="S49" s="79">
        <f t="shared" si="9"/>
        <v>10232367</v>
      </c>
      <c r="T49" s="79">
        <f t="shared" si="9"/>
        <v>10469675</v>
      </c>
      <c r="U49" s="79">
        <f t="shared" si="9"/>
        <v>5325692</v>
      </c>
      <c r="V49" s="79">
        <f t="shared" si="9"/>
        <v>26027734</v>
      </c>
      <c r="W49" s="79">
        <f t="shared" si="9"/>
        <v>69221485</v>
      </c>
      <c r="X49" s="79">
        <f t="shared" si="9"/>
        <v>84383370</v>
      </c>
      <c r="Y49" s="79">
        <f t="shared" si="9"/>
        <v>-15161885</v>
      </c>
      <c r="Z49" s="80">
        <f t="shared" si="5"/>
        <v>-17.967859069861753</v>
      </c>
      <c r="AA49" s="81">
        <f>SUM(AA41:AA48)</f>
        <v>84383370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585000</v>
      </c>
      <c r="D65" s="10"/>
      <c r="E65" s="11"/>
      <c r="F65" s="11"/>
      <c r="G65" s="11">
        <v>8871765</v>
      </c>
      <c r="H65" s="11">
        <v>8261256</v>
      </c>
      <c r="I65" s="11">
        <v>8506461</v>
      </c>
      <c r="J65" s="11">
        <v>25639482</v>
      </c>
      <c r="K65" s="11">
        <v>8469003</v>
      </c>
      <c r="L65" s="11">
        <v>8413231</v>
      </c>
      <c r="M65" s="11">
        <v>11316999</v>
      </c>
      <c r="N65" s="11">
        <v>28199233</v>
      </c>
      <c r="O65" s="11">
        <v>7289270</v>
      </c>
      <c r="P65" s="11">
        <v>8235251</v>
      </c>
      <c r="Q65" s="11">
        <v>9041698</v>
      </c>
      <c r="R65" s="11">
        <v>24566219</v>
      </c>
      <c r="S65" s="11">
        <v>12795449</v>
      </c>
      <c r="T65" s="11">
        <v>8086841</v>
      </c>
      <c r="U65" s="11">
        <v>9466509</v>
      </c>
      <c r="V65" s="11">
        <v>30348799</v>
      </c>
      <c r="W65" s="11">
        <v>108753733</v>
      </c>
      <c r="X65" s="11"/>
      <c r="Y65" s="11">
        <v>108753733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8775800</v>
      </c>
      <c r="F66" s="14"/>
      <c r="G66" s="14">
        <v>290346</v>
      </c>
      <c r="H66" s="14">
        <v>136076</v>
      </c>
      <c r="I66" s="14">
        <v>130344</v>
      </c>
      <c r="J66" s="14">
        <v>556766</v>
      </c>
      <c r="K66" s="14">
        <v>141269</v>
      </c>
      <c r="L66" s="14">
        <v>180168</v>
      </c>
      <c r="M66" s="14">
        <v>3260</v>
      </c>
      <c r="N66" s="14">
        <v>324697</v>
      </c>
      <c r="O66" s="14">
        <v>176403</v>
      </c>
      <c r="P66" s="14">
        <v>221132</v>
      </c>
      <c r="Q66" s="14">
        <v>122884</v>
      </c>
      <c r="R66" s="14">
        <v>520419</v>
      </c>
      <c r="S66" s="14">
        <v>135683</v>
      </c>
      <c r="T66" s="14">
        <v>66601</v>
      </c>
      <c r="U66" s="14">
        <v>83006</v>
      </c>
      <c r="V66" s="14">
        <v>285290</v>
      </c>
      <c r="W66" s="14">
        <v>1687172</v>
      </c>
      <c r="X66" s="14"/>
      <c r="Y66" s="14">
        <v>1687172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965946</v>
      </c>
      <c r="H67" s="11">
        <v>871945</v>
      </c>
      <c r="I67" s="11">
        <v>866821</v>
      </c>
      <c r="J67" s="11">
        <v>2704712</v>
      </c>
      <c r="K67" s="11">
        <v>866821</v>
      </c>
      <c r="L67" s="11"/>
      <c r="M67" s="11">
        <v>1674744</v>
      </c>
      <c r="N67" s="11">
        <v>2541565</v>
      </c>
      <c r="O67" s="11">
        <v>1041282</v>
      </c>
      <c r="P67" s="11">
        <v>1073483</v>
      </c>
      <c r="Q67" s="11">
        <v>1120397</v>
      </c>
      <c r="R67" s="11">
        <v>3235162</v>
      </c>
      <c r="S67" s="11">
        <v>1101661</v>
      </c>
      <c r="T67" s="11">
        <v>1245593</v>
      </c>
      <c r="U67" s="11">
        <v>622331</v>
      </c>
      <c r="V67" s="11">
        <v>2969585</v>
      </c>
      <c r="W67" s="11">
        <v>11451024</v>
      </c>
      <c r="X67" s="11"/>
      <c r="Y67" s="11">
        <v>11451024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9573115</v>
      </c>
      <c r="H68" s="11">
        <v>12353383</v>
      </c>
      <c r="I68" s="11">
        <v>11743112</v>
      </c>
      <c r="J68" s="11">
        <v>33669610</v>
      </c>
      <c r="K68" s="11">
        <v>10832133</v>
      </c>
      <c r="L68" s="11">
        <v>6374475</v>
      </c>
      <c r="M68" s="11">
        <v>6273977</v>
      </c>
      <c r="N68" s="11">
        <v>23480585</v>
      </c>
      <c r="O68" s="11">
        <v>6483710</v>
      </c>
      <c r="P68" s="11">
        <v>10411133</v>
      </c>
      <c r="Q68" s="11">
        <v>7066564</v>
      </c>
      <c r="R68" s="11">
        <v>23961407</v>
      </c>
      <c r="S68" s="11">
        <v>6572455</v>
      </c>
      <c r="T68" s="11">
        <v>6558616</v>
      </c>
      <c r="U68" s="11">
        <v>9963215</v>
      </c>
      <c r="V68" s="11">
        <v>23094286</v>
      </c>
      <c r="W68" s="11">
        <v>104205888</v>
      </c>
      <c r="X68" s="11"/>
      <c r="Y68" s="11">
        <v>104205888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585000</v>
      </c>
      <c r="D69" s="78">
        <f t="shared" si="12"/>
        <v>0</v>
      </c>
      <c r="E69" s="79">
        <f t="shared" si="12"/>
        <v>8775800</v>
      </c>
      <c r="F69" s="79">
        <f t="shared" si="12"/>
        <v>0</v>
      </c>
      <c r="G69" s="79">
        <f t="shared" si="12"/>
        <v>19701172</v>
      </c>
      <c r="H69" s="79">
        <f t="shared" si="12"/>
        <v>21622660</v>
      </c>
      <c r="I69" s="79">
        <f t="shared" si="12"/>
        <v>21246738</v>
      </c>
      <c r="J69" s="79">
        <f t="shared" si="12"/>
        <v>62570570</v>
      </c>
      <c r="K69" s="79">
        <f t="shared" si="12"/>
        <v>20309226</v>
      </c>
      <c r="L69" s="79">
        <f t="shared" si="12"/>
        <v>14967874</v>
      </c>
      <c r="M69" s="79">
        <f t="shared" si="12"/>
        <v>19268980</v>
      </c>
      <c r="N69" s="79">
        <f t="shared" si="12"/>
        <v>54546080</v>
      </c>
      <c r="O69" s="79">
        <f t="shared" si="12"/>
        <v>14990665</v>
      </c>
      <c r="P69" s="79">
        <f t="shared" si="12"/>
        <v>19940999</v>
      </c>
      <c r="Q69" s="79">
        <f t="shared" si="12"/>
        <v>17351543</v>
      </c>
      <c r="R69" s="79">
        <f t="shared" si="12"/>
        <v>52283207</v>
      </c>
      <c r="S69" s="79">
        <f t="shared" si="12"/>
        <v>20605248</v>
      </c>
      <c r="T69" s="79">
        <f t="shared" si="12"/>
        <v>15957651</v>
      </c>
      <c r="U69" s="79">
        <f t="shared" si="12"/>
        <v>20135061</v>
      </c>
      <c r="V69" s="79">
        <f t="shared" si="12"/>
        <v>56697960</v>
      </c>
      <c r="W69" s="79">
        <f t="shared" si="12"/>
        <v>226097817</v>
      </c>
      <c r="X69" s="79">
        <f t="shared" si="12"/>
        <v>0</v>
      </c>
      <c r="Y69" s="79">
        <f t="shared" si="12"/>
        <v>226097817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84329724</v>
      </c>
      <c r="D5" s="42">
        <f t="shared" si="0"/>
        <v>0</v>
      </c>
      <c r="E5" s="43">
        <f t="shared" si="0"/>
        <v>149977663</v>
      </c>
      <c r="F5" s="43">
        <f t="shared" si="0"/>
        <v>160030046</v>
      </c>
      <c r="G5" s="43">
        <f t="shared" si="0"/>
        <v>10145560</v>
      </c>
      <c r="H5" s="43">
        <f t="shared" si="0"/>
        <v>0</v>
      </c>
      <c r="I5" s="43">
        <f t="shared" si="0"/>
        <v>6413527</v>
      </c>
      <c r="J5" s="43">
        <f t="shared" si="0"/>
        <v>16559087</v>
      </c>
      <c r="K5" s="43">
        <f t="shared" si="0"/>
        <v>5205388</v>
      </c>
      <c r="L5" s="43">
        <f t="shared" si="0"/>
        <v>15252732</v>
      </c>
      <c r="M5" s="43">
        <f t="shared" si="0"/>
        <v>9358844</v>
      </c>
      <c r="N5" s="43">
        <f t="shared" si="0"/>
        <v>29816964</v>
      </c>
      <c r="O5" s="43">
        <f t="shared" si="0"/>
        <v>5936564</v>
      </c>
      <c r="P5" s="43">
        <f t="shared" si="0"/>
        <v>9500399</v>
      </c>
      <c r="Q5" s="43">
        <f t="shared" si="0"/>
        <v>4237822</v>
      </c>
      <c r="R5" s="43">
        <f t="shared" si="0"/>
        <v>19674785</v>
      </c>
      <c r="S5" s="43">
        <f t="shared" si="0"/>
        <v>11249680</v>
      </c>
      <c r="T5" s="43">
        <f t="shared" si="0"/>
        <v>11249680</v>
      </c>
      <c r="U5" s="43">
        <f t="shared" si="0"/>
        <v>18937265</v>
      </c>
      <c r="V5" s="43">
        <f t="shared" si="0"/>
        <v>41436625</v>
      </c>
      <c r="W5" s="43">
        <f t="shared" si="0"/>
        <v>107487461</v>
      </c>
      <c r="X5" s="43">
        <f t="shared" si="0"/>
        <v>160030046</v>
      </c>
      <c r="Y5" s="43">
        <f t="shared" si="0"/>
        <v>-52542585</v>
      </c>
      <c r="Z5" s="44">
        <f>+IF(X5&lt;&gt;0,+(Y5/X5)*100,0)</f>
        <v>-32.832950007400484</v>
      </c>
      <c r="AA5" s="45">
        <f>SUM(AA11:AA18)</f>
        <v>160030046</v>
      </c>
    </row>
    <row r="6" spans="1:27" ht="13.5">
      <c r="A6" s="46" t="s">
        <v>32</v>
      </c>
      <c r="B6" s="47"/>
      <c r="C6" s="9">
        <v>73658059</v>
      </c>
      <c r="D6" s="10"/>
      <c r="E6" s="11">
        <v>122400790</v>
      </c>
      <c r="F6" s="11">
        <v>135153790</v>
      </c>
      <c r="G6" s="11">
        <v>7064895</v>
      </c>
      <c r="H6" s="11"/>
      <c r="I6" s="11">
        <v>6317628</v>
      </c>
      <c r="J6" s="11">
        <v>13382523</v>
      </c>
      <c r="K6" s="11">
        <v>5205388</v>
      </c>
      <c r="L6" s="11">
        <v>13447734</v>
      </c>
      <c r="M6" s="11">
        <v>8990746</v>
      </c>
      <c r="N6" s="11">
        <v>27643868</v>
      </c>
      <c r="O6" s="11">
        <v>5936564</v>
      </c>
      <c r="P6" s="11">
        <v>6288749</v>
      </c>
      <c r="Q6" s="11">
        <v>3677856</v>
      </c>
      <c r="R6" s="11">
        <v>15903169</v>
      </c>
      <c r="S6" s="11">
        <v>11078319</v>
      </c>
      <c r="T6" s="11">
        <v>11078319</v>
      </c>
      <c r="U6" s="11">
        <v>18114021</v>
      </c>
      <c r="V6" s="11">
        <v>40270659</v>
      </c>
      <c r="W6" s="11">
        <v>97200219</v>
      </c>
      <c r="X6" s="11">
        <v>135153790</v>
      </c>
      <c r="Y6" s="11">
        <v>-37953571</v>
      </c>
      <c r="Z6" s="2">
        <v>-28.08</v>
      </c>
      <c r="AA6" s="15">
        <v>135153790</v>
      </c>
    </row>
    <row r="7" spans="1:27" ht="13.5">
      <c r="A7" s="46" t="s">
        <v>33</v>
      </c>
      <c r="B7" s="47"/>
      <c r="C7" s="9">
        <v>940628</v>
      </c>
      <c r="D7" s="10"/>
      <c r="E7" s="11">
        <v>1950000</v>
      </c>
      <c r="F7" s="11"/>
      <c r="G7" s="11"/>
      <c r="H7" s="11"/>
      <c r="I7" s="11"/>
      <c r="J7" s="11"/>
      <c r="K7" s="11"/>
      <c r="L7" s="11">
        <v>556026</v>
      </c>
      <c r="M7" s="11"/>
      <c r="N7" s="11">
        <v>556026</v>
      </c>
      <c r="O7" s="11"/>
      <c r="P7" s="11"/>
      <c r="Q7" s="11"/>
      <c r="R7" s="11"/>
      <c r="S7" s="11"/>
      <c r="T7" s="11"/>
      <c r="U7" s="11"/>
      <c r="V7" s="11"/>
      <c r="W7" s="11">
        <v>556026</v>
      </c>
      <c r="X7" s="11"/>
      <c r="Y7" s="11">
        <v>556026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>
        <v>2300000</v>
      </c>
      <c r="G10" s="11"/>
      <c r="H10" s="11"/>
      <c r="I10" s="11">
        <v>95899</v>
      </c>
      <c r="J10" s="11">
        <v>95899</v>
      </c>
      <c r="K10" s="11"/>
      <c r="L10" s="11">
        <v>101028</v>
      </c>
      <c r="M10" s="11">
        <v>368098</v>
      </c>
      <c r="N10" s="11">
        <v>469126</v>
      </c>
      <c r="O10" s="11"/>
      <c r="P10" s="11"/>
      <c r="Q10" s="11"/>
      <c r="R10" s="11"/>
      <c r="S10" s="11"/>
      <c r="T10" s="11"/>
      <c r="U10" s="11">
        <v>823244</v>
      </c>
      <c r="V10" s="11">
        <v>823244</v>
      </c>
      <c r="W10" s="11">
        <v>1388269</v>
      </c>
      <c r="X10" s="11">
        <v>2300000</v>
      </c>
      <c r="Y10" s="11">
        <v>-911731</v>
      </c>
      <c r="Z10" s="2">
        <v>-39.64</v>
      </c>
      <c r="AA10" s="15">
        <v>2300000</v>
      </c>
    </row>
    <row r="11" spans="1:27" ht="13.5">
      <c r="A11" s="48" t="s">
        <v>37</v>
      </c>
      <c r="B11" s="47"/>
      <c r="C11" s="49">
        <f aca="true" t="shared" si="1" ref="C11:Y11">SUM(C6:C10)</f>
        <v>74598687</v>
      </c>
      <c r="D11" s="50">
        <f t="shared" si="1"/>
        <v>0</v>
      </c>
      <c r="E11" s="51">
        <f t="shared" si="1"/>
        <v>124350790</v>
      </c>
      <c r="F11" s="51">
        <f t="shared" si="1"/>
        <v>137453790</v>
      </c>
      <c r="G11" s="51">
        <f t="shared" si="1"/>
        <v>7064895</v>
      </c>
      <c r="H11" s="51">
        <f t="shared" si="1"/>
        <v>0</v>
      </c>
      <c r="I11" s="51">
        <f t="shared" si="1"/>
        <v>6413527</v>
      </c>
      <c r="J11" s="51">
        <f t="shared" si="1"/>
        <v>13478422</v>
      </c>
      <c r="K11" s="51">
        <f t="shared" si="1"/>
        <v>5205388</v>
      </c>
      <c r="L11" s="51">
        <f t="shared" si="1"/>
        <v>14104788</v>
      </c>
      <c r="M11" s="51">
        <f t="shared" si="1"/>
        <v>9358844</v>
      </c>
      <c r="N11" s="51">
        <f t="shared" si="1"/>
        <v>28669020</v>
      </c>
      <c r="O11" s="51">
        <f t="shared" si="1"/>
        <v>5936564</v>
      </c>
      <c r="P11" s="51">
        <f t="shared" si="1"/>
        <v>6288749</v>
      </c>
      <c r="Q11" s="51">
        <f t="shared" si="1"/>
        <v>3677856</v>
      </c>
      <c r="R11" s="51">
        <f t="shared" si="1"/>
        <v>15903169</v>
      </c>
      <c r="S11" s="51">
        <f t="shared" si="1"/>
        <v>11078319</v>
      </c>
      <c r="T11" s="51">
        <f t="shared" si="1"/>
        <v>11078319</v>
      </c>
      <c r="U11" s="51">
        <f t="shared" si="1"/>
        <v>18937265</v>
      </c>
      <c r="V11" s="51">
        <f t="shared" si="1"/>
        <v>41093903</v>
      </c>
      <c r="W11" s="51">
        <f t="shared" si="1"/>
        <v>99144514</v>
      </c>
      <c r="X11" s="51">
        <f t="shared" si="1"/>
        <v>137453790</v>
      </c>
      <c r="Y11" s="51">
        <f t="shared" si="1"/>
        <v>-38309276</v>
      </c>
      <c r="Z11" s="52">
        <f>+IF(X11&lt;&gt;0,+(Y11/X11)*100,0)</f>
        <v>-27.8706582044773</v>
      </c>
      <c r="AA11" s="53">
        <f>SUM(AA6:AA10)</f>
        <v>137453790</v>
      </c>
    </row>
    <row r="12" spans="1:27" ht="13.5">
      <c r="A12" s="54" t="s">
        <v>38</v>
      </c>
      <c r="B12" s="35"/>
      <c r="C12" s="9"/>
      <c r="D12" s="10"/>
      <c r="E12" s="11">
        <v>700000</v>
      </c>
      <c r="F12" s="11">
        <v>1000000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93256</v>
      </c>
      <c r="R12" s="11">
        <v>93256</v>
      </c>
      <c r="S12" s="11"/>
      <c r="T12" s="11"/>
      <c r="U12" s="11"/>
      <c r="V12" s="11"/>
      <c r="W12" s="11">
        <v>93256</v>
      </c>
      <c r="X12" s="11">
        <v>1000000</v>
      </c>
      <c r="Y12" s="11">
        <v>-906744</v>
      </c>
      <c r="Z12" s="2">
        <v>-90.67</v>
      </c>
      <c r="AA12" s="15">
        <v>1000000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9731037</v>
      </c>
      <c r="D15" s="10"/>
      <c r="E15" s="11">
        <v>24926873</v>
      </c>
      <c r="F15" s="11">
        <v>21576256</v>
      </c>
      <c r="G15" s="11">
        <v>3080665</v>
      </c>
      <c r="H15" s="11"/>
      <c r="I15" s="11"/>
      <c r="J15" s="11">
        <v>3080665</v>
      </c>
      <c r="K15" s="11"/>
      <c r="L15" s="11">
        <v>1147944</v>
      </c>
      <c r="M15" s="11"/>
      <c r="N15" s="11">
        <v>1147944</v>
      </c>
      <c r="O15" s="11"/>
      <c r="P15" s="11">
        <v>3211650</v>
      </c>
      <c r="Q15" s="11">
        <v>466710</v>
      </c>
      <c r="R15" s="11">
        <v>3678360</v>
      </c>
      <c r="S15" s="11">
        <v>171361</v>
      </c>
      <c r="T15" s="11">
        <v>171361</v>
      </c>
      <c r="U15" s="11"/>
      <c r="V15" s="11">
        <v>342722</v>
      </c>
      <c r="W15" s="11">
        <v>8249691</v>
      </c>
      <c r="X15" s="11">
        <v>21576256</v>
      </c>
      <c r="Y15" s="11">
        <v>-13326565</v>
      </c>
      <c r="Z15" s="2">
        <v>-61.76</v>
      </c>
      <c r="AA15" s="15">
        <v>21576256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6700000</v>
      </c>
      <c r="F20" s="60">
        <f t="shared" si="2"/>
        <v>6700000</v>
      </c>
      <c r="G20" s="60">
        <f t="shared" si="2"/>
        <v>64774</v>
      </c>
      <c r="H20" s="60">
        <f t="shared" si="2"/>
        <v>10639201</v>
      </c>
      <c r="I20" s="60">
        <f t="shared" si="2"/>
        <v>0</v>
      </c>
      <c r="J20" s="60">
        <f t="shared" si="2"/>
        <v>10703975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10703975</v>
      </c>
      <c r="X20" s="60">
        <f t="shared" si="2"/>
        <v>6700000</v>
      </c>
      <c r="Y20" s="60">
        <f t="shared" si="2"/>
        <v>4003975</v>
      </c>
      <c r="Z20" s="61">
        <f>+IF(X20&lt;&gt;0,+(Y20/X20)*100,0)</f>
        <v>59.76082089552239</v>
      </c>
      <c r="AA20" s="62">
        <f>SUM(AA26:AA33)</f>
        <v>6700000</v>
      </c>
    </row>
    <row r="21" spans="1:27" ht="13.5">
      <c r="A21" s="46" t="s">
        <v>32</v>
      </c>
      <c r="B21" s="47"/>
      <c r="C21" s="9"/>
      <c r="D21" s="10"/>
      <c r="E21" s="11">
        <v>6700000</v>
      </c>
      <c r="F21" s="11">
        <v>6700000</v>
      </c>
      <c r="G21" s="11"/>
      <c r="H21" s="11">
        <v>9889869</v>
      </c>
      <c r="I21" s="11"/>
      <c r="J21" s="11">
        <v>9889869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9889869</v>
      </c>
      <c r="X21" s="11">
        <v>6700000</v>
      </c>
      <c r="Y21" s="11">
        <v>3189869</v>
      </c>
      <c r="Z21" s="2">
        <v>47.61</v>
      </c>
      <c r="AA21" s="15">
        <v>6700000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>
        <v>64774</v>
      </c>
      <c r="H25" s="11">
        <v>749332</v>
      </c>
      <c r="I25" s="11"/>
      <c r="J25" s="11">
        <v>814106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814106</v>
      </c>
      <c r="X25" s="11"/>
      <c r="Y25" s="11">
        <v>814106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6700000</v>
      </c>
      <c r="F26" s="51">
        <f t="shared" si="3"/>
        <v>6700000</v>
      </c>
      <c r="G26" s="51">
        <f t="shared" si="3"/>
        <v>64774</v>
      </c>
      <c r="H26" s="51">
        <f t="shared" si="3"/>
        <v>10639201</v>
      </c>
      <c r="I26" s="51">
        <f t="shared" si="3"/>
        <v>0</v>
      </c>
      <c r="J26" s="51">
        <f t="shared" si="3"/>
        <v>10703975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10703975</v>
      </c>
      <c r="X26" s="51">
        <f t="shared" si="3"/>
        <v>6700000</v>
      </c>
      <c r="Y26" s="51">
        <f t="shared" si="3"/>
        <v>4003975</v>
      </c>
      <c r="Z26" s="52">
        <f>+IF(X26&lt;&gt;0,+(Y26/X26)*100,0)</f>
        <v>59.76082089552239</v>
      </c>
      <c r="AA26" s="53">
        <f>SUM(AA21:AA25)</f>
        <v>6700000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73658059</v>
      </c>
      <c r="D36" s="10">
        <f t="shared" si="4"/>
        <v>0</v>
      </c>
      <c r="E36" s="11">
        <f t="shared" si="4"/>
        <v>129100790</v>
      </c>
      <c r="F36" s="11">
        <f t="shared" si="4"/>
        <v>141853790</v>
      </c>
      <c r="G36" s="11">
        <f t="shared" si="4"/>
        <v>7064895</v>
      </c>
      <c r="H36" s="11">
        <f t="shared" si="4"/>
        <v>9889869</v>
      </c>
      <c r="I36" s="11">
        <f t="shared" si="4"/>
        <v>6317628</v>
      </c>
      <c r="J36" s="11">
        <f t="shared" si="4"/>
        <v>23272392</v>
      </c>
      <c r="K36" s="11">
        <f t="shared" si="4"/>
        <v>5205388</v>
      </c>
      <c r="L36" s="11">
        <f t="shared" si="4"/>
        <v>13447734</v>
      </c>
      <c r="M36" s="11">
        <f t="shared" si="4"/>
        <v>8990746</v>
      </c>
      <c r="N36" s="11">
        <f t="shared" si="4"/>
        <v>27643868</v>
      </c>
      <c r="O36" s="11">
        <f t="shared" si="4"/>
        <v>5936564</v>
      </c>
      <c r="P36" s="11">
        <f t="shared" si="4"/>
        <v>6288749</v>
      </c>
      <c r="Q36" s="11">
        <f t="shared" si="4"/>
        <v>3677856</v>
      </c>
      <c r="R36" s="11">
        <f t="shared" si="4"/>
        <v>15903169</v>
      </c>
      <c r="S36" s="11">
        <f t="shared" si="4"/>
        <v>11078319</v>
      </c>
      <c r="T36" s="11">
        <f t="shared" si="4"/>
        <v>11078319</v>
      </c>
      <c r="U36" s="11">
        <f t="shared" si="4"/>
        <v>18114021</v>
      </c>
      <c r="V36" s="11">
        <f t="shared" si="4"/>
        <v>40270659</v>
      </c>
      <c r="W36" s="11">
        <f t="shared" si="4"/>
        <v>107090088</v>
      </c>
      <c r="X36" s="11">
        <f t="shared" si="4"/>
        <v>141853790</v>
      </c>
      <c r="Y36" s="11">
        <f t="shared" si="4"/>
        <v>-34763702</v>
      </c>
      <c r="Z36" s="2">
        <f aca="true" t="shared" si="5" ref="Z36:Z49">+IF(X36&lt;&gt;0,+(Y36/X36)*100,0)</f>
        <v>-24.50671356754021</v>
      </c>
      <c r="AA36" s="15">
        <f>AA6+AA21</f>
        <v>141853790</v>
      </c>
    </row>
    <row r="37" spans="1:27" ht="13.5">
      <c r="A37" s="46" t="s">
        <v>33</v>
      </c>
      <c r="B37" s="47"/>
      <c r="C37" s="9">
        <f t="shared" si="4"/>
        <v>940628</v>
      </c>
      <c r="D37" s="10">
        <f t="shared" si="4"/>
        <v>0</v>
      </c>
      <c r="E37" s="11">
        <f t="shared" si="4"/>
        <v>1950000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556026</v>
      </c>
      <c r="M37" s="11">
        <f t="shared" si="4"/>
        <v>0</v>
      </c>
      <c r="N37" s="11">
        <f t="shared" si="4"/>
        <v>556026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556026</v>
      </c>
      <c r="X37" s="11">
        <f t="shared" si="4"/>
        <v>0</v>
      </c>
      <c r="Y37" s="11">
        <f t="shared" si="4"/>
        <v>556026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2300000</v>
      </c>
      <c r="G40" s="11">
        <f t="shared" si="4"/>
        <v>64774</v>
      </c>
      <c r="H40" s="11">
        <f t="shared" si="4"/>
        <v>749332</v>
      </c>
      <c r="I40" s="11">
        <f t="shared" si="4"/>
        <v>95899</v>
      </c>
      <c r="J40" s="11">
        <f t="shared" si="4"/>
        <v>910005</v>
      </c>
      <c r="K40" s="11">
        <f t="shared" si="4"/>
        <v>0</v>
      </c>
      <c r="L40" s="11">
        <f t="shared" si="4"/>
        <v>101028</v>
      </c>
      <c r="M40" s="11">
        <f t="shared" si="4"/>
        <v>368098</v>
      </c>
      <c r="N40" s="11">
        <f t="shared" si="4"/>
        <v>469126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823244</v>
      </c>
      <c r="V40" s="11">
        <f t="shared" si="4"/>
        <v>823244</v>
      </c>
      <c r="W40" s="11">
        <f t="shared" si="4"/>
        <v>2202375</v>
      </c>
      <c r="X40" s="11">
        <f t="shared" si="4"/>
        <v>2300000</v>
      </c>
      <c r="Y40" s="11">
        <f t="shared" si="4"/>
        <v>-97625</v>
      </c>
      <c r="Z40" s="2">
        <f t="shared" si="5"/>
        <v>-4.244565217391305</v>
      </c>
      <c r="AA40" s="15">
        <f>AA10+AA25</f>
        <v>2300000</v>
      </c>
    </row>
    <row r="41" spans="1:27" ht="13.5">
      <c r="A41" s="48" t="s">
        <v>37</v>
      </c>
      <c r="B41" s="47"/>
      <c r="C41" s="49">
        <f aca="true" t="shared" si="6" ref="C41:Y41">SUM(C36:C40)</f>
        <v>74598687</v>
      </c>
      <c r="D41" s="50">
        <f t="shared" si="6"/>
        <v>0</v>
      </c>
      <c r="E41" s="51">
        <f t="shared" si="6"/>
        <v>131050790</v>
      </c>
      <c r="F41" s="51">
        <f t="shared" si="6"/>
        <v>144153790</v>
      </c>
      <c r="G41" s="51">
        <f t="shared" si="6"/>
        <v>7129669</v>
      </c>
      <c r="H41" s="51">
        <f t="shared" si="6"/>
        <v>10639201</v>
      </c>
      <c r="I41" s="51">
        <f t="shared" si="6"/>
        <v>6413527</v>
      </c>
      <c r="J41" s="51">
        <f t="shared" si="6"/>
        <v>24182397</v>
      </c>
      <c r="K41" s="51">
        <f t="shared" si="6"/>
        <v>5205388</v>
      </c>
      <c r="L41" s="51">
        <f t="shared" si="6"/>
        <v>14104788</v>
      </c>
      <c r="M41" s="51">
        <f t="shared" si="6"/>
        <v>9358844</v>
      </c>
      <c r="N41" s="51">
        <f t="shared" si="6"/>
        <v>28669020</v>
      </c>
      <c r="O41" s="51">
        <f t="shared" si="6"/>
        <v>5936564</v>
      </c>
      <c r="P41" s="51">
        <f t="shared" si="6"/>
        <v>6288749</v>
      </c>
      <c r="Q41" s="51">
        <f t="shared" si="6"/>
        <v>3677856</v>
      </c>
      <c r="R41" s="51">
        <f t="shared" si="6"/>
        <v>15903169</v>
      </c>
      <c r="S41" s="51">
        <f t="shared" si="6"/>
        <v>11078319</v>
      </c>
      <c r="T41" s="51">
        <f t="shared" si="6"/>
        <v>11078319</v>
      </c>
      <c r="U41" s="51">
        <f t="shared" si="6"/>
        <v>18937265</v>
      </c>
      <c r="V41" s="51">
        <f t="shared" si="6"/>
        <v>41093903</v>
      </c>
      <c r="W41" s="51">
        <f t="shared" si="6"/>
        <v>109848489</v>
      </c>
      <c r="X41" s="51">
        <f t="shared" si="6"/>
        <v>144153790</v>
      </c>
      <c r="Y41" s="51">
        <f t="shared" si="6"/>
        <v>-34305301</v>
      </c>
      <c r="Z41" s="52">
        <f t="shared" si="5"/>
        <v>-23.797710070612784</v>
      </c>
      <c r="AA41" s="53">
        <f>SUM(AA36:AA40)</f>
        <v>144153790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700000</v>
      </c>
      <c r="F42" s="67">
        <f t="shared" si="7"/>
        <v>1000000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93256</v>
      </c>
      <c r="R42" s="67">
        <f t="shared" si="7"/>
        <v>93256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93256</v>
      </c>
      <c r="X42" s="67">
        <f t="shared" si="7"/>
        <v>1000000</v>
      </c>
      <c r="Y42" s="67">
        <f t="shared" si="7"/>
        <v>-906744</v>
      </c>
      <c r="Z42" s="69">
        <f t="shared" si="5"/>
        <v>-90.6744</v>
      </c>
      <c r="AA42" s="68">
        <f aca="true" t="shared" si="8" ref="AA42:AA48">AA12+AA27</f>
        <v>1000000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9731037</v>
      </c>
      <c r="D45" s="66">
        <f t="shared" si="7"/>
        <v>0</v>
      </c>
      <c r="E45" s="67">
        <f t="shared" si="7"/>
        <v>24926873</v>
      </c>
      <c r="F45" s="67">
        <f t="shared" si="7"/>
        <v>21576256</v>
      </c>
      <c r="G45" s="67">
        <f t="shared" si="7"/>
        <v>3080665</v>
      </c>
      <c r="H45" s="67">
        <f t="shared" si="7"/>
        <v>0</v>
      </c>
      <c r="I45" s="67">
        <f t="shared" si="7"/>
        <v>0</v>
      </c>
      <c r="J45" s="67">
        <f t="shared" si="7"/>
        <v>3080665</v>
      </c>
      <c r="K45" s="67">
        <f t="shared" si="7"/>
        <v>0</v>
      </c>
      <c r="L45" s="67">
        <f t="shared" si="7"/>
        <v>1147944</v>
      </c>
      <c r="M45" s="67">
        <f t="shared" si="7"/>
        <v>0</v>
      </c>
      <c r="N45" s="67">
        <f t="shared" si="7"/>
        <v>1147944</v>
      </c>
      <c r="O45" s="67">
        <f t="shared" si="7"/>
        <v>0</v>
      </c>
      <c r="P45" s="67">
        <f t="shared" si="7"/>
        <v>3211650</v>
      </c>
      <c r="Q45" s="67">
        <f t="shared" si="7"/>
        <v>466710</v>
      </c>
      <c r="R45" s="67">
        <f t="shared" si="7"/>
        <v>3678360</v>
      </c>
      <c r="S45" s="67">
        <f t="shared" si="7"/>
        <v>171361</v>
      </c>
      <c r="T45" s="67">
        <f t="shared" si="7"/>
        <v>171361</v>
      </c>
      <c r="U45" s="67">
        <f t="shared" si="7"/>
        <v>0</v>
      </c>
      <c r="V45" s="67">
        <f t="shared" si="7"/>
        <v>342722</v>
      </c>
      <c r="W45" s="67">
        <f t="shared" si="7"/>
        <v>8249691</v>
      </c>
      <c r="X45" s="67">
        <f t="shared" si="7"/>
        <v>21576256</v>
      </c>
      <c r="Y45" s="67">
        <f t="shared" si="7"/>
        <v>-13326565</v>
      </c>
      <c r="Z45" s="69">
        <f t="shared" si="5"/>
        <v>-61.76495588483933</v>
      </c>
      <c r="AA45" s="68">
        <f t="shared" si="8"/>
        <v>21576256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84329724</v>
      </c>
      <c r="D49" s="78">
        <f t="shared" si="9"/>
        <v>0</v>
      </c>
      <c r="E49" s="79">
        <f t="shared" si="9"/>
        <v>156677663</v>
      </c>
      <c r="F49" s="79">
        <f t="shared" si="9"/>
        <v>166730046</v>
      </c>
      <c r="G49" s="79">
        <f t="shared" si="9"/>
        <v>10210334</v>
      </c>
      <c r="H49" s="79">
        <f t="shared" si="9"/>
        <v>10639201</v>
      </c>
      <c r="I49" s="79">
        <f t="shared" si="9"/>
        <v>6413527</v>
      </c>
      <c r="J49" s="79">
        <f t="shared" si="9"/>
        <v>27263062</v>
      </c>
      <c r="K49" s="79">
        <f t="shared" si="9"/>
        <v>5205388</v>
      </c>
      <c r="L49" s="79">
        <f t="shared" si="9"/>
        <v>15252732</v>
      </c>
      <c r="M49" s="79">
        <f t="shared" si="9"/>
        <v>9358844</v>
      </c>
      <c r="N49" s="79">
        <f t="shared" si="9"/>
        <v>29816964</v>
      </c>
      <c r="O49" s="79">
        <f t="shared" si="9"/>
        <v>5936564</v>
      </c>
      <c r="P49" s="79">
        <f t="shared" si="9"/>
        <v>9500399</v>
      </c>
      <c r="Q49" s="79">
        <f t="shared" si="9"/>
        <v>4237822</v>
      </c>
      <c r="R49" s="79">
        <f t="shared" si="9"/>
        <v>19674785</v>
      </c>
      <c r="S49" s="79">
        <f t="shared" si="9"/>
        <v>11249680</v>
      </c>
      <c r="T49" s="79">
        <f t="shared" si="9"/>
        <v>11249680</v>
      </c>
      <c r="U49" s="79">
        <f t="shared" si="9"/>
        <v>18937265</v>
      </c>
      <c r="V49" s="79">
        <f t="shared" si="9"/>
        <v>41436625</v>
      </c>
      <c r="W49" s="79">
        <f t="shared" si="9"/>
        <v>118191436</v>
      </c>
      <c r="X49" s="79">
        <f t="shared" si="9"/>
        <v>166730046</v>
      </c>
      <c r="Y49" s="79">
        <f t="shared" si="9"/>
        <v>-48538610</v>
      </c>
      <c r="Z49" s="80">
        <f t="shared" si="5"/>
        <v>-29.112095368821528</v>
      </c>
      <c r="AA49" s="81">
        <f>SUM(AA41:AA48)</f>
        <v>166730046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674515</v>
      </c>
      <c r="H51" s="67">
        <f t="shared" si="10"/>
        <v>116867</v>
      </c>
      <c r="I51" s="67">
        <f t="shared" si="10"/>
        <v>220336</v>
      </c>
      <c r="J51" s="67">
        <f t="shared" si="10"/>
        <v>1011718</v>
      </c>
      <c r="K51" s="67">
        <f t="shared" si="10"/>
        <v>458662</v>
      </c>
      <c r="L51" s="67">
        <f t="shared" si="10"/>
        <v>1595429</v>
      </c>
      <c r="M51" s="67">
        <f t="shared" si="10"/>
        <v>208679</v>
      </c>
      <c r="N51" s="67">
        <f t="shared" si="10"/>
        <v>2262770</v>
      </c>
      <c r="O51" s="67">
        <f t="shared" si="10"/>
        <v>1760206</v>
      </c>
      <c r="P51" s="67">
        <f t="shared" si="10"/>
        <v>0</v>
      </c>
      <c r="Q51" s="67">
        <f t="shared" si="10"/>
        <v>0</v>
      </c>
      <c r="R51" s="67">
        <f t="shared" si="10"/>
        <v>1760206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5034694</v>
      </c>
      <c r="X51" s="67">
        <f t="shared" si="10"/>
        <v>0</v>
      </c>
      <c r="Y51" s="67">
        <f t="shared" si="10"/>
        <v>5034694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>
        <v>184985</v>
      </c>
      <c r="N52" s="11">
        <v>184985</v>
      </c>
      <c r="O52" s="11">
        <v>1760206</v>
      </c>
      <c r="P52" s="11"/>
      <c r="Q52" s="11"/>
      <c r="R52" s="11">
        <v>1760206</v>
      </c>
      <c r="S52" s="11"/>
      <c r="T52" s="11"/>
      <c r="U52" s="11"/>
      <c r="V52" s="11"/>
      <c r="W52" s="11">
        <v>1945191</v>
      </c>
      <c r="X52" s="11"/>
      <c r="Y52" s="11">
        <v>1945191</v>
      </c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>
        <v>405840</v>
      </c>
      <c r="H53" s="11"/>
      <c r="I53" s="11"/>
      <c r="J53" s="11">
        <v>405840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405840</v>
      </c>
      <c r="X53" s="11"/>
      <c r="Y53" s="11">
        <v>405840</v>
      </c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>
        <v>26219</v>
      </c>
      <c r="H56" s="11">
        <v>116867</v>
      </c>
      <c r="I56" s="11">
        <v>28300</v>
      </c>
      <c r="J56" s="11">
        <v>171386</v>
      </c>
      <c r="K56" s="11">
        <v>28300</v>
      </c>
      <c r="L56" s="11"/>
      <c r="M56" s="11">
        <v>23694</v>
      </c>
      <c r="N56" s="11">
        <v>51994</v>
      </c>
      <c r="O56" s="11"/>
      <c r="P56" s="11"/>
      <c r="Q56" s="11"/>
      <c r="R56" s="11"/>
      <c r="S56" s="11"/>
      <c r="T56" s="11"/>
      <c r="U56" s="11"/>
      <c r="V56" s="11"/>
      <c r="W56" s="11">
        <v>223380</v>
      </c>
      <c r="X56" s="11"/>
      <c r="Y56" s="11">
        <v>223380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432059</v>
      </c>
      <c r="H57" s="51">
        <f t="shared" si="11"/>
        <v>116867</v>
      </c>
      <c r="I57" s="51">
        <f t="shared" si="11"/>
        <v>28300</v>
      </c>
      <c r="J57" s="51">
        <f t="shared" si="11"/>
        <v>577226</v>
      </c>
      <c r="K57" s="51">
        <f t="shared" si="11"/>
        <v>28300</v>
      </c>
      <c r="L57" s="51">
        <f t="shared" si="11"/>
        <v>0</v>
      </c>
      <c r="M57" s="51">
        <f t="shared" si="11"/>
        <v>208679</v>
      </c>
      <c r="N57" s="51">
        <f t="shared" si="11"/>
        <v>236979</v>
      </c>
      <c r="O57" s="51">
        <f t="shared" si="11"/>
        <v>1760206</v>
      </c>
      <c r="P57" s="51">
        <f t="shared" si="11"/>
        <v>0</v>
      </c>
      <c r="Q57" s="51">
        <f t="shared" si="11"/>
        <v>0</v>
      </c>
      <c r="R57" s="51">
        <f t="shared" si="11"/>
        <v>1760206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2574411</v>
      </c>
      <c r="X57" s="51">
        <f t="shared" si="11"/>
        <v>0</v>
      </c>
      <c r="Y57" s="51">
        <f t="shared" si="11"/>
        <v>2574411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>
        <v>242456</v>
      </c>
      <c r="H61" s="11"/>
      <c r="I61" s="11">
        <v>192036</v>
      </c>
      <c r="J61" s="11">
        <v>434492</v>
      </c>
      <c r="K61" s="11">
        <v>430362</v>
      </c>
      <c r="L61" s="11">
        <v>1595429</v>
      </c>
      <c r="M61" s="11"/>
      <c r="N61" s="11">
        <v>2025791</v>
      </c>
      <c r="O61" s="11"/>
      <c r="P61" s="11"/>
      <c r="Q61" s="11"/>
      <c r="R61" s="11"/>
      <c r="S61" s="11"/>
      <c r="T61" s="11"/>
      <c r="U61" s="11"/>
      <c r="V61" s="11"/>
      <c r="W61" s="11">
        <v>2460283</v>
      </c>
      <c r="X61" s="11"/>
      <c r="Y61" s="11">
        <v>2460283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15446776</v>
      </c>
      <c r="D67" s="10">
        <v>34342597</v>
      </c>
      <c r="E67" s="11">
        <v>20157358</v>
      </c>
      <c r="F67" s="11">
        <v>34342597</v>
      </c>
      <c r="G67" s="11"/>
      <c r="H67" s="11">
        <v>116866</v>
      </c>
      <c r="I67" s="11">
        <v>220336</v>
      </c>
      <c r="J67" s="11">
        <v>337202</v>
      </c>
      <c r="K67" s="11">
        <v>150637</v>
      </c>
      <c r="L67" s="11">
        <v>8608954</v>
      </c>
      <c r="M67" s="11">
        <v>302170</v>
      </c>
      <c r="N67" s="11">
        <v>9061761</v>
      </c>
      <c r="O67" s="11">
        <v>12683417</v>
      </c>
      <c r="P67" s="11">
        <v>8770451</v>
      </c>
      <c r="Q67" s="11">
        <v>2564470</v>
      </c>
      <c r="R67" s="11">
        <v>24018338</v>
      </c>
      <c r="S67" s="11">
        <v>2508393</v>
      </c>
      <c r="T67" s="11"/>
      <c r="U67" s="11">
        <v>8788967</v>
      </c>
      <c r="V67" s="11">
        <v>11297360</v>
      </c>
      <c r="W67" s="11">
        <v>44714661</v>
      </c>
      <c r="X67" s="11">
        <v>34342597</v>
      </c>
      <c r="Y67" s="11">
        <v>10372064</v>
      </c>
      <c r="Z67" s="2">
        <v>30.2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>
        <v>1940618</v>
      </c>
      <c r="L68" s="11"/>
      <c r="M68" s="11">
        <v>12693264</v>
      </c>
      <c r="N68" s="11">
        <v>14633882</v>
      </c>
      <c r="O68" s="11"/>
      <c r="P68" s="11"/>
      <c r="Q68" s="11"/>
      <c r="R68" s="11"/>
      <c r="S68" s="11"/>
      <c r="T68" s="11"/>
      <c r="U68" s="11"/>
      <c r="V68" s="11"/>
      <c r="W68" s="11">
        <v>14633882</v>
      </c>
      <c r="X68" s="11"/>
      <c r="Y68" s="11">
        <v>14633882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15446776</v>
      </c>
      <c r="D69" s="78">
        <f t="shared" si="12"/>
        <v>34342597</v>
      </c>
      <c r="E69" s="79">
        <f t="shared" si="12"/>
        <v>20157358</v>
      </c>
      <c r="F69" s="79">
        <f t="shared" si="12"/>
        <v>34342597</v>
      </c>
      <c r="G69" s="79">
        <f t="shared" si="12"/>
        <v>0</v>
      </c>
      <c r="H69" s="79">
        <f t="shared" si="12"/>
        <v>116866</v>
      </c>
      <c r="I69" s="79">
        <f t="shared" si="12"/>
        <v>220336</v>
      </c>
      <c r="J69" s="79">
        <f t="shared" si="12"/>
        <v>337202</v>
      </c>
      <c r="K69" s="79">
        <f t="shared" si="12"/>
        <v>2091255</v>
      </c>
      <c r="L69" s="79">
        <f t="shared" si="12"/>
        <v>8608954</v>
      </c>
      <c r="M69" s="79">
        <f t="shared" si="12"/>
        <v>12995434</v>
      </c>
      <c r="N69" s="79">
        <f t="shared" si="12"/>
        <v>23695643</v>
      </c>
      <c r="O69" s="79">
        <f t="shared" si="12"/>
        <v>12683417</v>
      </c>
      <c r="P69" s="79">
        <f t="shared" si="12"/>
        <v>8770451</v>
      </c>
      <c r="Q69" s="79">
        <f t="shared" si="12"/>
        <v>2564470</v>
      </c>
      <c r="R69" s="79">
        <f t="shared" si="12"/>
        <v>24018338</v>
      </c>
      <c r="S69" s="79">
        <f t="shared" si="12"/>
        <v>2508393</v>
      </c>
      <c r="T69" s="79">
        <f t="shared" si="12"/>
        <v>0</v>
      </c>
      <c r="U69" s="79">
        <f t="shared" si="12"/>
        <v>8788967</v>
      </c>
      <c r="V69" s="79">
        <f t="shared" si="12"/>
        <v>11297360</v>
      </c>
      <c r="W69" s="79">
        <f t="shared" si="12"/>
        <v>59348543</v>
      </c>
      <c r="X69" s="79">
        <f t="shared" si="12"/>
        <v>34342597</v>
      </c>
      <c r="Y69" s="79">
        <f t="shared" si="12"/>
        <v>25005946</v>
      </c>
      <c r="Z69" s="80">
        <f>+IF(X69&lt;&gt;0,+(Y69/X69)*100,0)</f>
        <v>72.81320629304767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31535567</v>
      </c>
      <c r="D5" s="42">
        <f t="shared" si="0"/>
        <v>0</v>
      </c>
      <c r="E5" s="43">
        <f t="shared" si="0"/>
        <v>24447980</v>
      </c>
      <c r="F5" s="43">
        <f t="shared" si="0"/>
        <v>24447980</v>
      </c>
      <c r="G5" s="43">
        <f t="shared" si="0"/>
        <v>0</v>
      </c>
      <c r="H5" s="43">
        <f t="shared" si="0"/>
        <v>2215540</v>
      </c>
      <c r="I5" s="43">
        <f t="shared" si="0"/>
        <v>1488123</v>
      </c>
      <c r="J5" s="43">
        <f t="shared" si="0"/>
        <v>3703663</v>
      </c>
      <c r="K5" s="43">
        <f t="shared" si="0"/>
        <v>870321</v>
      </c>
      <c r="L5" s="43">
        <f t="shared" si="0"/>
        <v>0</v>
      </c>
      <c r="M5" s="43">
        <f t="shared" si="0"/>
        <v>1283040</v>
      </c>
      <c r="N5" s="43">
        <f t="shared" si="0"/>
        <v>2153361</v>
      </c>
      <c r="O5" s="43">
        <f t="shared" si="0"/>
        <v>392254</v>
      </c>
      <c r="P5" s="43">
        <f t="shared" si="0"/>
        <v>3241836</v>
      </c>
      <c r="Q5" s="43">
        <f t="shared" si="0"/>
        <v>9691287</v>
      </c>
      <c r="R5" s="43">
        <f t="shared" si="0"/>
        <v>13325377</v>
      </c>
      <c r="S5" s="43">
        <f t="shared" si="0"/>
        <v>1695386</v>
      </c>
      <c r="T5" s="43">
        <f t="shared" si="0"/>
        <v>0</v>
      </c>
      <c r="U5" s="43">
        <f t="shared" si="0"/>
        <v>3733281</v>
      </c>
      <c r="V5" s="43">
        <f t="shared" si="0"/>
        <v>5428667</v>
      </c>
      <c r="W5" s="43">
        <f t="shared" si="0"/>
        <v>24611068</v>
      </c>
      <c r="X5" s="43">
        <f t="shared" si="0"/>
        <v>24447980</v>
      </c>
      <c r="Y5" s="43">
        <f t="shared" si="0"/>
        <v>163088</v>
      </c>
      <c r="Z5" s="44">
        <f>+IF(X5&lt;&gt;0,+(Y5/X5)*100,0)</f>
        <v>0.6670816975472003</v>
      </c>
      <c r="AA5" s="45">
        <f>SUM(AA11:AA18)</f>
        <v>24447980</v>
      </c>
    </row>
    <row r="6" spans="1:27" ht="13.5">
      <c r="A6" s="46" t="s">
        <v>32</v>
      </c>
      <c r="B6" s="47"/>
      <c r="C6" s="9"/>
      <c r="D6" s="10"/>
      <c r="E6" s="11">
        <v>7437520</v>
      </c>
      <c r="F6" s="11">
        <v>7437520</v>
      </c>
      <c r="G6" s="11"/>
      <c r="H6" s="11">
        <v>1425192</v>
      </c>
      <c r="I6" s="11">
        <v>329364</v>
      </c>
      <c r="J6" s="11">
        <v>1754556</v>
      </c>
      <c r="K6" s="11">
        <v>12040</v>
      </c>
      <c r="L6" s="11"/>
      <c r="M6" s="11">
        <v>249641</v>
      </c>
      <c r="N6" s="11">
        <v>261681</v>
      </c>
      <c r="O6" s="11"/>
      <c r="P6" s="11">
        <v>510400</v>
      </c>
      <c r="Q6" s="11">
        <v>260621</v>
      </c>
      <c r="R6" s="11">
        <v>771021</v>
      </c>
      <c r="S6" s="11"/>
      <c r="T6" s="11"/>
      <c r="U6" s="11"/>
      <c r="V6" s="11"/>
      <c r="W6" s="11">
        <v>2787258</v>
      </c>
      <c r="X6" s="11">
        <v>7437520</v>
      </c>
      <c r="Y6" s="11">
        <v>-4650262</v>
      </c>
      <c r="Z6" s="2">
        <v>-62.52</v>
      </c>
      <c r="AA6" s="15">
        <v>7437520</v>
      </c>
    </row>
    <row r="7" spans="1:27" ht="13.5">
      <c r="A7" s="46" t="s">
        <v>33</v>
      </c>
      <c r="B7" s="47"/>
      <c r="C7" s="9">
        <v>13594174</v>
      </c>
      <c r="D7" s="10"/>
      <c r="E7" s="11">
        <v>984500</v>
      </c>
      <c r="F7" s="11">
        <v>984500</v>
      </c>
      <c r="G7" s="11"/>
      <c r="H7" s="11">
        <v>572525</v>
      </c>
      <c r="I7" s="11"/>
      <c r="J7" s="11">
        <v>572525</v>
      </c>
      <c r="K7" s="11"/>
      <c r="L7" s="11"/>
      <c r="M7" s="11">
        <v>358350</v>
      </c>
      <c r="N7" s="11">
        <v>358350</v>
      </c>
      <c r="O7" s="11"/>
      <c r="P7" s="11"/>
      <c r="Q7" s="11">
        <v>3562350</v>
      </c>
      <c r="R7" s="11">
        <v>3562350</v>
      </c>
      <c r="S7" s="11">
        <v>85830</v>
      </c>
      <c r="T7" s="11"/>
      <c r="U7" s="11">
        <v>826661</v>
      </c>
      <c r="V7" s="11">
        <v>912491</v>
      </c>
      <c r="W7" s="11">
        <v>5405716</v>
      </c>
      <c r="X7" s="11">
        <v>984500</v>
      </c>
      <c r="Y7" s="11">
        <v>4421216</v>
      </c>
      <c r="Z7" s="2">
        <v>449.08</v>
      </c>
      <c r="AA7" s="15">
        <v>984500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5115185</v>
      </c>
      <c r="D10" s="10"/>
      <c r="E10" s="11">
        <v>280000</v>
      </c>
      <c r="F10" s="11">
        <v>280000</v>
      </c>
      <c r="G10" s="11"/>
      <c r="H10" s="11"/>
      <c r="I10" s="11"/>
      <c r="J10" s="11"/>
      <c r="K10" s="11">
        <v>88769</v>
      </c>
      <c r="L10" s="11"/>
      <c r="M10" s="11"/>
      <c r="N10" s="11">
        <v>88769</v>
      </c>
      <c r="O10" s="11"/>
      <c r="P10" s="11"/>
      <c r="Q10" s="11"/>
      <c r="R10" s="11"/>
      <c r="S10" s="11">
        <v>10675</v>
      </c>
      <c r="T10" s="11"/>
      <c r="U10" s="11"/>
      <c r="V10" s="11">
        <v>10675</v>
      </c>
      <c r="W10" s="11">
        <v>99444</v>
      </c>
      <c r="X10" s="11">
        <v>280000</v>
      </c>
      <c r="Y10" s="11">
        <v>-180556</v>
      </c>
      <c r="Z10" s="2">
        <v>-64.48</v>
      </c>
      <c r="AA10" s="15">
        <v>280000</v>
      </c>
    </row>
    <row r="11" spans="1:27" ht="13.5">
      <c r="A11" s="48" t="s">
        <v>37</v>
      </c>
      <c r="B11" s="47"/>
      <c r="C11" s="49">
        <f aca="true" t="shared" si="1" ref="C11:Y11">SUM(C6:C10)</f>
        <v>18709359</v>
      </c>
      <c r="D11" s="50">
        <f t="shared" si="1"/>
        <v>0</v>
      </c>
      <c r="E11" s="51">
        <f t="shared" si="1"/>
        <v>8702020</v>
      </c>
      <c r="F11" s="51">
        <f t="shared" si="1"/>
        <v>8702020</v>
      </c>
      <c r="G11" s="51">
        <f t="shared" si="1"/>
        <v>0</v>
      </c>
      <c r="H11" s="51">
        <f t="shared" si="1"/>
        <v>1997717</v>
      </c>
      <c r="I11" s="51">
        <f t="shared" si="1"/>
        <v>329364</v>
      </c>
      <c r="J11" s="51">
        <f t="shared" si="1"/>
        <v>2327081</v>
      </c>
      <c r="K11" s="51">
        <f t="shared" si="1"/>
        <v>100809</v>
      </c>
      <c r="L11" s="51">
        <f t="shared" si="1"/>
        <v>0</v>
      </c>
      <c r="M11" s="51">
        <f t="shared" si="1"/>
        <v>607991</v>
      </c>
      <c r="N11" s="51">
        <f t="shared" si="1"/>
        <v>708800</v>
      </c>
      <c r="O11" s="51">
        <f t="shared" si="1"/>
        <v>0</v>
      </c>
      <c r="P11" s="51">
        <f t="shared" si="1"/>
        <v>510400</v>
      </c>
      <c r="Q11" s="51">
        <f t="shared" si="1"/>
        <v>3822971</v>
      </c>
      <c r="R11" s="51">
        <f t="shared" si="1"/>
        <v>4333371</v>
      </c>
      <c r="S11" s="51">
        <f t="shared" si="1"/>
        <v>96505</v>
      </c>
      <c r="T11" s="51">
        <f t="shared" si="1"/>
        <v>0</v>
      </c>
      <c r="U11" s="51">
        <f t="shared" si="1"/>
        <v>826661</v>
      </c>
      <c r="V11" s="51">
        <f t="shared" si="1"/>
        <v>923166</v>
      </c>
      <c r="W11" s="51">
        <f t="shared" si="1"/>
        <v>8292418</v>
      </c>
      <c r="X11" s="51">
        <f t="shared" si="1"/>
        <v>8702020</v>
      </c>
      <c r="Y11" s="51">
        <f t="shared" si="1"/>
        <v>-409602</v>
      </c>
      <c r="Z11" s="52">
        <f>+IF(X11&lt;&gt;0,+(Y11/X11)*100,0)</f>
        <v>-4.706976081415579</v>
      </c>
      <c r="AA11" s="53">
        <f>SUM(AA6:AA10)</f>
        <v>8702020</v>
      </c>
    </row>
    <row r="12" spans="1:27" ht="13.5">
      <c r="A12" s="54" t="s">
        <v>38</v>
      </c>
      <c r="B12" s="35"/>
      <c r="C12" s="9">
        <v>8415796</v>
      </c>
      <c r="D12" s="10"/>
      <c r="E12" s="11">
        <v>11755460</v>
      </c>
      <c r="F12" s="11">
        <v>11755460</v>
      </c>
      <c r="G12" s="11"/>
      <c r="H12" s="11">
        <v>217823</v>
      </c>
      <c r="I12" s="11">
        <v>1158759</v>
      </c>
      <c r="J12" s="11">
        <v>1376582</v>
      </c>
      <c r="K12" s="11">
        <v>769512</v>
      </c>
      <c r="L12" s="11"/>
      <c r="M12" s="11">
        <v>596577</v>
      </c>
      <c r="N12" s="11">
        <v>1366089</v>
      </c>
      <c r="O12" s="11">
        <v>281624</v>
      </c>
      <c r="P12" s="11">
        <v>2667733</v>
      </c>
      <c r="Q12" s="11">
        <v>5299863</v>
      </c>
      <c r="R12" s="11">
        <v>8249220</v>
      </c>
      <c r="S12" s="11">
        <v>1385434</v>
      </c>
      <c r="T12" s="11"/>
      <c r="U12" s="11">
        <v>1696013</v>
      </c>
      <c r="V12" s="11">
        <v>3081447</v>
      </c>
      <c r="W12" s="11">
        <v>14073338</v>
      </c>
      <c r="X12" s="11">
        <v>11755460</v>
      </c>
      <c r="Y12" s="11">
        <v>2317878</v>
      </c>
      <c r="Z12" s="2">
        <v>19.72</v>
      </c>
      <c r="AA12" s="15">
        <v>11755460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4410412</v>
      </c>
      <c r="D15" s="10"/>
      <c r="E15" s="11">
        <v>3990500</v>
      </c>
      <c r="F15" s="11">
        <v>3990500</v>
      </c>
      <c r="G15" s="11"/>
      <c r="H15" s="11"/>
      <c r="I15" s="11"/>
      <c r="J15" s="11"/>
      <c r="K15" s="11"/>
      <c r="L15" s="11"/>
      <c r="M15" s="11">
        <v>78472</v>
      </c>
      <c r="N15" s="11">
        <v>78472</v>
      </c>
      <c r="O15" s="11">
        <v>110630</v>
      </c>
      <c r="P15" s="11">
        <v>63703</v>
      </c>
      <c r="Q15" s="11">
        <v>568453</v>
      </c>
      <c r="R15" s="11">
        <v>742786</v>
      </c>
      <c r="S15" s="11">
        <v>213447</v>
      </c>
      <c r="T15" s="11"/>
      <c r="U15" s="11">
        <v>1210607</v>
      </c>
      <c r="V15" s="11">
        <v>1424054</v>
      </c>
      <c r="W15" s="11">
        <v>2245312</v>
      </c>
      <c r="X15" s="11">
        <v>3990500</v>
      </c>
      <c r="Y15" s="11">
        <v>-1745188</v>
      </c>
      <c r="Z15" s="2">
        <v>-43.73</v>
      </c>
      <c r="AA15" s="15">
        <v>3990500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7437520</v>
      </c>
      <c r="F36" s="11">
        <f t="shared" si="4"/>
        <v>7437520</v>
      </c>
      <c r="G36" s="11">
        <f t="shared" si="4"/>
        <v>0</v>
      </c>
      <c r="H36" s="11">
        <f t="shared" si="4"/>
        <v>1425192</v>
      </c>
      <c r="I36" s="11">
        <f t="shared" si="4"/>
        <v>329364</v>
      </c>
      <c r="J36" s="11">
        <f t="shared" si="4"/>
        <v>1754556</v>
      </c>
      <c r="K36" s="11">
        <f t="shared" si="4"/>
        <v>12040</v>
      </c>
      <c r="L36" s="11">
        <f t="shared" si="4"/>
        <v>0</v>
      </c>
      <c r="M36" s="11">
        <f t="shared" si="4"/>
        <v>249641</v>
      </c>
      <c r="N36" s="11">
        <f t="shared" si="4"/>
        <v>261681</v>
      </c>
      <c r="O36" s="11">
        <f t="shared" si="4"/>
        <v>0</v>
      </c>
      <c r="P36" s="11">
        <f t="shared" si="4"/>
        <v>510400</v>
      </c>
      <c r="Q36" s="11">
        <f t="shared" si="4"/>
        <v>260621</v>
      </c>
      <c r="R36" s="11">
        <f t="shared" si="4"/>
        <v>771021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2787258</v>
      </c>
      <c r="X36" s="11">
        <f t="shared" si="4"/>
        <v>7437520</v>
      </c>
      <c r="Y36" s="11">
        <f t="shared" si="4"/>
        <v>-4650262</v>
      </c>
      <c r="Z36" s="2">
        <f aca="true" t="shared" si="5" ref="Z36:Z49">+IF(X36&lt;&gt;0,+(Y36/X36)*100,0)</f>
        <v>-62.52436295969625</v>
      </c>
      <c r="AA36" s="15">
        <f>AA6+AA21</f>
        <v>7437520</v>
      </c>
    </row>
    <row r="37" spans="1:27" ht="13.5">
      <c r="A37" s="46" t="s">
        <v>33</v>
      </c>
      <c r="B37" s="47"/>
      <c r="C37" s="9">
        <f t="shared" si="4"/>
        <v>13594174</v>
      </c>
      <c r="D37" s="10">
        <f t="shared" si="4"/>
        <v>0</v>
      </c>
      <c r="E37" s="11">
        <f t="shared" si="4"/>
        <v>984500</v>
      </c>
      <c r="F37" s="11">
        <f t="shared" si="4"/>
        <v>984500</v>
      </c>
      <c r="G37" s="11">
        <f t="shared" si="4"/>
        <v>0</v>
      </c>
      <c r="H37" s="11">
        <f t="shared" si="4"/>
        <v>572525</v>
      </c>
      <c r="I37" s="11">
        <f t="shared" si="4"/>
        <v>0</v>
      </c>
      <c r="J37" s="11">
        <f t="shared" si="4"/>
        <v>572525</v>
      </c>
      <c r="K37" s="11">
        <f t="shared" si="4"/>
        <v>0</v>
      </c>
      <c r="L37" s="11">
        <f t="shared" si="4"/>
        <v>0</v>
      </c>
      <c r="M37" s="11">
        <f t="shared" si="4"/>
        <v>358350</v>
      </c>
      <c r="N37" s="11">
        <f t="shared" si="4"/>
        <v>358350</v>
      </c>
      <c r="O37" s="11">
        <f t="shared" si="4"/>
        <v>0</v>
      </c>
      <c r="P37" s="11">
        <f t="shared" si="4"/>
        <v>0</v>
      </c>
      <c r="Q37" s="11">
        <f t="shared" si="4"/>
        <v>3562350</v>
      </c>
      <c r="R37" s="11">
        <f t="shared" si="4"/>
        <v>3562350</v>
      </c>
      <c r="S37" s="11">
        <f t="shared" si="4"/>
        <v>85830</v>
      </c>
      <c r="T37" s="11">
        <f t="shared" si="4"/>
        <v>0</v>
      </c>
      <c r="U37" s="11">
        <f t="shared" si="4"/>
        <v>826661</v>
      </c>
      <c r="V37" s="11">
        <f t="shared" si="4"/>
        <v>912491</v>
      </c>
      <c r="W37" s="11">
        <f t="shared" si="4"/>
        <v>5405716</v>
      </c>
      <c r="X37" s="11">
        <f t="shared" si="4"/>
        <v>984500</v>
      </c>
      <c r="Y37" s="11">
        <f t="shared" si="4"/>
        <v>4421216</v>
      </c>
      <c r="Z37" s="2">
        <f t="shared" si="5"/>
        <v>449.0823768410361</v>
      </c>
      <c r="AA37" s="15">
        <f>AA7+AA22</f>
        <v>984500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5115185</v>
      </c>
      <c r="D40" s="10">
        <f t="shared" si="4"/>
        <v>0</v>
      </c>
      <c r="E40" s="11">
        <f t="shared" si="4"/>
        <v>280000</v>
      </c>
      <c r="F40" s="11">
        <f t="shared" si="4"/>
        <v>280000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88769</v>
      </c>
      <c r="L40" s="11">
        <f t="shared" si="4"/>
        <v>0</v>
      </c>
      <c r="M40" s="11">
        <f t="shared" si="4"/>
        <v>0</v>
      </c>
      <c r="N40" s="11">
        <f t="shared" si="4"/>
        <v>88769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10675</v>
      </c>
      <c r="T40" s="11">
        <f t="shared" si="4"/>
        <v>0</v>
      </c>
      <c r="U40" s="11">
        <f t="shared" si="4"/>
        <v>0</v>
      </c>
      <c r="V40" s="11">
        <f t="shared" si="4"/>
        <v>10675</v>
      </c>
      <c r="W40" s="11">
        <f t="shared" si="4"/>
        <v>99444</v>
      </c>
      <c r="X40" s="11">
        <f t="shared" si="4"/>
        <v>280000</v>
      </c>
      <c r="Y40" s="11">
        <f t="shared" si="4"/>
        <v>-180556</v>
      </c>
      <c r="Z40" s="2">
        <f t="shared" si="5"/>
        <v>-64.48428571428572</v>
      </c>
      <c r="AA40" s="15">
        <f>AA10+AA25</f>
        <v>280000</v>
      </c>
    </row>
    <row r="41" spans="1:27" ht="13.5">
      <c r="A41" s="48" t="s">
        <v>37</v>
      </c>
      <c r="B41" s="47"/>
      <c r="C41" s="49">
        <f aca="true" t="shared" si="6" ref="C41:Y41">SUM(C36:C40)</f>
        <v>18709359</v>
      </c>
      <c r="D41" s="50">
        <f t="shared" si="6"/>
        <v>0</v>
      </c>
      <c r="E41" s="51">
        <f t="shared" si="6"/>
        <v>8702020</v>
      </c>
      <c r="F41" s="51">
        <f t="shared" si="6"/>
        <v>8702020</v>
      </c>
      <c r="G41" s="51">
        <f t="shared" si="6"/>
        <v>0</v>
      </c>
      <c r="H41" s="51">
        <f t="shared" si="6"/>
        <v>1997717</v>
      </c>
      <c r="I41" s="51">
        <f t="shared" si="6"/>
        <v>329364</v>
      </c>
      <c r="J41" s="51">
        <f t="shared" si="6"/>
        <v>2327081</v>
      </c>
      <c r="K41" s="51">
        <f t="shared" si="6"/>
        <v>100809</v>
      </c>
      <c r="L41" s="51">
        <f t="shared" si="6"/>
        <v>0</v>
      </c>
      <c r="M41" s="51">
        <f t="shared" si="6"/>
        <v>607991</v>
      </c>
      <c r="N41" s="51">
        <f t="shared" si="6"/>
        <v>708800</v>
      </c>
      <c r="O41" s="51">
        <f t="shared" si="6"/>
        <v>0</v>
      </c>
      <c r="P41" s="51">
        <f t="shared" si="6"/>
        <v>510400</v>
      </c>
      <c r="Q41" s="51">
        <f t="shared" si="6"/>
        <v>3822971</v>
      </c>
      <c r="R41" s="51">
        <f t="shared" si="6"/>
        <v>4333371</v>
      </c>
      <c r="S41" s="51">
        <f t="shared" si="6"/>
        <v>96505</v>
      </c>
      <c r="T41" s="51">
        <f t="shared" si="6"/>
        <v>0</v>
      </c>
      <c r="U41" s="51">
        <f t="shared" si="6"/>
        <v>826661</v>
      </c>
      <c r="V41" s="51">
        <f t="shared" si="6"/>
        <v>923166</v>
      </c>
      <c r="W41" s="51">
        <f t="shared" si="6"/>
        <v>8292418</v>
      </c>
      <c r="X41" s="51">
        <f t="shared" si="6"/>
        <v>8702020</v>
      </c>
      <c r="Y41" s="51">
        <f t="shared" si="6"/>
        <v>-409602</v>
      </c>
      <c r="Z41" s="52">
        <f t="shared" si="5"/>
        <v>-4.706976081415579</v>
      </c>
      <c r="AA41" s="53">
        <f>SUM(AA36:AA40)</f>
        <v>8702020</v>
      </c>
    </row>
    <row r="42" spans="1:27" ht="13.5">
      <c r="A42" s="54" t="s">
        <v>38</v>
      </c>
      <c r="B42" s="35"/>
      <c r="C42" s="65">
        <f aca="true" t="shared" si="7" ref="C42:Y48">C12+C27</f>
        <v>8415796</v>
      </c>
      <c r="D42" s="66">
        <f t="shared" si="7"/>
        <v>0</v>
      </c>
      <c r="E42" s="67">
        <f t="shared" si="7"/>
        <v>11755460</v>
      </c>
      <c r="F42" s="67">
        <f t="shared" si="7"/>
        <v>11755460</v>
      </c>
      <c r="G42" s="67">
        <f t="shared" si="7"/>
        <v>0</v>
      </c>
      <c r="H42" s="67">
        <f t="shared" si="7"/>
        <v>217823</v>
      </c>
      <c r="I42" s="67">
        <f t="shared" si="7"/>
        <v>1158759</v>
      </c>
      <c r="J42" s="67">
        <f t="shared" si="7"/>
        <v>1376582</v>
      </c>
      <c r="K42" s="67">
        <f t="shared" si="7"/>
        <v>769512</v>
      </c>
      <c r="L42" s="67">
        <f t="shared" si="7"/>
        <v>0</v>
      </c>
      <c r="M42" s="67">
        <f t="shared" si="7"/>
        <v>596577</v>
      </c>
      <c r="N42" s="67">
        <f t="shared" si="7"/>
        <v>1366089</v>
      </c>
      <c r="O42" s="67">
        <f t="shared" si="7"/>
        <v>281624</v>
      </c>
      <c r="P42" s="67">
        <f t="shared" si="7"/>
        <v>2667733</v>
      </c>
      <c r="Q42" s="67">
        <f t="shared" si="7"/>
        <v>5299863</v>
      </c>
      <c r="R42" s="67">
        <f t="shared" si="7"/>
        <v>8249220</v>
      </c>
      <c r="S42" s="67">
        <f t="shared" si="7"/>
        <v>1385434</v>
      </c>
      <c r="T42" s="67">
        <f t="shared" si="7"/>
        <v>0</v>
      </c>
      <c r="U42" s="67">
        <f t="shared" si="7"/>
        <v>1696013</v>
      </c>
      <c r="V42" s="67">
        <f t="shared" si="7"/>
        <v>3081447</v>
      </c>
      <c r="W42" s="67">
        <f t="shared" si="7"/>
        <v>14073338</v>
      </c>
      <c r="X42" s="67">
        <f t="shared" si="7"/>
        <v>11755460</v>
      </c>
      <c r="Y42" s="67">
        <f t="shared" si="7"/>
        <v>2317878</v>
      </c>
      <c r="Z42" s="69">
        <f t="shared" si="5"/>
        <v>19.717458950989585</v>
      </c>
      <c r="AA42" s="68">
        <f aca="true" t="shared" si="8" ref="AA42:AA48">AA12+AA27</f>
        <v>11755460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4410412</v>
      </c>
      <c r="D45" s="66">
        <f t="shared" si="7"/>
        <v>0</v>
      </c>
      <c r="E45" s="67">
        <f t="shared" si="7"/>
        <v>3990500</v>
      </c>
      <c r="F45" s="67">
        <f t="shared" si="7"/>
        <v>3990500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78472</v>
      </c>
      <c r="N45" s="67">
        <f t="shared" si="7"/>
        <v>78472</v>
      </c>
      <c r="O45" s="67">
        <f t="shared" si="7"/>
        <v>110630</v>
      </c>
      <c r="P45" s="67">
        <f t="shared" si="7"/>
        <v>63703</v>
      </c>
      <c r="Q45" s="67">
        <f t="shared" si="7"/>
        <v>568453</v>
      </c>
      <c r="R45" s="67">
        <f t="shared" si="7"/>
        <v>742786</v>
      </c>
      <c r="S45" s="67">
        <f t="shared" si="7"/>
        <v>213447</v>
      </c>
      <c r="T45" s="67">
        <f t="shared" si="7"/>
        <v>0</v>
      </c>
      <c r="U45" s="67">
        <f t="shared" si="7"/>
        <v>1210607</v>
      </c>
      <c r="V45" s="67">
        <f t="shared" si="7"/>
        <v>1424054</v>
      </c>
      <c r="W45" s="67">
        <f t="shared" si="7"/>
        <v>2245312</v>
      </c>
      <c r="X45" s="67">
        <f t="shared" si="7"/>
        <v>3990500</v>
      </c>
      <c r="Y45" s="67">
        <f t="shared" si="7"/>
        <v>-1745188</v>
      </c>
      <c r="Z45" s="69">
        <f t="shared" si="5"/>
        <v>-43.733567222152615</v>
      </c>
      <c r="AA45" s="68">
        <f t="shared" si="8"/>
        <v>3990500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31535567</v>
      </c>
      <c r="D49" s="78">
        <f t="shared" si="9"/>
        <v>0</v>
      </c>
      <c r="E49" s="79">
        <f t="shared" si="9"/>
        <v>24447980</v>
      </c>
      <c r="F49" s="79">
        <f t="shared" si="9"/>
        <v>24447980</v>
      </c>
      <c r="G49" s="79">
        <f t="shared" si="9"/>
        <v>0</v>
      </c>
      <c r="H49" s="79">
        <f t="shared" si="9"/>
        <v>2215540</v>
      </c>
      <c r="I49" s="79">
        <f t="shared" si="9"/>
        <v>1488123</v>
      </c>
      <c r="J49" s="79">
        <f t="shared" si="9"/>
        <v>3703663</v>
      </c>
      <c r="K49" s="79">
        <f t="shared" si="9"/>
        <v>870321</v>
      </c>
      <c r="L49" s="79">
        <f t="shared" si="9"/>
        <v>0</v>
      </c>
      <c r="M49" s="79">
        <f t="shared" si="9"/>
        <v>1283040</v>
      </c>
      <c r="N49" s="79">
        <f t="shared" si="9"/>
        <v>2153361</v>
      </c>
      <c r="O49" s="79">
        <f t="shared" si="9"/>
        <v>392254</v>
      </c>
      <c r="P49" s="79">
        <f t="shared" si="9"/>
        <v>3241836</v>
      </c>
      <c r="Q49" s="79">
        <f t="shared" si="9"/>
        <v>9691287</v>
      </c>
      <c r="R49" s="79">
        <f t="shared" si="9"/>
        <v>13325377</v>
      </c>
      <c r="S49" s="79">
        <f t="shared" si="9"/>
        <v>1695386</v>
      </c>
      <c r="T49" s="79">
        <f t="shared" si="9"/>
        <v>0</v>
      </c>
      <c r="U49" s="79">
        <f t="shared" si="9"/>
        <v>3733281</v>
      </c>
      <c r="V49" s="79">
        <f t="shared" si="9"/>
        <v>5428667</v>
      </c>
      <c r="W49" s="79">
        <f t="shared" si="9"/>
        <v>24611068</v>
      </c>
      <c r="X49" s="79">
        <f t="shared" si="9"/>
        <v>24447980</v>
      </c>
      <c r="Y49" s="79">
        <f t="shared" si="9"/>
        <v>163088</v>
      </c>
      <c r="Z49" s="80">
        <f t="shared" si="5"/>
        <v>0.6670816975472003</v>
      </c>
      <c r="AA49" s="81">
        <f>SUM(AA41:AA48)</f>
        <v>24447980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1522175</v>
      </c>
      <c r="F51" s="67">
        <f t="shared" si="10"/>
        <v>1522175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1522175</v>
      </c>
      <c r="Y51" s="67">
        <f t="shared" si="10"/>
        <v>-1522175</v>
      </c>
      <c r="Z51" s="69">
        <f>+IF(X51&lt;&gt;0,+(Y51/X51)*100,0)</f>
        <v>-100</v>
      </c>
      <c r="AA51" s="68">
        <f>SUM(AA57:AA61)</f>
        <v>1522175</v>
      </c>
    </row>
    <row r="52" spans="1:27" ht="13.5">
      <c r="A52" s="84" t="s">
        <v>32</v>
      </c>
      <c r="B52" s="47"/>
      <c r="C52" s="9"/>
      <c r="D52" s="10"/>
      <c r="E52" s="11">
        <v>25000</v>
      </c>
      <c r="F52" s="11">
        <v>25000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25000</v>
      </c>
      <c r="Y52" s="11">
        <v>-25000</v>
      </c>
      <c r="Z52" s="2">
        <v>-100</v>
      </c>
      <c r="AA52" s="15">
        <v>25000</v>
      </c>
    </row>
    <row r="53" spans="1:27" ht="13.5">
      <c r="A53" s="84" t="s">
        <v>33</v>
      </c>
      <c r="B53" s="47"/>
      <c r="C53" s="9"/>
      <c r="D53" s="10"/>
      <c r="E53" s="11">
        <v>400000</v>
      </c>
      <c r="F53" s="11">
        <v>400000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400000</v>
      </c>
      <c r="Y53" s="11">
        <v>-400000</v>
      </c>
      <c r="Z53" s="2">
        <v>-100</v>
      </c>
      <c r="AA53" s="15">
        <v>400000</v>
      </c>
    </row>
    <row r="54" spans="1:27" ht="13.5">
      <c r="A54" s="84" t="s">
        <v>34</v>
      </c>
      <c r="B54" s="47"/>
      <c r="C54" s="9"/>
      <c r="D54" s="10"/>
      <c r="E54" s="11">
        <v>50000</v>
      </c>
      <c r="F54" s="11">
        <v>50000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50000</v>
      </c>
      <c r="Y54" s="11">
        <v>-50000</v>
      </c>
      <c r="Z54" s="2">
        <v>-100</v>
      </c>
      <c r="AA54" s="15">
        <v>50000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246000</v>
      </c>
      <c r="F56" s="11">
        <v>246000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246000</v>
      </c>
      <c r="Y56" s="11">
        <v>-246000</v>
      </c>
      <c r="Z56" s="2">
        <v>-100</v>
      </c>
      <c r="AA56" s="15">
        <v>246000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721000</v>
      </c>
      <c r="F57" s="51">
        <f t="shared" si="11"/>
        <v>721000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721000</v>
      </c>
      <c r="Y57" s="51">
        <f t="shared" si="11"/>
        <v>-721000</v>
      </c>
      <c r="Z57" s="52">
        <f>+IF(X57&lt;&gt;0,+(Y57/X57)*100,0)</f>
        <v>-100</v>
      </c>
      <c r="AA57" s="53">
        <f>SUM(AA52:AA56)</f>
        <v>721000</v>
      </c>
    </row>
    <row r="58" spans="1:27" ht="13.5">
      <c r="A58" s="86" t="s">
        <v>38</v>
      </c>
      <c r="B58" s="35"/>
      <c r="C58" s="9"/>
      <c r="D58" s="10"/>
      <c r="E58" s="11">
        <v>100000</v>
      </c>
      <c r="F58" s="11">
        <v>100000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100000</v>
      </c>
      <c r="Y58" s="11">
        <v>-100000</v>
      </c>
      <c r="Z58" s="2">
        <v>-100</v>
      </c>
      <c r="AA58" s="15">
        <v>100000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701175</v>
      </c>
      <c r="F61" s="11">
        <v>701175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701175</v>
      </c>
      <c r="Y61" s="11">
        <v>-701175</v>
      </c>
      <c r="Z61" s="2">
        <v>-100</v>
      </c>
      <c r="AA61" s="15">
        <v>701175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1522175</v>
      </c>
      <c r="F68" s="11"/>
      <c r="G68" s="11">
        <v>25552</v>
      </c>
      <c r="H68" s="11">
        <v>39781</v>
      </c>
      <c r="I68" s="11">
        <v>222376</v>
      </c>
      <c r="J68" s="11">
        <v>287709</v>
      </c>
      <c r="K68" s="11">
        <v>172622</v>
      </c>
      <c r="L68" s="11">
        <v>85617</v>
      </c>
      <c r="M68" s="11">
        <v>84066</v>
      </c>
      <c r="N68" s="11">
        <v>342305</v>
      </c>
      <c r="O68" s="11">
        <v>172818</v>
      </c>
      <c r="P68" s="11">
        <v>29976</v>
      </c>
      <c r="Q68" s="11">
        <v>114564</v>
      </c>
      <c r="R68" s="11">
        <v>317358</v>
      </c>
      <c r="S68" s="11">
        <v>114564</v>
      </c>
      <c r="T68" s="11"/>
      <c r="U68" s="11">
        <v>178424</v>
      </c>
      <c r="V68" s="11">
        <v>292988</v>
      </c>
      <c r="W68" s="11">
        <v>1240360</v>
      </c>
      <c r="X68" s="11"/>
      <c r="Y68" s="11">
        <v>1240360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1522175</v>
      </c>
      <c r="F69" s="79">
        <f t="shared" si="12"/>
        <v>0</v>
      </c>
      <c r="G69" s="79">
        <f t="shared" si="12"/>
        <v>25552</v>
      </c>
      <c r="H69" s="79">
        <f t="shared" si="12"/>
        <v>39781</v>
      </c>
      <c r="I69" s="79">
        <f t="shared" si="12"/>
        <v>222376</v>
      </c>
      <c r="J69" s="79">
        <f t="shared" si="12"/>
        <v>287709</v>
      </c>
      <c r="K69" s="79">
        <f t="shared" si="12"/>
        <v>172622</v>
      </c>
      <c r="L69" s="79">
        <f t="shared" si="12"/>
        <v>85617</v>
      </c>
      <c r="M69" s="79">
        <f t="shared" si="12"/>
        <v>84066</v>
      </c>
      <c r="N69" s="79">
        <f t="shared" si="12"/>
        <v>342305</v>
      </c>
      <c r="O69" s="79">
        <f t="shared" si="12"/>
        <v>172818</v>
      </c>
      <c r="P69" s="79">
        <f t="shared" si="12"/>
        <v>29976</v>
      </c>
      <c r="Q69" s="79">
        <f t="shared" si="12"/>
        <v>114564</v>
      </c>
      <c r="R69" s="79">
        <f t="shared" si="12"/>
        <v>317358</v>
      </c>
      <c r="S69" s="79">
        <f t="shared" si="12"/>
        <v>114564</v>
      </c>
      <c r="T69" s="79">
        <f t="shared" si="12"/>
        <v>0</v>
      </c>
      <c r="U69" s="79">
        <f t="shared" si="12"/>
        <v>178424</v>
      </c>
      <c r="V69" s="79">
        <f t="shared" si="12"/>
        <v>292988</v>
      </c>
      <c r="W69" s="79">
        <f t="shared" si="12"/>
        <v>1240360</v>
      </c>
      <c r="X69" s="79">
        <f t="shared" si="12"/>
        <v>0</v>
      </c>
      <c r="Y69" s="79">
        <f t="shared" si="12"/>
        <v>1240360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72734272</v>
      </c>
      <c r="D5" s="42">
        <f t="shared" si="0"/>
        <v>0</v>
      </c>
      <c r="E5" s="43">
        <f t="shared" si="0"/>
        <v>165975472</v>
      </c>
      <c r="F5" s="43">
        <f t="shared" si="0"/>
        <v>254094484</v>
      </c>
      <c r="G5" s="43">
        <f t="shared" si="0"/>
        <v>0</v>
      </c>
      <c r="H5" s="43">
        <f t="shared" si="0"/>
        <v>875669</v>
      </c>
      <c r="I5" s="43">
        <f t="shared" si="0"/>
        <v>3058312</v>
      </c>
      <c r="J5" s="43">
        <f t="shared" si="0"/>
        <v>3933981</v>
      </c>
      <c r="K5" s="43">
        <f t="shared" si="0"/>
        <v>561800</v>
      </c>
      <c r="L5" s="43">
        <f t="shared" si="0"/>
        <v>6822953</v>
      </c>
      <c r="M5" s="43">
        <f t="shared" si="0"/>
        <v>14208463</v>
      </c>
      <c r="N5" s="43">
        <f t="shared" si="0"/>
        <v>21593216</v>
      </c>
      <c r="O5" s="43">
        <f t="shared" si="0"/>
        <v>552347</v>
      </c>
      <c r="P5" s="43">
        <f t="shared" si="0"/>
        <v>5880571</v>
      </c>
      <c r="Q5" s="43">
        <f t="shared" si="0"/>
        <v>6929001</v>
      </c>
      <c r="R5" s="43">
        <f t="shared" si="0"/>
        <v>13361919</v>
      </c>
      <c r="S5" s="43">
        <f t="shared" si="0"/>
        <v>7479262</v>
      </c>
      <c r="T5" s="43">
        <f t="shared" si="0"/>
        <v>13465374</v>
      </c>
      <c r="U5" s="43">
        <f t="shared" si="0"/>
        <v>28718784</v>
      </c>
      <c r="V5" s="43">
        <f t="shared" si="0"/>
        <v>49663420</v>
      </c>
      <c r="W5" s="43">
        <f t="shared" si="0"/>
        <v>88552536</v>
      </c>
      <c r="X5" s="43">
        <f t="shared" si="0"/>
        <v>254094484</v>
      </c>
      <c r="Y5" s="43">
        <f t="shared" si="0"/>
        <v>-165541948</v>
      </c>
      <c r="Z5" s="44">
        <f>+IF(X5&lt;&gt;0,+(Y5/X5)*100,0)</f>
        <v>-65.14976059063132</v>
      </c>
      <c r="AA5" s="45">
        <f>SUM(AA11:AA18)</f>
        <v>254094484</v>
      </c>
    </row>
    <row r="6" spans="1:27" ht="13.5">
      <c r="A6" s="46" t="s">
        <v>32</v>
      </c>
      <c r="B6" s="47"/>
      <c r="C6" s="9">
        <v>29414979</v>
      </c>
      <c r="D6" s="10"/>
      <c r="E6" s="11">
        <v>97165000</v>
      </c>
      <c r="F6" s="11">
        <v>160645006</v>
      </c>
      <c r="G6" s="11"/>
      <c r="H6" s="11"/>
      <c r="I6" s="11">
        <v>200000</v>
      </c>
      <c r="J6" s="11">
        <v>200000</v>
      </c>
      <c r="K6" s="11">
        <v>321290</v>
      </c>
      <c r="L6" s="11">
        <v>1163158</v>
      </c>
      <c r="M6" s="11">
        <v>1943030</v>
      </c>
      <c r="N6" s="11">
        <v>3427478</v>
      </c>
      <c r="O6" s="11">
        <v>542047</v>
      </c>
      <c r="P6" s="11">
        <v>4338681</v>
      </c>
      <c r="Q6" s="11">
        <v>4013582</v>
      </c>
      <c r="R6" s="11">
        <v>8894310</v>
      </c>
      <c r="S6" s="11">
        <v>4973220</v>
      </c>
      <c r="T6" s="11">
        <v>10583614</v>
      </c>
      <c r="U6" s="11">
        <v>21628322</v>
      </c>
      <c r="V6" s="11">
        <v>37185156</v>
      </c>
      <c r="W6" s="11">
        <v>49706944</v>
      </c>
      <c r="X6" s="11">
        <v>160645006</v>
      </c>
      <c r="Y6" s="11">
        <v>-110938062</v>
      </c>
      <c r="Z6" s="2">
        <v>-69.06</v>
      </c>
      <c r="AA6" s="15">
        <v>160645006</v>
      </c>
    </row>
    <row r="7" spans="1:27" ht="13.5">
      <c r="A7" s="46" t="s">
        <v>33</v>
      </c>
      <c r="B7" s="47"/>
      <c r="C7" s="9">
        <v>7640033</v>
      </c>
      <c r="D7" s="10"/>
      <c r="E7" s="11">
        <v>12166472</v>
      </c>
      <c r="F7" s="11">
        <v>14322472</v>
      </c>
      <c r="G7" s="11"/>
      <c r="H7" s="11">
        <v>264611</v>
      </c>
      <c r="I7" s="11"/>
      <c r="J7" s="11">
        <v>264611</v>
      </c>
      <c r="K7" s="11"/>
      <c r="L7" s="11">
        <v>251316</v>
      </c>
      <c r="M7" s="11">
        <v>825976</v>
      </c>
      <c r="N7" s="11">
        <v>1077292</v>
      </c>
      <c r="O7" s="11"/>
      <c r="P7" s="11"/>
      <c r="Q7" s="11">
        <v>1042974</v>
      </c>
      <c r="R7" s="11">
        <v>1042974</v>
      </c>
      <c r="S7" s="11">
        <v>91869</v>
      </c>
      <c r="T7" s="11"/>
      <c r="U7" s="11">
        <v>918225</v>
      </c>
      <c r="V7" s="11">
        <v>1010094</v>
      </c>
      <c r="W7" s="11">
        <v>3394971</v>
      </c>
      <c r="X7" s="11">
        <v>14322472</v>
      </c>
      <c r="Y7" s="11">
        <v>-10927501</v>
      </c>
      <c r="Z7" s="2">
        <v>-76.3</v>
      </c>
      <c r="AA7" s="15">
        <v>14322472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1013043</v>
      </c>
      <c r="D10" s="10"/>
      <c r="E10" s="11">
        <v>11635000</v>
      </c>
      <c r="F10" s="11">
        <v>3735000</v>
      </c>
      <c r="G10" s="11"/>
      <c r="H10" s="11"/>
      <c r="I10" s="11"/>
      <c r="J10" s="11"/>
      <c r="K10" s="11">
        <v>32788</v>
      </c>
      <c r="L10" s="11"/>
      <c r="M10" s="11">
        <v>139928</v>
      </c>
      <c r="N10" s="11">
        <v>172716</v>
      </c>
      <c r="O10" s="11"/>
      <c r="P10" s="11">
        <v>90000</v>
      </c>
      <c r="Q10" s="11"/>
      <c r="R10" s="11">
        <v>90000</v>
      </c>
      <c r="S10" s="11"/>
      <c r="T10" s="11"/>
      <c r="U10" s="11">
        <v>232449</v>
      </c>
      <c r="V10" s="11">
        <v>232449</v>
      </c>
      <c r="W10" s="11">
        <v>495165</v>
      </c>
      <c r="X10" s="11">
        <v>3735000</v>
      </c>
      <c r="Y10" s="11">
        <v>-3239835</v>
      </c>
      <c r="Z10" s="2">
        <v>-86.74</v>
      </c>
      <c r="AA10" s="15">
        <v>3735000</v>
      </c>
    </row>
    <row r="11" spans="1:27" ht="13.5">
      <c r="A11" s="48" t="s">
        <v>37</v>
      </c>
      <c r="B11" s="47"/>
      <c r="C11" s="49">
        <f aca="true" t="shared" si="1" ref="C11:Y11">SUM(C6:C10)</f>
        <v>38068055</v>
      </c>
      <c r="D11" s="50">
        <f t="shared" si="1"/>
        <v>0</v>
      </c>
      <c r="E11" s="51">
        <f t="shared" si="1"/>
        <v>120966472</v>
      </c>
      <c r="F11" s="51">
        <f t="shared" si="1"/>
        <v>178702478</v>
      </c>
      <c r="G11" s="51">
        <f t="shared" si="1"/>
        <v>0</v>
      </c>
      <c r="H11" s="51">
        <f t="shared" si="1"/>
        <v>264611</v>
      </c>
      <c r="I11" s="51">
        <f t="shared" si="1"/>
        <v>200000</v>
      </c>
      <c r="J11" s="51">
        <f t="shared" si="1"/>
        <v>464611</v>
      </c>
      <c r="K11" s="51">
        <f t="shared" si="1"/>
        <v>354078</v>
      </c>
      <c r="L11" s="51">
        <f t="shared" si="1"/>
        <v>1414474</v>
      </c>
      <c r="M11" s="51">
        <f t="shared" si="1"/>
        <v>2908934</v>
      </c>
      <c r="N11" s="51">
        <f t="shared" si="1"/>
        <v>4677486</v>
      </c>
      <c r="O11" s="51">
        <f t="shared" si="1"/>
        <v>542047</v>
      </c>
      <c r="P11" s="51">
        <f t="shared" si="1"/>
        <v>4428681</v>
      </c>
      <c r="Q11" s="51">
        <f t="shared" si="1"/>
        <v>5056556</v>
      </c>
      <c r="R11" s="51">
        <f t="shared" si="1"/>
        <v>10027284</v>
      </c>
      <c r="S11" s="51">
        <f t="shared" si="1"/>
        <v>5065089</v>
      </c>
      <c r="T11" s="51">
        <f t="shared" si="1"/>
        <v>10583614</v>
      </c>
      <c r="U11" s="51">
        <f t="shared" si="1"/>
        <v>22778996</v>
      </c>
      <c r="V11" s="51">
        <f t="shared" si="1"/>
        <v>38427699</v>
      </c>
      <c r="W11" s="51">
        <f t="shared" si="1"/>
        <v>53597080</v>
      </c>
      <c r="X11" s="51">
        <f t="shared" si="1"/>
        <v>178702478</v>
      </c>
      <c r="Y11" s="51">
        <f t="shared" si="1"/>
        <v>-125105398</v>
      </c>
      <c r="Z11" s="52">
        <f>+IF(X11&lt;&gt;0,+(Y11/X11)*100,0)</f>
        <v>-70.00764589285662</v>
      </c>
      <c r="AA11" s="53">
        <f>SUM(AA6:AA10)</f>
        <v>178702478</v>
      </c>
    </row>
    <row r="12" spans="1:27" ht="13.5">
      <c r="A12" s="54" t="s">
        <v>38</v>
      </c>
      <c r="B12" s="35"/>
      <c r="C12" s="9">
        <v>28580359</v>
      </c>
      <c r="D12" s="10"/>
      <c r="E12" s="11">
        <v>36575000</v>
      </c>
      <c r="F12" s="11">
        <v>44218493</v>
      </c>
      <c r="G12" s="11"/>
      <c r="H12" s="11"/>
      <c r="I12" s="11"/>
      <c r="J12" s="11"/>
      <c r="K12" s="11"/>
      <c r="L12" s="11">
        <v>50000</v>
      </c>
      <c r="M12" s="11">
        <v>711324</v>
      </c>
      <c r="N12" s="11">
        <v>761324</v>
      </c>
      <c r="O12" s="11"/>
      <c r="P12" s="11">
        <v>1439145</v>
      </c>
      <c r="Q12" s="11">
        <v>109869</v>
      </c>
      <c r="R12" s="11">
        <v>1549014</v>
      </c>
      <c r="S12" s="11">
        <v>1128869</v>
      </c>
      <c r="T12" s="11">
        <v>1920388</v>
      </c>
      <c r="U12" s="11">
        <v>4721195</v>
      </c>
      <c r="V12" s="11">
        <v>7770452</v>
      </c>
      <c r="W12" s="11">
        <v>10080790</v>
      </c>
      <c r="X12" s="11">
        <v>44218493</v>
      </c>
      <c r="Y12" s="11">
        <v>-34137703</v>
      </c>
      <c r="Z12" s="2">
        <v>-77.2</v>
      </c>
      <c r="AA12" s="15">
        <v>44218493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5889755</v>
      </c>
      <c r="D15" s="10"/>
      <c r="E15" s="11">
        <v>8034000</v>
      </c>
      <c r="F15" s="11">
        <v>30523513</v>
      </c>
      <c r="G15" s="11"/>
      <c r="H15" s="11">
        <v>611058</v>
      </c>
      <c r="I15" s="11">
        <v>2858312</v>
      </c>
      <c r="J15" s="11">
        <v>3469370</v>
      </c>
      <c r="K15" s="11">
        <v>207722</v>
      </c>
      <c r="L15" s="11">
        <v>5358479</v>
      </c>
      <c r="M15" s="11">
        <v>10588205</v>
      </c>
      <c r="N15" s="11">
        <v>16154406</v>
      </c>
      <c r="O15" s="11">
        <v>10300</v>
      </c>
      <c r="P15" s="11">
        <v>12745</v>
      </c>
      <c r="Q15" s="11">
        <v>1762576</v>
      </c>
      <c r="R15" s="11">
        <v>1785621</v>
      </c>
      <c r="S15" s="11">
        <v>1285304</v>
      </c>
      <c r="T15" s="11">
        <v>961372</v>
      </c>
      <c r="U15" s="11">
        <v>1218593</v>
      </c>
      <c r="V15" s="11">
        <v>3465269</v>
      </c>
      <c r="W15" s="11">
        <v>24874666</v>
      </c>
      <c r="X15" s="11">
        <v>30523513</v>
      </c>
      <c r="Y15" s="11">
        <v>-5648847</v>
      </c>
      <c r="Z15" s="2">
        <v>-18.51</v>
      </c>
      <c r="AA15" s="15">
        <v>30523513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196103</v>
      </c>
      <c r="D18" s="17"/>
      <c r="E18" s="18">
        <v>400000</v>
      </c>
      <c r="F18" s="18">
        <v>650000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650000</v>
      </c>
      <c r="Y18" s="18">
        <v>-650000</v>
      </c>
      <c r="Z18" s="3">
        <v>-100</v>
      </c>
      <c r="AA18" s="23">
        <v>650000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2929620</v>
      </c>
      <c r="H20" s="60">
        <f t="shared" si="2"/>
        <v>6572755</v>
      </c>
      <c r="I20" s="60">
        <f t="shared" si="2"/>
        <v>5098453</v>
      </c>
      <c r="J20" s="60">
        <f t="shared" si="2"/>
        <v>14600828</v>
      </c>
      <c r="K20" s="60">
        <f t="shared" si="2"/>
        <v>114658</v>
      </c>
      <c r="L20" s="60">
        <f t="shared" si="2"/>
        <v>4425366</v>
      </c>
      <c r="M20" s="60">
        <f t="shared" si="2"/>
        <v>4496719</v>
      </c>
      <c r="N20" s="60">
        <f t="shared" si="2"/>
        <v>9036743</v>
      </c>
      <c r="O20" s="60">
        <f t="shared" si="2"/>
        <v>834567</v>
      </c>
      <c r="P20" s="60">
        <f t="shared" si="2"/>
        <v>0</v>
      </c>
      <c r="Q20" s="60">
        <f t="shared" si="2"/>
        <v>0</v>
      </c>
      <c r="R20" s="60">
        <f t="shared" si="2"/>
        <v>834567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24472138</v>
      </c>
      <c r="X20" s="60">
        <f t="shared" si="2"/>
        <v>0</v>
      </c>
      <c r="Y20" s="60">
        <f t="shared" si="2"/>
        <v>24472138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>
        <v>2929620</v>
      </c>
      <c r="H21" s="11">
        <v>4617215</v>
      </c>
      <c r="I21" s="11">
        <v>4352072</v>
      </c>
      <c r="J21" s="11">
        <v>11898907</v>
      </c>
      <c r="K21" s="11">
        <v>114658</v>
      </c>
      <c r="L21" s="11">
        <v>4154313</v>
      </c>
      <c r="M21" s="11">
        <v>3554832</v>
      </c>
      <c r="N21" s="11">
        <v>7823803</v>
      </c>
      <c r="O21" s="11">
        <v>337997</v>
      </c>
      <c r="P21" s="11"/>
      <c r="Q21" s="11"/>
      <c r="R21" s="11">
        <v>337997</v>
      </c>
      <c r="S21" s="11"/>
      <c r="T21" s="11"/>
      <c r="U21" s="11"/>
      <c r="V21" s="11"/>
      <c r="W21" s="11">
        <v>20060707</v>
      </c>
      <c r="X21" s="11"/>
      <c r="Y21" s="11">
        <v>20060707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2929620</v>
      </c>
      <c r="H26" s="51">
        <f t="shared" si="3"/>
        <v>4617215</v>
      </c>
      <c r="I26" s="51">
        <f t="shared" si="3"/>
        <v>4352072</v>
      </c>
      <c r="J26" s="51">
        <f t="shared" si="3"/>
        <v>11898907</v>
      </c>
      <c r="K26" s="51">
        <f t="shared" si="3"/>
        <v>114658</v>
      </c>
      <c r="L26" s="51">
        <f t="shared" si="3"/>
        <v>4154313</v>
      </c>
      <c r="M26" s="51">
        <f t="shared" si="3"/>
        <v>3554832</v>
      </c>
      <c r="N26" s="51">
        <f t="shared" si="3"/>
        <v>7823803</v>
      </c>
      <c r="O26" s="51">
        <f t="shared" si="3"/>
        <v>337997</v>
      </c>
      <c r="P26" s="51">
        <f t="shared" si="3"/>
        <v>0</v>
      </c>
      <c r="Q26" s="51">
        <f t="shared" si="3"/>
        <v>0</v>
      </c>
      <c r="R26" s="51">
        <f t="shared" si="3"/>
        <v>337997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20060707</v>
      </c>
      <c r="X26" s="51">
        <f t="shared" si="3"/>
        <v>0</v>
      </c>
      <c r="Y26" s="51">
        <f t="shared" si="3"/>
        <v>20060707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>
        <v>1955540</v>
      </c>
      <c r="I27" s="11">
        <v>180401</v>
      </c>
      <c r="J27" s="11">
        <v>2135941</v>
      </c>
      <c r="K27" s="11"/>
      <c r="L27" s="11"/>
      <c r="M27" s="11">
        <v>941887</v>
      </c>
      <c r="N27" s="11">
        <v>941887</v>
      </c>
      <c r="O27" s="11">
        <v>496570</v>
      </c>
      <c r="P27" s="11"/>
      <c r="Q27" s="11"/>
      <c r="R27" s="11">
        <v>496570</v>
      </c>
      <c r="S27" s="11"/>
      <c r="T27" s="11"/>
      <c r="U27" s="11"/>
      <c r="V27" s="11"/>
      <c r="W27" s="11">
        <v>3574398</v>
      </c>
      <c r="X27" s="11"/>
      <c r="Y27" s="11">
        <v>3574398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>
        <v>565980</v>
      </c>
      <c r="J30" s="11">
        <v>565980</v>
      </c>
      <c r="K30" s="11"/>
      <c r="L30" s="11">
        <v>271053</v>
      </c>
      <c r="M30" s="11"/>
      <c r="N30" s="11">
        <v>271053</v>
      </c>
      <c r="O30" s="11"/>
      <c r="P30" s="11"/>
      <c r="Q30" s="11"/>
      <c r="R30" s="11"/>
      <c r="S30" s="11"/>
      <c r="T30" s="11"/>
      <c r="U30" s="11"/>
      <c r="V30" s="11"/>
      <c r="W30" s="11">
        <v>837033</v>
      </c>
      <c r="X30" s="11"/>
      <c r="Y30" s="11">
        <v>837033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29414979</v>
      </c>
      <c r="D36" s="10">
        <f t="shared" si="4"/>
        <v>0</v>
      </c>
      <c r="E36" s="11">
        <f t="shared" si="4"/>
        <v>97165000</v>
      </c>
      <c r="F36" s="11">
        <f t="shared" si="4"/>
        <v>160645006</v>
      </c>
      <c r="G36" s="11">
        <f t="shared" si="4"/>
        <v>2929620</v>
      </c>
      <c r="H36" s="11">
        <f t="shared" si="4"/>
        <v>4617215</v>
      </c>
      <c r="I36" s="11">
        <f t="shared" si="4"/>
        <v>4552072</v>
      </c>
      <c r="J36" s="11">
        <f t="shared" si="4"/>
        <v>12098907</v>
      </c>
      <c r="K36" s="11">
        <f t="shared" si="4"/>
        <v>435948</v>
      </c>
      <c r="L36" s="11">
        <f t="shared" si="4"/>
        <v>5317471</v>
      </c>
      <c r="M36" s="11">
        <f t="shared" si="4"/>
        <v>5497862</v>
      </c>
      <c r="N36" s="11">
        <f t="shared" si="4"/>
        <v>11251281</v>
      </c>
      <c r="O36" s="11">
        <f t="shared" si="4"/>
        <v>880044</v>
      </c>
      <c r="P36" s="11">
        <f t="shared" si="4"/>
        <v>4338681</v>
      </c>
      <c r="Q36" s="11">
        <f t="shared" si="4"/>
        <v>4013582</v>
      </c>
      <c r="R36" s="11">
        <f t="shared" si="4"/>
        <v>9232307</v>
      </c>
      <c r="S36" s="11">
        <f t="shared" si="4"/>
        <v>4973220</v>
      </c>
      <c r="T36" s="11">
        <f t="shared" si="4"/>
        <v>10583614</v>
      </c>
      <c r="U36" s="11">
        <f t="shared" si="4"/>
        <v>21628322</v>
      </c>
      <c r="V36" s="11">
        <f t="shared" si="4"/>
        <v>37185156</v>
      </c>
      <c r="W36" s="11">
        <f t="shared" si="4"/>
        <v>69767651</v>
      </c>
      <c r="X36" s="11">
        <f t="shared" si="4"/>
        <v>160645006</v>
      </c>
      <c r="Y36" s="11">
        <f t="shared" si="4"/>
        <v>-90877355</v>
      </c>
      <c r="Z36" s="2">
        <f aca="true" t="shared" si="5" ref="Z36:Z49">+IF(X36&lt;&gt;0,+(Y36/X36)*100,0)</f>
        <v>-56.570295748876255</v>
      </c>
      <c r="AA36" s="15">
        <f>AA6+AA21</f>
        <v>160645006</v>
      </c>
    </row>
    <row r="37" spans="1:27" ht="13.5">
      <c r="A37" s="46" t="s">
        <v>33</v>
      </c>
      <c r="B37" s="47"/>
      <c r="C37" s="9">
        <f t="shared" si="4"/>
        <v>7640033</v>
      </c>
      <c r="D37" s="10">
        <f t="shared" si="4"/>
        <v>0</v>
      </c>
      <c r="E37" s="11">
        <f t="shared" si="4"/>
        <v>12166472</v>
      </c>
      <c r="F37" s="11">
        <f t="shared" si="4"/>
        <v>14322472</v>
      </c>
      <c r="G37" s="11">
        <f t="shared" si="4"/>
        <v>0</v>
      </c>
      <c r="H37" s="11">
        <f t="shared" si="4"/>
        <v>264611</v>
      </c>
      <c r="I37" s="11">
        <f t="shared" si="4"/>
        <v>0</v>
      </c>
      <c r="J37" s="11">
        <f t="shared" si="4"/>
        <v>264611</v>
      </c>
      <c r="K37" s="11">
        <f t="shared" si="4"/>
        <v>0</v>
      </c>
      <c r="L37" s="11">
        <f t="shared" si="4"/>
        <v>251316</v>
      </c>
      <c r="M37" s="11">
        <f t="shared" si="4"/>
        <v>825976</v>
      </c>
      <c r="N37" s="11">
        <f t="shared" si="4"/>
        <v>1077292</v>
      </c>
      <c r="O37" s="11">
        <f t="shared" si="4"/>
        <v>0</v>
      </c>
      <c r="P37" s="11">
        <f t="shared" si="4"/>
        <v>0</v>
      </c>
      <c r="Q37" s="11">
        <f t="shared" si="4"/>
        <v>1042974</v>
      </c>
      <c r="R37" s="11">
        <f t="shared" si="4"/>
        <v>1042974</v>
      </c>
      <c r="S37" s="11">
        <f t="shared" si="4"/>
        <v>91869</v>
      </c>
      <c r="T37" s="11">
        <f t="shared" si="4"/>
        <v>0</v>
      </c>
      <c r="U37" s="11">
        <f t="shared" si="4"/>
        <v>918225</v>
      </c>
      <c r="V37" s="11">
        <f t="shared" si="4"/>
        <v>1010094</v>
      </c>
      <c r="W37" s="11">
        <f t="shared" si="4"/>
        <v>3394971</v>
      </c>
      <c r="X37" s="11">
        <f t="shared" si="4"/>
        <v>14322472</v>
      </c>
      <c r="Y37" s="11">
        <f t="shared" si="4"/>
        <v>-10927501</v>
      </c>
      <c r="Z37" s="2">
        <f t="shared" si="5"/>
        <v>-76.29619384139833</v>
      </c>
      <c r="AA37" s="15">
        <f>AA7+AA22</f>
        <v>14322472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1013043</v>
      </c>
      <c r="D40" s="10">
        <f t="shared" si="4"/>
        <v>0</v>
      </c>
      <c r="E40" s="11">
        <f t="shared" si="4"/>
        <v>11635000</v>
      </c>
      <c r="F40" s="11">
        <f t="shared" si="4"/>
        <v>3735000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32788</v>
      </c>
      <c r="L40" s="11">
        <f t="shared" si="4"/>
        <v>0</v>
      </c>
      <c r="M40" s="11">
        <f t="shared" si="4"/>
        <v>139928</v>
      </c>
      <c r="N40" s="11">
        <f t="shared" si="4"/>
        <v>172716</v>
      </c>
      <c r="O40" s="11">
        <f t="shared" si="4"/>
        <v>0</v>
      </c>
      <c r="P40" s="11">
        <f t="shared" si="4"/>
        <v>90000</v>
      </c>
      <c r="Q40" s="11">
        <f t="shared" si="4"/>
        <v>0</v>
      </c>
      <c r="R40" s="11">
        <f t="shared" si="4"/>
        <v>90000</v>
      </c>
      <c r="S40" s="11">
        <f t="shared" si="4"/>
        <v>0</v>
      </c>
      <c r="T40" s="11">
        <f t="shared" si="4"/>
        <v>0</v>
      </c>
      <c r="U40" s="11">
        <f t="shared" si="4"/>
        <v>232449</v>
      </c>
      <c r="V40" s="11">
        <f t="shared" si="4"/>
        <v>232449</v>
      </c>
      <c r="W40" s="11">
        <f t="shared" si="4"/>
        <v>495165</v>
      </c>
      <c r="X40" s="11">
        <f t="shared" si="4"/>
        <v>3735000</v>
      </c>
      <c r="Y40" s="11">
        <f t="shared" si="4"/>
        <v>-3239835</v>
      </c>
      <c r="Z40" s="2">
        <f t="shared" si="5"/>
        <v>-86.7425702811245</v>
      </c>
      <c r="AA40" s="15">
        <f>AA10+AA25</f>
        <v>3735000</v>
      </c>
    </row>
    <row r="41" spans="1:27" ht="13.5">
      <c r="A41" s="48" t="s">
        <v>37</v>
      </c>
      <c r="B41" s="47"/>
      <c r="C41" s="49">
        <f aca="true" t="shared" si="6" ref="C41:Y41">SUM(C36:C40)</f>
        <v>38068055</v>
      </c>
      <c r="D41" s="50">
        <f t="shared" si="6"/>
        <v>0</v>
      </c>
      <c r="E41" s="51">
        <f t="shared" si="6"/>
        <v>120966472</v>
      </c>
      <c r="F41" s="51">
        <f t="shared" si="6"/>
        <v>178702478</v>
      </c>
      <c r="G41" s="51">
        <f t="shared" si="6"/>
        <v>2929620</v>
      </c>
      <c r="H41" s="51">
        <f t="shared" si="6"/>
        <v>4881826</v>
      </c>
      <c r="I41" s="51">
        <f t="shared" si="6"/>
        <v>4552072</v>
      </c>
      <c r="J41" s="51">
        <f t="shared" si="6"/>
        <v>12363518</v>
      </c>
      <c r="K41" s="51">
        <f t="shared" si="6"/>
        <v>468736</v>
      </c>
      <c r="L41" s="51">
        <f t="shared" si="6"/>
        <v>5568787</v>
      </c>
      <c r="M41" s="51">
        <f t="shared" si="6"/>
        <v>6463766</v>
      </c>
      <c r="N41" s="51">
        <f t="shared" si="6"/>
        <v>12501289</v>
      </c>
      <c r="O41" s="51">
        <f t="shared" si="6"/>
        <v>880044</v>
      </c>
      <c r="P41" s="51">
        <f t="shared" si="6"/>
        <v>4428681</v>
      </c>
      <c r="Q41" s="51">
        <f t="shared" si="6"/>
        <v>5056556</v>
      </c>
      <c r="R41" s="51">
        <f t="shared" si="6"/>
        <v>10365281</v>
      </c>
      <c r="S41" s="51">
        <f t="shared" si="6"/>
        <v>5065089</v>
      </c>
      <c r="T41" s="51">
        <f t="shared" si="6"/>
        <v>10583614</v>
      </c>
      <c r="U41" s="51">
        <f t="shared" si="6"/>
        <v>22778996</v>
      </c>
      <c r="V41" s="51">
        <f t="shared" si="6"/>
        <v>38427699</v>
      </c>
      <c r="W41" s="51">
        <f t="shared" si="6"/>
        <v>73657787</v>
      </c>
      <c r="X41" s="51">
        <f t="shared" si="6"/>
        <v>178702478</v>
      </c>
      <c r="Y41" s="51">
        <f t="shared" si="6"/>
        <v>-105044691</v>
      </c>
      <c r="Z41" s="52">
        <f t="shared" si="5"/>
        <v>-58.78188829591944</v>
      </c>
      <c r="AA41" s="53">
        <f>SUM(AA36:AA40)</f>
        <v>178702478</v>
      </c>
    </row>
    <row r="42" spans="1:27" ht="13.5">
      <c r="A42" s="54" t="s">
        <v>38</v>
      </c>
      <c r="B42" s="35"/>
      <c r="C42" s="65">
        <f aca="true" t="shared" si="7" ref="C42:Y48">C12+C27</f>
        <v>28580359</v>
      </c>
      <c r="D42" s="66">
        <f t="shared" si="7"/>
        <v>0</v>
      </c>
      <c r="E42" s="67">
        <f t="shared" si="7"/>
        <v>36575000</v>
      </c>
      <c r="F42" s="67">
        <f t="shared" si="7"/>
        <v>44218493</v>
      </c>
      <c r="G42" s="67">
        <f t="shared" si="7"/>
        <v>0</v>
      </c>
      <c r="H42" s="67">
        <f t="shared" si="7"/>
        <v>1955540</v>
      </c>
      <c r="I42" s="67">
        <f t="shared" si="7"/>
        <v>180401</v>
      </c>
      <c r="J42" s="67">
        <f t="shared" si="7"/>
        <v>2135941</v>
      </c>
      <c r="K42" s="67">
        <f t="shared" si="7"/>
        <v>0</v>
      </c>
      <c r="L42" s="67">
        <f t="shared" si="7"/>
        <v>50000</v>
      </c>
      <c r="M42" s="67">
        <f t="shared" si="7"/>
        <v>1653211</v>
      </c>
      <c r="N42" s="67">
        <f t="shared" si="7"/>
        <v>1703211</v>
      </c>
      <c r="O42" s="67">
        <f t="shared" si="7"/>
        <v>496570</v>
      </c>
      <c r="P42" s="67">
        <f t="shared" si="7"/>
        <v>1439145</v>
      </c>
      <c r="Q42" s="67">
        <f t="shared" si="7"/>
        <v>109869</v>
      </c>
      <c r="R42" s="67">
        <f t="shared" si="7"/>
        <v>2045584</v>
      </c>
      <c r="S42" s="67">
        <f t="shared" si="7"/>
        <v>1128869</v>
      </c>
      <c r="T42" s="67">
        <f t="shared" si="7"/>
        <v>1920388</v>
      </c>
      <c r="U42" s="67">
        <f t="shared" si="7"/>
        <v>4721195</v>
      </c>
      <c r="V42" s="67">
        <f t="shared" si="7"/>
        <v>7770452</v>
      </c>
      <c r="W42" s="67">
        <f t="shared" si="7"/>
        <v>13655188</v>
      </c>
      <c r="X42" s="67">
        <f t="shared" si="7"/>
        <v>44218493</v>
      </c>
      <c r="Y42" s="67">
        <f t="shared" si="7"/>
        <v>-30563305</v>
      </c>
      <c r="Z42" s="69">
        <f t="shared" si="5"/>
        <v>-69.11882998816807</v>
      </c>
      <c r="AA42" s="68">
        <f aca="true" t="shared" si="8" ref="AA42:AA48">AA12+AA27</f>
        <v>44218493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5889755</v>
      </c>
      <c r="D45" s="66">
        <f t="shared" si="7"/>
        <v>0</v>
      </c>
      <c r="E45" s="67">
        <f t="shared" si="7"/>
        <v>8034000</v>
      </c>
      <c r="F45" s="67">
        <f t="shared" si="7"/>
        <v>30523513</v>
      </c>
      <c r="G45" s="67">
        <f t="shared" si="7"/>
        <v>0</v>
      </c>
      <c r="H45" s="67">
        <f t="shared" si="7"/>
        <v>611058</v>
      </c>
      <c r="I45" s="67">
        <f t="shared" si="7"/>
        <v>3424292</v>
      </c>
      <c r="J45" s="67">
        <f t="shared" si="7"/>
        <v>4035350</v>
      </c>
      <c r="K45" s="67">
        <f t="shared" si="7"/>
        <v>207722</v>
      </c>
      <c r="L45" s="67">
        <f t="shared" si="7"/>
        <v>5629532</v>
      </c>
      <c r="M45" s="67">
        <f t="shared" si="7"/>
        <v>10588205</v>
      </c>
      <c r="N45" s="67">
        <f t="shared" si="7"/>
        <v>16425459</v>
      </c>
      <c r="O45" s="67">
        <f t="shared" si="7"/>
        <v>10300</v>
      </c>
      <c r="P45" s="67">
        <f t="shared" si="7"/>
        <v>12745</v>
      </c>
      <c r="Q45" s="67">
        <f t="shared" si="7"/>
        <v>1762576</v>
      </c>
      <c r="R45" s="67">
        <f t="shared" si="7"/>
        <v>1785621</v>
      </c>
      <c r="S45" s="67">
        <f t="shared" si="7"/>
        <v>1285304</v>
      </c>
      <c r="T45" s="67">
        <f t="shared" si="7"/>
        <v>961372</v>
      </c>
      <c r="U45" s="67">
        <f t="shared" si="7"/>
        <v>1218593</v>
      </c>
      <c r="V45" s="67">
        <f t="shared" si="7"/>
        <v>3465269</v>
      </c>
      <c r="W45" s="67">
        <f t="shared" si="7"/>
        <v>25711699</v>
      </c>
      <c r="X45" s="67">
        <f t="shared" si="7"/>
        <v>30523513</v>
      </c>
      <c r="Y45" s="67">
        <f t="shared" si="7"/>
        <v>-4811814</v>
      </c>
      <c r="Z45" s="69">
        <f t="shared" si="5"/>
        <v>-15.764286371624392</v>
      </c>
      <c r="AA45" s="68">
        <f t="shared" si="8"/>
        <v>30523513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196103</v>
      </c>
      <c r="D48" s="66">
        <f t="shared" si="7"/>
        <v>0</v>
      </c>
      <c r="E48" s="67">
        <f t="shared" si="7"/>
        <v>400000</v>
      </c>
      <c r="F48" s="67">
        <f t="shared" si="7"/>
        <v>650000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650000</v>
      </c>
      <c r="Y48" s="67">
        <f t="shared" si="7"/>
        <v>-650000</v>
      </c>
      <c r="Z48" s="69">
        <f t="shared" si="5"/>
        <v>-100</v>
      </c>
      <c r="AA48" s="68">
        <f t="shared" si="8"/>
        <v>650000</v>
      </c>
    </row>
    <row r="49" spans="1:27" ht="13.5">
      <c r="A49" s="75" t="s">
        <v>49</v>
      </c>
      <c r="B49" s="76"/>
      <c r="C49" s="77">
        <f aca="true" t="shared" si="9" ref="C49:Y49">SUM(C41:C48)</f>
        <v>72734272</v>
      </c>
      <c r="D49" s="78">
        <f t="shared" si="9"/>
        <v>0</v>
      </c>
      <c r="E49" s="79">
        <f t="shared" si="9"/>
        <v>165975472</v>
      </c>
      <c r="F49" s="79">
        <f t="shared" si="9"/>
        <v>254094484</v>
      </c>
      <c r="G49" s="79">
        <f t="shared" si="9"/>
        <v>2929620</v>
      </c>
      <c r="H49" s="79">
        <f t="shared" si="9"/>
        <v>7448424</v>
      </c>
      <c r="I49" s="79">
        <f t="shared" si="9"/>
        <v>8156765</v>
      </c>
      <c r="J49" s="79">
        <f t="shared" si="9"/>
        <v>18534809</v>
      </c>
      <c r="K49" s="79">
        <f t="shared" si="9"/>
        <v>676458</v>
      </c>
      <c r="L49" s="79">
        <f t="shared" si="9"/>
        <v>11248319</v>
      </c>
      <c r="M49" s="79">
        <f t="shared" si="9"/>
        <v>18705182</v>
      </c>
      <c r="N49" s="79">
        <f t="shared" si="9"/>
        <v>30629959</v>
      </c>
      <c r="O49" s="79">
        <f t="shared" si="9"/>
        <v>1386914</v>
      </c>
      <c r="P49" s="79">
        <f t="shared" si="9"/>
        <v>5880571</v>
      </c>
      <c r="Q49" s="79">
        <f t="shared" si="9"/>
        <v>6929001</v>
      </c>
      <c r="R49" s="79">
        <f t="shared" si="9"/>
        <v>14196486</v>
      </c>
      <c r="S49" s="79">
        <f t="shared" si="9"/>
        <v>7479262</v>
      </c>
      <c r="T49" s="79">
        <f t="shared" si="9"/>
        <v>13465374</v>
      </c>
      <c r="U49" s="79">
        <f t="shared" si="9"/>
        <v>28718784</v>
      </c>
      <c r="V49" s="79">
        <f t="shared" si="9"/>
        <v>49663420</v>
      </c>
      <c r="W49" s="79">
        <f t="shared" si="9"/>
        <v>113024674</v>
      </c>
      <c r="X49" s="79">
        <f t="shared" si="9"/>
        <v>254094484</v>
      </c>
      <c r="Y49" s="79">
        <f t="shared" si="9"/>
        <v>-141069810</v>
      </c>
      <c r="Z49" s="80">
        <f t="shared" si="5"/>
        <v>-55.51864321462405</v>
      </c>
      <c r="AA49" s="81">
        <f>SUM(AA41:AA48)</f>
        <v>254094484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9498650</v>
      </c>
      <c r="F65" s="11">
        <v>4933007</v>
      </c>
      <c r="G65" s="11">
        <v>568637</v>
      </c>
      <c r="H65" s="11">
        <v>544960</v>
      </c>
      <c r="I65" s="11">
        <v>562318</v>
      </c>
      <c r="J65" s="11">
        <v>1675915</v>
      </c>
      <c r="K65" s="11">
        <v>530666</v>
      </c>
      <c r="L65" s="11">
        <v>520126</v>
      </c>
      <c r="M65" s="11">
        <v>504449</v>
      </c>
      <c r="N65" s="11">
        <v>1555241</v>
      </c>
      <c r="O65" s="11">
        <v>536833</v>
      </c>
      <c r="P65" s="11">
        <v>527513</v>
      </c>
      <c r="Q65" s="11">
        <v>585784</v>
      </c>
      <c r="R65" s="11">
        <v>1650130</v>
      </c>
      <c r="S65" s="11">
        <v>795339</v>
      </c>
      <c r="T65" s="11">
        <v>621922</v>
      </c>
      <c r="U65" s="11">
        <v>580400</v>
      </c>
      <c r="V65" s="11">
        <v>1997661</v>
      </c>
      <c r="W65" s="11">
        <v>6878947</v>
      </c>
      <c r="X65" s="11">
        <v>4933007</v>
      </c>
      <c r="Y65" s="11">
        <v>1945940</v>
      </c>
      <c r="Z65" s="2">
        <v>39.45</v>
      </c>
      <c r="AA65" s="15"/>
    </row>
    <row r="66" spans="1:27" ht="13.5">
      <c r="A66" s="86" t="s">
        <v>54</v>
      </c>
      <c r="B66" s="93"/>
      <c r="C66" s="12"/>
      <c r="D66" s="13"/>
      <c r="E66" s="14"/>
      <c r="F66" s="14">
        <v>251000</v>
      </c>
      <c r="G66" s="14">
        <v>38151</v>
      </c>
      <c r="H66" s="14">
        <v>2473</v>
      </c>
      <c r="I66" s="14">
        <v>14698</v>
      </c>
      <c r="J66" s="14">
        <v>55322</v>
      </c>
      <c r="K66" s="14">
        <v>4289</v>
      </c>
      <c r="L66" s="14">
        <v>22884</v>
      </c>
      <c r="M66" s="14">
        <v>8920</v>
      </c>
      <c r="N66" s="14">
        <v>36093</v>
      </c>
      <c r="O66" s="14">
        <v>285445</v>
      </c>
      <c r="P66" s="14">
        <v>10919</v>
      </c>
      <c r="Q66" s="14">
        <v>3838</v>
      </c>
      <c r="R66" s="14">
        <v>300202</v>
      </c>
      <c r="S66" s="14">
        <v>6873</v>
      </c>
      <c r="T66" s="14"/>
      <c r="U66" s="14">
        <v>59261</v>
      </c>
      <c r="V66" s="14">
        <v>66134</v>
      </c>
      <c r="W66" s="14">
        <v>457751</v>
      </c>
      <c r="X66" s="14">
        <v>251000</v>
      </c>
      <c r="Y66" s="14">
        <v>206751</v>
      </c>
      <c r="Z66" s="2">
        <v>82.37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>
        <v>125196</v>
      </c>
      <c r="G68" s="11">
        <v>1573323</v>
      </c>
      <c r="H68" s="11">
        <v>37801</v>
      </c>
      <c r="I68" s="11">
        <v>185342</v>
      </c>
      <c r="J68" s="11">
        <v>1796466</v>
      </c>
      <c r="K68" s="11">
        <v>66749</v>
      </c>
      <c r="L68" s="11">
        <v>131358</v>
      </c>
      <c r="M68" s="11">
        <v>96186</v>
      </c>
      <c r="N68" s="11">
        <v>294293</v>
      </c>
      <c r="O68" s="11">
        <v>135751</v>
      </c>
      <c r="P68" s="11">
        <v>30562</v>
      </c>
      <c r="Q68" s="11">
        <v>81542</v>
      </c>
      <c r="R68" s="11">
        <v>247855</v>
      </c>
      <c r="S68" s="11">
        <v>348351</v>
      </c>
      <c r="T68" s="11">
        <v>77395</v>
      </c>
      <c r="U68" s="11">
        <v>998989</v>
      </c>
      <c r="V68" s="11">
        <v>1424735</v>
      </c>
      <c r="W68" s="11">
        <v>3763349</v>
      </c>
      <c r="X68" s="11">
        <v>125196</v>
      </c>
      <c r="Y68" s="11">
        <v>3638153</v>
      </c>
      <c r="Z68" s="2">
        <v>2905.97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9498650</v>
      </c>
      <c r="F69" s="79">
        <f t="shared" si="12"/>
        <v>5309203</v>
      </c>
      <c r="G69" s="79">
        <f t="shared" si="12"/>
        <v>2180111</v>
      </c>
      <c r="H69" s="79">
        <f t="shared" si="12"/>
        <v>585234</v>
      </c>
      <c r="I69" s="79">
        <f t="shared" si="12"/>
        <v>762358</v>
      </c>
      <c r="J69" s="79">
        <f t="shared" si="12"/>
        <v>3527703</v>
      </c>
      <c r="K69" s="79">
        <f t="shared" si="12"/>
        <v>601704</v>
      </c>
      <c r="L69" s="79">
        <f t="shared" si="12"/>
        <v>674368</v>
      </c>
      <c r="M69" s="79">
        <f t="shared" si="12"/>
        <v>609555</v>
      </c>
      <c r="N69" s="79">
        <f t="shared" si="12"/>
        <v>1885627</v>
      </c>
      <c r="O69" s="79">
        <f t="shared" si="12"/>
        <v>958029</v>
      </c>
      <c r="P69" s="79">
        <f t="shared" si="12"/>
        <v>568994</v>
      </c>
      <c r="Q69" s="79">
        <f t="shared" si="12"/>
        <v>671164</v>
      </c>
      <c r="R69" s="79">
        <f t="shared" si="12"/>
        <v>2198187</v>
      </c>
      <c r="S69" s="79">
        <f t="shared" si="12"/>
        <v>1150563</v>
      </c>
      <c r="T69" s="79">
        <f t="shared" si="12"/>
        <v>699317</v>
      </c>
      <c r="U69" s="79">
        <f t="shared" si="12"/>
        <v>1638650</v>
      </c>
      <c r="V69" s="79">
        <f t="shared" si="12"/>
        <v>3488530</v>
      </c>
      <c r="W69" s="79">
        <f t="shared" si="12"/>
        <v>11100047</v>
      </c>
      <c r="X69" s="79">
        <f t="shared" si="12"/>
        <v>5309203</v>
      </c>
      <c r="Y69" s="79">
        <f t="shared" si="12"/>
        <v>5790844</v>
      </c>
      <c r="Z69" s="80">
        <f>+IF(X69&lt;&gt;0,+(Y69/X69)*100,0)</f>
        <v>109.07181360366141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0</v>
      </c>
      <c r="F5" s="43">
        <f t="shared" si="0"/>
        <v>184450000</v>
      </c>
      <c r="G5" s="43">
        <f t="shared" si="0"/>
        <v>0</v>
      </c>
      <c r="H5" s="43">
        <f t="shared" si="0"/>
        <v>3709453</v>
      </c>
      <c r="I5" s="43">
        <f t="shared" si="0"/>
        <v>6602609</v>
      </c>
      <c r="J5" s="43">
        <f t="shared" si="0"/>
        <v>10312062</v>
      </c>
      <c r="K5" s="43">
        <f t="shared" si="0"/>
        <v>6304608</v>
      </c>
      <c r="L5" s="43">
        <f t="shared" si="0"/>
        <v>1999140</v>
      </c>
      <c r="M5" s="43">
        <f t="shared" si="0"/>
        <v>5625688</v>
      </c>
      <c r="N5" s="43">
        <f t="shared" si="0"/>
        <v>13929436</v>
      </c>
      <c r="O5" s="43">
        <f t="shared" si="0"/>
        <v>0</v>
      </c>
      <c r="P5" s="43">
        <f t="shared" si="0"/>
        <v>2242754</v>
      </c>
      <c r="Q5" s="43">
        <f t="shared" si="0"/>
        <v>6800296</v>
      </c>
      <c r="R5" s="43">
        <f t="shared" si="0"/>
        <v>9043050</v>
      </c>
      <c r="S5" s="43">
        <f t="shared" si="0"/>
        <v>5774982</v>
      </c>
      <c r="T5" s="43">
        <f t="shared" si="0"/>
        <v>2699389</v>
      </c>
      <c r="U5" s="43">
        <f t="shared" si="0"/>
        <v>7201256</v>
      </c>
      <c r="V5" s="43">
        <f t="shared" si="0"/>
        <v>15675627</v>
      </c>
      <c r="W5" s="43">
        <f t="shared" si="0"/>
        <v>48960175</v>
      </c>
      <c r="X5" s="43">
        <f t="shared" si="0"/>
        <v>184450000</v>
      </c>
      <c r="Y5" s="43">
        <f t="shared" si="0"/>
        <v>-135489825</v>
      </c>
      <c r="Z5" s="44">
        <f>+IF(X5&lt;&gt;0,+(Y5/X5)*100,0)</f>
        <v>-73.45612632149634</v>
      </c>
      <c r="AA5" s="45">
        <f>SUM(AA11:AA18)</f>
        <v>184450000</v>
      </c>
    </row>
    <row r="6" spans="1:27" ht="13.5">
      <c r="A6" s="46" t="s">
        <v>32</v>
      </c>
      <c r="B6" s="47"/>
      <c r="C6" s="9"/>
      <c r="D6" s="10"/>
      <c r="E6" s="11"/>
      <c r="F6" s="11">
        <v>184450000</v>
      </c>
      <c r="G6" s="11"/>
      <c r="H6" s="11">
        <v>3709453</v>
      </c>
      <c r="I6" s="11">
        <v>6602609</v>
      </c>
      <c r="J6" s="11">
        <v>10312062</v>
      </c>
      <c r="K6" s="11">
        <v>6304608</v>
      </c>
      <c r="L6" s="11">
        <v>1999140</v>
      </c>
      <c r="M6" s="11">
        <v>5625688</v>
      </c>
      <c r="N6" s="11">
        <v>13929436</v>
      </c>
      <c r="O6" s="11"/>
      <c r="P6" s="11">
        <v>2242754</v>
      </c>
      <c r="Q6" s="11">
        <v>6800296</v>
      </c>
      <c r="R6" s="11">
        <v>9043050</v>
      </c>
      <c r="S6" s="11">
        <v>5774982</v>
      </c>
      <c r="T6" s="11">
        <v>2699389</v>
      </c>
      <c r="U6" s="11">
        <v>7201256</v>
      </c>
      <c r="V6" s="11">
        <v>15675627</v>
      </c>
      <c r="W6" s="11">
        <v>48960175</v>
      </c>
      <c r="X6" s="11">
        <v>184450000</v>
      </c>
      <c r="Y6" s="11">
        <v>-135489825</v>
      </c>
      <c r="Z6" s="2">
        <v>-73.46</v>
      </c>
      <c r="AA6" s="15">
        <v>184450000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184450000</v>
      </c>
      <c r="G11" s="51">
        <f t="shared" si="1"/>
        <v>0</v>
      </c>
      <c r="H11" s="51">
        <f t="shared" si="1"/>
        <v>3709453</v>
      </c>
      <c r="I11" s="51">
        <f t="shared" si="1"/>
        <v>6602609</v>
      </c>
      <c r="J11" s="51">
        <f t="shared" si="1"/>
        <v>10312062</v>
      </c>
      <c r="K11" s="51">
        <f t="shared" si="1"/>
        <v>6304608</v>
      </c>
      <c r="L11" s="51">
        <f t="shared" si="1"/>
        <v>1999140</v>
      </c>
      <c r="M11" s="51">
        <f t="shared" si="1"/>
        <v>5625688</v>
      </c>
      <c r="N11" s="51">
        <f t="shared" si="1"/>
        <v>13929436</v>
      </c>
      <c r="O11" s="51">
        <f t="shared" si="1"/>
        <v>0</v>
      </c>
      <c r="P11" s="51">
        <f t="shared" si="1"/>
        <v>2242754</v>
      </c>
      <c r="Q11" s="51">
        <f t="shared" si="1"/>
        <v>6800296</v>
      </c>
      <c r="R11" s="51">
        <f t="shared" si="1"/>
        <v>9043050</v>
      </c>
      <c r="S11" s="51">
        <f t="shared" si="1"/>
        <v>5774982</v>
      </c>
      <c r="T11" s="51">
        <f t="shared" si="1"/>
        <v>2699389</v>
      </c>
      <c r="U11" s="51">
        <f t="shared" si="1"/>
        <v>7201256</v>
      </c>
      <c r="V11" s="51">
        <f t="shared" si="1"/>
        <v>15675627</v>
      </c>
      <c r="W11" s="51">
        <f t="shared" si="1"/>
        <v>48960175</v>
      </c>
      <c r="X11" s="51">
        <f t="shared" si="1"/>
        <v>184450000</v>
      </c>
      <c r="Y11" s="51">
        <f t="shared" si="1"/>
        <v>-135489825</v>
      </c>
      <c r="Z11" s="52">
        <f>+IF(X11&lt;&gt;0,+(Y11/X11)*100,0)</f>
        <v>-73.45612632149634</v>
      </c>
      <c r="AA11" s="53">
        <f>SUM(AA6:AA10)</f>
        <v>184450000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184450000</v>
      </c>
      <c r="G36" s="11">
        <f t="shared" si="4"/>
        <v>0</v>
      </c>
      <c r="H36" s="11">
        <f t="shared" si="4"/>
        <v>3709453</v>
      </c>
      <c r="I36" s="11">
        <f t="shared" si="4"/>
        <v>6602609</v>
      </c>
      <c r="J36" s="11">
        <f t="shared" si="4"/>
        <v>10312062</v>
      </c>
      <c r="K36" s="11">
        <f t="shared" si="4"/>
        <v>6304608</v>
      </c>
      <c r="L36" s="11">
        <f t="shared" si="4"/>
        <v>1999140</v>
      </c>
      <c r="M36" s="11">
        <f t="shared" si="4"/>
        <v>5625688</v>
      </c>
      <c r="N36" s="11">
        <f t="shared" si="4"/>
        <v>13929436</v>
      </c>
      <c r="O36" s="11">
        <f t="shared" si="4"/>
        <v>0</v>
      </c>
      <c r="P36" s="11">
        <f t="shared" si="4"/>
        <v>2242754</v>
      </c>
      <c r="Q36" s="11">
        <f t="shared" si="4"/>
        <v>6800296</v>
      </c>
      <c r="R36" s="11">
        <f t="shared" si="4"/>
        <v>9043050</v>
      </c>
      <c r="S36" s="11">
        <f t="shared" si="4"/>
        <v>5774982</v>
      </c>
      <c r="T36" s="11">
        <f t="shared" si="4"/>
        <v>2699389</v>
      </c>
      <c r="U36" s="11">
        <f t="shared" si="4"/>
        <v>7201256</v>
      </c>
      <c r="V36" s="11">
        <f t="shared" si="4"/>
        <v>15675627</v>
      </c>
      <c r="W36" s="11">
        <f t="shared" si="4"/>
        <v>48960175</v>
      </c>
      <c r="X36" s="11">
        <f t="shared" si="4"/>
        <v>184450000</v>
      </c>
      <c r="Y36" s="11">
        <f t="shared" si="4"/>
        <v>-135489825</v>
      </c>
      <c r="Z36" s="2">
        <f aca="true" t="shared" si="5" ref="Z36:Z49">+IF(X36&lt;&gt;0,+(Y36/X36)*100,0)</f>
        <v>-73.45612632149634</v>
      </c>
      <c r="AA36" s="15">
        <f>AA6+AA21</f>
        <v>184450000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184450000</v>
      </c>
      <c r="G41" s="51">
        <f t="shared" si="6"/>
        <v>0</v>
      </c>
      <c r="H41" s="51">
        <f t="shared" si="6"/>
        <v>3709453</v>
      </c>
      <c r="I41" s="51">
        <f t="shared" si="6"/>
        <v>6602609</v>
      </c>
      <c r="J41" s="51">
        <f t="shared" si="6"/>
        <v>10312062</v>
      </c>
      <c r="K41" s="51">
        <f t="shared" si="6"/>
        <v>6304608</v>
      </c>
      <c r="L41" s="51">
        <f t="shared" si="6"/>
        <v>1999140</v>
      </c>
      <c r="M41" s="51">
        <f t="shared" si="6"/>
        <v>5625688</v>
      </c>
      <c r="N41" s="51">
        <f t="shared" si="6"/>
        <v>13929436</v>
      </c>
      <c r="O41" s="51">
        <f t="shared" si="6"/>
        <v>0</v>
      </c>
      <c r="P41" s="51">
        <f t="shared" si="6"/>
        <v>2242754</v>
      </c>
      <c r="Q41" s="51">
        <f t="shared" si="6"/>
        <v>6800296</v>
      </c>
      <c r="R41" s="51">
        <f t="shared" si="6"/>
        <v>9043050</v>
      </c>
      <c r="S41" s="51">
        <f t="shared" si="6"/>
        <v>5774982</v>
      </c>
      <c r="T41" s="51">
        <f t="shared" si="6"/>
        <v>2699389</v>
      </c>
      <c r="U41" s="51">
        <f t="shared" si="6"/>
        <v>7201256</v>
      </c>
      <c r="V41" s="51">
        <f t="shared" si="6"/>
        <v>15675627</v>
      </c>
      <c r="W41" s="51">
        <f t="shared" si="6"/>
        <v>48960175</v>
      </c>
      <c r="X41" s="51">
        <f t="shared" si="6"/>
        <v>184450000</v>
      </c>
      <c r="Y41" s="51">
        <f t="shared" si="6"/>
        <v>-135489825</v>
      </c>
      <c r="Z41" s="52">
        <f t="shared" si="5"/>
        <v>-73.45612632149634</v>
      </c>
      <c r="AA41" s="53">
        <f>SUM(AA36:AA40)</f>
        <v>184450000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0</v>
      </c>
      <c r="F49" s="79">
        <f t="shared" si="9"/>
        <v>184450000</v>
      </c>
      <c r="G49" s="79">
        <f t="shared" si="9"/>
        <v>0</v>
      </c>
      <c r="H49" s="79">
        <f t="shared" si="9"/>
        <v>3709453</v>
      </c>
      <c r="I49" s="79">
        <f t="shared" si="9"/>
        <v>6602609</v>
      </c>
      <c r="J49" s="79">
        <f t="shared" si="9"/>
        <v>10312062</v>
      </c>
      <c r="K49" s="79">
        <f t="shared" si="9"/>
        <v>6304608</v>
      </c>
      <c r="L49" s="79">
        <f t="shared" si="9"/>
        <v>1999140</v>
      </c>
      <c r="M49" s="79">
        <f t="shared" si="9"/>
        <v>5625688</v>
      </c>
      <c r="N49" s="79">
        <f t="shared" si="9"/>
        <v>13929436</v>
      </c>
      <c r="O49" s="79">
        <f t="shared" si="9"/>
        <v>0</v>
      </c>
      <c r="P49" s="79">
        <f t="shared" si="9"/>
        <v>2242754</v>
      </c>
      <c r="Q49" s="79">
        <f t="shared" si="9"/>
        <v>6800296</v>
      </c>
      <c r="R49" s="79">
        <f t="shared" si="9"/>
        <v>9043050</v>
      </c>
      <c r="S49" s="79">
        <f t="shared" si="9"/>
        <v>5774982</v>
      </c>
      <c r="T49" s="79">
        <f t="shared" si="9"/>
        <v>2699389</v>
      </c>
      <c r="U49" s="79">
        <f t="shared" si="9"/>
        <v>7201256</v>
      </c>
      <c r="V49" s="79">
        <f t="shared" si="9"/>
        <v>15675627</v>
      </c>
      <c r="W49" s="79">
        <f t="shared" si="9"/>
        <v>48960175</v>
      </c>
      <c r="X49" s="79">
        <f t="shared" si="9"/>
        <v>184450000</v>
      </c>
      <c r="Y49" s="79">
        <f t="shared" si="9"/>
        <v>-135489825</v>
      </c>
      <c r="Z49" s="80">
        <f t="shared" si="5"/>
        <v>-73.45612632149634</v>
      </c>
      <c r="AA49" s="81">
        <f>SUM(AA41:AA48)</f>
        <v>184450000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120</v>
      </c>
      <c r="H67" s="11">
        <v>414738</v>
      </c>
      <c r="I67" s="11">
        <v>680083</v>
      </c>
      <c r="J67" s="11">
        <v>1094941</v>
      </c>
      <c r="K67" s="11">
        <v>442050</v>
      </c>
      <c r="L67" s="11">
        <v>133579</v>
      </c>
      <c r="M67" s="11">
        <v>43550</v>
      </c>
      <c r="N67" s="11">
        <v>619179</v>
      </c>
      <c r="O67" s="11"/>
      <c r="P67" s="11">
        <v>119797</v>
      </c>
      <c r="Q67" s="11">
        <v>178728</v>
      </c>
      <c r="R67" s="11">
        <v>298525</v>
      </c>
      <c r="S67" s="11">
        <v>361786</v>
      </c>
      <c r="T67" s="11">
        <v>1069537</v>
      </c>
      <c r="U67" s="11">
        <v>43824</v>
      </c>
      <c r="V67" s="11">
        <v>1475147</v>
      </c>
      <c r="W67" s="11">
        <v>3487792</v>
      </c>
      <c r="X67" s="11"/>
      <c r="Y67" s="11">
        <v>3487792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>
        <v>4794</v>
      </c>
      <c r="J68" s="11">
        <v>4794</v>
      </c>
      <c r="K68" s="11">
        <v>22314</v>
      </c>
      <c r="L68" s="11">
        <v>89507</v>
      </c>
      <c r="M68" s="11">
        <v>78349</v>
      </c>
      <c r="N68" s="11">
        <v>190170</v>
      </c>
      <c r="O68" s="11"/>
      <c r="P68" s="11">
        <v>29452</v>
      </c>
      <c r="Q68" s="11">
        <v>399985</v>
      </c>
      <c r="R68" s="11">
        <v>429437</v>
      </c>
      <c r="S68" s="11">
        <v>16500</v>
      </c>
      <c r="T68" s="11">
        <v>29621</v>
      </c>
      <c r="U68" s="11">
        <v>308141</v>
      </c>
      <c r="V68" s="11">
        <v>354262</v>
      </c>
      <c r="W68" s="11">
        <v>978663</v>
      </c>
      <c r="X68" s="11"/>
      <c r="Y68" s="11">
        <v>978663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120</v>
      </c>
      <c r="H69" s="79">
        <f t="shared" si="12"/>
        <v>414738</v>
      </c>
      <c r="I69" s="79">
        <f t="shared" si="12"/>
        <v>684877</v>
      </c>
      <c r="J69" s="79">
        <f t="shared" si="12"/>
        <v>1099735</v>
      </c>
      <c r="K69" s="79">
        <f t="shared" si="12"/>
        <v>464364</v>
      </c>
      <c r="L69" s="79">
        <f t="shared" si="12"/>
        <v>223086</v>
      </c>
      <c r="M69" s="79">
        <f t="shared" si="12"/>
        <v>121899</v>
      </c>
      <c r="N69" s="79">
        <f t="shared" si="12"/>
        <v>809349</v>
      </c>
      <c r="O69" s="79">
        <f t="shared" si="12"/>
        <v>0</v>
      </c>
      <c r="P69" s="79">
        <f t="shared" si="12"/>
        <v>149249</v>
      </c>
      <c r="Q69" s="79">
        <f t="shared" si="12"/>
        <v>578713</v>
      </c>
      <c r="R69" s="79">
        <f t="shared" si="12"/>
        <v>727962</v>
      </c>
      <c r="S69" s="79">
        <f t="shared" si="12"/>
        <v>378286</v>
      </c>
      <c r="T69" s="79">
        <f t="shared" si="12"/>
        <v>1099158</v>
      </c>
      <c r="U69" s="79">
        <f t="shared" si="12"/>
        <v>351965</v>
      </c>
      <c r="V69" s="79">
        <f t="shared" si="12"/>
        <v>1829409</v>
      </c>
      <c r="W69" s="79">
        <f t="shared" si="12"/>
        <v>4466455</v>
      </c>
      <c r="X69" s="79">
        <f t="shared" si="12"/>
        <v>0</v>
      </c>
      <c r="Y69" s="79">
        <f t="shared" si="12"/>
        <v>4466455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393857874</v>
      </c>
      <c r="D5" s="42">
        <f t="shared" si="0"/>
        <v>0</v>
      </c>
      <c r="E5" s="43">
        <f t="shared" si="0"/>
        <v>876228000</v>
      </c>
      <c r="F5" s="43">
        <f t="shared" si="0"/>
        <v>606809000</v>
      </c>
      <c r="G5" s="43">
        <f t="shared" si="0"/>
        <v>19551351</v>
      </c>
      <c r="H5" s="43">
        <f t="shared" si="0"/>
        <v>4867000</v>
      </c>
      <c r="I5" s="43">
        <f t="shared" si="0"/>
        <v>12171022</v>
      </c>
      <c r="J5" s="43">
        <f t="shared" si="0"/>
        <v>36589373</v>
      </c>
      <c r="K5" s="43">
        <f t="shared" si="0"/>
        <v>22986000</v>
      </c>
      <c r="L5" s="43">
        <f t="shared" si="0"/>
        <v>0</v>
      </c>
      <c r="M5" s="43">
        <f t="shared" si="0"/>
        <v>25097905</v>
      </c>
      <c r="N5" s="43">
        <f t="shared" si="0"/>
        <v>48083905</v>
      </c>
      <c r="O5" s="43">
        <f t="shared" si="0"/>
        <v>2472828</v>
      </c>
      <c r="P5" s="43">
        <f t="shared" si="0"/>
        <v>16696000</v>
      </c>
      <c r="Q5" s="43">
        <f t="shared" si="0"/>
        <v>40070000</v>
      </c>
      <c r="R5" s="43">
        <f t="shared" si="0"/>
        <v>59238828</v>
      </c>
      <c r="S5" s="43">
        <f t="shared" si="0"/>
        <v>16104000</v>
      </c>
      <c r="T5" s="43">
        <f t="shared" si="0"/>
        <v>10067256</v>
      </c>
      <c r="U5" s="43">
        <f t="shared" si="0"/>
        <v>8822000</v>
      </c>
      <c r="V5" s="43">
        <f t="shared" si="0"/>
        <v>34993256</v>
      </c>
      <c r="W5" s="43">
        <f t="shared" si="0"/>
        <v>178905362</v>
      </c>
      <c r="X5" s="43">
        <f t="shared" si="0"/>
        <v>606809000</v>
      </c>
      <c r="Y5" s="43">
        <f t="shared" si="0"/>
        <v>-427903638</v>
      </c>
      <c r="Z5" s="44">
        <f>+IF(X5&lt;&gt;0,+(Y5/X5)*100,0)</f>
        <v>-70.517022324982</v>
      </c>
      <c r="AA5" s="45">
        <f>SUM(AA11:AA18)</f>
        <v>606809000</v>
      </c>
    </row>
    <row r="6" spans="1:27" ht="13.5">
      <c r="A6" s="46" t="s">
        <v>32</v>
      </c>
      <c r="B6" s="47"/>
      <c r="C6" s="9">
        <v>491127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385354105</v>
      </c>
      <c r="D8" s="10"/>
      <c r="E8" s="11">
        <v>850628000</v>
      </c>
      <c r="F8" s="11">
        <v>587826000</v>
      </c>
      <c r="G8" s="11">
        <v>19551351</v>
      </c>
      <c r="H8" s="11">
        <v>4867000</v>
      </c>
      <c r="I8" s="11">
        <v>11785982</v>
      </c>
      <c r="J8" s="11">
        <v>36204333</v>
      </c>
      <c r="K8" s="11">
        <v>21898000</v>
      </c>
      <c r="L8" s="11"/>
      <c r="M8" s="11">
        <v>24026289</v>
      </c>
      <c r="N8" s="11">
        <v>45924289</v>
      </c>
      <c r="O8" s="11">
        <v>2217828</v>
      </c>
      <c r="P8" s="11">
        <v>15544000</v>
      </c>
      <c r="Q8" s="11">
        <v>32738000</v>
      </c>
      <c r="R8" s="11">
        <v>50499828</v>
      </c>
      <c r="S8" s="11">
        <v>16104000</v>
      </c>
      <c r="T8" s="11">
        <v>7520213</v>
      </c>
      <c r="U8" s="11">
        <v>15503000</v>
      </c>
      <c r="V8" s="11">
        <v>39127213</v>
      </c>
      <c r="W8" s="11">
        <v>171755663</v>
      </c>
      <c r="X8" s="11">
        <v>587826000</v>
      </c>
      <c r="Y8" s="11">
        <v>-416070337</v>
      </c>
      <c r="Z8" s="2">
        <v>-70.78</v>
      </c>
      <c r="AA8" s="15">
        <v>587826000</v>
      </c>
    </row>
    <row r="9" spans="1:27" ht="13.5">
      <c r="A9" s="46" t="s">
        <v>35</v>
      </c>
      <c r="B9" s="47"/>
      <c r="C9" s="9">
        <v>6078119</v>
      </c>
      <c r="D9" s="10"/>
      <c r="E9" s="11">
        <v>14500000</v>
      </c>
      <c r="F9" s="11">
        <v>14500000</v>
      </c>
      <c r="G9" s="11"/>
      <c r="H9" s="11"/>
      <c r="I9" s="11">
        <v>385040</v>
      </c>
      <c r="J9" s="11">
        <v>385040</v>
      </c>
      <c r="K9" s="11">
        <v>841000</v>
      </c>
      <c r="L9" s="11"/>
      <c r="M9" s="11">
        <v>1071616</v>
      </c>
      <c r="N9" s="11">
        <v>1912616</v>
      </c>
      <c r="O9" s="11"/>
      <c r="P9" s="11">
        <v>1152000</v>
      </c>
      <c r="Q9" s="11">
        <v>7332000</v>
      </c>
      <c r="R9" s="11">
        <v>8484000</v>
      </c>
      <c r="S9" s="11"/>
      <c r="T9" s="11">
        <v>2547043</v>
      </c>
      <c r="U9" s="11">
        <v>-6693000</v>
      </c>
      <c r="V9" s="11">
        <v>-4145957</v>
      </c>
      <c r="W9" s="11">
        <v>6635699</v>
      </c>
      <c r="X9" s="11">
        <v>14500000</v>
      </c>
      <c r="Y9" s="11">
        <v>-7864301</v>
      </c>
      <c r="Z9" s="2">
        <v>-54.24</v>
      </c>
      <c r="AA9" s="15">
        <v>14500000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391923351</v>
      </c>
      <c r="D11" s="50">
        <f t="shared" si="1"/>
        <v>0</v>
      </c>
      <c r="E11" s="51">
        <f t="shared" si="1"/>
        <v>865128000</v>
      </c>
      <c r="F11" s="51">
        <f t="shared" si="1"/>
        <v>602326000</v>
      </c>
      <c r="G11" s="51">
        <f t="shared" si="1"/>
        <v>19551351</v>
      </c>
      <c r="H11" s="51">
        <f t="shared" si="1"/>
        <v>4867000</v>
      </c>
      <c r="I11" s="51">
        <f t="shared" si="1"/>
        <v>12171022</v>
      </c>
      <c r="J11" s="51">
        <f t="shared" si="1"/>
        <v>36589373</v>
      </c>
      <c r="K11" s="51">
        <f t="shared" si="1"/>
        <v>22739000</v>
      </c>
      <c r="L11" s="51">
        <f t="shared" si="1"/>
        <v>0</v>
      </c>
      <c r="M11" s="51">
        <f t="shared" si="1"/>
        <v>25097905</v>
      </c>
      <c r="N11" s="51">
        <f t="shared" si="1"/>
        <v>47836905</v>
      </c>
      <c r="O11" s="51">
        <f t="shared" si="1"/>
        <v>2217828</v>
      </c>
      <c r="P11" s="51">
        <f t="shared" si="1"/>
        <v>16696000</v>
      </c>
      <c r="Q11" s="51">
        <f t="shared" si="1"/>
        <v>40070000</v>
      </c>
      <c r="R11" s="51">
        <f t="shared" si="1"/>
        <v>58983828</v>
      </c>
      <c r="S11" s="51">
        <f t="shared" si="1"/>
        <v>16104000</v>
      </c>
      <c r="T11" s="51">
        <f t="shared" si="1"/>
        <v>10067256</v>
      </c>
      <c r="U11" s="51">
        <f t="shared" si="1"/>
        <v>8810000</v>
      </c>
      <c r="V11" s="51">
        <f t="shared" si="1"/>
        <v>34981256</v>
      </c>
      <c r="W11" s="51">
        <f t="shared" si="1"/>
        <v>178391362</v>
      </c>
      <c r="X11" s="51">
        <f t="shared" si="1"/>
        <v>602326000</v>
      </c>
      <c r="Y11" s="51">
        <f t="shared" si="1"/>
        <v>-423934638</v>
      </c>
      <c r="Z11" s="52">
        <f>+IF(X11&lt;&gt;0,+(Y11/X11)*100,0)</f>
        <v>-70.38292187287283</v>
      </c>
      <c r="AA11" s="53">
        <f>SUM(AA6:AA10)</f>
        <v>602326000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1934523</v>
      </c>
      <c r="D15" s="10"/>
      <c r="E15" s="11">
        <v>11100000</v>
      </c>
      <c r="F15" s="11">
        <v>4483000</v>
      </c>
      <c r="G15" s="11"/>
      <c r="H15" s="11"/>
      <c r="I15" s="11"/>
      <c r="J15" s="11"/>
      <c r="K15" s="11">
        <v>247000</v>
      </c>
      <c r="L15" s="11"/>
      <c r="M15" s="11"/>
      <c r="N15" s="11">
        <v>247000</v>
      </c>
      <c r="O15" s="11">
        <v>255000</v>
      </c>
      <c r="P15" s="11"/>
      <c r="Q15" s="11"/>
      <c r="R15" s="11">
        <v>255000</v>
      </c>
      <c r="S15" s="11"/>
      <c r="T15" s="11"/>
      <c r="U15" s="11">
        <v>12000</v>
      </c>
      <c r="V15" s="11">
        <v>12000</v>
      </c>
      <c r="W15" s="11">
        <v>514000</v>
      </c>
      <c r="X15" s="11">
        <v>4483000</v>
      </c>
      <c r="Y15" s="11">
        <v>-3969000</v>
      </c>
      <c r="Z15" s="2">
        <v>-88.53</v>
      </c>
      <c r="AA15" s="15">
        <v>4483000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81524000</v>
      </c>
      <c r="F20" s="60">
        <f t="shared" si="2"/>
        <v>71623000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71623000</v>
      </c>
      <c r="Y20" s="60">
        <f t="shared" si="2"/>
        <v>-71623000</v>
      </c>
      <c r="Z20" s="61">
        <f>+IF(X20&lt;&gt;0,+(Y20/X20)*100,0)</f>
        <v>-100</v>
      </c>
      <c r="AA20" s="62">
        <f>SUM(AA26:AA33)</f>
        <v>71623000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81524000</v>
      </c>
      <c r="F23" s="11">
        <v>11000000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11000000</v>
      </c>
      <c r="Y23" s="11">
        <v>-11000000</v>
      </c>
      <c r="Z23" s="2">
        <v>-100</v>
      </c>
      <c r="AA23" s="15">
        <v>11000000</v>
      </c>
    </row>
    <row r="24" spans="1:27" ht="13.5">
      <c r="A24" s="46" t="s">
        <v>35</v>
      </c>
      <c r="B24" s="47"/>
      <c r="C24" s="9"/>
      <c r="D24" s="10"/>
      <c r="E24" s="11"/>
      <c r="F24" s="11">
        <v>60623000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60623000</v>
      </c>
      <c r="Y24" s="11">
        <v>-60623000</v>
      </c>
      <c r="Z24" s="2">
        <v>-100</v>
      </c>
      <c r="AA24" s="15">
        <v>60623000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81524000</v>
      </c>
      <c r="F26" s="51">
        <f t="shared" si="3"/>
        <v>71623000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71623000</v>
      </c>
      <c r="Y26" s="51">
        <f t="shared" si="3"/>
        <v>-71623000</v>
      </c>
      <c r="Z26" s="52">
        <f>+IF(X26&lt;&gt;0,+(Y26/X26)*100,0)</f>
        <v>-100</v>
      </c>
      <c r="AA26" s="53">
        <f>SUM(AA21:AA25)</f>
        <v>71623000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491127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385354105</v>
      </c>
      <c r="D38" s="10">
        <f t="shared" si="4"/>
        <v>0</v>
      </c>
      <c r="E38" s="11">
        <f t="shared" si="4"/>
        <v>932152000</v>
      </c>
      <c r="F38" s="11">
        <f t="shared" si="4"/>
        <v>598826000</v>
      </c>
      <c r="G38" s="11">
        <f t="shared" si="4"/>
        <v>19551351</v>
      </c>
      <c r="H38" s="11">
        <f t="shared" si="4"/>
        <v>4867000</v>
      </c>
      <c r="I38" s="11">
        <f t="shared" si="4"/>
        <v>11785982</v>
      </c>
      <c r="J38" s="11">
        <f t="shared" si="4"/>
        <v>36204333</v>
      </c>
      <c r="K38" s="11">
        <f t="shared" si="4"/>
        <v>21898000</v>
      </c>
      <c r="L38" s="11">
        <f t="shared" si="4"/>
        <v>0</v>
      </c>
      <c r="M38" s="11">
        <f t="shared" si="4"/>
        <v>24026289</v>
      </c>
      <c r="N38" s="11">
        <f t="shared" si="4"/>
        <v>45924289</v>
      </c>
      <c r="O38" s="11">
        <f t="shared" si="4"/>
        <v>2217828</v>
      </c>
      <c r="P38" s="11">
        <f t="shared" si="4"/>
        <v>15544000</v>
      </c>
      <c r="Q38" s="11">
        <f t="shared" si="4"/>
        <v>32738000</v>
      </c>
      <c r="R38" s="11">
        <f t="shared" si="4"/>
        <v>50499828</v>
      </c>
      <c r="S38" s="11">
        <f t="shared" si="4"/>
        <v>16104000</v>
      </c>
      <c r="T38" s="11">
        <f t="shared" si="4"/>
        <v>7520213</v>
      </c>
      <c r="U38" s="11">
        <f t="shared" si="4"/>
        <v>15503000</v>
      </c>
      <c r="V38" s="11">
        <f t="shared" si="4"/>
        <v>39127213</v>
      </c>
      <c r="W38" s="11">
        <f t="shared" si="4"/>
        <v>171755663</v>
      </c>
      <c r="X38" s="11">
        <f t="shared" si="4"/>
        <v>598826000</v>
      </c>
      <c r="Y38" s="11">
        <f t="shared" si="4"/>
        <v>-427070337</v>
      </c>
      <c r="Z38" s="2">
        <f t="shared" si="5"/>
        <v>-71.31793492600522</v>
      </c>
      <c r="AA38" s="15">
        <f>AA8+AA23</f>
        <v>598826000</v>
      </c>
    </row>
    <row r="39" spans="1:27" ht="13.5">
      <c r="A39" s="46" t="s">
        <v>35</v>
      </c>
      <c r="B39" s="47"/>
      <c r="C39" s="9">
        <f t="shared" si="4"/>
        <v>6078119</v>
      </c>
      <c r="D39" s="10">
        <f t="shared" si="4"/>
        <v>0</v>
      </c>
      <c r="E39" s="11">
        <f t="shared" si="4"/>
        <v>14500000</v>
      </c>
      <c r="F39" s="11">
        <f t="shared" si="4"/>
        <v>75123000</v>
      </c>
      <c r="G39" s="11">
        <f t="shared" si="4"/>
        <v>0</v>
      </c>
      <c r="H39" s="11">
        <f t="shared" si="4"/>
        <v>0</v>
      </c>
      <c r="I39" s="11">
        <f t="shared" si="4"/>
        <v>385040</v>
      </c>
      <c r="J39" s="11">
        <f t="shared" si="4"/>
        <v>385040</v>
      </c>
      <c r="K39" s="11">
        <f t="shared" si="4"/>
        <v>841000</v>
      </c>
      <c r="L39" s="11">
        <f t="shared" si="4"/>
        <v>0</v>
      </c>
      <c r="M39" s="11">
        <f t="shared" si="4"/>
        <v>1071616</v>
      </c>
      <c r="N39" s="11">
        <f t="shared" si="4"/>
        <v>1912616</v>
      </c>
      <c r="O39" s="11">
        <f t="shared" si="4"/>
        <v>0</v>
      </c>
      <c r="P39" s="11">
        <f t="shared" si="4"/>
        <v>1152000</v>
      </c>
      <c r="Q39" s="11">
        <f t="shared" si="4"/>
        <v>7332000</v>
      </c>
      <c r="R39" s="11">
        <f t="shared" si="4"/>
        <v>8484000</v>
      </c>
      <c r="S39" s="11">
        <f t="shared" si="4"/>
        <v>0</v>
      </c>
      <c r="T39" s="11">
        <f t="shared" si="4"/>
        <v>2547043</v>
      </c>
      <c r="U39" s="11">
        <f t="shared" si="4"/>
        <v>-6693000</v>
      </c>
      <c r="V39" s="11">
        <f t="shared" si="4"/>
        <v>-4145957</v>
      </c>
      <c r="W39" s="11">
        <f t="shared" si="4"/>
        <v>6635699</v>
      </c>
      <c r="X39" s="11">
        <f t="shared" si="4"/>
        <v>75123000</v>
      </c>
      <c r="Y39" s="11">
        <f t="shared" si="4"/>
        <v>-68487301</v>
      </c>
      <c r="Z39" s="2">
        <f t="shared" si="5"/>
        <v>-91.16688763760766</v>
      </c>
      <c r="AA39" s="15">
        <f>AA9+AA24</f>
        <v>75123000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391923351</v>
      </c>
      <c r="D41" s="50">
        <f t="shared" si="6"/>
        <v>0</v>
      </c>
      <c r="E41" s="51">
        <f t="shared" si="6"/>
        <v>946652000</v>
      </c>
      <c r="F41" s="51">
        <f t="shared" si="6"/>
        <v>673949000</v>
      </c>
      <c r="G41" s="51">
        <f t="shared" si="6"/>
        <v>19551351</v>
      </c>
      <c r="H41" s="51">
        <f t="shared" si="6"/>
        <v>4867000</v>
      </c>
      <c r="I41" s="51">
        <f t="shared" si="6"/>
        <v>12171022</v>
      </c>
      <c r="J41" s="51">
        <f t="shared" si="6"/>
        <v>36589373</v>
      </c>
      <c r="K41" s="51">
        <f t="shared" si="6"/>
        <v>22739000</v>
      </c>
      <c r="L41" s="51">
        <f t="shared" si="6"/>
        <v>0</v>
      </c>
      <c r="M41" s="51">
        <f t="shared" si="6"/>
        <v>25097905</v>
      </c>
      <c r="N41" s="51">
        <f t="shared" si="6"/>
        <v>47836905</v>
      </c>
      <c r="O41" s="51">
        <f t="shared" si="6"/>
        <v>2217828</v>
      </c>
      <c r="P41" s="51">
        <f t="shared" si="6"/>
        <v>16696000</v>
      </c>
      <c r="Q41" s="51">
        <f t="shared" si="6"/>
        <v>40070000</v>
      </c>
      <c r="R41" s="51">
        <f t="shared" si="6"/>
        <v>58983828</v>
      </c>
      <c r="S41" s="51">
        <f t="shared" si="6"/>
        <v>16104000</v>
      </c>
      <c r="T41" s="51">
        <f t="shared" si="6"/>
        <v>10067256</v>
      </c>
      <c r="U41" s="51">
        <f t="shared" si="6"/>
        <v>8810000</v>
      </c>
      <c r="V41" s="51">
        <f t="shared" si="6"/>
        <v>34981256</v>
      </c>
      <c r="W41" s="51">
        <f t="shared" si="6"/>
        <v>178391362</v>
      </c>
      <c r="X41" s="51">
        <f t="shared" si="6"/>
        <v>673949000</v>
      </c>
      <c r="Y41" s="51">
        <f t="shared" si="6"/>
        <v>-495557638</v>
      </c>
      <c r="Z41" s="52">
        <f t="shared" si="5"/>
        <v>-73.53043598254467</v>
      </c>
      <c r="AA41" s="53">
        <f>SUM(AA36:AA40)</f>
        <v>673949000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1934523</v>
      </c>
      <c r="D45" s="66">
        <f t="shared" si="7"/>
        <v>0</v>
      </c>
      <c r="E45" s="67">
        <f t="shared" si="7"/>
        <v>11100000</v>
      </c>
      <c r="F45" s="67">
        <f t="shared" si="7"/>
        <v>4483000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247000</v>
      </c>
      <c r="L45" s="67">
        <f t="shared" si="7"/>
        <v>0</v>
      </c>
      <c r="M45" s="67">
        <f t="shared" si="7"/>
        <v>0</v>
      </c>
      <c r="N45" s="67">
        <f t="shared" si="7"/>
        <v>247000</v>
      </c>
      <c r="O45" s="67">
        <f t="shared" si="7"/>
        <v>255000</v>
      </c>
      <c r="P45" s="67">
        <f t="shared" si="7"/>
        <v>0</v>
      </c>
      <c r="Q45" s="67">
        <f t="shared" si="7"/>
        <v>0</v>
      </c>
      <c r="R45" s="67">
        <f t="shared" si="7"/>
        <v>255000</v>
      </c>
      <c r="S45" s="67">
        <f t="shared" si="7"/>
        <v>0</v>
      </c>
      <c r="T45" s="67">
        <f t="shared" si="7"/>
        <v>0</v>
      </c>
      <c r="U45" s="67">
        <f t="shared" si="7"/>
        <v>12000</v>
      </c>
      <c r="V45" s="67">
        <f t="shared" si="7"/>
        <v>12000</v>
      </c>
      <c r="W45" s="67">
        <f t="shared" si="7"/>
        <v>514000</v>
      </c>
      <c r="X45" s="67">
        <f t="shared" si="7"/>
        <v>4483000</v>
      </c>
      <c r="Y45" s="67">
        <f t="shared" si="7"/>
        <v>-3969000</v>
      </c>
      <c r="Z45" s="69">
        <f t="shared" si="5"/>
        <v>-88.5344635288869</v>
      </c>
      <c r="AA45" s="68">
        <f t="shared" si="8"/>
        <v>4483000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393857874</v>
      </c>
      <c r="D49" s="78">
        <f t="shared" si="9"/>
        <v>0</v>
      </c>
      <c r="E49" s="79">
        <f t="shared" si="9"/>
        <v>957752000</v>
      </c>
      <c r="F49" s="79">
        <f t="shared" si="9"/>
        <v>678432000</v>
      </c>
      <c r="G49" s="79">
        <f t="shared" si="9"/>
        <v>19551351</v>
      </c>
      <c r="H49" s="79">
        <f t="shared" si="9"/>
        <v>4867000</v>
      </c>
      <c r="I49" s="79">
        <f t="shared" si="9"/>
        <v>12171022</v>
      </c>
      <c r="J49" s="79">
        <f t="shared" si="9"/>
        <v>36589373</v>
      </c>
      <c r="K49" s="79">
        <f t="shared" si="9"/>
        <v>22986000</v>
      </c>
      <c r="L49" s="79">
        <f t="shared" si="9"/>
        <v>0</v>
      </c>
      <c r="M49" s="79">
        <f t="shared" si="9"/>
        <v>25097905</v>
      </c>
      <c r="N49" s="79">
        <f t="shared" si="9"/>
        <v>48083905</v>
      </c>
      <c r="O49" s="79">
        <f t="shared" si="9"/>
        <v>2472828</v>
      </c>
      <c r="P49" s="79">
        <f t="shared" si="9"/>
        <v>16696000</v>
      </c>
      <c r="Q49" s="79">
        <f t="shared" si="9"/>
        <v>40070000</v>
      </c>
      <c r="R49" s="79">
        <f t="shared" si="9"/>
        <v>59238828</v>
      </c>
      <c r="S49" s="79">
        <f t="shared" si="9"/>
        <v>16104000</v>
      </c>
      <c r="T49" s="79">
        <f t="shared" si="9"/>
        <v>10067256</v>
      </c>
      <c r="U49" s="79">
        <f t="shared" si="9"/>
        <v>8822000</v>
      </c>
      <c r="V49" s="79">
        <f t="shared" si="9"/>
        <v>34993256</v>
      </c>
      <c r="W49" s="79">
        <f t="shared" si="9"/>
        <v>178905362</v>
      </c>
      <c r="X49" s="79">
        <f t="shared" si="9"/>
        <v>678432000</v>
      </c>
      <c r="Y49" s="79">
        <f t="shared" si="9"/>
        <v>-499526638</v>
      </c>
      <c r="Z49" s="80">
        <f t="shared" si="5"/>
        <v>-73.62958085703505</v>
      </c>
      <c r="AA49" s="81">
        <f>SUM(AA41:AA48)</f>
        <v>678432000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35950000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35950000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35950000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35000000</v>
      </c>
      <c r="D65" s="10">
        <v>38200000</v>
      </c>
      <c r="E65" s="11"/>
      <c r="F65" s="11">
        <v>38200000</v>
      </c>
      <c r="G65" s="11">
        <v>9932513</v>
      </c>
      <c r="H65" s="11">
        <v>9580275</v>
      </c>
      <c r="I65" s="11">
        <v>10008460</v>
      </c>
      <c r="J65" s="11">
        <v>29521248</v>
      </c>
      <c r="K65" s="11">
        <v>12047049</v>
      </c>
      <c r="L65" s="11"/>
      <c r="M65" s="11">
        <v>9680940</v>
      </c>
      <c r="N65" s="11">
        <v>21727989</v>
      </c>
      <c r="O65" s="11">
        <v>10379001</v>
      </c>
      <c r="P65" s="11">
        <v>10491762</v>
      </c>
      <c r="Q65" s="11">
        <v>10669158</v>
      </c>
      <c r="R65" s="11">
        <v>31539921</v>
      </c>
      <c r="S65" s="11">
        <v>12248116</v>
      </c>
      <c r="T65" s="11">
        <v>8107747</v>
      </c>
      <c r="U65" s="11">
        <v>11223000</v>
      </c>
      <c r="V65" s="11">
        <v>31578863</v>
      </c>
      <c r="W65" s="11">
        <v>114368021</v>
      </c>
      <c r="X65" s="11">
        <v>38200000</v>
      </c>
      <c r="Y65" s="11">
        <v>76168021</v>
      </c>
      <c r="Z65" s="2">
        <v>199.39</v>
      </c>
      <c r="AA65" s="15"/>
    </row>
    <row r="66" spans="1:27" ht="13.5">
      <c r="A66" s="86" t="s">
        <v>54</v>
      </c>
      <c r="B66" s="93"/>
      <c r="C66" s="12"/>
      <c r="D66" s="13"/>
      <c r="E66" s="14">
        <v>35950000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651486</v>
      </c>
      <c r="H68" s="11">
        <v>1599239</v>
      </c>
      <c r="I68" s="11">
        <v>2322641</v>
      </c>
      <c r="J68" s="11">
        <v>4573366</v>
      </c>
      <c r="K68" s="11">
        <v>1727101</v>
      </c>
      <c r="L68" s="11"/>
      <c r="M68" s="11">
        <v>6258576</v>
      </c>
      <c r="N68" s="11">
        <v>7985677</v>
      </c>
      <c r="O68" s="11">
        <v>3670524</v>
      </c>
      <c r="P68" s="11">
        <v>5139812</v>
      </c>
      <c r="Q68" s="11">
        <v>1800363</v>
      </c>
      <c r="R68" s="11">
        <v>10610699</v>
      </c>
      <c r="S68" s="11">
        <v>3182971</v>
      </c>
      <c r="T68" s="11">
        <v>8726045</v>
      </c>
      <c r="U68" s="11">
        <v>8726045</v>
      </c>
      <c r="V68" s="11">
        <v>20635061</v>
      </c>
      <c r="W68" s="11">
        <v>43804803</v>
      </c>
      <c r="X68" s="11"/>
      <c r="Y68" s="11">
        <v>43804803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35000000</v>
      </c>
      <c r="D69" s="78">
        <f t="shared" si="12"/>
        <v>38200000</v>
      </c>
      <c r="E69" s="79">
        <f t="shared" si="12"/>
        <v>35950000</v>
      </c>
      <c r="F69" s="79">
        <f t="shared" si="12"/>
        <v>38200000</v>
      </c>
      <c r="G69" s="79">
        <f t="shared" si="12"/>
        <v>10583999</v>
      </c>
      <c r="H69" s="79">
        <f t="shared" si="12"/>
        <v>11179514</v>
      </c>
      <c r="I69" s="79">
        <f t="shared" si="12"/>
        <v>12331101</v>
      </c>
      <c r="J69" s="79">
        <f t="shared" si="12"/>
        <v>34094614</v>
      </c>
      <c r="K69" s="79">
        <f t="shared" si="12"/>
        <v>13774150</v>
      </c>
      <c r="L69" s="79">
        <f t="shared" si="12"/>
        <v>0</v>
      </c>
      <c r="M69" s="79">
        <f t="shared" si="12"/>
        <v>15939516</v>
      </c>
      <c r="N69" s="79">
        <f t="shared" si="12"/>
        <v>29713666</v>
      </c>
      <c r="O69" s="79">
        <f t="shared" si="12"/>
        <v>14049525</v>
      </c>
      <c r="P69" s="79">
        <f t="shared" si="12"/>
        <v>15631574</v>
      </c>
      <c r="Q69" s="79">
        <f t="shared" si="12"/>
        <v>12469521</v>
      </c>
      <c r="R69" s="79">
        <f t="shared" si="12"/>
        <v>42150620</v>
      </c>
      <c r="S69" s="79">
        <f t="shared" si="12"/>
        <v>15431087</v>
      </c>
      <c r="T69" s="79">
        <f t="shared" si="12"/>
        <v>16833792</v>
      </c>
      <c r="U69" s="79">
        <f t="shared" si="12"/>
        <v>19949045</v>
      </c>
      <c r="V69" s="79">
        <f t="shared" si="12"/>
        <v>52213924</v>
      </c>
      <c r="W69" s="79">
        <f t="shared" si="12"/>
        <v>158172824</v>
      </c>
      <c r="X69" s="79">
        <f t="shared" si="12"/>
        <v>38200000</v>
      </c>
      <c r="Y69" s="79">
        <f t="shared" si="12"/>
        <v>119972824</v>
      </c>
      <c r="Z69" s="80">
        <f>+IF(X69&lt;&gt;0,+(Y69/X69)*100,0)</f>
        <v>314.06498429319373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380672944</v>
      </c>
      <c r="D5" s="42">
        <f t="shared" si="0"/>
        <v>0</v>
      </c>
      <c r="E5" s="43">
        <f t="shared" si="0"/>
        <v>169362510</v>
      </c>
      <c r="F5" s="43">
        <f t="shared" si="0"/>
        <v>231296562</v>
      </c>
      <c r="G5" s="43">
        <f t="shared" si="0"/>
        <v>4756820</v>
      </c>
      <c r="H5" s="43">
        <f t="shared" si="0"/>
        <v>4519613</v>
      </c>
      <c r="I5" s="43">
        <f t="shared" si="0"/>
        <v>14630051</v>
      </c>
      <c r="J5" s="43">
        <f t="shared" si="0"/>
        <v>23906484</v>
      </c>
      <c r="K5" s="43">
        <f t="shared" si="0"/>
        <v>4234237</v>
      </c>
      <c r="L5" s="43">
        <f t="shared" si="0"/>
        <v>13562089</v>
      </c>
      <c r="M5" s="43">
        <f t="shared" si="0"/>
        <v>11311736</v>
      </c>
      <c r="N5" s="43">
        <f t="shared" si="0"/>
        <v>29108062</v>
      </c>
      <c r="O5" s="43">
        <f t="shared" si="0"/>
        <v>2233969</v>
      </c>
      <c r="P5" s="43">
        <f t="shared" si="0"/>
        <v>8414807</v>
      </c>
      <c r="Q5" s="43">
        <f t="shared" si="0"/>
        <v>17295956</v>
      </c>
      <c r="R5" s="43">
        <f t="shared" si="0"/>
        <v>27944732</v>
      </c>
      <c r="S5" s="43">
        <f t="shared" si="0"/>
        <v>11839912</v>
      </c>
      <c r="T5" s="43">
        <f t="shared" si="0"/>
        <v>9253987</v>
      </c>
      <c r="U5" s="43">
        <f t="shared" si="0"/>
        <v>23494946</v>
      </c>
      <c r="V5" s="43">
        <f t="shared" si="0"/>
        <v>44588845</v>
      </c>
      <c r="W5" s="43">
        <f t="shared" si="0"/>
        <v>125548123</v>
      </c>
      <c r="X5" s="43">
        <f t="shared" si="0"/>
        <v>231296562</v>
      </c>
      <c r="Y5" s="43">
        <f t="shared" si="0"/>
        <v>-105748439</v>
      </c>
      <c r="Z5" s="44">
        <f>+IF(X5&lt;&gt;0,+(Y5/X5)*100,0)</f>
        <v>-45.719849048167</v>
      </c>
      <c r="AA5" s="45">
        <f>SUM(AA11:AA18)</f>
        <v>231296562</v>
      </c>
    </row>
    <row r="6" spans="1:27" ht="13.5">
      <c r="A6" s="46" t="s">
        <v>32</v>
      </c>
      <c r="B6" s="47"/>
      <c r="C6" s="9">
        <v>330496754</v>
      </c>
      <c r="D6" s="10"/>
      <c r="E6" s="11">
        <v>82766420</v>
      </c>
      <c r="F6" s="11">
        <v>126078546</v>
      </c>
      <c r="G6" s="11">
        <v>1278300</v>
      </c>
      <c r="H6" s="11">
        <v>2397717</v>
      </c>
      <c r="I6" s="11">
        <v>13447237</v>
      </c>
      <c r="J6" s="11">
        <v>17123254</v>
      </c>
      <c r="K6" s="11">
        <v>1802739</v>
      </c>
      <c r="L6" s="11">
        <v>12713178</v>
      </c>
      <c r="M6" s="11">
        <v>11108199</v>
      </c>
      <c r="N6" s="11">
        <v>25624116</v>
      </c>
      <c r="O6" s="11">
        <v>1394096</v>
      </c>
      <c r="P6" s="11">
        <v>8287711</v>
      </c>
      <c r="Q6" s="11">
        <v>16932391</v>
      </c>
      <c r="R6" s="11">
        <v>26614198</v>
      </c>
      <c r="S6" s="11">
        <v>10457089</v>
      </c>
      <c r="T6" s="11">
        <v>9097647</v>
      </c>
      <c r="U6" s="11">
        <v>16313216</v>
      </c>
      <c r="V6" s="11">
        <v>35867952</v>
      </c>
      <c r="W6" s="11">
        <v>105229520</v>
      </c>
      <c r="X6" s="11">
        <v>126078546</v>
      </c>
      <c r="Y6" s="11">
        <v>-20849026</v>
      </c>
      <c r="Z6" s="2">
        <v>-16.54</v>
      </c>
      <c r="AA6" s="15">
        <v>126078546</v>
      </c>
    </row>
    <row r="7" spans="1:27" ht="13.5">
      <c r="A7" s="46" t="s">
        <v>33</v>
      </c>
      <c r="B7" s="47"/>
      <c r="C7" s="9">
        <v>15645358</v>
      </c>
      <c r="D7" s="10"/>
      <c r="E7" s="11">
        <v>33330000</v>
      </c>
      <c r="F7" s="11">
        <v>25454740</v>
      </c>
      <c r="G7" s="11">
        <v>127362</v>
      </c>
      <c r="H7" s="11">
        <v>2120205</v>
      </c>
      <c r="I7" s="11">
        <v>1182814</v>
      </c>
      <c r="J7" s="11">
        <v>3430381</v>
      </c>
      <c r="K7" s="11">
        <v>2404336</v>
      </c>
      <c r="L7" s="11">
        <v>801633</v>
      </c>
      <c r="M7" s="11">
        <v>47421</v>
      </c>
      <c r="N7" s="11">
        <v>3253390</v>
      </c>
      <c r="O7" s="11">
        <v>797186</v>
      </c>
      <c r="P7" s="11">
        <v>118462</v>
      </c>
      <c r="Q7" s="11">
        <v>266655</v>
      </c>
      <c r="R7" s="11">
        <v>1182303</v>
      </c>
      <c r="S7" s="11">
        <v>744384</v>
      </c>
      <c r="T7" s="11">
        <v>10656</v>
      </c>
      <c r="U7" s="11">
        <v>4649628</v>
      </c>
      <c r="V7" s="11">
        <v>5404668</v>
      </c>
      <c r="W7" s="11">
        <v>13270742</v>
      </c>
      <c r="X7" s="11">
        <v>25454740</v>
      </c>
      <c r="Y7" s="11">
        <v>-12183998</v>
      </c>
      <c r="Z7" s="2">
        <v>-47.87</v>
      </c>
      <c r="AA7" s="15">
        <v>25454740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100000</v>
      </c>
      <c r="F10" s="11">
        <v>100000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100000</v>
      </c>
      <c r="Y10" s="11">
        <v>-100000</v>
      </c>
      <c r="Z10" s="2">
        <v>-100</v>
      </c>
      <c r="AA10" s="15">
        <v>100000</v>
      </c>
    </row>
    <row r="11" spans="1:27" ht="13.5">
      <c r="A11" s="48" t="s">
        <v>37</v>
      </c>
      <c r="B11" s="47"/>
      <c r="C11" s="49">
        <f aca="true" t="shared" si="1" ref="C11:Y11">SUM(C6:C10)</f>
        <v>346142112</v>
      </c>
      <c r="D11" s="50">
        <f t="shared" si="1"/>
        <v>0</v>
      </c>
      <c r="E11" s="51">
        <f t="shared" si="1"/>
        <v>116196420</v>
      </c>
      <c r="F11" s="51">
        <f t="shared" si="1"/>
        <v>151633286</v>
      </c>
      <c r="G11" s="51">
        <f t="shared" si="1"/>
        <v>1405662</v>
      </c>
      <c r="H11" s="51">
        <f t="shared" si="1"/>
        <v>4517922</v>
      </c>
      <c r="I11" s="51">
        <f t="shared" si="1"/>
        <v>14630051</v>
      </c>
      <c r="J11" s="51">
        <f t="shared" si="1"/>
        <v>20553635</v>
      </c>
      <c r="K11" s="51">
        <f t="shared" si="1"/>
        <v>4207075</v>
      </c>
      <c r="L11" s="51">
        <f t="shared" si="1"/>
        <v>13514811</v>
      </c>
      <c r="M11" s="51">
        <f t="shared" si="1"/>
        <v>11155620</v>
      </c>
      <c r="N11" s="51">
        <f t="shared" si="1"/>
        <v>28877506</v>
      </c>
      <c r="O11" s="51">
        <f t="shared" si="1"/>
        <v>2191282</v>
      </c>
      <c r="P11" s="51">
        <f t="shared" si="1"/>
        <v>8406173</v>
      </c>
      <c r="Q11" s="51">
        <f t="shared" si="1"/>
        <v>17199046</v>
      </c>
      <c r="R11" s="51">
        <f t="shared" si="1"/>
        <v>27796501</v>
      </c>
      <c r="S11" s="51">
        <f t="shared" si="1"/>
        <v>11201473</v>
      </c>
      <c r="T11" s="51">
        <f t="shared" si="1"/>
        <v>9108303</v>
      </c>
      <c r="U11" s="51">
        <f t="shared" si="1"/>
        <v>20962844</v>
      </c>
      <c r="V11" s="51">
        <f t="shared" si="1"/>
        <v>41272620</v>
      </c>
      <c r="W11" s="51">
        <f t="shared" si="1"/>
        <v>118500262</v>
      </c>
      <c r="X11" s="51">
        <f t="shared" si="1"/>
        <v>151633286</v>
      </c>
      <c r="Y11" s="51">
        <f t="shared" si="1"/>
        <v>-33133024</v>
      </c>
      <c r="Z11" s="52">
        <f>+IF(X11&lt;&gt;0,+(Y11/X11)*100,0)</f>
        <v>-21.850759074099336</v>
      </c>
      <c r="AA11" s="53">
        <f>SUM(AA6:AA10)</f>
        <v>151633286</v>
      </c>
    </row>
    <row r="12" spans="1:27" ht="13.5">
      <c r="A12" s="54" t="s">
        <v>38</v>
      </c>
      <c r="B12" s="35"/>
      <c r="C12" s="9">
        <v>32150</v>
      </c>
      <c r="D12" s="10"/>
      <c r="E12" s="11">
        <v>48006090</v>
      </c>
      <c r="F12" s="11">
        <v>72960270</v>
      </c>
      <c r="G12" s="11">
        <v>3348000</v>
      </c>
      <c r="H12" s="11"/>
      <c r="I12" s="11"/>
      <c r="J12" s="11">
        <v>3348000</v>
      </c>
      <c r="K12" s="11"/>
      <c r="L12" s="11"/>
      <c r="M12" s="11"/>
      <c r="N12" s="11"/>
      <c r="O12" s="11"/>
      <c r="P12" s="11"/>
      <c r="Q12" s="11"/>
      <c r="R12" s="11"/>
      <c r="S12" s="11"/>
      <c r="T12" s="11">
        <v>1980</v>
      </c>
      <c r="U12" s="11">
        <v>31657</v>
      </c>
      <c r="V12" s="11">
        <v>33637</v>
      </c>
      <c r="W12" s="11">
        <v>3381637</v>
      </c>
      <c r="X12" s="11">
        <v>72960270</v>
      </c>
      <c r="Y12" s="11">
        <v>-69578633</v>
      </c>
      <c r="Z12" s="2">
        <v>-95.37</v>
      </c>
      <c r="AA12" s="15">
        <v>72960270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19805000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14582803</v>
      </c>
      <c r="D15" s="10"/>
      <c r="E15" s="11">
        <v>5160000</v>
      </c>
      <c r="F15" s="11">
        <v>6703006</v>
      </c>
      <c r="G15" s="11">
        <v>3158</v>
      </c>
      <c r="H15" s="11">
        <v>1691</v>
      </c>
      <c r="I15" s="11"/>
      <c r="J15" s="11">
        <v>4849</v>
      </c>
      <c r="K15" s="11">
        <v>27162</v>
      </c>
      <c r="L15" s="11">
        <v>47278</v>
      </c>
      <c r="M15" s="11">
        <v>156116</v>
      </c>
      <c r="N15" s="11">
        <v>230556</v>
      </c>
      <c r="O15" s="11">
        <v>42687</v>
      </c>
      <c r="P15" s="11">
        <v>8634</v>
      </c>
      <c r="Q15" s="11">
        <v>96910</v>
      </c>
      <c r="R15" s="11">
        <v>148231</v>
      </c>
      <c r="S15" s="11">
        <v>638439</v>
      </c>
      <c r="T15" s="11">
        <v>143704</v>
      </c>
      <c r="U15" s="11">
        <v>2500445</v>
      </c>
      <c r="V15" s="11">
        <v>3282588</v>
      </c>
      <c r="W15" s="11">
        <v>3666224</v>
      </c>
      <c r="X15" s="11">
        <v>6703006</v>
      </c>
      <c r="Y15" s="11">
        <v>-3036782</v>
      </c>
      <c r="Z15" s="2">
        <v>-45.3</v>
      </c>
      <c r="AA15" s="15">
        <v>6703006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110879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1566460</v>
      </c>
      <c r="F20" s="60">
        <f t="shared" si="2"/>
        <v>1466460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356400</v>
      </c>
      <c r="Q20" s="60">
        <f t="shared" si="2"/>
        <v>21300</v>
      </c>
      <c r="R20" s="60">
        <f t="shared" si="2"/>
        <v>377700</v>
      </c>
      <c r="S20" s="60">
        <f t="shared" si="2"/>
        <v>174794</v>
      </c>
      <c r="T20" s="60">
        <f t="shared" si="2"/>
        <v>-87900</v>
      </c>
      <c r="U20" s="60">
        <f t="shared" si="2"/>
        <v>99602</v>
      </c>
      <c r="V20" s="60">
        <f t="shared" si="2"/>
        <v>186496</v>
      </c>
      <c r="W20" s="60">
        <f t="shared" si="2"/>
        <v>564196</v>
      </c>
      <c r="X20" s="60">
        <f t="shared" si="2"/>
        <v>1466460</v>
      </c>
      <c r="Y20" s="60">
        <f t="shared" si="2"/>
        <v>-902264</v>
      </c>
      <c r="Z20" s="61">
        <f>+IF(X20&lt;&gt;0,+(Y20/X20)*100,0)</f>
        <v>-61.52666966708945</v>
      </c>
      <c r="AA20" s="62">
        <f>SUM(AA26:AA33)</f>
        <v>1466460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1000000</v>
      </c>
      <c r="F27" s="11">
        <v>800000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800000</v>
      </c>
      <c r="Y27" s="11">
        <v>-800000</v>
      </c>
      <c r="Z27" s="2">
        <v>-100</v>
      </c>
      <c r="AA27" s="15">
        <v>800000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566460</v>
      </c>
      <c r="F30" s="11">
        <v>666460</v>
      </c>
      <c r="G30" s="11"/>
      <c r="H30" s="11"/>
      <c r="I30" s="11"/>
      <c r="J30" s="11"/>
      <c r="K30" s="11"/>
      <c r="L30" s="11"/>
      <c r="M30" s="11"/>
      <c r="N30" s="11"/>
      <c r="O30" s="11"/>
      <c r="P30" s="11">
        <v>356400</v>
      </c>
      <c r="Q30" s="11">
        <v>21300</v>
      </c>
      <c r="R30" s="11">
        <v>377700</v>
      </c>
      <c r="S30" s="11">
        <v>174794</v>
      </c>
      <c r="T30" s="11">
        <v>-87900</v>
      </c>
      <c r="U30" s="11">
        <v>99602</v>
      </c>
      <c r="V30" s="11">
        <v>186496</v>
      </c>
      <c r="W30" s="11">
        <v>564196</v>
      </c>
      <c r="X30" s="11">
        <v>666460</v>
      </c>
      <c r="Y30" s="11">
        <v>-102264</v>
      </c>
      <c r="Z30" s="2">
        <v>-15.34</v>
      </c>
      <c r="AA30" s="15">
        <v>666460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330496754</v>
      </c>
      <c r="D36" s="10">
        <f t="shared" si="4"/>
        <v>0</v>
      </c>
      <c r="E36" s="11">
        <f t="shared" si="4"/>
        <v>82766420</v>
      </c>
      <c r="F36" s="11">
        <f t="shared" si="4"/>
        <v>126078546</v>
      </c>
      <c r="G36" s="11">
        <f t="shared" si="4"/>
        <v>1278300</v>
      </c>
      <c r="H36" s="11">
        <f t="shared" si="4"/>
        <v>2397717</v>
      </c>
      <c r="I36" s="11">
        <f t="shared" si="4"/>
        <v>13447237</v>
      </c>
      <c r="J36" s="11">
        <f t="shared" si="4"/>
        <v>17123254</v>
      </c>
      <c r="K36" s="11">
        <f t="shared" si="4"/>
        <v>1802739</v>
      </c>
      <c r="L36" s="11">
        <f t="shared" si="4"/>
        <v>12713178</v>
      </c>
      <c r="M36" s="11">
        <f t="shared" si="4"/>
        <v>11108199</v>
      </c>
      <c r="N36" s="11">
        <f t="shared" si="4"/>
        <v>25624116</v>
      </c>
      <c r="O36" s="11">
        <f t="shared" si="4"/>
        <v>1394096</v>
      </c>
      <c r="P36" s="11">
        <f t="shared" si="4"/>
        <v>8287711</v>
      </c>
      <c r="Q36" s="11">
        <f t="shared" si="4"/>
        <v>16932391</v>
      </c>
      <c r="R36" s="11">
        <f t="shared" si="4"/>
        <v>26614198</v>
      </c>
      <c r="S36" s="11">
        <f t="shared" si="4"/>
        <v>10457089</v>
      </c>
      <c r="T36" s="11">
        <f t="shared" si="4"/>
        <v>9097647</v>
      </c>
      <c r="U36" s="11">
        <f t="shared" si="4"/>
        <v>16313216</v>
      </c>
      <c r="V36" s="11">
        <f t="shared" si="4"/>
        <v>35867952</v>
      </c>
      <c r="W36" s="11">
        <f t="shared" si="4"/>
        <v>105229520</v>
      </c>
      <c r="X36" s="11">
        <f t="shared" si="4"/>
        <v>126078546</v>
      </c>
      <c r="Y36" s="11">
        <f t="shared" si="4"/>
        <v>-20849026</v>
      </c>
      <c r="Z36" s="2">
        <f aca="true" t="shared" si="5" ref="Z36:Z49">+IF(X36&lt;&gt;0,+(Y36/X36)*100,0)</f>
        <v>-16.536537469269355</v>
      </c>
      <c r="AA36" s="15">
        <f>AA6+AA21</f>
        <v>126078546</v>
      </c>
    </row>
    <row r="37" spans="1:27" ht="13.5">
      <c r="A37" s="46" t="s">
        <v>33</v>
      </c>
      <c r="B37" s="47"/>
      <c r="C37" s="9">
        <f t="shared" si="4"/>
        <v>15645358</v>
      </c>
      <c r="D37" s="10">
        <f t="shared" si="4"/>
        <v>0</v>
      </c>
      <c r="E37" s="11">
        <f t="shared" si="4"/>
        <v>33330000</v>
      </c>
      <c r="F37" s="11">
        <f t="shared" si="4"/>
        <v>25454740</v>
      </c>
      <c r="G37" s="11">
        <f t="shared" si="4"/>
        <v>127362</v>
      </c>
      <c r="H37" s="11">
        <f t="shared" si="4"/>
        <v>2120205</v>
      </c>
      <c r="I37" s="11">
        <f t="shared" si="4"/>
        <v>1182814</v>
      </c>
      <c r="J37" s="11">
        <f t="shared" si="4"/>
        <v>3430381</v>
      </c>
      <c r="K37" s="11">
        <f t="shared" si="4"/>
        <v>2404336</v>
      </c>
      <c r="L37" s="11">
        <f t="shared" si="4"/>
        <v>801633</v>
      </c>
      <c r="M37" s="11">
        <f t="shared" si="4"/>
        <v>47421</v>
      </c>
      <c r="N37" s="11">
        <f t="shared" si="4"/>
        <v>3253390</v>
      </c>
      <c r="O37" s="11">
        <f t="shared" si="4"/>
        <v>797186</v>
      </c>
      <c r="P37" s="11">
        <f t="shared" si="4"/>
        <v>118462</v>
      </c>
      <c r="Q37" s="11">
        <f t="shared" si="4"/>
        <v>266655</v>
      </c>
      <c r="R37" s="11">
        <f t="shared" si="4"/>
        <v>1182303</v>
      </c>
      <c r="S37" s="11">
        <f t="shared" si="4"/>
        <v>744384</v>
      </c>
      <c r="T37" s="11">
        <f t="shared" si="4"/>
        <v>10656</v>
      </c>
      <c r="U37" s="11">
        <f t="shared" si="4"/>
        <v>4649628</v>
      </c>
      <c r="V37" s="11">
        <f t="shared" si="4"/>
        <v>5404668</v>
      </c>
      <c r="W37" s="11">
        <f t="shared" si="4"/>
        <v>13270742</v>
      </c>
      <c r="X37" s="11">
        <f t="shared" si="4"/>
        <v>25454740</v>
      </c>
      <c r="Y37" s="11">
        <f t="shared" si="4"/>
        <v>-12183998</v>
      </c>
      <c r="Z37" s="2">
        <f t="shared" si="5"/>
        <v>-47.86534060061112</v>
      </c>
      <c r="AA37" s="15">
        <f>AA7+AA22</f>
        <v>25454740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100000</v>
      </c>
      <c r="F40" s="11">
        <f t="shared" si="4"/>
        <v>100000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100000</v>
      </c>
      <c r="Y40" s="11">
        <f t="shared" si="4"/>
        <v>-100000</v>
      </c>
      <c r="Z40" s="2">
        <f t="shared" si="5"/>
        <v>-100</v>
      </c>
      <c r="AA40" s="15">
        <f>AA10+AA25</f>
        <v>100000</v>
      </c>
    </row>
    <row r="41" spans="1:27" ht="13.5">
      <c r="A41" s="48" t="s">
        <v>37</v>
      </c>
      <c r="B41" s="47"/>
      <c r="C41" s="49">
        <f aca="true" t="shared" si="6" ref="C41:Y41">SUM(C36:C40)</f>
        <v>346142112</v>
      </c>
      <c r="D41" s="50">
        <f t="shared" si="6"/>
        <v>0</v>
      </c>
      <c r="E41" s="51">
        <f t="shared" si="6"/>
        <v>116196420</v>
      </c>
      <c r="F41" s="51">
        <f t="shared" si="6"/>
        <v>151633286</v>
      </c>
      <c r="G41" s="51">
        <f t="shared" si="6"/>
        <v>1405662</v>
      </c>
      <c r="H41" s="51">
        <f t="shared" si="6"/>
        <v>4517922</v>
      </c>
      <c r="I41" s="51">
        <f t="shared" si="6"/>
        <v>14630051</v>
      </c>
      <c r="J41" s="51">
        <f t="shared" si="6"/>
        <v>20553635</v>
      </c>
      <c r="K41" s="51">
        <f t="shared" si="6"/>
        <v>4207075</v>
      </c>
      <c r="L41" s="51">
        <f t="shared" si="6"/>
        <v>13514811</v>
      </c>
      <c r="M41" s="51">
        <f t="shared" si="6"/>
        <v>11155620</v>
      </c>
      <c r="N41" s="51">
        <f t="shared" si="6"/>
        <v>28877506</v>
      </c>
      <c r="O41" s="51">
        <f t="shared" si="6"/>
        <v>2191282</v>
      </c>
      <c r="P41" s="51">
        <f t="shared" si="6"/>
        <v>8406173</v>
      </c>
      <c r="Q41" s="51">
        <f t="shared" si="6"/>
        <v>17199046</v>
      </c>
      <c r="R41" s="51">
        <f t="shared" si="6"/>
        <v>27796501</v>
      </c>
      <c r="S41" s="51">
        <f t="shared" si="6"/>
        <v>11201473</v>
      </c>
      <c r="T41" s="51">
        <f t="shared" si="6"/>
        <v>9108303</v>
      </c>
      <c r="U41" s="51">
        <f t="shared" si="6"/>
        <v>20962844</v>
      </c>
      <c r="V41" s="51">
        <f t="shared" si="6"/>
        <v>41272620</v>
      </c>
      <c r="W41" s="51">
        <f t="shared" si="6"/>
        <v>118500262</v>
      </c>
      <c r="X41" s="51">
        <f t="shared" si="6"/>
        <v>151633286</v>
      </c>
      <c r="Y41" s="51">
        <f t="shared" si="6"/>
        <v>-33133024</v>
      </c>
      <c r="Z41" s="52">
        <f t="shared" si="5"/>
        <v>-21.850759074099336</v>
      </c>
      <c r="AA41" s="53">
        <f>SUM(AA36:AA40)</f>
        <v>151633286</v>
      </c>
    </row>
    <row r="42" spans="1:27" ht="13.5">
      <c r="A42" s="54" t="s">
        <v>38</v>
      </c>
      <c r="B42" s="35"/>
      <c r="C42" s="65">
        <f aca="true" t="shared" si="7" ref="C42:Y48">C12+C27</f>
        <v>32150</v>
      </c>
      <c r="D42" s="66">
        <f t="shared" si="7"/>
        <v>0</v>
      </c>
      <c r="E42" s="67">
        <f t="shared" si="7"/>
        <v>49006090</v>
      </c>
      <c r="F42" s="67">
        <f t="shared" si="7"/>
        <v>73760270</v>
      </c>
      <c r="G42" s="67">
        <f t="shared" si="7"/>
        <v>3348000</v>
      </c>
      <c r="H42" s="67">
        <f t="shared" si="7"/>
        <v>0</v>
      </c>
      <c r="I42" s="67">
        <f t="shared" si="7"/>
        <v>0</v>
      </c>
      <c r="J42" s="67">
        <f t="shared" si="7"/>
        <v>3348000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1980</v>
      </c>
      <c r="U42" s="67">
        <f t="shared" si="7"/>
        <v>31657</v>
      </c>
      <c r="V42" s="67">
        <f t="shared" si="7"/>
        <v>33637</v>
      </c>
      <c r="W42" s="67">
        <f t="shared" si="7"/>
        <v>3381637</v>
      </c>
      <c r="X42" s="67">
        <f t="shared" si="7"/>
        <v>73760270</v>
      </c>
      <c r="Y42" s="67">
        <f t="shared" si="7"/>
        <v>-70378633</v>
      </c>
      <c r="Z42" s="69">
        <f t="shared" si="5"/>
        <v>-95.41536792096885</v>
      </c>
      <c r="AA42" s="68">
        <f aca="true" t="shared" si="8" ref="AA42:AA48">AA12+AA27</f>
        <v>73760270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19805000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14582803</v>
      </c>
      <c r="D45" s="66">
        <f t="shared" si="7"/>
        <v>0</v>
      </c>
      <c r="E45" s="67">
        <f t="shared" si="7"/>
        <v>5726460</v>
      </c>
      <c r="F45" s="67">
        <f t="shared" si="7"/>
        <v>7369466</v>
      </c>
      <c r="G45" s="67">
        <f t="shared" si="7"/>
        <v>3158</v>
      </c>
      <c r="H45" s="67">
        <f t="shared" si="7"/>
        <v>1691</v>
      </c>
      <c r="I45" s="67">
        <f t="shared" si="7"/>
        <v>0</v>
      </c>
      <c r="J45" s="67">
        <f t="shared" si="7"/>
        <v>4849</v>
      </c>
      <c r="K45" s="67">
        <f t="shared" si="7"/>
        <v>27162</v>
      </c>
      <c r="L45" s="67">
        <f t="shared" si="7"/>
        <v>47278</v>
      </c>
      <c r="M45" s="67">
        <f t="shared" si="7"/>
        <v>156116</v>
      </c>
      <c r="N45" s="67">
        <f t="shared" si="7"/>
        <v>230556</v>
      </c>
      <c r="O45" s="67">
        <f t="shared" si="7"/>
        <v>42687</v>
      </c>
      <c r="P45" s="67">
        <f t="shared" si="7"/>
        <v>365034</v>
      </c>
      <c r="Q45" s="67">
        <f t="shared" si="7"/>
        <v>118210</v>
      </c>
      <c r="R45" s="67">
        <f t="shared" si="7"/>
        <v>525931</v>
      </c>
      <c r="S45" s="67">
        <f t="shared" si="7"/>
        <v>813233</v>
      </c>
      <c r="T45" s="67">
        <f t="shared" si="7"/>
        <v>55804</v>
      </c>
      <c r="U45" s="67">
        <f t="shared" si="7"/>
        <v>2600047</v>
      </c>
      <c r="V45" s="67">
        <f t="shared" si="7"/>
        <v>3469084</v>
      </c>
      <c r="W45" s="67">
        <f t="shared" si="7"/>
        <v>4230420</v>
      </c>
      <c r="X45" s="67">
        <f t="shared" si="7"/>
        <v>7369466</v>
      </c>
      <c r="Y45" s="67">
        <f t="shared" si="7"/>
        <v>-3139046</v>
      </c>
      <c r="Z45" s="69">
        <f t="shared" si="5"/>
        <v>-42.59529794967505</v>
      </c>
      <c r="AA45" s="68">
        <f t="shared" si="8"/>
        <v>7369466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110879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380672944</v>
      </c>
      <c r="D49" s="78">
        <f t="shared" si="9"/>
        <v>0</v>
      </c>
      <c r="E49" s="79">
        <f t="shared" si="9"/>
        <v>170928970</v>
      </c>
      <c r="F49" s="79">
        <f t="shared" si="9"/>
        <v>232763022</v>
      </c>
      <c r="G49" s="79">
        <f t="shared" si="9"/>
        <v>4756820</v>
      </c>
      <c r="H49" s="79">
        <f t="shared" si="9"/>
        <v>4519613</v>
      </c>
      <c r="I49" s="79">
        <f t="shared" si="9"/>
        <v>14630051</v>
      </c>
      <c r="J49" s="79">
        <f t="shared" si="9"/>
        <v>23906484</v>
      </c>
      <c r="K49" s="79">
        <f t="shared" si="9"/>
        <v>4234237</v>
      </c>
      <c r="L49" s="79">
        <f t="shared" si="9"/>
        <v>13562089</v>
      </c>
      <c r="M49" s="79">
        <f t="shared" si="9"/>
        <v>11311736</v>
      </c>
      <c r="N49" s="79">
        <f t="shared" si="9"/>
        <v>29108062</v>
      </c>
      <c r="O49" s="79">
        <f t="shared" si="9"/>
        <v>2233969</v>
      </c>
      <c r="P49" s="79">
        <f t="shared" si="9"/>
        <v>8771207</v>
      </c>
      <c r="Q49" s="79">
        <f t="shared" si="9"/>
        <v>17317256</v>
      </c>
      <c r="R49" s="79">
        <f t="shared" si="9"/>
        <v>28322432</v>
      </c>
      <c r="S49" s="79">
        <f t="shared" si="9"/>
        <v>12014706</v>
      </c>
      <c r="T49" s="79">
        <f t="shared" si="9"/>
        <v>9166087</v>
      </c>
      <c r="U49" s="79">
        <f t="shared" si="9"/>
        <v>23594548</v>
      </c>
      <c r="V49" s="79">
        <f t="shared" si="9"/>
        <v>44775341</v>
      </c>
      <c r="W49" s="79">
        <f t="shared" si="9"/>
        <v>126112319</v>
      </c>
      <c r="X49" s="79">
        <f t="shared" si="9"/>
        <v>232763022</v>
      </c>
      <c r="Y49" s="79">
        <f t="shared" si="9"/>
        <v>-106650703</v>
      </c>
      <c r="Z49" s="80">
        <f t="shared" si="5"/>
        <v>-45.81943561464845</v>
      </c>
      <c r="AA49" s="81">
        <f>SUM(AA41:AA48)</f>
        <v>232763022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19124848</v>
      </c>
      <c r="D51" s="66">
        <f t="shared" si="10"/>
        <v>0</v>
      </c>
      <c r="E51" s="67">
        <f t="shared" si="10"/>
        <v>125368193</v>
      </c>
      <c r="F51" s="67">
        <f t="shared" si="10"/>
        <v>133288166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133288166</v>
      </c>
      <c r="Y51" s="67">
        <f t="shared" si="10"/>
        <v>-133288166</v>
      </c>
      <c r="Z51" s="69">
        <f>+IF(X51&lt;&gt;0,+(Y51/X51)*100,0)</f>
        <v>-100</v>
      </c>
      <c r="AA51" s="68">
        <f>SUM(AA57:AA61)</f>
        <v>133288166</v>
      </c>
    </row>
    <row r="52" spans="1:27" ht="13.5">
      <c r="A52" s="84" t="s">
        <v>32</v>
      </c>
      <c r="B52" s="47"/>
      <c r="C52" s="9">
        <v>14965196</v>
      </c>
      <c r="D52" s="10"/>
      <c r="E52" s="11">
        <v>28786904</v>
      </c>
      <c r="F52" s="11">
        <v>36338758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36338758</v>
      </c>
      <c r="Y52" s="11">
        <v>-36338758</v>
      </c>
      <c r="Z52" s="2">
        <v>-100</v>
      </c>
      <c r="AA52" s="15">
        <v>36338758</v>
      </c>
    </row>
    <row r="53" spans="1:27" ht="13.5">
      <c r="A53" s="84" t="s">
        <v>33</v>
      </c>
      <c r="B53" s="47"/>
      <c r="C53" s="9">
        <v>3970359</v>
      </c>
      <c r="D53" s="10"/>
      <c r="E53" s="11">
        <v>38012704</v>
      </c>
      <c r="F53" s="11">
        <v>38580823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38580823</v>
      </c>
      <c r="Y53" s="11">
        <v>-38580823</v>
      </c>
      <c r="Z53" s="2">
        <v>-100</v>
      </c>
      <c r="AA53" s="15">
        <v>38580823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43378</v>
      </c>
      <c r="D56" s="10"/>
      <c r="E56" s="11">
        <v>54900</v>
      </c>
      <c r="F56" s="11">
        <v>54900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54900</v>
      </c>
      <c r="Y56" s="11">
        <v>-54900</v>
      </c>
      <c r="Z56" s="2">
        <v>-100</v>
      </c>
      <c r="AA56" s="15">
        <v>54900</v>
      </c>
    </row>
    <row r="57" spans="1:27" ht="13.5">
      <c r="A57" s="85" t="s">
        <v>37</v>
      </c>
      <c r="B57" s="47"/>
      <c r="C57" s="49">
        <f aca="true" t="shared" si="11" ref="C57:Y57">SUM(C52:C56)</f>
        <v>18978933</v>
      </c>
      <c r="D57" s="50">
        <f t="shared" si="11"/>
        <v>0</v>
      </c>
      <c r="E57" s="51">
        <f t="shared" si="11"/>
        <v>66854508</v>
      </c>
      <c r="F57" s="51">
        <f t="shared" si="11"/>
        <v>74974481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74974481</v>
      </c>
      <c r="Y57" s="51">
        <f t="shared" si="11"/>
        <v>-74974481</v>
      </c>
      <c r="Z57" s="52">
        <f>+IF(X57&lt;&gt;0,+(Y57/X57)*100,0)</f>
        <v>-100</v>
      </c>
      <c r="AA57" s="53">
        <f>SUM(AA52:AA56)</f>
        <v>74974481</v>
      </c>
    </row>
    <row r="58" spans="1:27" ht="13.5">
      <c r="A58" s="86" t="s">
        <v>38</v>
      </c>
      <c r="B58" s="35"/>
      <c r="C58" s="9">
        <v>62740</v>
      </c>
      <c r="D58" s="10"/>
      <c r="E58" s="11">
        <v>4319122</v>
      </c>
      <c r="F58" s="11">
        <v>4219122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4219122</v>
      </c>
      <c r="Y58" s="11">
        <v>-4219122</v>
      </c>
      <c r="Z58" s="2">
        <v>-100</v>
      </c>
      <c r="AA58" s="15">
        <v>4219122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83175</v>
      </c>
      <c r="D61" s="10"/>
      <c r="E61" s="11">
        <v>54194563</v>
      </c>
      <c r="F61" s="11">
        <v>54094563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54094563</v>
      </c>
      <c r="Y61" s="11">
        <v>-54094563</v>
      </c>
      <c r="Z61" s="2">
        <v>-100</v>
      </c>
      <c r="AA61" s="15">
        <v>54094563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-11</v>
      </c>
      <c r="D65" s="10">
        <v>103207560</v>
      </c>
      <c r="E65" s="11">
        <v>73933056</v>
      </c>
      <c r="F65" s="11">
        <v>73933056</v>
      </c>
      <c r="G65" s="11"/>
      <c r="H65" s="11"/>
      <c r="I65" s="11"/>
      <c r="J65" s="11"/>
      <c r="K65" s="11"/>
      <c r="L65" s="11">
        <v>48150</v>
      </c>
      <c r="M65" s="11"/>
      <c r="N65" s="11">
        <v>48150</v>
      </c>
      <c r="O65" s="11"/>
      <c r="P65" s="11"/>
      <c r="Q65" s="11"/>
      <c r="R65" s="11"/>
      <c r="S65" s="11"/>
      <c r="T65" s="11"/>
      <c r="U65" s="11"/>
      <c r="V65" s="11"/>
      <c r="W65" s="11">
        <v>48150</v>
      </c>
      <c r="X65" s="11">
        <v>73933056</v>
      </c>
      <c r="Y65" s="11">
        <v>-73884906</v>
      </c>
      <c r="Z65" s="2">
        <v>-99.93</v>
      </c>
      <c r="AA65" s="15"/>
    </row>
    <row r="66" spans="1:27" ht="13.5">
      <c r="A66" s="86" t="s">
        <v>54</v>
      </c>
      <c r="B66" s="93"/>
      <c r="C66" s="12">
        <v>2293917</v>
      </c>
      <c r="D66" s="13">
        <v>1807010</v>
      </c>
      <c r="E66" s="14">
        <v>1807010</v>
      </c>
      <c r="F66" s="14">
        <v>1807010</v>
      </c>
      <c r="G66" s="14">
        <v>148317</v>
      </c>
      <c r="H66" s="14">
        <v>17672</v>
      </c>
      <c r="I66" s="14">
        <v>168884</v>
      </c>
      <c r="J66" s="14">
        <v>334873</v>
      </c>
      <c r="K66" s="14">
        <v>198397</v>
      </c>
      <c r="L66" s="14">
        <v>370516</v>
      </c>
      <c r="M66" s="14">
        <v>91637</v>
      </c>
      <c r="N66" s="14">
        <v>660550</v>
      </c>
      <c r="O66" s="14">
        <v>141141</v>
      </c>
      <c r="P66" s="14">
        <v>182261</v>
      </c>
      <c r="Q66" s="14">
        <v>210083</v>
      </c>
      <c r="R66" s="14">
        <v>533485</v>
      </c>
      <c r="S66" s="14"/>
      <c r="T66" s="14">
        <v>214957</v>
      </c>
      <c r="U66" s="14">
        <v>310756</v>
      </c>
      <c r="V66" s="14">
        <v>525713</v>
      </c>
      <c r="W66" s="14">
        <v>2054621</v>
      </c>
      <c r="X66" s="14">
        <v>1807010</v>
      </c>
      <c r="Y66" s="14">
        <v>247611</v>
      </c>
      <c r="Z66" s="2">
        <v>13.7</v>
      </c>
      <c r="AA66" s="22"/>
    </row>
    <row r="67" spans="1:27" ht="13.5">
      <c r="A67" s="86" t="s">
        <v>55</v>
      </c>
      <c r="B67" s="93"/>
      <c r="C67" s="9">
        <v>20055307</v>
      </c>
      <c r="D67" s="10">
        <v>27467727</v>
      </c>
      <c r="E67" s="11">
        <v>23820765</v>
      </c>
      <c r="F67" s="11">
        <v>31860737</v>
      </c>
      <c r="G67" s="11">
        <v>1014418</v>
      </c>
      <c r="H67" s="11">
        <v>2832941</v>
      </c>
      <c r="I67" s="11">
        <v>4582388</v>
      </c>
      <c r="J67" s="11">
        <v>8429747</v>
      </c>
      <c r="K67" s="11">
        <v>3147013</v>
      </c>
      <c r="L67" s="11">
        <v>1944778</v>
      </c>
      <c r="M67" s="11">
        <v>424041</v>
      </c>
      <c r="N67" s="11">
        <v>5515832</v>
      </c>
      <c r="O67" s="11">
        <v>3086720</v>
      </c>
      <c r="P67" s="11">
        <v>1003610</v>
      </c>
      <c r="Q67" s="11">
        <v>5322822</v>
      </c>
      <c r="R67" s="11">
        <v>9413152</v>
      </c>
      <c r="S67" s="11"/>
      <c r="T67" s="11">
        <v>1472662</v>
      </c>
      <c r="U67" s="11">
        <v>4015469</v>
      </c>
      <c r="V67" s="11">
        <v>5488131</v>
      </c>
      <c r="W67" s="11">
        <v>28846862</v>
      </c>
      <c r="X67" s="11">
        <v>31860737</v>
      </c>
      <c r="Y67" s="11">
        <v>-3013875</v>
      </c>
      <c r="Z67" s="2">
        <v>-9.46</v>
      </c>
      <c r="AA67" s="15"/>
    </row>
    <row r="68" spans="1:27" ht="13.5">
      <c r="A68" s="86" t="s">
        <v>56</v>
      </c>
      <c r="B68" s="93"/>
      <c r="C68" s="9">
        <v>-3224363</v>
      </c>
      <c r="D68" s="10">
        <v>25776957</v>
      </c>
      <c r="E68" s="11">
        <v>25807362</v>
      </c>
      <c r="F68" s="11">
        <v>25654256</v>
      </c>
      <c r="G68" s="11">
        <v>867150</v>
      </c>
      <c r="H68" s="11">
        <v>529776</v>
      </c>
      <c r="I68" s="11">
        <v>28596</v>
      </c>
      <c r="J68" s="11">
        <v>1425522</v>
      </c>
      <c r="K68" s="11">
        <v>1844333</v>
      </c>
      <c r="L68" s="11">
        <v>682569</v>
      </c>
      <c r="M68" s="11">
        <v>808093</v>
      </c>
      <c r="N68" s="11">
        <v>3334995</v>
      </c>
      <c r="O68" s="11">
        <v>611775</v>
      </c>
      <c r="P68" s="11">
        <v>717434</v>
      </c>
      <c r="Q68" s="11">
        <v>1207574</v>
      </c>
      <c r="R68" s="11">
        <v>2536783</v>
      </c>
      <c r="S68" s="11"/>
      <c r="T68" s="11">
        <v>1368744</v>
      </c>
      <c r="U68" s="11">
        <v>2899690</v>
      </c>
      <c r="V68" s="11">
        <v>4268434</v>
      </c>
      <c r="W68" s="11">
        <v>11565734</v>
      </c>
      <c r="X68" s="11">
        <v>25654256</v>
      </c>
      <c r="Y68" s="11">
        <v>-14088522</v>
      </c>
      <c r="Z68" s="2">
        <v>-54.92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19124850</v>
      </c>
      <c r="D69" s="78">
        <f t="shared" si="12"/>
        <v>158259254</v>
      </c>
      <c r="E69" s="79">
        <f t="shared" si="12"/>
        <v>125368193</v>
      </c>
      <c r="F69" s="79">
        <f t="shared" si="12"/>
        <v>133255059</v>
      </c>
      <c r="G69" s="79">
        <f t="shared" si="12"/>
        <v>2029885</v>
      </c>
      <c r="H69" s="79">
        <f t="shared" si="12"/>
        <v>3380389</v>
      </c>
      <c r="I69" s="79">
        <f t="shared" si="12"/>
        <v>4779868</v>
      </c>
      <c r="J69" s="79">
        <f t="shared" si="12"/>
        <v>10190142</v>
      </c>
      <c r="K69" s="79">
        <f t="shared" si="12"/>
        <v>5189743</v>
      </c>
      <c r="L69" s="79">
        <f t="shared" si="12"/>
        <v>3046013</v>
      </c>
      <c r="M69" s="79">
        <f t="shared" si="12"/>
        <v>1323771</v>
      </c>
      <c r="N69" s="79">
        <f t="shared" si="12"/>
        <v>9559527</v>
      </c>
      <c r="O69" s="79">
        <f t="shared" si="12"/>
        <v>3839636</v>
      </c>
      <c r="P69" s="79">
        <f t="shared" si="12"/>
        <v>1903305</v>
      </c>
      <c r="Q69" s="79">
        <f t="shared" si="12"/>
        <v>6740479</v>
      </c>
      <c r="R69" s="79">
        <f t="shared" si="12"/>
        <v>12483420</v>
      </c>
      <c r="S69" s="79">
        <f t="shared" si="12"/>
        <v>0</v>
      </c>
      <c r="T69" s="79">
        <f t="shared" si="12"/>
        <v>3056363</v>
      </c>
      <c r="U69" s="79">
        <f t="shared" si="12"/>
        <v>7225915</v>
      </c>
      <c r="V69" s="79">
        <f t="shared" si="12"/>
        <v>10282278</v>
      </c>
      <c r="W69" s="79">
        <f t="shared" si="12"/>
        <v>42515367</v>
      </c>
      <c r="X69" s="79">
        <f t="shared" si="12"/>
        <v>133255059</v>
      </c>
      <c r="Y69" s="79">
        <f t="shared" si="12"/>
        <v>-90739692</v>
      </c>
      <c r="Z69" s="80">
        <f>+IF(X69&lt;&gt;0,+(Y69/X69)*100,0)</f>
        <v>-68.0947445304872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49568905</v>
      </c>
      <c r="D5" s="42">
        <f t="shared" si="0"/>
        <v>0</v>
      </c>
      <c r="E5" s="43">
        <f t="shared" si="0"/>
        <v>61178650</v>
      </c>
      <c r="F5" s="43">
        <f t="shared" si="0"/>
        <v>54278650</v>
      </c>
      <c r="G5" s="43">
        <f t="shared" si="0"/>
        <v>9500472</v>
      </c>
      <c r="H5" s="43">
        <f t="shared" si="0"/>
        <v>6208783</v>
      </c>
      <c r="I5" s="43">
        <f t="shared" si="0"/>
        <v>3712680</v>
      </c>
      <c r="J5" s="43">
        <f t="shared" si="0"/>
        <v>19421935</v>
      </c>
      <c r="K5" s="43">
        <f t="shared" si="0"/>
        <v>84743</v>
      </c>
      <c r="L5" s="43">
        <f t="shared" si="0"/>
        <v>1684987</v>
      </c>
      <c r="M5" s="43">
        <f t="shared" si="0"/>
        <v>3952501</v>
      </c>
      <c r="N5" s="43">
        <f t="shared" si="0"/>
        <v>5722231</v>
      </c>
      <c r="O5" s="43">
        <f t="shared" si="0"/>
        <v>0</v>
      </c>
      <c r="P5" s="43">
        <f t="shared" si="0"/>
        <v>2010611</v>
      </c>
      <c r="Q5" s="43">
        <f t="shared" si="0"/>
        <v>2351819</v>
      </c>
      <c r="R5" s="43">
        <f t="shared" si="0"/>
        <v>4362430</v>
      </c>
      <c r="S5" s="43">
        <f t="shared" si="0"/>
        <v>1703939</v>
      </c>
      <c r="T5" s="43">
        <f t="shared" si="0"/>
        <v>7659625</v>
      </c>
      <c r="U5" s="43">
        <f t="shared" si="0"/>
        <v>1893742</v>
      </c>
      <c r="V5" s="43">
        <f t="shared" si="0"/>
        <v>11257306</v>
      </c>
      <c r="W5" s="43">
        <f t="shared" si="0"/>
        <v>40763902</v>
      </c>
      <c r="X5" s="43">
        <f t="shared" si="0"/>
        <v>54278650</v>
      </c>
      <c r="Y5" s="43">
        <f t="shared" si="0"/>
        <v>-13514748</v>
      </c>
      <c r="Z5" s="44">
        <f>+IF(X5&lt;&gt;0,+(Y5/X5)*100,0)</f>
        <v>-24.898828544925124</v>
      </c>
      <c r="AA5" s="45">
        <f>SUM(AA11:AA18)</f>
        <v>54278650</v>
      </c>
    </row>
    <row r="6" spans="1:27" ht="13.5">
      <c r="A6" s="46" t="s">
        <v>32</v>
      </c>
      <c r="B6" s="47"/>
      <c r="C6" s="9">
        <v>31715944</v>
      </c>
      <c r="D6" s="10"/>
      <c r="E6" s="11">
        <v>22778650</v>
      </c>
      <c r="F6" s="11">
        <v>18478650</v>
      </c>
      <c r="G6" s="11">
        <v>3648872</v>
      </c>
      <c r="H6" s="11">
        <v>893467</v>
      </c>
      <c r="I6" s="11">
        <v>2256322</v>
      </c>
      <c r="J6" s="11">
        <v>6798661</v>
      </c>
      <c r="K6" s="11"/>
      <c r="L6" s="11">
        <v>823372</v>
      </c>
      <c r="M6" s="11">
        <v>925983</v>
      </c>
      <c r="N6" s="11">
        <v>1749355</v>
      </c>
      <c r="O6" s="11"/>
      <c r="P6" s="11">
        <v>1906027</v>
      </c>
      <c r="Q6" s="11">
        <v>1724931</v>
      </c>
      <c r="R6" s="11">
        <v>3630958</v>
      </c>
      <c r="S6" s="11">
        <v>1446114</v>
      </c>
      <c r="T6" s="11">
        <v>7189195</v>
      </c>
      <c r="U6" s="11">
        <v>1484535</v>
      </c>
      <c r="V6" s="11">
        <v>10119844</v>
      </c>
      <c r="W6" s="11">
        <v>22298818</v>
      </c>
      <c r="X6" s="11">
        <v>18478650</v>
      </c>
      <c r="Y6" s="11">
        <v>3820168</v>
      </c>
      <c r="Z6" s="2">
        <v>20.67</v>
      </c>
      <c r="AA6" s="15">
        <v>18478650</v>
      </c>
    </row>
    <row r="7" spans="1:27" ht="13.5">
      <c r="A7" s="46" t="s">
        <v>33</v>
      </c>
      <c r="B7" s="47"/>
      <c r="C7" s="9"/>
      <c r="D7" s="10"/>
      <c r="E7" s="11">
        <v>27800000</v>
      </c>
      <c r="F7" s="11">
        <v>24300000</v>
      </c>
      <c r="G7" s="11">
        <v>5851600</v>
      </c>
      <c r="H7" s="11">
        <v>5054363</v>
      </c>
      <c r="I7" s="11">
        <v>1200000</v>
      </c>
      <c r="J7" s="11">
        <v>12105963</v>
      </c>
      <c r="K7" s="11"/>
      <c r="L7" s="11">
        <v>290137</v>
      </c>
      <c r="M7" s="11">
        <v>3026518</v>
      </c>
      <c r="N7" s="11">
        <v>3316655</v>
      </c>
      <c r="O7" s="11"/>
      <c r="P7" s="11"/>
      <c r="Q7" s="11"/>
      <c r="R7" s="11"/>
      <c r="S7" s="11"/>
      <c r="T7" s="11"/>
      <c r="U7" s="11"/>
      <c r="V7" s="11"/>
      <c r="W7" s="11">
        <v>15422618</v>
      </c>
      <c r="X7" s="11">
        <v>24300000</v>
      </c>
      <c r="Y7" s="11">
        <v>-8877382</v>
      </c>
      <c r="Z7" s="2">
        <v>-36.53</v>
      </c>
      <c r="AA7" s="15">
        <v>24300000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8330180</v>
      </c>
      <c r="D10" s="10"/>
      <c r="E10" s="11">
        <v>4500000</v>
      </c>
      <c r="F10" s="11">
        <v>7800000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7800000</v>
      </c>
      <c r="Y10" s="11">
        <v>-7800000</v>
      </c>
      <c r="Z10" s="2">
        <v>-100</v>
      </c>
      <c r="AA10" s="15">
        <v>7800000</v>
      </c>
    </row>
    <row r="11" spans="1:27" ht="13.5">
      <c r="A11" s="48" t="s">
        <v>37</v>
      </c>
      <c r="B11" s="47"/>
      <c r="C11" s="49">
        <f aca="true" t="shared" si="1" ref="C11:Y11">SUM(C6:C10)</f>
        <v>40046124</v>
      </c>
      <c r="D11" s="50">
        <f t="shared" si="1"/>
        <v>0</v>
      </c>
      <c r="E11" s="51">
        <f t="shared" si="1"/>
        <v>55078650</v>
      </c>
      <c r="F11" s="51">
        <f t="shared" si="1"/>
        <v>50578650</v>
      </c>
      <c r="G11" s="51">
        <f t="shared" si="1"/>
        <v>9500472</v>
      </c>
      <c r="H11" s="51">
        <f t="shared" si="1"/>
        <v>5947830</v>
      </c>
      <c r="I11" s="51">
        <f t="shared" si="1"/>
        <v>3456322</v>
      </c>
      <c r="J11" s="51">
        <f t="shared" si="1"/>
        <v>18904624</v>
      </c>
      <c r="K11" s="51">
        <f t="shared" si="1"/>
        <v>0</v>
      </c>
      <c r="L11" s="51">
        <f t="shared" si="1"/>
        <v>1113509</v>
      </c>
      <c r="M11" s="51">
        <f t="shared" si="1"/>
        <v>3952501</v>
      </c>
      <c r="N11" s="51">
        <f t="shared" si="1"/>
        <v>5066010</v>
      </c>
      <c r="O11" s="51">
        <f t="shared" si="1"/>
        <v>0</v>
      </c>
      <c r="P11" s="51">
        <f t="shared" si="1"/>
        <v>1906027</v>
      </c>
      <c r="Q11" s="51">
        <f t="shared" si="1"/>
        <v>1724931</v>
      </c>
      <c r="R11" s="51">
        <f t="shared" si="1"/>
        <v>3630958</v>
      </c>
      <c r="S11" s="51">
        <f t="shared" si="1"/>
        <v>1446114</v>
      </c>
      <c r="T11" s="51">
        <f t="shared" si="1"/>
        <v>7189195</v>
      </c>
      <c r="U11" s="51">
        <f t="shared" si="1"/>
        <v>1484535</v>
      </c>
      <c r="V11" s="51">
        <f t="shared" si="1"/>
        <v>10119844</v>
      </c>
      <c r="W11" s="51">
        <f t="shared" si="1"/>
        <v>37721436</v>
      </c>
      <c r="X11" s="51">
        <f t="shared" si="1"/>
        <v>50578650</v>
      </c>
      <c r="Y11" s="51">
        <f t="shared" si="1"/>
        <v>-12857214</v>
      </c>
      <c r="Z11" s="52">
        <f>+IF(X11&lt;&gt;0,+(Y11/X11)*100,0)</f>
        <v>-25.420239567485492</v>
      </c>
      <c r="AA11" s="53">
        <f>SUM(AA6:AA10)</f>
        <v>50578650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9522781</v>
      </c>
      <c r="D15" s="10"/>
      <c r="E15" s="11">
        <v>6100000</v>
      </c>
      <c r="F15" s="11">
        <v>3700000</v>
      </c>
      <c r="G15" s="11"/>
      <c r="H15" s="11">
        <v>260953</v>
      </c>
      <c r="I15" s="11">
        <v>256358</v>
      </c>
      <c r="J15" s="11">
        <v>517311</v>
      </c>
      <c r="K15" s="11">
        <v>84743</v>
      </c>
      <c r="L15" s="11">
        <v>571478</v>
      </c>
      <c r="M15" s="11"/>
      <c r="N15" s="11">
        <v>656221</v>
      </c>
      <c r="O15" s="11"/>
      <c r="P15" s="11">
        <v>104584</v>
      </c>
      <c r="Q15" s="11">
        <v>626888</v>
      </c>
      <c r="R15" s="11">
        <v>731472</v>
      </c>
      <c r="S15" s="11">
        <v>257825</v>
      </c>
      <c r="T15" s="11">
        <v>470430</v>
      </c>
      <c r="U15" s="11">
        <v>409207</v>
      </c>
      <c r="V15" s="11">
        <v>1137462</v>
      </c>
      <c r="W15" s="11">
        <v>3042466</v>
      </c>
      <c r="X15" s="11">
        <v>3700000</v>
      </c>
      <c r="Y15" s="11">
        <v>-657534</v>
      </c>
      <c r="Z15" s="2">
        <v>-17.77</v>
      </c>
      <c r="AA15" s="15">
        <v>3700000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31715944</v>
      </c>
      <c r="D36" s="10">
        <f t="shared" si="4"/>
        <v>0</v>
      </c>
      <c r="E36" s="11">
        <f t="shared" si="4"/>
        <v>22778650</v>
      </c>
      <c r="F36" s="11">
        <f t="shared" si="4"/>
        <v>18478650</v>
      </c>
      <c r="G36" s="11">
        <f t="shared" si="4"/>
        <v>3648872</v>
      </c>
      <c r="H36" s="11">
        <f t="shared" si="4"/>
        <v>893467</v>
      </c>
      <c r="I36" s="11">
        <f t="shared" si="4"/>
        <v>2256322</v>
      </c>
      <c r="J36" s="11">
        <f t="shared" si="4"/>
        <v>6798661</v>
      </c>
      <c r="K36" s="11">
        <f t="shared" si="4"/>
        <v>0</v>
      </c>
      <c r="L36" s="11">
        <f t="shared" si="4"/>
        <v>823372</v>
      </c>
      <c r="M36" s="11">
        <f t="shared" si="4"/>
        <v>925983</v>
      </c>
      <c r="N36" s="11">
        <f t="shared" si="4"/>
        <v>1749355</v>
      </c>
      <c r="O36" s="11">
        <f t="shared" si="4"/>
        <v>0</v>
      </c>
      <c r="P36" s="11">
        <f t="shared" si="4"/>
        <v>1906027</v>
      </c>
      <c r="Q36" s="11">
        <f t="shared" si="4"/>
        <v>1724931</v>
      </c>
      <c r="R36" s="11">
        <f t="shared" si="4"/>
        <v>3630958</v>
      </c>
      <c r="S36" s="11">
        <f t="shared" si="4"/>
        <v>1446114</v>
      </c>
      <c r="T36" s="11">
        <f t="shared" si="4"/>
        <v>7189195</v>
      </c>
      <c r="U36" s="11">
        <f t="shared" si="4"/>
        <v>1484535</v>
      </c>
      <c r="V36" s="11">
        <f t="shared" si="4"/>
        <v>10119844</v>
      </c>
      <c r="W36" s="11">
        <f t="shared" si="4"/>
        <v>22298818</v>
      </c>
      <c r="X36" s="11">
        <f t="shared" si="4"/>
        <v>18478650</v>
      </c>
      <c r="Y36" s="11">
        <f t="shared" si="4"/>
        <v>3820168</v>
      </c>
      <c r="Z36" s="2">
        <f aca="true" t="shared" si="5" ref="Z36:Z49">+IF(X36&lt;&gt;0,+(Y36/X36)*100,0)</f>
        <v>20.673414995143045</v>
      </c>
      <c r="AA36" s="15">
        <f>AA6+AA21</f>
        <v>18478650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27800000</v>
      </c>
      <c r="F37" s="11">
        <f t="shared" si="4"/>
        <v>24300000</v>
      </c>
      <c r="G37" s="11">
        <f t="shared" si="4"/>
        <v>5851600</v>
      </c>
      <c r="H37" s="11">
        <f t="shared" si="4"/>
        <v>5054363</v>
      </c>
      <c r="I37" s="11">
        <f t="shared" si="4"/>
        <v>1200000</v>
      </c>
      <c r="J37" s="11">
        <f t="shared" si="4"/>
        <v>12105963</v>
      </c>
      <c r="K37" s="11">
        <f t="shared" si="4"/>
        <v>0</v>
      </c>
      <c r="L37" s="11">
        <f t="shared" si="4"/>
        <v>290137</v>
      </c>
      <c r="M37" s="11">
        <f t="shared" si="4"/>
        <v>3026518</v>
      </c>
      <c r="N37" s="11">
        <f t="shared" si="4"/>
        <v>3316655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15422618</v>
      </c>
      <c r="X37" s="11">
        <f t="shared" si="4"/>
        <v>24300000</v>
      </c>
      <c r="Y37" s="11">
        <f t="shared" si="4"/>
        <v>-8877382</v>
      </c>
      <c r="Z37" s="2">
        <f t="shared" si="5"/>
        <v>-36.53243621399177</v>
      </c>
      <c r="AA37" s="15">
        <f>AA7+AA22</f>
        <v>24300000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8330180</v>
      </c>
      <c r="D40" s="10">
        <f t="shared" si="4"/>
        <v>0</v>
      </c>
      <c r="E40" s="11">
        <f t="shared" si="4"/>
        <v>4500000</v>
      </c>
      <c r="F40" s="11">
        <f t="shared" si="4"/>
        <v>7800000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7800000</v>
      </c>
      <c r="Y40" s="11">
        <f t="shared" si="4"/>
        <v>-7800000</v>
      </c>
      <c r="Z40" s="2">
        <f t="shared" si="5"/>
        <v>-100</v>
      </c>
      <c r="AA40" s="15">
        <f>AA10+AA25</f>
        <v>7800000</v>
      </c>
    </row>
    <row r="41" spans="1:27" ht="13.5">
      <c r="A41" s="48" t="s">
        <v>37</v>
      </c>
      <c r="B41" s="47"/>
      <c r="C41" s="49">
        <f aca="true" t="shared" si="6" ref="C41:Y41">SUM(C36:C40)</f>
        <v>40046124</v>
      </c>
      <c r="D41" s="50">
        <f t="shared" si="6"/>
        <v>0</v>
      </c>
      <c r="E41" s="51">
        <f t="shared" si="6"/>
        <v>55078650</v>
      </c>
      <c r="F41" s="51">
        <f t="shared" si="6"/>
        <v>50578650</v>
      </c>
      <c r="G41" s="51">
        <f t="shared" si="6"/>
        <v>9500472</v>
      </c>
      <c r="H41" s="51">
        <f t="shared" si="6"/>
        <v>5947830</v>
      </c>
      <c r="I41" s="51">
        <f t="shared" si="6"/>
        <v>3456322</v>
      </c>
      <c r="J41" s="51">
        <f t="shared" si="6"/>
        <v>18904624</v>
      </c>
      <c r="K41" s="51">
        <f t="shared" si="6"/>
        <v>0</v>
      </c>
      <c r="L41" s="51">
        <f t="shared" si="6"/>
        <v>1113509</v>
      </c>
      <c r="M41" s="51">
        <f t="shared" si="6"/>
        <v>3952501</v>
      </c>
      <c r="N41" s="51">
        <f t="shared" si="6"/>
        <v>5066010</v>
      </c>
      <c r="O41" s="51">
        <f t="shared" si="6"/>
        <v>0</v>
      </c>
      <c r="P41" s="51">
        <f t="shared" si="6"/>
        <v>1906027</v>
      </c>
      <c r="Q41" s="51">
        <f t="shared" si="6"/>
        <v>1724931</v>
      </c>
      <c r="R41" s="51">
        <f t="shared" si="6"/>
        <v>3630958</v>
      </c>
      <c r="S41" s="51">
        <f t="shared" si="6"/>
        <v>1446114</v>
      </c>
      <c r="T41" s="51">
        <f t="shared" si="6"/>
        <v>7189195</v>
      </c>
      <c r="U41" s="51">
        <f t="shared" si="6"/>
        <v>1484535</v>
      </c>
      <c r="V41" s="51">
        <f t="shared" si="6"/>
        <v>10119844</v>
      </c>
      <c r="W41" s="51">
        <f t="shared" si="6"/>
        <v>37721436</v>
      </c>
      <c r="X41" s="51">
        <f t="shared" si="6"/>
        <v>50578650</v>
      </c>
      <c r="Y41" s="51">
        <f t="shared" si="6"/>
        <v>-12857214</v>
      </c>
      <c r="Z41" s="52">
        <f t="shared" si="5"/>
        <v>-25.420239567485492</v>
      </c>
      <c r="AA41" s="53">
        <f>SUM(AA36:AA40)</f>
        <v>50578650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9522781</v>
      </c>
      <c r="D45" s="66">
        <f t="shared" si="7"/>
        <v>0</v>
      </c>
      <c r="E45" s="67">
        <f t="shared" si="7"/>
        <v>6100000</v>
      </c>
      <c r="F45" s="67">
        <f t="shared" si="7"/>
        <v>3700000</v>
      </c>
      <c r="G45" s="67">
        <f t="shared" si="7"/>
        <v>0</v>
      </c>
      <c r="H45" s="67">
        <f t="shared" si="7"/>
        <v>260953</v>
      </c>
      <c r="I45" s="67">
        <f t="shared" si="7"/>
        <v>256358</v>
      </c>
      <c r="J45" s="67">
        <f t="shared" si="7"/>
        <v>517311</v>
      </c>
      <c r="K45" s="67">
        <f t="shared" si="7"/>
        <v>84743</v>
      </c>
      <c r="L45" s="67">
        <f t="shared" si="7"/>
        <v>571478</v>
      </c>
      <c r="M45" s="67">
        <f t="shared" si="7"/>
        <v>0</v>
      </c>
      <c r="N45" s="67">
        <f t="shared" si="7"/>
        <v>656221</v>
      </c>
      <c r="O45" s="67">
        <f t="shared" si="7"/>
        <v>0</v>
      </c>
      <c r="P45" s="67">
        <f t="shared" si="7"/>
        <v>104584</v>
      </c>
      <c r="Q45" s="67">
        <f t="shared" si="7"/>
        <v>626888</v>
      </c>
      <c r="R45" s="67">
        <f t="shared" si="7"/>
        <v>731472</v>
      </c>
      <c r="S45" s="67">
        <f t="shared" si="7"/>
        <v>257825</v>
      </c>
      <c r="T45" s="67">
        <f t="shared" si="7"/>
        <v>470430</v>
      </c>
      <c r="U45" s="67">
        <f t="shared" si="7"/>
        <v>409207</v>
      </c>
      <c r="V45" s="67">
        <f t="shared" si="7"/>
        <v>1137462</v>
      </c>
      <c r="W45" s="67">
        <f t="shared" si="7"/>
        <v>3042466</v>
      </c>
      <c r="X45" s="67">
        <f t="shared" si="7"/>
        <v>3700000</v>
      </c>
      <c r="Y45" s="67">
        <f t="shared" si="7"/>
        <v>-657534</v>
      </c>
      <c r="Z45" s="69">
        <f t="shared" si="5"/>
        <v>-17.77118918918919</v>
      </c>
      <c r="AA45" s="68">
        <f t="shared" si="8"/>
        <v>3700000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49568905</v>
      </c>
      <c r="D49" s="78">
        <f t="shared" si="9"/>
        <v>0</v>
      </c>
      <c r="E49" s="79">
        <f t="shared" si="9"/>
        <v>61178650</v>
      </c>
      <c r="F49" s="79">
        <f t="shared" si="9"/>
        <v>54278650</v>
      </c>
      <c r="G49" s="79">
        <f t="shared" si="9"/>
        <v>9500472</v>
      </c>
      <c r="H49" s="79">
        <f t="shared" si="9"/>
        <v>6208783</v>
      </c>
      <c r="I49" s="79">
        <f t="shared" si="9"/>
        <v>3712680</v>
      </c>
      <c r="J49" s="79">
        <f t="shared" si="9"/>
        <v>19421935</v>
      </c>
      <c r="K49" s="79">
        <f t="shared" si="9"/>
        <v>84743</v>
      </c>
      <c r="L49" s="79">
        <f t="shared" si="9"/>
        <v>1684987</v>
      </c>
      <c r="M49" s="79">
        <f t="shared" si="9"/>
        <v>3952501</v>
      </c>
      <c r="N49" s="79">
        <f t="shared" si="9"/>
        <v>5722231</v>
      </c>
      <c r="O49" s="79">
        <f t="shared" si="9"/>
        <v>0</v>
      </c>
      <c r="P49" s="79">
        <f t="shared" si="9"/>
        <v>2010611</v>
      </c>
      <c r="Q49" s="79">
        <f t="shared" si="9"/>
        <v>2351819</v>
      </c>
      <c r="R49" s="79">
        <f t="shared" si="9"/>
        <v>4362430</v>
      </c>
      <c r="S49" s="79">
        <f t="shared" si="9"/>
        <v>1703939</v>
      </c>
      <c r="T49" s="79">
        <f t="shared" si="9"/>
        <v>7659625</v>
      </c>
      <c r="U49" s="79">
        <f t="shared" si="9"/>
        <v>1893742</v>
      </c>
      <c r="V49" s="79">
        <f t="shared" si="9"/>
        <v>11257306</v>
      </c>
      <c r="W49" s="79">
        <f t="shared" si="9"/>
        <v>40763902</v>
      </c>
      <c r="X49" s="79">
        <f t="shared" si="9"/>
        <v>54278650</v>
      </c>
      <c r="Y49" s="79">
        <f t="shared" si="9"/>
        <v>-13514748</v>
      </c>
      <c r="Z49" s="80">
        <f t="shared" si="5"/>
        <v>-24.898828544925124</v>
      </c>
      <c r="AA49" s="81">
        <f>SUM(AA41:AA48)</f>
        <v>54278650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17400367</v>
      </c>
      <c r="D51" s="66">
        <f t="shared" si="10"/>
        <v>0</v>
      </c>
      <c r="E51" s="67">
        <f t="shared" si="10"/>
        <v>19290850</v>
      </c>
      <c r="F51" s="67">
        <f t="shared" si="10"/>
        <v>20201850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20201850</v>
      </c>
      <c r="Y51" s="67">
        <f t="shared" si="10"/>
        <v>-20201850</v>
      </c>
      <c r="Z51" s="69">
        <f>+IF(X51&lt;&gt;0,+(Y51/X51)*100,0)</f>
        <v>-100</v>
      </c>
      <c r="AA51" s="68">
        <f>SUM(AA57:AA61)</f>
        <v>20201850</v>
      </c>
    </row>
    <row r="52" spans="1:27" ht="13.5">
      <c r="A52" s="84" t="s">
        <v>32</v>
      </c>
      <c r="B52" s="47"/>
      <c r="C52" s="9">
        <v>6082929</v>
      </c>
      <c r="D52" s="10"/>
      <c r="E52" s="11">
        <v>5400000</v>
      </c>
      <c r="F52" s="11">
        <v>4400000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4400000</v>
      </c>
      <c r="Y52" s="11">
        <v>-4400000</v>
      </c>
      <c r="Z52" s="2">
        <v>-100</v>
      </c>
      <c r="AA52" s="15">
        <v>4400000</v>
      </c>
    </row>
    <row r="53" spans="1:27" ht="13.5">
      <c r="A53" s="84" t="s">
        <v>33</v>
      </c>
      <c r="B53" s="47"/>
      <c r="C53" s="9">
        <v>9833856</v>
      </c>
      <c r="D53" s="10"/>
      <c r="E53" s="11">
        <v>4600000</v>
      </c>
      <c r="F53" s="11">
        <v>6600000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6600000</v>
      </c>
      <c r="Y53" s="11">
        <v>-6600000</v>
      </c>
      <c r="Z53" s="2">
        <v>-100</v>
      </c>
      <c r="AA53" s="15">
        <v>6600000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1092133</v>
      </c>
      <c r="D56" s="10"/>
      <c r="E56" s="11">
        <v>1200700</v>
      </c>
      <c r="F56" s="11">
        <v>1600700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1600700</v>
      </c>
      <c r="Y56" s="11">
        <v>-1600700</v>
      </c>
      <c r="Z56" s="2">
        <v>-100</v>
      </c>
      <c r="AA56" s="15">
        <v>1600700</v>
      </c>
    </row>
    <row r="57" spans="1:27" ht="13.5">
      <c r="A57" s="85" t="s">
        <v>37</v>
      </c>
      <c r="B57" s="47"/>
      <c r="C57" s="49">
        <f aca="true" t="shared" si="11" ref="C57:Y57">SUM(C52:C56)</f>
        <v>17008918</v>
      </c>
      <c r="D57" s="50">
        <f t="shared" si="11"/>
        <v>0</v>
      </c>
      <c r="E57" s="51">
        <f t="shared" si="11"/>
        <v>11200700</v>
      </c>
      <c r="F57" s="51">
        <f t="shared" si="11"/>
        <v>12600700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12600700</v>
      </c>
      <c r="Y57" s="51">
        <f t="shared" si="11"/>
        <v>-12600700</v>
      </c>
      <c r="Z57" s="52">
        <f>+IF(X57&lt;&gt;0,+(Y57/X57)*100,0)</f>
        <v>-100</v>
      </c>
      <c r="AA57" s="53">
        <f>SUM(AA52:AA56)</f>
        <v>12600700</v>
      </c>
    </row>
    <row r="58" spans="1:27" ht="13.5">
      <c r="A58" s="86" t="s">
        <v>38</v>
      </c>
      <c r="B58" s="35"/>
      <c r="C58" s="9"/>
      <c r="D58" s="10"/>
      <c r="E58" s="11">
        <v>4480000</v>
      </c>
      <c r="F58" s="11">
        <v>4631000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4631000</v>
      </c>
      <c r="Y58" s="11">
        <v>-4631000</v>
      </c>
      <c r="Z58" s="2">
        <v>-100</v>
      </c>
      <c r="AA58" s="15">
        <v>4631000</v>
      </c>
    </row>
    <row r="59" spans="1:27" ht="13.5">
      <c r="A59" s="86" t="s">
        <v>39</v>
      </c>
      <c r="B59" s="35"/>
      <c r="C59" s="12"/>
      <c r="D59" s="13"/>
      <c r="E59" s="14">
        <v>32000</v>
      </c>
      <c r="F59" s="14">
        <v>32000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32000</v>
      </c>
      <c r="Y59" s="14">
        <v>-32000</v>
      </c>
      <c r="Z59" s="2">
        <v>-100</v>
      </c>
      <c r="AA59" s="22">
        <v>32000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391449</v>
      </c>
      <c r="D61" s="10"/>
      <c r="E61" s="11">
        <v>3578150</v>
      </c>
      <c r="F61" s="11">
        <v>2938150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2938150</v>
      </c>
      <c r="Y61" s="11">
        <v>-2938150</v>
      </c>
      <c r="Z61" s="2">
        <v>-100</v>
      </c>
      <c r="AA61" s="15">
        <v>2938150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1846586</v>
      </c>
      <c r="H65" s="11">
        <v>1842075</v>
      </c>
      <c r="I65" s="11">
        <v>1742583</v>
      </c>
      <c r="J65" s="11">
        <v>5431244</v>
      </c>
      <c r="K65" s="11">
        <v>2019440</v>
      </c>
      <c r="L65" s="11">
        <v>1661075</v>
      </c>
      <c r="M65" s="11">
        <v>1756295</v>
      </c>
      <c r="N65" s="11">
        <v>5436810</v>
      </c>
      <c r="O65" s="11">
        <v>1743181</v>
      </c>
      <c r="P65" s="11">
        <v>1816154</v>
      </c>
      <c r="Q65" s="11">
        <v>1644770</v>
      </c>
      <c r="R65" s="11">
        <v>5204105</v>
      </c>
      <c r="S65" s="11">
        <v>1704829</v>
      </c>
      <c r="T65" s="11">
        <v>1734618</v>
      </c>
      <c r="U65" s="11">
        <v>1661291</v>
      </c>
      <c r="V65" s="11">
        <v>5100738</v>
      </c>
      <c r="W65" s="11">
        <v>21172897</v>
      </c>
      <c r="X65" s="11"/>
      <c r="Y65" s="11">
        <v>21172897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>
        <v>20201850</v>
      </c>
      <c r="E68" s="11">
        <v>19290850</v>
      </c>
      <c r="F68" s="11">
        <v>20201850</v>
      </c>
      <c r="G68" s="11">
        <v>799951</v>
      </c>
      <c r="H68" s="11">
        <v>1486188</v>
      </c>
      <c r="I68" s="11">
        <v>781315</v>
      </c>
      <c r="J68" s="11">
        <v>3067454</v>
      </c>
      <c r="K68" s="11">
        <v>1645789</v>
      </c>
      <c r="L68" s="11">
        <v>2509018</v>
      </c>
      <c r="M68" s="11">
        <v>1146298</v>
      </c>
      <c r="N68" s="11">
        <v>5301105</v>
      </c>
      <c r="O68" s="11">
        <v>535173</v>
      </c>
      <c r="P68" s="11">
        <v>383072</v>
      </c>
      <c r="Q68" s="11">
        <v>1282044</v>
      </c>
      <c r="R68" s="11">
        <v>2200289</v>
      </c>
      <c r="S68" s="11">
        <v>184800</v>
      </c>
      <c r="T68" s="11">
        <v>3702770</v>
      </c>
      <c r="U68" s="11">
        <v>785743</v>
      </c>
      <c r="V68" s="11">
        <v>4673313</v>
      </c>
      <c r="W68" s="11">
        <v>15242161</v>
      </c>
      <c r="X68" s="11">
        <v>20201850</v>
      </c>
      <c r="Y68" s="11">
        <v>-4959689</v>
      </c>
      <c r="Z68" s="2">
        <v>-24.55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20201850</v>
      </c>
      <c r="E69" s="79">
        <f t="shared" si="12"/>
        <v>19290850</v>
      </c>
      <c r="F69" s="79">
        <f t="shared" si="12"/>
        <v>20201850</v>
      </c>
      <c r="G69" s="79">
        <f t="shared" si="12"/>
        <v>2646537</v>
      </c>
      <c r="H69" s="79">
        <f t="shared" si="12"/>
        <v>3328263</v>
      </c>
      <c r="I69" s="79">
        <f t="shared" si="12"/>
        <v>2523898</v>
      </c>
      <c r="J69" s="79">
        <f t="shared" si="12"/>
        <v>8498698</v>
      </c>
      <c r="K69" s="79">
        <f t="shared" si="12"/>
        <v>3665229</v>
      </c>
      <c r="L69" s="79">
        <f t="shared" si="12"/>
        <v>4170093</v>
      </c>
      <c r="M69" s="79">
        <f t="shared" si="12"/>
        <v>2902593</v>
      </c>
      <c r="N69" s="79">
        <f t="shared" si="12"/>
        <v>10737915</v>
      </c>
      <c r="O69" s="79">
        <f t="shared" si="12"/>
        <v>2278354</v>
      </c>
      <c r="P69" s="79">
        <f t="shared" si="12"/>
        <v>2199226</v>
      </c>
      <c r="Q69" s="79">
        <f t="shared" si="12"/>
        <v>2926814</v>
      </c>
      <c r="R69" s="79">
        <f t="shared" si="12"/>
        <v>7404394</v>
      </c>
      <c r="S69" s="79">
        <f t="shared" si="12"/>
        <v>1889629</v>
      </c>
      <c r="T69" s="79">
        <f t="shared" si="12"/>
        <v>5437388</v>
      </c>
      <c r="U69" s="79">
        <f t="shared" si="12"/>
        <v>2447034</v>
      </c>
      <c r="V69" s="79">
        <f t="shared" si="12"/>
        <v>9774051</v>
      </c>
      <c r="W69" s="79">
        <f t="shared" si="12"/>
        <v>36415058</v>
      </c>
      <c r="X69" s="79">
        <f t="shared" si="12"/>
        <v>20201850</v>
      </c>
      <c r="Y69" s="79">
        <f t="shared" si="12"/>
        <v>16213208</v>
      </c>
      <c r="Z69" s="80">
        <f>+IF(X69&lt;&gt;0,+(Y69/X69)*100,0)</f>
        <v>80.25605575726975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37939820</v>
      </c>
      <c r="D5" s="42">
        <f t="shared" si="0"/>
        <v>0</v>
      </c>
      <c r="E5" s="43">
        <f t="shared" si="0"/>
        <v>46389000</v>
      </c>
      <c r="F5" s="43">
        <f t="shared" si="0"/>
        <v>46389000</v>
      </c>
      <c r="G5" s="43">
        <f t="shared" si="0"/>
        <v>1945490</v>
      </c>
      <c r="H5" s="43">
        <f t="shared" si="0"/>
        <v>1337807</v>
      </c>
      <c r="I5" s="43">
        <f t="shared" si="0"/>
        <v>2155366</v>
      </c>
      <c r="J5" s="43">
        <f t="shared" si="0"/>
        <v>5438663</v>
      </c>
      <c r="K5" s="43">
        <f t="shared" si="0"/>
        <v>3716906</v>
      </c>
      <c r="L5" s="43">
        <f t="shared" si="0"/>
        <v>329562</v>
      </c>
      <c r="M5" s="43">
        <f t="shared" si="0"/>
        <v>805844</v>
      </c>
      <c r="N5" s="43">
        <f t="shared" si="0"/>
        <v>4852312</v>
      </c>
      <c r="O5" s="43">
        <f t="shared" si="0"/>
        <v>4300541</v>
      </c>
      <c r="P5" s="43">
        <f t="shared" si="0"/>
        <v>6815250</v>
      </c>
      <c r="Q5" s="43">
        <f t="shared" si="0"/>
        <v>8025402</v>
      </c>
      <c r="R5" s="43">
        <f t="shared" si="0"/>
        <v>19141193</v>
      </c>
      <c r="S5" s="43">
        <f t="shared" si="0"/>
        <v>4568044</v>
      </c>
      <c r="T5" s="43">
        <f t="shared" si="0"/>
        <v>3047370</v>
      </c>
      <c r="U5" s="43">
        <f t="shared" si="0"/>
        <v>4144656</v>
      </c>
      <c r="V5" s="43">
        <f t="shared" si="0"/>
        <v>11760070</v>
      </c>
      <c r="W5" s="43">
        <f t="shared" si="0"/>
        <v>41192238</v>
      </c>
      <c r="X5" s="43">
        <f t="shared" si="0"/>
        <v>46389000</v>
      </c>
      <c r="Y5" s="43">
        <f t="shared" si="0"/>
        <v>-5196762</v>
      </c>
      <c r="Z5" s="44">
        <f>+IF(X5&lt;&gt;0,+(Y5/X5)*100,0)</f>
        <v>-11.202573886050573</v>
      </c>
      <c r="AA5" s="45">
        <f>SUM(AA11:AA18)</f>
        <v>46389000</v>
      </c>
    </row>
    <row r="6" spans="1:27" ht="13.5">
      <c r="A6" s="46" t="s">
        <v>32</v>
      </c>
      <c r="B6" s="47"/>
      <c r="C6" s="9">
        <v>22632372</v>
      </c>
      <c r="D6" s="10"/>
      <c r="E6" s="11">
        <v>23929000</v>
      </c>
      <c r="F6" s="11">
        <v>23929000</v>
      </c>
      <c r="G6" s="11">
        <v>1740839</v>
      </c>
      <c r="H6" s="11">
        <v>1337807</v>
      </c>
      <c r="I6" s="11">
        <v>2155366</v>
      </c>
      <c r="J6" s="11">
        <v>5234012</v>
      </c>
      <c r="K6" s="11">
        <v>3319686</v>
      </c>
      <c r="L6" s="11">
        <v>329562</v>
      </c>
      <c r="M6" s="11">
        <v>572282</v>
      </c>
      <c r="N6" s="11">
        <v>4221530</v>
      </c>
      <c r="O6" s="11">
        <v>3756702</v>
      </c>
      <c r="P6" s="11">
        <v>2389978</v>
      </c>
      <c r="Q6" s="11">
        <v>5023230</v>
      </c>
      <c r="R6" s="11">
        <v>11169910</v>
      </c>
      <c r="S6" s="11">
        <v>1636838</v>
      </c>
      <c r="T6" s="11">
        <v>3047370</v>
      </c>
      <c r="U6" s="11">
        <v>1773805</v>
      </c>
      <c r="V6" s="11">
        <v>6458013</v>
      </c>
      <c r="W6" s="11">
        <v>27083465</v>
      </c>
      <c r="X6" s="11">
        <v>23929000</v>
      </c>
      <c r="Y6" s="11">
        <v>3154465</v>
      </c>
      <c r="Z6" s="2">
        <v>13.18</v>
      </c>
      <c r="AA6" s="15">
        <v>23929000</v>
      </c>
    </row>
    <row r="7" spans="1:27" ht="13.5">
      <c r="A7" s="46" t="s">
        <v>33</v>
      </c>
      <c r="B7" s="47"/>
      <c r="C7" s="9">
        <v>4506311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27138683</v>
      </c>
      <c r="D11" s="50">
        <f t="shared" si="1"/>
        <v>0</v>
      </c>
      <c r="E11" s="51">
        <f t="shared" si="1"/>
        <v>23929000</v>
      </c>
      <c r="F11" s="51">
        <f t="shared" si="1"/>
        <v>23929000</v>
      </c>
      <c r="G11" s="51">
        <f t="shared" si="1"/>
        <v>1740839</v>
      </c>
      <c r="H11" s="51">
        <f t="shared" si="1"/>
        <v>1337807</v>
      </c>
      <c r="I11" s="51">
        <f t="shared" si="1"/>
        <v>2155366</v>
      </c>
      <c r="J11" s="51">
        <f t="shared" si="1"/>
        <v>5234012</v>
      </c>
      <c r="K11" s="51">
        <f t="shared" si="1"/>
        <v>3319686</v>
      </c>
      <c r="L11" s="51">
        <f t="shared" si="1"/>
        <v>329562</v>
      </c>
      <c r="M11" s="51">
        <f t="shared" si="1"/>
        <v>572282</v>
      </c>
      <c r="N11" s="51">
        <f t="shared" si="1"/>
        <v>4221530</v>
      </c>
      <c r="O11" s="51">
        <f t="shared" si="1"/>
        <v>3756702</v>
      </c>
      <c r="P11" s="51">
        <f t="shared" si="1"/>
        <v>2389978</v>
      </c>
      <c r="Q11" s="51">
        <f t="shared" si="1"/>
        <v>5023230</v>
      </c>
      <c r="R11" s="51">
        <f t="shared" si="1"/>
        <v>11169910</v>
      </c>
      <c r="S11" s="51">
        <f t="shared" si="1"/>
        <v>1636838</v>
      </c>
      <c r="T11" s="51">
        <f t="shared" si="1"/>
        <v>3047370</v>
      </c>
      <c r="U11" s="51">
        <f t="shared" si="1"/>
        <v>1773805</v>
      </c>
      <c r="V11" s="51">
        <f t="shared" si="1"/>
        <v>6458013</v>
      </c>
      <c r="W11" s="51">
        <f t="shared" si="1"/>
        <v>27083465</v>
      </c>
      <c r="X11" s="51">
        <f t="shared" si="1"/>
        <v>23929000</v>
      </c>
      <c r="Y11" s="51">
        <f t="shared" si="1"/>
        <v>3154465</v>
      </c>
      <c r="Z11" s="52">
        <f>+IF(X11&lt;&gt;0,+(Y11/X11)*100,0)</f>
        <v>13.18260269965314</v>
      </c>
      <c r="AA11" s="53">
        <f>SUM(AA6:AA10)</f>
        <v>23929000</v>
      </c>
    </row>
    <row r="12" spans="1:27" ht="13.5">
      <c r="A12" s="54" t="s">
        <v>38</v>
      </c>
      <c r="B12" s="35"/>
      <c r="C12" s="9">
        <v>9790808</v>
      </c>
      <c r="D12" s="10"/>
      <c r="E12" s="11">
        <v>14800000</v>
      </c>
      <c r="F12" s="11">
        <v>14800000</v>
      </c>
      <c r="G12" s="11"/>
      <c r="H12" s="11"/>
      <c r="I12" s="11"/>
      <c r="J12" s="11"/>
      <c r="K12" s="11"/>
      <c r="L12" s="11"/>
      <c r="M12" s="11">
        <v>233562</v>
      </c>
      <c r="N12" s="11">
        <v>233562</v>
      </c>
      <c r="O12" s="11">
        <v>543839</v>
      </c>
      <c r="P12" s="11">
        <v>774458</v>
      </c>
      <c r="Q12" s="11">
        <v>3002172</v>
      </c>
      <c r="R12" s="11">
        <v>4320469</v>
      </c>
      <c r="S12" s="11">
        <v>2931206</v>
      </c>
      <c r="T12" s="11"/>
      <c r="U12" s="11">
        <v>2370851</v>
      </c>
      <c r="V12" s="11">
        <v>5302057</v>
      </c>
      <c r="W12" s="11">
        <v>9856088</v>
      </c>
      <c r="X12" s="11">
        <v>14800000</v>
      </c>
      <c r="Y12" s="11">
        <v>-4943912</v>
      </c>
      <c r="Z12" s="2">
        <v>-33.4</v>
      </c>
      <c r="AA12" s="15">
        <v>14800000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1010329</v>
      </c>
      <c r="D15" s="10"/>
      <c r="E15" s="11">
        <v>7660000</v>
      </c>
      <c r="F15" s="11">
        <v>7660000</v>
      </c>
      <c r="G15" s="11">
        <v>204651</v>
      </c>
      <c r="H15" s="11"/>
      <c r="I15" s="11"/>
      <c r="J15" s="11">
        <v>204651</v>
      </c>
      <c r="K15" s="11">
        <v>397220</v>
      </c>
      <c r="L15" s="11"/>
      <c r="M15" s="11"/>
      <c r="N15" s="11">
        <v>397220</v>
      </c>
      <c r="O15" s="11"/>
      <c r="P15" s="11">
        <v>3133415</v>
      </c>
      <c r="Q15" s="11"/>
      <c r="R15" s="11">
        <v>3133415</v>
      </c>
      <c r="S15" s="11"/>
      <c r="T15" s="11"/>
      <c r="U15" s="11"/>
      <c r="V15" s="11"/>
      <c r="W15" s="11">
        <v>3735286</v>
      </c>
      <c r="X15" s="11">
        <v>7660000</v>
      </c>
      <c r="Y15" s="11">
        <v>-3924714</v>
      </c>
      <c r="Z15" s="2">
        <v>-51.24</v>
      </c>
      <c r="AA15" s="15">
        <v>7660000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517399</v>
      </c>
      <c r="Q18" s="18"/>
      <c r="R18" s="18">
        <v>517399</v>
      </c>
      <c r="S18" s="18"/>
      <c r="T18" s="18"/>
      <c r="U18" s="18"/>
      <c r="V18" s="18"/>
      <c r="W18" s="18">
        <v>517399</v>
      </c>
      <c r="X18" s="18"/>
      <c r="Y18" s="18">
        <v>517399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5965440</v>
      </c>
      <c r="D20" s="59">
        <f t="shared" si="2"/>
        <v>0</v>
      </c>
      <c r="E20" s="60">
        <f t="shared" si="2"/>
        <v>3200000</v>
      </c>
      <c r="F20" s="60">
        <f t="shared" si="2"/>
        <v>3200000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3200000</v>
      </c>
      <c r="Y20" s="60">
        <f t="shared" si="2"/>
        <v>-3200000</v>
      </c>
      <c r="Z20" s="61">
        <f>+IF(X20&lt;&gt;0,+(Y20/X20)*100,0)</f>
        <v>-100</v>
      </c>
      <c r="AA20" s="62">
        <f>SUM(AA26:AA33)</f>
        <v>3200000</v>
      </c>
    </row>
    <row r="21" spans="1:27" ht="13.5">
      <c r="A21" s="46" t="s">
        <v>32</v>
      </c>
      <c r="B21" s="47"/>
      <c r="C21" s="9">
        <v>3298035</v>
      </c>
      <c r="D21" s="10"/>
      <c r="E21" s="11">
        <v>2000000</v>
      </c>
      <c r="F21" s="11">
        <v>2000000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2000000</v>
      </c>
      <c r="Y21" s="11">
        <v>-2000000</v>
      </c>
      <c r="Z21" s="2">
        <v>-100</v>
      </c>
      <c r="AA21" s="15">
        <v>2000000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3298035</v>
      </c>
      <c r="D26" s="50">
        <f t="shared" si="3"/>
        <v>0</v>
      </c>
      <c r="E26" s="51">
        <f t="shared" si="3"/>
        <v>2000000</v>
      </c>
      <c r="F26" s="51">
        <f t="shared" si="3"/>
        <v>2000000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2000000</v>
      </c>
      <c r="Y26" s="51">
        <f t="shared" si="3"/>
        <v>-2000000</v>
      </c>
      <c r="Z26" s="52">
        <f>+IF(X26&lt;&gt;0,+(Y26/X26)*100,0)</f>
        <v>-100</v>
      </c>
      <c r="AA26" s="53">
        <f>SUM(AA21:AA25)</f>
        <v>2000000</v>
      </c>
    </row>
    <row r="27" spans="1:27" ht="13.5">
      <c r="A27" s="54" t="s">
        <v>38</v>
      </c>
      <c r="B27" s="64"/>
      <c r="C27" s="9"/>
      <c r="D27" s="10"/>
      <c r="E27" s="11">
        <v>600000</v>
      </c>
      <c r="F27" s="11">
        <v>600000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600000</v>
      </c>
      <c r="Y27" s="11">
        <v>-600000</v>
      </c>
      <c r="Z27" s="2">
        <v>-100</v>
      </c>
      <c r="AA27" s="15">
        <v>600000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2667405</v>
      </c>
      <c r="D30" s="10"/>
      <c r="E30" s="11">
        <v>600000</v>
      </c>
      <c r="F30" s="11">
        <v>600000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600000</v>
      </c>
      <c r="Y30" s="11">
        <v>-600000</v>
      </c>
      <c r="Z30" s="2">
        <v>-100</v>
      </c>
      <c r="AA30" s="15">
        <v>600000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25930407</v>
      </c>
      <c r="D36" s="10">
        <f t="shared" si="4"/>
        <v>0</v>
      </c>
      <c r="E36" s="11">
        <f t="shared" si="4"/>
        <v>25929000</v>
      </c>
      <c r="F36" s="11">
        <f t="shared" si="4"/>
        <v>25929000</v>
      </c>
      <c r="G36" s="11">
        <f t="shared" si="4"/>
        <v>1740839</v>
      </c>
      <c r="H36" s="11">
        <f t="shared" si="4"/>
        <v>1337807</v>
      </c>
      <c r="I36" s="11">
        <f t="shared" si="4"/>
        <v>2155366</v>
      </c>
      <c r="J36" s="11">
        <f t="shared" si="4"/>
        <v>5234012</v>
      </c>
      <c r="K36" s="11">
        <f t="shared" si="4"/>
        <v>3319686</v>
      </c>
      <c r="L36" s="11">
        <f t="shared" si="4"/>
        <v>329562</v>
      </c>
      <c r="M36" s="11">
        <f t="shared" si="4"/>
        <v>572282</v>
      </c>
      <c r="N36" s="11">
        <f t="shared" si="4"/>
        <v>4221530</v>
      </c>
      <c r="O36" s="11">
        <f t="shared" si="4"/>
        <v>3756702</v>
      </c>
      <c r="P36" s="11">
        <f t="shared" si="4"/>
        <v>2389978</v>
      </c>
      <c r="Q36" s="11">
        <f t="shared" si="4"/>
        <v>5023230</v>
      </c>
      <c r="R36" s="11">
        <f t="shared" si="4"/>
        <v>11169910</v>
      </c>
      <c r="S36" s="11">
        <f t="shared" si="4"/>
        <v>1636838</v>
      </c>
      <c r="T36" s="11">
        <f t="shared" si="4"/>
        <v>3047370</v>
      </c>
      <c r="U36" s="11">
        <f t="shared" si="4"/>
        <v>1773805</v>
      </c>
      <c r="V36" s="11">
        <f t="shared" si="4"/>
        <v>6458013</v>
      </c>
      <c r="W36" s="11">
        <f t="shared" si="4"/>
        <v>27083465</v>
      </c>
      <c r="X36" s="11">
        <f t="shared" si="4"/>
        <v>25929000</v>
      </c>
      <c r="Y36" s="11">
        <f t="shared" si="4"/>
        <v>1154465</v>
      </c>
      <c r="Z36" s="2">
        <f aca="true" t="shared" si="5" ref="Z36:Z49">+IF(X36&lt;&gt;0,+(Y36/X36)*100,0)</f>
        <v>4.452408500134984</v>
      </c>
      <c r="AA36" s="15">
        <f>AA6+AA21</f>
        <v>25929000</v>
      </c>
    </row>
    <row r="37" spans="1:27" ht="13.5">
      <c r="A37" s="46" t="s">
        <v>33</v>
      </c>
      <c r="B37" s="47"/>
      <c r="C37" s="9">
        <f t="shared" si="4"/>
        <v>4506311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30436718</v>
      </c>
      <c r="D41" s="50">
        <f t="shared" si="6"/>
        <v>0</v>
      </c>
      <c r="E41" s="51">
        <f t="shared" si="6"/>
        <v>25929000</v>
      </c>
      <c r="F41" s="51">
        <f t="shared" si="6"/>
        <v>25929000</v>
      </c>
      <c r="G41" s="51">
        <f t="shared" si="6"/>
        <v>1740839</v>
      </c>
      <c r="H41" s="51">
        <f t="shared" si="6"/>
        <v>1337807</v>
      </c>
      <c r="I41" s="51">
        <f t="shared" si="6"/>
        <v>2155366</v>
      </c>
      <c r="J41" s="51">
        <f t="shared" si="6"/>
        <v>5234012</v>
      </c>
      <c r="K41" s="51">
        <f t="shared" si="6"/>
        <v>3319686</v>
      </c>
      <c r="L41" s="51">
        <f t="shared" si="6"/>
        <v>329562</v>
      </c>
      <c r="M41" s="51">
        <f t="shared" si="6"/>
        <v>572282</v>
      </c>
      <c r="N41" s="51">
        <f t="shared" si="6"/>
        <v>4221530</v>
      </c>
      <c r="O41" s="51">
        <f t="shared" si="6"/>
        <v>3756702</v>
      </c>
      <c r="P41" s="51">
        <f t="shared" si="6"/>
        <v>2389978</v>
      </c>
      <c r="Q41" s="51">
        <f t="shared" si="6"/>
        <v>5023230</v>
      </c>
      <c r="R41" s="51">
        <f t="shared" si="6"/>
        <v>11169910</v>
      </c>
      <c r="S41" s="51">
        <f t="shared" si="6"/>
        <v>1636838</v>
      </c>
      <c r="T41" s="51">
        <f t="shared" si="6"/>
        <v>3047370</v>
      </c>
      <c r="U41" s="51">
        <f t="shared" si="6"/>
        <v>1773805</v>
      </c>
      <c r="V41" s="51">
        <f t="shared" si="6"/>
        <v>6458013</v>
      </c>
      <c r="W41" s="51">
        <f t="shared" si="6"/>
        <v>27083465</v>
      </c>
      <c r="X41" s="51">
        <f t="shared" si="6"/>
        <v>25929000</v>
      </c>
      <c r="Y41" s="51">
        <f t="shared" si="6"/>
        <v>1154465</v>
      </c>
      <c r="Z41" s="52">
        <f t="shared" si="5"/>
        <v>4.452408500134984</v>
      </c>
      <c r="AA41" s="53">
        <f>SUM(AA36:AA40)</f>
        <v>25929000</v>
      </c>
    </row>
    <row r="42" spans="1:27" ht="13.5">
      <c r="A42" s="54" t="s">
        <v>38</v>
      </c>
      <c r="B42" s="35"/>
      <c r="C42" s="65">
        <f aca="true" t="shared" si="7" ref="C42:Y48">C12+C27</f>
        <v>9790808</v>
      </c>
      <c r="D42" s="66">
        <f t="shared" si="7"/>
        <v>0</v>
      </c>
      <c r="E42" s="67">
        <f t="shared" si="7"/>
        <v>15400000</v>
      </c>
      <c r="F42" s="67">
        <f t="shared" si="7"/>
        <v>15400000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233562</v>
      </c>
      <c r="N42" s="67">
        <f t="shared" si="7"/>
        <v>233562</v>
      </c>
      <c r="O42" s="67">
        <f t="shared" si="7"/>
        <v>543839</v>
      </c>
      <c r="P42" s="67">
        <f t="shared" si="7"/>
        <v>774458</v>
      </c>
      <c r="Q42" s="67">
        <f t="shared" si="7"/>
        <v>3002172</v>
      </c>
      <c r="R42" s="67">
        <f t="shared" si="7"/>
        <v>4320469</v>
      </c>
      <c r="S42" s="67">
        <f t="shared" si="7"/>
        <v>2931206</v>
      </c>
      <c r="T42" s="67">
        <f t="shared" si="7"/>
        <v>0</v>
      </c>
      <c r="U42" s="67">
        <f t="shared" si="7"/>
        <v>2370851</v>
      </c>
      <c r="V42" s="67">
        <f t="shared" si="7"/>
        <v>5302057</v>
      </c>
      <c r="W42" s="67">
        <f t="shared" si="7"/>
        <v>9856088</v>
      </c>
      <c r="X42" s="67">
        <f t="shared" si="7"/>
        <v>15400000</v>
      </c>
      <c r="Y42" s="67">
        <f t="shared" si="7"/>
        <v>-5543912</v>
      </c>
      <c r="Z42" s="69">
        <f t="shared" si="5"/>
        <v>-35.999428571428574</v>
      </c>
      <c r="AA42" s="68">
        <f aca="true" t="shared" si="8" ref="AA42:AA48">AA12+AA27</f>
        <v>15400000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3677734</v>
      </c>
      <c r="D45" s="66">
        <f t="shared" si="7"/>
        <v>0</v>
      </c>
      <c r="E45" s="67">
        <f t="shared" si="7"/>
        <v>8260000</v>
      </c>
      <c r="F45" s="67">
        <f t="shared" si="7"/>
        <v>8260000</v>
      </c>
      <c r="G45" s="67">
        <f t="shared" si="7"/>
        <v>204651</v>
      </c>
      <c r="H45" s="67">
        <f t="shared" si="7"/>
        <v>0</v>
      </c>
      <c r="I45" s="67">
        <f t="shared" si="7"/>
        <v>0</v>
      </c>
      <c r="J45" s="67">
        <f t="shared" si="7"/>
        <v>204651</v>
      </c>
      <c r="K45" s="67">
        <f t="shared" si="7"/>
        <v>397220</v>
      </c>
      <c r="L45" s="67">
        <f t="shared" si="7"/>
        <v>0</v>
      </c>
      <c r="M45" s="67">
        <f t="shared" si="7"/>
        <v>0</v>
      </c>
      <c r="N45" s="67">
        <f t="shared" si="7"/>
        <v>397220</v>
      </c>
      <c r="O45" s="67">
        <f t="shared" si="7"/>
        <v>0</v>
      </c>
      <c r="P45" s="67">
        <f t="shared" si="7"/>
        <v>3133415</v>
      </c>
      <c r="Q45" s="67">
        <f t="shared" si="7"/>
        <v>0</v>
      </c>
      <c r="R45" s="67">
        <f t="shared" si="7"/>
        <v>3133415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3735286</v>
      </c>
      <c r="X45" s="67">
        <f t="shared" si="7"/>
        <v>8260000</v>
      </c>
      <c r="Y45" s="67">
        <f t="shared" si="7"/>
        <v>-4524714</v>
      </c>
      <c r="Z45" s="69">
        <f t="shared" si="5"/>
        <v>-54.77861985472154</v>
      </c>
      <c r="AA45" s="68">
        <f t="shared" si="8"/>
        <v>8260000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517399</v>
      </c>
      <c r="Q48" s="67">
        <f t="shared" si="7"/>
        <v>0</v>
      </c>
      <c r="R48" s="67">
        <f t="shared" si="7"/>
        <v>517399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517399</v>
      </c>
      <c r="X48" s="67">
        <f t="shared" si="7"/>
        <v>0</v>
      </c>
      <c r="Y48" s="67">
        <f t="shared" si="7"/>
        <v>517399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43905260</v>
      </c>
      <c r="D49" s="78">
        <f t="shared" si="9"/>
        <v>0</v>
      </c>
      <c r="E49" s="79">
        <f t="shared" si="9"/>
        <v>49589000</v>
      </c>
      <c r="F49" s="79">
        <f t="shared" si="9"/>
        <v>49589000</v>
      </c>
      <c r="G49" s="79">
        <f t="shared" si="9"/>
        <v>1945490</v>
      </c>
      <c r="H49" s="79">
        <f t="shared" si="9"/>
        <v>1337807</v>
      </c>
      <c r="I49" s="79">
        <f t="shared" si="9"/>
        <v>2155366</v>
      </c>
      <c r="J49" s="79">
        <f t="shared" si="9"/>
        <v>5438663</v>
      </c>
      <c r="K49" s="79">
        <f t="shared" si="9"/>
        <v>3716906</v>
      </c>
      <c r="L49" s="79">
        <f t="shared" si="9"/>
        <v>329562</v>
      </c>
      <c r="M49" s="79">
        <f t="shared" si="9"/>
        <v>805844</v>
      </c>
      <c r="N49" s="79">
        <f t="shared" si="9"/>
        <v>4852312</v>
      </c>
      <c r="O49" s="79">
        <f t="shared" si="9"/>
        <v>4300541</v>
      </c>
      <c r="P49" s="79">
        <f t="shared" si="9"/>
        <v>6815250</v>
      </c>
      <c r="Q49" s="79">
        <f t="shared" si="9"/>
        <v>8025402</v>
      </c>
      <c r="R49" s="79">
        <f t="shared" si="9"/>
        <v>19141193</v>
      </c>
      <c r="S49" s="79">
        <f t="shared" si="9"/>
        <v>4568044</v>
      </c>
      <c r="T49" s="79">
        <f t="shared" si="9"/>
        <v>3047370</v>
      </c>
      <c r="U49" s="79">
        <f t="shared" si="9"/>
        <v>4144656</v>
      </c>
      <c r="V49" s="79">
        <f t="shared" si="9"/>
        <v>11760070</v>
      </c>
      <c r="W49" s="79">
        <f t="shared" si="9"/>
        <v>41192238</v>
      </c>
      <c r="X49" s="79">
        <f t="shared" si="9"/>
        <v>49589000</v>
      </c>
      <c r="Y49" s="79">
        <f t="shared" si="9"/>
        <v>-8396762</v>
      </c>
      <c r="Z49" s="80">
        <f t="shared" si="5"/>
        <v>-16.932710883462057</v>
      </c>
      <c r="AA49" s="81">
        <f>SUM(AA41:AA48)</f>
        <v>49589000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1296906</v>
      </c>
      <c r="D51" s="66">
        <f t="shared" si="10"/>
        <v>0</v>
      </c>
      <c r="E51" s="67">
        <f t="shared" si="10"/>
        <v>2808318</v>
      </c>
      <c r="F51" s="67">
        <f t="shared" si="10"/>
        <v>2808318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2808318</v>
      </c>
      <c r="Y51" s="67">
        <f t="shared" si="10"/>
        <v>-2808318</v>
      </c>
      <c r="Z51" s="69">
        <f>+IF(X51&lt;&gt;0,+(Y51/X51)*100,0)</f>
        <v>-100</v>
      </c>
      <c r="AA51" s="68">
        <f>SUM(AA57:AA61)</f>
        <v>2808318</v>
      </c>
    </row>
    <row r="52" spans="1:27" ht="13.5">
      <c r="A52" s="84" t="s">
        <v>32</v>
      </c>
      <c r="B52" s="47"/>
      <c r="C52" s="9">
        <v>145431</v>
      </c>
      <c r="D52" s="10"/>
      <c r="E52" s="11">
        <v>800000</v>
      </c>
      <c r="F52" s="11">
        <v>800000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800000</v>
      </c>
      <c r="Y52" s="11">
        <v>-800000</v>
      </c>
      <c r="Z52" s="2">
        <v>-100</v>
      </c>
      <c r="AA52" s="15">
        <v>800000</v>
      </c>
    </row>
    <row r="53" spans="1:27" ht="13.5">
      <c r="A53" s="84" t="s">
        <v>33</v>
      </c>
      <c r="B53" s="47"/>
      <c r="C53" s="9">
        <v>224989</v>
      </c>
      <c r="D53" s="10"/>
      <c r="E53" s="11">
        <v>564750</v>
      </c>
      <c r="F53" s="11">
        <v>564750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564750</v>
      </c>
      <c r="Y53" s="11">
        <v>-564750</v>
      </c>
      <c r="Z53" s="2">
        <v>-100</v>
      </c>
      <c r="AA53" s="15">
        <v>564750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370420</v>
      </c>
      <c r="D57" s="50">
        <f t="shared" si="11"/>
        <v>0</v>
      </c>
      <c r="E57" s="51">
        <f t="shared" si="11"/>
        <v>1364750</v>
      </c>
      <c r="F57" s="51">
        <f t="shared" si="11"/>
        <v>1364750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1364750</v>
      </c>
      <c r="Y57" s="51">
        <f t="shared" si="11"/>
        <v>-1364750</v>
      </c>
      <c r="Z57" s="52">
        <f>+IF(X57&lt;&gt;0,+(Y57/X57)*100,0)</f>
        <v>-100</v>
      </c>
      <c r="AA57" s="53">
        <f>SUM(AA52:AA56)</f>
        <v>1364750</v>
      </c>
    </row>
    <row r="58" spans="1:27" ht="13.5">
      <c r="A58" s="86" t="s">
        <v>38</v>
      </c>
      <c r="B58" s="35"/>
      <c r="C58" s="9">
        <v>302734</v>
      </c>
      <c r="D58" s="10"/>
      <c r="E58" s="11">
        <v>125576</v>
      </c>
      <c r="F58" s="11">
        <v>125576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125576</v>
      </c>
      <c r="Y58" s="11">
        <v>-125576</v>
      </c>
      <c r="Z58" s="2">
        <v>-100</v>
      </c>
      <c r="AA58" s="15">
        <v>125576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623752</v>
      </c>
      <c r="D61" s="10"/>
      <c r="E61" s="11">
        <v>1317992</v>
      </c>
      <c r="F61" s="11">
        <v>1317992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1317992</v>
      </c>
      <c r="Y61" s="11">
        <v>-1317992</v>
      </c>
      <c r="Z61" s="2">
        <v>-100</v>
      </c>
      <c r="AA61" s="15">
        <v>1317992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1296906</v>
      </c>
      <c r="D66" s="13"/>
      <c r="E66" s="14">
        <v>2808318</v>
      </c>
      <c r="F66" s="14">
        <v>2808318</v>
      </c>
      <c r="G66" s="14"/>
      <c r="H66" s="14"/>
      <c r="I66" s="14">
        <v>66416</v>
      </c>
      <c r="J66" s="14">
        <v>66416</v>
      </c>
      <c r="K66" s="14"/>
      <c r="L66" s="14"/>
      <c r="M66" s="14"/>
      <c r="N66" s="14"/>
      <c r="O66" s="14">
        <v>157506</v>
      </c>
      <c r="P66" s="14"/>
      <c r="Q66" s="14">
        <v>46825</v>
      </c>
      <c r="R66" s="14">
        <v>204331</v>
      </c>
      <c r="S66" s="14"/>
      <c r="T66" s="14"/>
      <c r="U66" s="14"/>
      <c r="V66" s="14"/>
      <c r="W66" s="14">
        <v>270747</v>
      </c>
      <c r="X66" s="14">
        <v>2808318</v>
      </c>
      <c r="Y66" s="14">
        <v>-2537571</v>
      </c>
      <c r="Z66" s="2">
        <v>-90.36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1296906</v>
      </c>
      <c r="D69" s="78">
        <f t="shared" si="12"/>
        <v>0</v>
      </c>
      <c r="E69" s="79">
        <f t="shared" si="12"/>
        <v>2808318</v>
      </c>
      <c r="F69" s="79">
        <f t="shared" si="12"/>
        <v>2808318</v>
      </c>
      <c r="G69" s="79">
        <f t="shared" si="12"/>
        <v>0</v>
      </c>
      <c r="H69" s="79">
        <f t="shared" si="12"/>
        <v>0</v>
      </c>
      <c r="I69" s="79">
        <f t="shared" si="12"/>
        <v>66416</v>
      </c>
      <c r="J69" s="79">
        <f t="shared" si="12"/>
        <v>66416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157506</v>
      </c>
      <c r="P69" s="79">
        <f t="shared" si="12"/>
        <v>0</v>
      </c>
      <c r="Q69" s="79">
        <f t="shared" si="12"/>
        <v>46825</v>
      </c>
      <c r="R69" s="79">
        <f t="shared" si="12"/>
        <v>204331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270747</v>
      </c>
      <c r="X69" s="79">
        <f t="shared" si="12"/>
        <v>2808318</v>
      </c>
      <c r="Y69" s="79">
        <f t="shared" si="12"/>
        <v>-2537571</v>
      </c>
      <c r="Z69" s="80">
        <f>+IF(X69&lt;&gt;0,+(Y69/X69)*100,0)</f>
        <v>-90.35910463131313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139844173</v>
      </c>
      <c r="D5" s="42">
        <f t="shared" si="0"/>
        <v>0</v>
      </c>
      <c r="E5" s="43">
        <f t="shared" si="0"/>
        <v>674966000</v>
      </c>
      <c r="F5" s="43">
        <f t="shared" si="0"/>
        <v>674966000</v>
      </c>
      <c r="G5" s="43">
        <f t="shared" si="0"/>
        <v>735883</v>
      </c>
      <c r="H5" s="43">
        <f t="shared" si="0"/>
        <v>8652251</v>
      </c>
      <c r="I5" s="43">
        <f t="shared" si="0"/>
        <v>5246585</v>
      </c>
      <c r="J5" s="43">
        <f t="shared" si="0"/>
        <v>14634719</v>
      </c>
      <c r="K5" s="43">
        <f t="shared" si="0"/>
        <v>7693509</v>
      </c>
      <c r="L5" s="43">
        <f t="shared" si="0"/>
        <v>6162205</v>
      </c>
      <c r="M5" s="43">
        <f t="shared" si="0"/>
        <v>0</v>
      </c>
      <c r="N5" s="43">
        <f t="shared" si="0"/>
        <v>13855714</v>
      </c>
      <c r="O5" s="43">
        <f t="shared" si="0"/>
        <v>317299</v>
      </c>
      <c r="P5" s="43">
        <f t="shared" si="0"/>
        <v>40038</v>
      </c>
      <c r="Q5" s="43">
        <f t="shared" si="0"/>
        <v>23026901</v>
      </c>
      <c r="R5" s="43">
        <f t="shared" si="0"/>
        <v>23384238</v>
      </c>
      <c r="S5" s="43">
        <f t="shared" si="0"/>
        <v>10027085</v>
      </c>
      <c r="T5" s="43">
        <f t="shared" si="0"/>
        <v>1741080</v>
      </c>
      <c r="U5" s="43">
        <f t="shared" si="0"/>
        <v>0</v>
      </c>
      <c r="V5" s="43">
        <f t="shared" si="0"/>
        <v>11768165</v>
      </c>
      <c r="W5" s="43">
        <f t="shared" si="0"/>
        <v>63642836</v>
      </c>
      <c r="X5" s="43">
        <f t="shared" si="0"/>
        <v>674966000</v>
      </c>
      <c r="Y5" s="43">
        <f t="shared" si="0"/>
        <v>-611323164</v>
      </c>
      <c r="Z5" s="44">
        <f>+IF(X5&lt;&gt;0,+(Y5/X5)*100,0)</f>
        <v>-90.57095675930343</v>
      </c>
      <c r="AA5" s="45">
        <f>SUM(AA11:AA18)</f>
        <v>674966000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127651800</v>
      </c>
      <c r="D8" s="10"/>
      <c r="E8" s="11">
        <v>379574133</v>
      </c>
      <c r="F8" s="11">
        <v>379574133</v>
      </c>
      <c r="G8" s="11">
        <v>735883</v>
      </c>
      <c r="H8" s="11">
        <v>8652251</v>
      </c>
      <c r="I8" s="11">
        <v>4467207</v>
      </c>
      <c r="J8" s="11">
        <v>13855341</v>
      </c>
      <c r="K8" s="11">
        <v>7693509</v>
      </c>
      <c r="L8" s="11">
        <v>5896159</v>
      </c>
      <c r="M8" s="11"/>
      <c r="N8" s="11">
        <v>13589668</v>
      </c>
      <c r="O8" s="11"/>
      <c r="P8" s="11"/>
      <c r="Q8" s="11">
        <v>16332613</v>
      </c>
      <c r="R8" s="11">
        <v>16332613</v>
      </c>
      <c r="S8" s="11">
        <v>7698813</v>
      </c>
      <c r="T8" s="11">
        <v>1676203</v>
      </c>
      <c r="U8" s="11"/>
      <c r="V8" s="11">
        <v>9375016</v>
      </c>
      <c r="W8" s="11">
        <v>53152638</v>
      </c>
      <c r="X8" s="11">
        <v>379574133</v>
      </c>
      <c r="Y8" s="11">
        <v>-326421495</v>
      </c>
      <c r="Z8" s="2">
        <v>-86</v>
      </c>
      <c r="AA8" s="15">
        <v>379574133</v>
      </c>
    </row>
    <row r="9" spans="1:27" ht="13.5">
      <c r="A9" s="46" t="s">
        <v>35</v>
      </c>
      <c r="B9" s="47"/>
      <c r="C9" s="9"/>
      <c r="D9" s="10"/>
      <c r="E9" s="11">
        <v>104656867</v>
      </c>
      <c r="F9" s="11">
        <v>104656867</v>
      </c>
      <c r="G9" s="11"/>
      <c r="H9" s="11"/>
      <c r="I9" s="11"/>
      <c r="J9" s="11"/>
      <c r="K9" s="11"/>
      <c r="L9" s="11">
        <v>266046</v>
      </c>
      <c r="M9" s="11"/>
      <c r="N9" s="11">
        <v>266046</v>
      </c>
      <c r="O9" s="11">
        <v>317299</v>
      </c>
      <c r="P9" s="11">
        <v>40038</v>
      </c>
      <c r="Q9" s="11">
        <v>6652578</v>
      </c>
      <c r="R9" s="11">
        <v>7009915</v>
      </c>
      <c r="S9" s="11">
        <v>549451</v>
      </c>
      <c r="T9" s="11">
        <v>15877</v>
      </c>
      <c r="U9" s="11"/>
      <c r="V9" s="11">
        <v>565328</v>
      </c>
      <c r="W9" s="11">
        <v>7841289</v>
      </c>
      <c r="X9" s="11">
        <v>104656867</v>
      </c>
      <c r="Y9" s="11">
        <v>-96815578</v>
      </c>
      <c r="Z9" s="2">
        <v>-92.51</v>
      </c>
      <c r="AA9" s="15">
        <v>104656867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127651800</v>
      </c>
      <c r="D11" s="50">
        <f t="shared" si="1"/>
        <v>0</v>
      </c>
      <c r="E11" s="51">
        <f t="shared" si="1"/>
        <v>484231000</v>
      </c>
      <c r="F11" s="51">
        <f t="shared" si="1"/>
        <v>484231000</v>
      </c>
      <c r="G11" s="51">
        <f t="shared" si="1"/>
        <v>735883</v>
      </c>
      <c r="H11" s="51">
        <f t="shared" si="1"/>
        <v>8652251</v>
      </c>
      <c r="I11" s="51">
        <f t="shared" si="1"/>
        <v>4467207</v>
      </c>
      <c r="J11" s="51">
        <f t="shared" si="1"/>
        <v>13855341</v>
      </c>
      <c r="K11" s="51">
        <f t="shared" si="1"/>
        <v>7693509</v>
      </c>
      <c r="L11" s="51">
        <f t="shared" si="1"/>
        <v>6162205</v>
      </c>
      <c r="M11" s="51">
        <f t="shared" si="1"/>
        <v>0</v>
      </c>
      <c r="N11" s="51">
        <f t="shared" si="1"/>
        <v>13855714</v>
      </c>
      <c r="O11" s="51">
        <f t="shared" si="1"/>
        <v>317299</v>
      </c>
      <c r="P11" s="51">
        <f t="shared" si="1"/>
        <v>40038</v>
      </c>
      <c r="Q11" s="51">
        <f t="shared" si="1"/>
        <v>22985191</v>
      </c>
      <c r="R11" s="51">
        <f t="shared" si="1"/>
        <v>23342528</v>
      </c>
      <c r="S11" s="51">
        <f t="shared" si="1"/>
        <v>8248264</v>
      </c>
      <c r="T11" s="51">
        <f t="shared" si="1"/>
        <v>1692080</v>
      </c>
      <c r="U11" s="51">
        <f t="shared" si="1"/>
        <v>0</v>
      </c>
      <c r="V11" s="51">
        <f t="shared" si="1"/>
        <v>9940344</v>
      </c>
      <c r="W11" s="51">
        <f t="shared" si="1"/>
        <v>60993927</v>
      </c>
      <c r="X11" s="51">
        <f t="shared" si="1"/>
        <v>484231000</v>
      </c>
      <c r="Y11" s="51">
        <f t="shared" si="1"/>
        <v>-423237073</v>
      </c>
      <c r="Z11" s="52">
        <f>+IF(X11&lt;&gt;0,+(Y11/X11)*100,0)</f>
        <v>-87.40396071296551</v>
      </c>
      <c r="AA11" s="53">
        <f>SUM(AA6:AA10)</f>
        <v>484231000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12170896</v>
      </c>
      <c r="D15" s="10"/>
      <c r="E15" s="11">
        <v>190735000</v>
      </c>
      <c r="F15" s="11">
        <v>190735000</v>
      </c>
      <c r="G15" s="11"/>
      <c r="H15" s="11"/>
      <c r="I15" s="11">
        <v>779378</v>
      </c>
      <c r="J15" s="11">
        <v>779378</v>
      </c>
      <c r="K15" s="11"/>
      <c r="L15" s="11"/>
      <c r="M15" s="11"/>
      <c r="N15" s="11"/>
      <c r="O15" s="11"/>
      <c r="P15" s="11"/>
      <c r="Q15" s="11">
        <v>41710</v>
      </c>
      <c r="R15" s="11">
        <v>41710</v>
      </c>
      <c r="S15" s="11">
        <v>1778821</v>
      </c>
      <c r="T15" s="11">
        <v>49000</v>
      </c>
      <c r="U15" s="11"/>
      <c r="V15" s="11">
        <v>1827821</v>
      </c>
      <c r="W15" s="11">
        <v>2648909</v>
      </c>
      <c r="X15" s="11">
        <v>190735000</v>
      </c>
      <c r="Y15" s="11">
        <v>-188086091</v>
      </c>
      <c r="Z15" s="2">
        <v>-98.61</v>
      </c>
      <c r="AA15" s="15">
        <v>190735000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21477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127651800</v>
      </c>
      <c r="D38" s="10">
        <f t="shared" si="4"/>
        <v>0</v>
      </c>
      <c r="E38" s="11">
        <f t="shared" si="4"/>
        <v>379574133</v>
      </c>
      <c r="F38" s="11">
        <f t="shared" si="4"/>
        <v>379574133</v>
      </c>
      <c r="G38" s="11">
        <f t="shared" si="4"/>
        <v>735883</v>
      </c>
      <c r="H38" s="11">
        <f t="shared" si="4"/>
        <v>8652251</v>
      </c>
      <c r="I38" s="11">
        <f t="shared" si="4"/>
        <v>4467207</v>
      </c>
      <c r="J38" s="11">
        <f t="shared" si="4"/>
        <v>13855341</v>
      </c>
      <c r="K38" s="11">
        <f t="shared" si="4"/>
        <v>7693509</v>
      </c>
      <c r="L38" s="11">
        <f t="shared" si="4"/>
        <v>5896159</v>
      </c>
      <c r="M38" s="11">
        <f t="shared" si="4"/>
        <v>0</v>
      </c>
      <c r="N38" s="11">
        <f t="shared" si="4"/>
        <v>13589668</v>
      </c>
      <c r="O38" s="11">
        <f t="shared" si="4"/>
        <v>0</v>
      </c>
      <c r="P38" s="11">
        <f t="shared" si="4"/>
        <v>0</v>
      </c>
      <c r="Q38" s="11">
        <f t="shared" si="4"/>
        <v>16332613</v>
      </c>
      <c r="R38" s="11">
        <f t="shared" si="4"/>
        <v>16332613</v>
      </c>
      <c r="S38" s="11">
        <f t="shared" si="4"/>
        <v>7698813</v>
      </c>
      <c r="T38" s="11">
        <f t="shared" si="4"/>
        <v>1676203</v>
      </c>
      <c r="U38" s="11">
        <f t="shared" si="4"/>
        <v>0</v>
      </c>
      <c r="V38" s="11">
        <f t="shared" si="4"/>
        <v>9375016</v>
      </c>
      <c r="W38" s="11">
        <f t="shared" si="4"/>
        <v>53152638</v>
      </c>
      <c r="X38" s="11">
        <f t="shared" si="4"/>
        <v>379574133</v>
      </c>
      <c r="Y38" s="11">
        <f t="shared" si="4"/>
        <v>-326421495</v>
      </c>
      <c r="Z38" s="2">
        <f t="shared" si="5"/>
        <v>-85.99677022775417</v>
      </c>
      <c r="AA38" s="15">
        <f>AA8+AA23</f>
        <v>379574133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104656867</v>
      </c>
      <c r="F39" s="11">
        <f t="shared" si="4"/>
        <v>104656867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266046</v>
      </c>
      <c r="M39" s="11">
        <f t="shared" si="4"/>
        <v>0</v>
      </c>
      <c r="N39" s="11">
        <f t="shared" si="4"/>
        <v>266046</v>
      </c>
      <c r="O39" s="11">
        <f t="shared" si="4"/>
        <v>317299</v>
      </c>
      <c r="P39" s="11">
        <f t="shared" si="4"/>
        <v>40038</v>
      </c>
      <c r="Q39" s="11">
        <f t="shared" si="4"/>
        <v>6652578</v>
      </c>
      <c r="R39" s="11">
        <f t="shared" si="4"/>
        <v>7009915</v>
      </c>
      <c r="S39" s="11">
        <f t="shared" si="4"/>
        <v>549451</v>
      </c>
      <c r="T39" s="11">
        <f t="shared" si="4"/>
        <v>15877</v>
      </c>
      <c r="U39" s="11">
        <f t="shared" si="4"/>
        <v>0</v>
      </c>
      <c r="V39" s="11">
        <f t="shared" si="4"/>
        <v>565328</v>
      </c>
      <c r="W39" s="11">
        <f t="shared" si="4"/>
        <v>7841289</v>
      </c>
      <c r="X39" s="11">
        <f t="shared" si="4"/>
        <v>104656867</v>
      </c>
      <c r="Y39" s="11">
        <f t="shared" si="4"/>
        <v>-96815578</v>
      </c>
      <c r="Z39" s="2">
        <f t="shared" si="5"/>
        <v>-92.50762111959648</v>
      </c>
      <c r="AA39" s="15">
        <f>AA9+AA24</f>
        <v>104656867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127651800</v>
      </c>
      <c r="D41" s="50">
        <f t="shared" si="6"/>
        <v>0</v>
      </c>
      <c r="E41" s="51">
        <f t="shared" si="6"/>
        <v>484231000</v>
      </c>
      <c r="F41" s="51">
        <f t="shared" si="6"/>
        <v>484231000</v>
      </c>
      <c r="G41" s="51">
        <f t="shared" si="6"/>
        <v>735883</v>
      </c>
      <c r="H41" s="51">
        <f t="shared" si="6"/>
        <v>8652251</v>
      </c>
      <c r="I41" s="51">
        <f t="shared" si="6"/>
        <v>4467207</v>
      </c>
      <c r="J41" s="51">
        <f t="shared" si="6"/>
        <v>13855341</v>
      </c>
      <c r="K41" s="51">
        <f t="shared" si="6"/>
        <v>7693509</v>
      </c>
      <c r="L41" s="51">
        <f t="shared" si="6"/>
        <v>6162205</v>
      </c>
      <c r="M41" s="51">
        <f t="shared" si="6"/>
        <v>0</v>
      </c>
      <c r="N41" s="51">
        <f t="shared" si="6"/>
        <v>13855714</v>
      </c>
      <c r="O41" s="51">
        <f t="shared" si="6"/>
        <v>317299</v>
      </c>
      <c r="P41" s="51">
        <f t="shared" si="6"/>
        <v>40038</v>
      </c>
      <c r="Q41" s="51">
        <f t="shared" si="6"/>
        <v>22985191</v>
      </c>
      <c r="R41" s="51">
        <f t="shared" si="6"/>
        <v>23342528</v>
      </c>
      <c r="S41" s="51">
        <f t="shared" si="6"/>
        <v>8248264</v>
      </c>
      <c r="T41" s="51">
        <f t="shared" si="6"/>
        <v>1692080</v>
      </c>
      <c r="U41" s="51">
        <f t="shared" si="6"/>
        <v>0</v>
      </c>
      <c r="V41" s="51">
        <f t="shared" si="6"/>
        <v>9940344</v>
      </c>
      <c r="W41" s="51">
        <f t="shared" si="6"/>
        <v>60993927</v>
      </c>
      <c r="X41" s="51">
        <f t="shared" si="6"/>
        <v>484231000</v>
      </c>
      <c r="Y41" s="51">
        <f t="shared" si="6"/>
        <v>-423237073</v>
      </c>
      <c r="Z41" s="52">
        <f t="shared" si="5"/>
        <v>-87.40396071296551</v>
      </c>
      <c r="AA41" s="53">
        <f>SUM(AA36:AA40)</f>
        <v>484231000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12170896</v>
      </c>
      <c r="D45" s="66">
        <f t="shared" si="7"/>
        <v>0</v>
      </c>
      <c r="E45" s="67">
        <f t="shared" si="7"/>
        <v>190735000</v>
      </c>
      <c r="F45" s="67">
        <f t="shared" si="7"/>
        <v>190735000</v>
      </c>
      <c r="G45" s="67">
        <f t="shared" si="7"/>
        <v>0</v>
      </c>
      <c r="H45" s="67">
        <f t="shared" si="7"/>
        <v>0</v>
      </c>
      <c r="I45" s="67">
        <f t="shared" si="7"/>
        <v>779378</v>
      </c>
      <c r="J45" s="67">
        <f t="shared" si="7"/>
        <v>779378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41710</v>
      </c>
      <c r="R45" s="67">
        <f t="shared" si="7"/>
        <v>41710</v>
      </c>
      <c r="S45" s="67">
        <f t="shared" si="7"/>
        <v>1778821</v>
      </c>
      <c r="T45" s="67">
        <f t="shared" si="7"/>
        <v>49000</v>
      </c>
      <c r="U45" s="67">
        <f t="shared" si="7"/>
        <v>0</v>
      </c>
      <c r="V45" s="67">
        <f t="shared" si="7"/>
        <v>1827821</v>
      </c>
      <c r="W45" s="67">
        <f t="shared" si="7"/>
        <v>2648909</v>
      </c>
      <c r="X45" s="67">
        <f t="shared" si="7"/>
        <v>190735000</v>
      </c>
      <c r="Y45" s="67">
        <f t="shared" si="7"/>
        <v>-188086091</v>
      </c>
      <c r="Z45" s="69">
        <f t="shared" si="5"/>
        <v>-98.61120979369282</v>
      </c>
      <c r="AA45" s="68">
        <f t="shared" si="8"/>
        <v>190735000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21477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139844173</v>
      </c>
      <c r="D49" s="78">
        <f t="shared" si="9"/>
        <v>0</v>
      </c>
      <c r="E49" s="79">
        <f t="shared" si="9"/>
        <v>674966000</v>
      </c>
      <c r="F49" s="79">
        <f t="shared" si="9"/>
        <v>674966000</v>
      </c>
      <c r="G49" s="79">
        <f t="shared" si="9"/>
        <v>735883</v>
      </c>
      <c r="H49" s="79">
        <f t="shared" si="9"/>
        <v>8652251</v>
      </c>
      <c r="I49" s="79">
        <f t="shared" si="9"/>
        <v>5246585</v>
      </c>
      <c r="J49" s="79">
        <f t="shared" si="9"/>
        <v>14634719</v>
      </c>
      <c r="K49" s="79">
        <f t="shared" si="9"/>
        <v>7693509</v>
      </c>
      <c r="L49" s="79">
        <f t="shared" si="9"/>
        <v>6162205</v>
      </c>
      <c r="M49" s="79">
        <f t="shared" si="9"/>
        <v>0</v>
      </c>
      <c r="N49" s="79">
        <f t="shared" si="9"/>
        <v>13855714</v>
      </c>
      <c r="O49" s="79">
        <f t="shared" si="9"/>
        <v>317299</v>
      </c>
      <c r="P49" s="79">
        <f t="shared" si="9"/>
        <v>40038</v>
      </c>
      <c r="Q49" s="79">
        <f t="shared" si="9"/>
        <v>23026901</v>
      </c>
      <c r="R49" s="79">
        <f t="shared" si="9"/>
        <v>23384238</v>
      </c>
      <c r="S49" s="79">
        <f t="shared" si="9"/>
        <v>10027085</v>
      </c>
      <c r="T49" s="79">
        <f t="shared" si="9"/>
        <v>1741080</v>
      </c>
      <c r="U49" s="79">
        <f t="shared" si="9"/>
        <v>0</v>
      </c>
      <c r="V49" s="79">
        <f t="shared" si="9"/>
        <v>11768165</v>
      </c>
      <c r="W49" s="79">
        <f t="shared" si="9"/>
        <v>63642836</v>
      </c>
      <c r="X49" s="79">
        <f t="shared" si="9"/>
        <v>674966000</v>
      </c>
      <c r="Y49" s="79">
        <f t="shared" si="9"/>
        <v>-611323164</v>
      </c>
      <c r="Z49" s="80">
        <f t="shared" si="5"/>
        <v>-90.57095675930343</v>
      </c>
      <c r="AA49" s="81">
        <f>SUM(AA41:AA48)</f>
        <v>674966000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7457645</v>
      </c>
      <c r="H65" s="11">
        <v>7246892</v>
      </c>
      <c r="I65" s="11">
        <v>6815067</v>
      </c>
      <c r="J65" s="11">
        <v>21519604</v>
      </c>
      <c r="K65" s="11">
        <v>6806302</v>
      </c>
      <c r="L65" s="11"/>
      <c r="M65" s="11"/>
      <c r="N65" s="11">
        <v>6806302</v>
      </c>
      <c r="O65" s="11"/>
      <c r="P65" s="11"/>
      <c r="Q65" s="11"/>
      <c r="R65" s="11"/>
      <c r="S65" s="11"/>
      <c r="T65" s="11"/>
      <c r="U65" s="11"/>
      <c r="V65" s="11"/>
      <c r="W65" s="11">
        <v>28325906</v>
      </c>
      <c r="X65" s="11"/>
      <c r="Y65" s="11">
        <v>28325906</v>
      </c>
      <c r="Z65" s="2"/>
      <c r="AA65" s="15"/>
    </row>
    <row r="66" spans="1:27" ht="13.5">
      <c r="A66" s="86" t="s">
        <v>54</v>
      </c>
      <c r="B66" s="93"/>
      <c r="C66" s="12">
        <v>120164109</v>
      </c>
      <c r="D66" s="13"/>
      <c r="E66" s="14">
        <v>103068051</v>
      </c>
      <c r="F66" s="14">
        <v>131993353</v>
      </c>
      <c r="G66" s="14"/>
      <c r="H66" s="14">
        <v>3977397</v>
      </c>
      <c r="I66" s="14">
        <v>3715510</v>
      </c>
      <c r="J66" s="14">
        <v>7692907</v>
      </c>
      <c r="K66" s="14">
        <v>3965638</v>
      </c>
      <c r="L66" s="14"/>
      <c r="M66" s="14"/>
      <c r="N66" s="14">
        <v>3965638</v>
      </c>
      <c r="O66" s="14"/>
      <c r="P66" s="14"/>
      <c r="Q66" s="14"/>
      <c r="R66" s="14"/>
      <c r="S66" s="14"/>
      <c r="T66" s="14"/>
      <c r="U66" s="14"/>
      <c r="V66" s="14"/>
      <c r="W66" s="14">
        <v>11658545</v>
      </c>
      <c r="X66" s="14">
        <v>131993353</v>
      </c>
      <c r="Y66" s="14">
        <v>-120334808</v>
      </c>
      <c r="Z66" s="2">
        <v>-91.17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149433</v>
      </c>
      <c r="H68" s="11">
        <v>588732</v>
      </c>
      <c r="I68" s="11">
        <v>179032</v>
      </c>
      <c r="J68" s="11">
        <v>917197</v>
      </c>
      <c r="K68" s="11">
        <v>383364</v>
      </c>
      <c r="L68" s="11"/>
      <c r="M68" s="11"/>
      <c r="N68" s="11">
        <v>383364</v>
      </c>
      <c r="O68" s="11"/>
      <c r="P68" s="11"/>
      <c r="Q68" s="11"/>
      <c r="R68" s="11"/>
      <c r="S68" s="11"/>
      <c r="T68" s="11"/>
      <c r="U68" s="11"/>
      <c r="V68" s="11"/>
      <c r="W68" s="11">
        <v>1300561</v>
      </c>
      <c r="X68" s="11"/>
      <c r="Y68" s="11">
        <v>1300561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120164109</v>
      </c>
      <c r="D69" s="78">
        <f t="shared" si="12"/>
        <v>0</v>
      </c>
      <c r="E69" s="79">
        <f t="shared" si="12"/>
        <v>103068051</v>
      </c>
      <c r="F69" s="79">
        <f t="shared" si="12"/>
        <v>131993353</v>
      </c>
      <c r="G69" s="79">
        <f t="shared" si="12"/>
        <v>7607078</v>
      </c>
      <c r="H69" s="79">
        <f t="shared" si="12"/>
        <v>11813021</v>
      </c>
      <c r="I69" s="79">
        <f t="shared" si="12"/>
        <v>10709609</v>
      </c>
      <c r="J69" s="79">
        <f t="shared" si="12"/>
        <v>30129708</v>
      </c>
      <c r="K69" s="79">
        <f t="shared" si="12"/>
        <v>11155304</v>
      </c>
      <c r="L69" s="79">
        <f t="shared" si="12"/>
        <v>0</v>
      </c>
      <c r="M69" s="79">
        <f t="shared" si="12"/>
        <v>0</v>
      </c>
      <c r="N69" s="79">
        <f t="shared" si="12"/>
        <v>11155304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41285012</v>
      </c>
      <c r="X69" s="79">
        <f t="shared" si="12"/>
        <v>131993353</v>
      </c>
      <c r="Y69" s="79">
        <f t="shared" si="12"/>
        <v>-90708341</v>
      </c>
      <c r="Z69" s="80">
        <f>+IF(X69&lt;&gt;0,+(Y69/X69)*100,0)</f>
        <v>-68.72190071571256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32597883</v>
      </c>
      <c r="D5" s="42">
        <f t="shared" si="0"/>
        <v>0</v>
      </c>
      <c r="E5" s="43">
        <f t="shared" si="0"/>
        <v>29450000</v>
      </c>
      <c r="F5" s="43">
        <f t="shared" si="0"/>
        <v>29450000</v>
      </c>
      <c r="G5" s="43">
        <f t="shared" si="0"/>
        <v>1128996</v>
      </c>
      <c r="H5" s="43">
        <f t="shared" si="0"/>
        <v>411103</v>
      </c>
      <c r="I5" s="43">
        <f t="shared" si="0"/>
        <v>113259</v>
      </c>
      <c r="J5" s="43">
        <f t="shared" si="0"/>
        <v>1653358</v>
      </c>
      <c r="K5" s="43">
        <f t="shared" si="0"/>
        <v>0</v>
      </c>
      <c r="L5" s="43">
        <f t="shared" si="0"/>
        <v>0</v>
      </c>
      <c r="M5" s="43">
        <f t="shared" si="0"/>
        <v>488399</v>
      </c>
      <c r="N5" s="43">
        <f t="shared" si="0"/>
        <v>488399</v>
      </c>
      <c r="O5" s="43">
        <f t="shared" si="0"/>
        <v>0</v>
      </c>
      <c r="P5" s="43">
        <f t="shared" si="0"/>
        <v>355750</v>
      </c>
      <c r="Q5" s="43">
        <f t="shared" si="0"/>
        <v>2911733</v>
      </c>
      <c r="R5" s="43">
        <f t="shared" si="0"/>
        <v>3267483</v>
      </c>
      <c r="S5" s="43">
        <f t="shared" si="0"/>
        <v>852351</v>
      </c>
      <c r="T5" s="43">
        <f t="shared" si="0"/>
        <v>852351</v>
      </c>
      <c r="U5" s="43">
        <f t="shared" si="0"/>
        <v>1740765</v>
      </c>
      <c r="V5" s="43">
        <f t="shared" si="0"/>
        <v>3445467</v>
      </c>
      <c r="W5" s="43">
        <f t="shared" si="0"/>
        <v>8854707</v>
      </c>
      <c r="X5" s="43">
        <f t="shared" si="0"/>
        <v>29450000</v>
      </c>
      <c r="Y5" s="43">
        <f t="shared" si="0"/>
        <v>-20595293</v>
      </c>
      <c r="Z5" s="44">
        <f>+IF(X5&lt;&gt;0,+(Y5/X5)*100,0)</f>
        <v>-69.9330831918506</v>
      </c>
      <c r="AA5" s="45">
        <f>SUM(AA11:AA18)</f>
        <v>29450000</v>
      </c>
    </row>
    <row r="6" spans="1:27" ht="13.5">
      <c r="A6" s="46" t="s">
        <v>32</v>
      </c>
      <c r="B6" s="47"/>
      <c r="C6" s="9">
        <v>2695568</v>
      </c>
      <c r="D6" s="10"/>
      <c r="E6" s="11">
        <v>6000000</v>
      </c>
      <c r="F6" s="11">
        <v>8622000</v>
      </c>
      <c r="G6" s="11"/>
      <c r="H6" s="11">
        <v>411103</v>
      </c>
      <c r="I6" s="11">
        <v>113259</v>
      </c>
      <c r="J6" s="11">
        <v>524362</v>
      </c>
      <c r="K6" s="11"/>
      <c r="L6" s="11"/>
      <c r="M6" s="11">
        <v>307095</v>
      </c>
      <c r="N6" s="11">
        <v>307095</v>
      </c>
      <c r="O6" s="11"/>
      <c r="P6" s="11">
        <v>182600</v>
      </c>
      <c r="Q6" s="11">
        <v>2373228</v>
      </c>
      <c r="R6" s="11">
        <v>2555828</v>
      </c>
      <c r="S6" s="11">
        <v>197338</v>
      </c>
      <c r="T6" s="11">
        <v>197338</v>
      </c>
      <c r="U6" s="11">
        <v>324575</v>
      </c>
      <c r="V6" s="11">
        <v>719251</v>
      </c>
      <c r="W6" s="11">
        <v>4106536</v>
      </c>
      <c r="X6" s="11">
        <v>8622000</v>
      </c>
      <c r="Y6" s="11">
        <v>-4515464</v>
      </c>
      <c r="Z6" s="2">
        <v>-52.37</v>
      </c>
      <c r="AA6" s="15">
        <v>8622000</v>
      </c>
    </row>
    <row r="7" spans="1:27" ht="13.5">
      <c r="A7" s="46" t="s">
        <v>33</v>
      </c>
      <c r="B7" s="47"/>
      <c r="C7" s="9"/>
      <c r="D7" s="10"/>
      <c r="E7" s="11"/>
      <c r="F7" s="11">
        <v>1500000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1500000</v>
      </c>
      <c r="Y7" s="11">
        <v>-1500000</v>
      </c>
      <c r="Z7" s="2">
        <v>-100</v>
      </c>
      <c r="AA7" s="15">
        <v>1500000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26806747</v>
      </c>
      <c r="D10" s="10"/>
      <c r="E10" s="11">
        <v>4507000</v>
      </c>
      <c r="F10" s="11">
        <v>3028000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3028000</v>
      </c>
      <c r="Y10" s="11">
        <v>-3028000</v>
      </c>
      <c r="Z10" s="2">
        <v>-100</v>
      </c>
      <c r="AA10" s="15">
        <v>3028000</v>
      </c>
    </row>
    <row r="11" spans="1:27" ht="13.5">
      <c r="A11" s="48" t="s">
        <v>37</v>
      </c>
      <c r="B11" s="47"/>
      <c r="C11" s="49">
        <f aca="true" t="shared" si="1" ref="C11:Y11">SUM(C6:C10)</f>
        <v>29502315</v>
      </c>
      <c r="D11" s="50">
        <f t="shared" si="1"/>
        <v>0</v>
      </c>
      <c r="E11" s="51">
        <f t="shared" si="1"/>
        <v>10507000</v>
      </c>
      <c r="F11" s="51">
        <f t="shared" si="1"/>
        <v>13150000</v>
      </c>
      <c r="G11" s="51">
        <f t="shared" si="1"/>
        <v>0</v>
      </c>
      <c r="H11" s="51">
        <f t="shared" si="1"/>
        <v>411103</v>
      </c>
      <c r="I11" s="51">
        <f t="shared" si="1"/>
        <v>113259</v>
      </c>
      <c r="J11" s="51">
        <f t="shared" si="1"/>
        <v>524362</v>
      </c>
      <c r="K11" s="51">
        <f t="shared" si="1"/>
        <v>0</v>
      </c>
      <c r="L11" s="51">
        <f t="shared" si="1"/>
        <v>0</v>
      </c>
      <c r="M11" s="51">
        <f t="shared" si="1"/>
        <v>307095</v>
      </c>
      <c r="N11" s="51">
        <f t="shared" si="1"/>
        <v>307095</v>
      </c>
      <c r="O11" s="51">
        <f t="shared" si="1"/>
        <v>0</v>
      </c>
      <c r="P11" s="51">
        <f t="shared" si="1"/>
        <v>182600</v>
      </c>
      <c r="Q11" s="51">
        <f t="shared" si="1"/>
        <v>2373228</v>
      </c>
      <c r="R11" s="51">
        <f t="shared" si="1"/>
        <v>2555828</v>
      </c>
      <c r="S11" s="51">
        <f t="shared" si="1"/>
        <v>197338</v>
      </c>
      <c r="T11" s="51">
        <f t="shared" si="1"/>
        <v>197338</v>
      </c>
      <c r="U11" s="51">
        <f t="shared" si="1"/>
        <v>324575</v>
      </c>
      <c r="V11" s="51">
        <f t="shared" si="1"/>
        <v>719251</v>
      </c>
      <c r="W11" s="51">
        <f t="shared" si="1"/>
        <v>4106536</v>
      </c>
      <c r="X11" s="51">
        <f t="shared" si="1"/>
        <v>13150000</v>
      </c>
      <c r="Y11" s="51">
        <f t="shared" si="1"/>
        <v>-9043464</v>
      </c>
      <c r="Z11" s="52">
        <f>+IF(X11&lt;&gt;0,+(Y11/X11)*100,0)</f>
        <v>-68.77158935361217</v>
      </c>
      <c r="AA11" s="53">
        <f>SUM(AA6:AA10)</f>
        <v>13150000</v>
      </c>
    </row>
    <row r="12" spans="1:27" ht="13.5">
      <c r="A12" s="54" t="s">
        <v>38</v>
      </c>
      <c r="B12" s="35"/>
      <c r="C12" s="9">
        <v>3095568</v>
      </c>
      <c r="D12" s="10"/>
      <c r="E12" s="11">
        <v>18943000</v>
      </c>
      <c r="F12" s="11">
        <v>10300000</v>
      </c>
      <c r="G12" s="11">
        <v>653706</v>
      </c>
      <c r="H12" s="11"/>
      <c r="I12" s="11"/>
      <c r="J12" s="11">
        <v>653706</v>
      </c>
      <c r="K12" s="11"/>
      <c r="L12" s="11"/>
      <c r="M12" s="11">
        <v>100947</v>
      </c>
      <c r="N12" s="11">
        <v>100947</v>
      </c>
      <c r="O12" s="11"/>
      <c r="P12" s="11">
        <v>73150</v>
      </c>
      <c r="Q12" s="11">
        <v>538505</v>
      </c>
      <c r="R12" s="11">
        <v>611655</v>
      </c>
      <c r="S12" s="11">
        <v>513031</v>
      </c>
      <c r="T12" s="11">
        <v>513031</v>
      </c>
      <c r="U12" s="11">
        <v>1416190</v>
      </c>
      <c r="V12" s="11">
        <v>2442252</v>
      </c>
      <c r="W12" s="11">
        <v>3808560</v>
      </c>
      <c r="X12" s="11">
        <v>10300000</v>
      </c>
      <c r="Y12" s="11">
        <v>-6491440</v>
      </c>
      <c r="Z12" s="2">
        <v>-63.02</v>
      </c>
      <c r="AA12" s="15">
        <v>10300000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>
        <v>6000000</v>
      </c>
      <c r="G15" s="11">
        <v>475290</v>
      </c>
      <c r="H15" s="11"/>
      <c r="I15" s="11"/>
      <c r="J15" s="11">
        <v>475290</v>
      </c>
      <c r="K15" s="11"/>
      <c r="L15" s="11"/>
      <c r="M15" s="11">
        <v>80357</v>
      </c>
      <c r="N15" s="11">
        <v>80357</v>
      </c>
      <c r="O15" s="11"/>
      <c r="P15" s="11">
        <v>100000</v>
      </c>
      <c r="Q15" s="11"/>
      <c r="R15" s="11">
        <v>100000</v>
      </c>
      <c r="S15" s="11">
        <v>141982</v>
      </c>
      <c r="T15" s="11">
        <v>141982</v>
      </c>
      <c r="U15" s="11"/>
      <c r="V15" s="11">
        <v>283964</v>
      </c>
      <c r="W15" s="11">
        <v>939611</v>
      </c>
      <c r="X15" s="11">
        <v>6000000</v>
      </c>
      <c r="Y15" s="11">
        <v>-5060389</v>
      </c>
      <c r="Z15" s="2">
        <v>-84.34</v>
      </c>
      <c r="AA15" s="15">
        <v>6000000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2695568</v>
      </c>
      <c r="D36" s="10">
        <f t="shared" si="4"/>
        <v>0</v>
      </c>
      <c r="E36" s="11">
        <f t="shared" si="4"/>
        <v>6000000</v>
      </c>
      <c r="F36" s="11">
        <f t="shared" si="4"/>
        <v>8622000</v>
      </c>
      <c r="G36" s="11">
        <f t="shared" si="4"/>
        <v>0</v>
      </c>
      <c r="H36" s="11">
        <f t="shared" si="4"/>
        <v>411103</v>
      </c>
      <c r="I36" s="11">
        <f t="shared" si="4"/>
        <v>113259</v>
      </c>
      <c r="J36" s="11">
        <f t="shared" si="4"/>
        <v>524362</v>
      </c>
      <c r="K36" s="11">
        <f t="shared" si="4"/>
        <v>0</v>
      </c>
      <c r="L36" s="11">
        <f t="shared" si="4"/>
        <v>0</v>
      </c>
      <c r="M36" s="11">
        <f t="shared" si="4"/>
        <v>307095</v>
      </c>
      <c r="N36" s="11">
        <f t="shared" si="4"/>
        <v>307095</v>
      </c>
      <c r="O36" s="11">
        <f t="shared" si="4"/>
        <v>0</v>
      </c>
      <c r="P36" s="11">
        <f t="shared" si="4"/>
        <v>182600</v>
      </c>
      <c r="Q36" s="11">
        <f t="shared" si="4"/>
        <v>2373228</v>
      </c>
      <c r="R36" s="11">
        <f t="shared" si="4"/>
        <v>2555828</v>
      </c>
      <c r="S36" s="11">
        <f t="shared" si="4"/>
        <v>197338</v>
      </c>
      <c r="T36" s="11">
        <f t="shared" si="4"/>
        <v>197338</v>
      </c>
      <c r="U36" s="11">
        <f t="shared" si="4"/>
        <v>324575</v>
      </c>
      <c r="V36" s="11">
        <f t="shared" si="4"/>
        <v>719251</v>
      </c>
      <c r="W36" s="11">
        <f t="shared" si="4"/>
        <v>4106536</v>
      </c>
      <c r="X36" s="11">
        <f t="shared" si="4"/>
        <v>8622000</v>
      </c>
      <c r="Y36" s="11">
        <f t="shared" si="4"/>
        <v>-4515464</v>
      </c>
      <c r="Z36" s="2">
        <f aca="true" t="shared" si="5" ref="Z36:Z49">+IF(X36&lt;&gt;0,+(Y36/X36)*100,0)</f>
        <v>-52.37142194386454</v>
      </c>
      <c r="AA36" s="15">
        <f>AA6+AA21</f>
        <v>8622000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1500000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1500000</v>
      </c>
      <c r="Y37" s="11">
        <f t="shared" si="4"/>
        <v>-1500000</v>
      </c>
      <c r="Z37" s="2">
        <f t="shared" si="5"/>
        <v>-100</v>
      </c>
      <c r="AA37" s="15">
        <f>AA7+AA22</f>
        <v>1500000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26806747</v>
      </c>
      <c r="D40" s="10">
        <f t="shared" si="4"/>
        <v>0</v>
      </c>
      <c r="E40" s="11">
        <f t="shared" si="4"/>
        <v>4507000</v>
      </c>
      <c r="F40" s="11">
        <f t="shared" si="4"/>
        <v>3028000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3028000</v>
      </c>
      <c r="Y40" s="11">
        <f t="shared" si="4"/>
        <v>-3028000</v>
      </c>
      <c r="Z40" s="2">
        <f t="shared" si="5"/>
        <v>-100</v>
      </c>
      <c r="AA40" s="15">
        <f>AA10+AA25</f>
        <v>3028000</v>
      </c>
    </row>
    <row r="41" spans="1:27" ht="13.5">
      <c r="A41" s="48" t="s">
        <v>37</v>
      </c>
      <c r="B41" s="47"/>
      <c r="C41" s="49">
        <f aca="true" t="shared" si="6" ref="C41:Y41">SUM(C36:C40)</f>
        <v>29502315</v>
      </c>
      <c r="D41" s="50">
        <f t="shared" si="6"/>
        <v>0</v>
      </c>
      <c r="E41" s="51">
        <f t="shared" si="6"/>
        <v>10507000</v>
      </c>
      <c r="F41" s="51">
        <f t="shared" si="6"/>
        <v>13150000</v>
      </c>
      <c r="G41" s="51">
        <f t="shared" si="6"/>
        <v>0</v>
      </c>
      <c r="H41" s="51">
        <f t="shared" si="6"/>
        <v>411103</v>
      </c>
      <c r="I41" s="51">
        <f t="shared" si="6"/>
        <v>113259</v>
      </c>
      <c r="J41" s="51">
        <f t="shared" si="6"/>
        <v>524362</v>
      </c>
      <c r="K41" s="51">
        <f t="shared" si="6"/>
        <v>0</v>
      </c>
      <c r="L41" s="51">
        <f t="shared" si="6"/>
        <v>0</v>
      </c>
      <c r="M41" s="51">
        <f t="shared" si="6"/>
        <v>307095</v>
      </c>
      <c r="N41" s="51">
        <f t="shared" si="6"/>
        <v>307095</v>
      </c>
      <c r="O41" s="51">
        <f t="shared" si="6"/>
        <v>0</v>
      </c>
      <c r="P41" s="51">
        <f t="shared" si="6"/>
        <v>182600</v>
      </c>
      <c r="Q41" s="51">
        <f t="shared" si="6"/>
        <v>2373228</v>
      </c>
      <c r="R41" s="51">
        <f t="shared" si="6"/>
        <v>2555828</v>
      </c>
      <c r="S41" s="51">
        <f t="shared" si="6"/>
        <v>197338</v>
      </c>
      <c r="T41" s="51">
        <f t="shared" si="6"/>
        <v>197338</v>
      </c>
      <c r="U41" s="51">
        <f t="shared" si="6"/>
        <v>324575</v>
      </c>
      <c r="V41" s="51">
        <f t="shared" si="6"/>
        <v>719251</v>
      </c>
      <c r="W41" s="51">
        <f t="shared" si="6"/>
        <v>4106536</v>
      </c>
      <c r="X41" s="51">
        <f t="shared" si="6"/>
        <v>13150000</v>
      </c>
      <c r="Y41" s="51">
        <f t="shared" si="6"/>
        <v>-9043464</v>
      </c>
      <c r="Z41" s="52">
        <f t="shared" si="5"/>
        <v>-68.77158935361217</v>
      </c>
      <c r="AA41" s="53">
        <f>SUM(AA36:AA40)</f>
        <v>13150000</v>
      </c>
    </row>
    <row r="42" spans="1:27" ht="13.5">
      <c r="A42" s="54" t="s">
        <v>38</v>
      </c>
      <c r="B42" s="35"/>
      <c r="C42" s="65">
        <f aca="true" t="shared" si="7" ref="C42:Y48">C12+C27</f>
        <v>3095568</v>
      </c>
      <c r="D42" s="66">
        <f t="shared" si="7"/>
        <v>0</v>
      </c>
      <c r="E42" s="67">
        <f t="shared" si="7"/>
        <v>18943000</v>
      </c>
      <c r="F42" s="67">
        <f t="shared" si="7"/>
        <v>10300000</v>
      </c>
      <c r="G42" s="67">
        <f t="shared" si="7"/>
        <v>653706</v>
      </c>
      <c r="H42" s="67">
        <f t="shared" si="7"/>
        <v>0</v>
      </c>
      <c r="I42" s="67">
        <f t="shared" si="7"/>
        <v>0</v>
      </c>
      <c r="J42" s="67">
        <f t="shared" si="7"/>
        <v>653706</v>
      </c>
      <c r="K42" s="67">
        <f t="shared" si="7"/>
        <v>0</v>
      </c>
      <c r="L42" s="67">
        <f t="shared" si="7"/>
        <v>0</v>
      </c>
      <c r="M42" s="67">
        <f t="shared" si="7"/>
        <v>100947</v>
      </c>
      <c r="N42" s="67">
        <f t="shared" si="7"/>
        <v>100947</v>
      </c>
      <c r="O42" s="67">
        <f t="shared" si="7"/>
        <v>0</v>
      </c>
      <c r="P42" s="67">
        <f t="shared" si="7"/>
        <v>73150</v>
      </c>
      <c r="Q42" s="67">
        <f t="shared" si="7"/>
        <v>538505</v>
      </c>
      <c r="R42" s="67">
        <f t="shared" si="7"/>
        <v>611655</v>
      </c>
      <c r="S42" s="67">
        <f t="shared" si="7"/>
        <v>513031</v>
      </c>
      <c r="T42" s="67">
        <f t="shared" si="7"/>
        <v>513031</v>
      </c>
      <c r="U42" s="67">
        <f t="shared" si="7"/>
        <v>1416190</v>
      </c>
      <c r="V42" s="67">
        <f t="shared" si="7"/>
        <v>2442252</v>
      </c>
      <c r="W42" s="67">
        <f t="shared" si="7"/>
        <v>3808560</v>
      </c>
      <c r="X42" s="67">
        <f t="shared" si="7"/>
        <v>10300000</v>
      </c>
      <c r="Y42" s="67">
        <f t="shared" si="7"/>
        <v>-6491440</v>
      </c>
      <c r="Z42" s="69">
        <f t="shared" si="5"/>
        <v>-63.02368932038836</v>
      </c>
      <c r="AA42" s="68">
        <f aca="true" t="shared" si="8" ref="AA42:AA48">AA12+AA27</f>
        <v>10300000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6000000</v>
      </c>
      <c r="G45" s="67">
        <f t="shared" si="7"/>
        <v>475290</v>
      </c>
      <c r="H45" s="67">
        <f t="shared" si="7"/>
        <v>0</v>
      </c>
      <c r="I45" s="67">
        <f t="shared" si="7"/>
        <v>0</v>
      </c>
      <c r="J45" s="67">
        <f t="shared" si="7"/>
        <v>475290</v>
      </c>
      <c r="K45" s="67">
        <f t="shared" si="7"/>
        <v>0</v>
      </c>
      <c r="L45" s="67">
        <f t="shared" si="7"/>
        <v>0</v>
      </c>
      <c r="M45" s="67">
        <f t="shared" si="7"/>
        <v>80357</v>
      </c>
      <c r="N45" s="67">
        <f t="shared" si="7"/>
        <v>80357</v>
      </c>
      <c r="O45" s="67">
        <f t="shared" si="7"/>
        <v>0</v>
      </c>
      <c r="P45" s="67">
        <f t="shared" si="7"/>
        <v>100000</v>
      </c>
      <c r="Q45" s="67">
        <f t="shared" si="7"/>
        <v>0</v>
      </c>
      <c r="R45" s="67">
        <f t="shared" si="7"/>
        <v>100000</v>
      </c>
      <c r="S45" s="67">
        <f t="shared" si="7"/>
        <v>141982</v>
      </c>
      <c r="T45" s="67">
        <f t="shared" si="7"/>
        <v>141982</v>
      </c>
      <c r="U45" s="67">
        <f t="shared" si="7"/>
        <v>0</v>
      </c>
      <c r="V45" s="67">
        <f t="shared" si="7"/>
        <v>283964</v>
      </c>
      <c r="W45" s="67">
        <f t="shared" si="7"/>
        <v>939611</v>
      </c>
      <c r="X45" s="67">
        <f t="shared" si="7"/>
        <v>6000000</v>
      </c>
      <c r="Y45" s="67">
        <f t="shared" si="7"/>
        <v>-5060389</v>
      </c>
      <c r="Z45" s="69">
        <f t="shared" si="5"/>
        <v>-84.33981666666666</v>
      </c>
      <c r="AA45" s="68">
        <f t="shared" si="8"/>
        <v>6000000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32597883</v>
      </c>
      <c r="D49" s="78">
        <f t="shared" si="9"/>
        <v>0</v>
      </c>
      <c r="E49" s="79">
        <f t="shared" si="9"/>
        <v>29450000</v>
      </c>
      <c r="F49" s="79">
        <f t="shared" si="9"/>
        <v>29450000</v>
      </c>
      <c r="G49" s="79">
        <f t="shared" si="9"/>
        <v>1128996</v>
      </c>
      <c r="H49" s="79">
        <f t="shared" si="9"/>
        <v>411103</v>
      </c>
      <c r="I49" s="79">
        <f t="shared" si="9"/>
        <v>113259</v>
      </c>
      <c r="J49" s="79">
        <f t="shared" si="9"/>
        <v>1653358</v>
      </c>
      <c r="K49" s="79">
        <f t="shared" si="9"/>
        <v>0</v>
      </c>
      <c r="L49" s="79">
        <f t="shared" si="9"/>
        <v>0</v>
      </c>
      <c r="M49" s="79">
        <f t="shared" si="9"/>
        <v>488399</v>
      </c>
      <c r="N49" s="79">
        <f t="shared" si="9"/>
        <v>488399</v>
      </c>
      <c r="O49" s="79">
        <f t="shared" si="9"/>
        <v>0</v>
      </c>
      <c r="P49" s="79">
        <f t="shared" si="9"/>
        <v>355750</v>
      </c>
      <c r="Q49" s="79">
        <f t="shared" si="9"/>
        <v>2911733</v>
      </c>
      <c r="R49" s="79">
        <f t="shared" si="9"/>
        <v>3267483</v>
      </c>
      <c r="S49" s="79">
        <f t="shared" si="9"/>
        <v>852351</v>
      </c>
      <c r="T49" s="79">
        <f t="shared" si="9"/>
        <v>852351</v>
      </c>
      <c r="U49" s="79">
        <f t="shared" si="9"/>
        <v>1740765</v>
      </c>
      <c r="V49" s="79">
        <f t="shared" si="9"/>
        <v>3445467</v>
      </c>
      <c r="W49" s="79">
        <f t="shared" si="9"/>
        <v>8854707</v>
      </c>
      <c r="X49" s="79">
        <f t="shared" si="9"/>
        <v>29450000</v>
      </c>
      <c r="Y49" s="79">
        <f t="shared" si="9"/>
        <v>-20595293</v>
      </c>
      <c r="Z49" s="80">
        <f t="shared" si="5"/>
        <v>-69.9330831918506</v>
      </c>
      <c r="AA49" s="81">
        <f>SUM(AA41:AA48)</f>
        <v>29450000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485982</v>
      </c>
      <c r="P67" s="11">
        <v>421988</v>
      </c>
      <c r="Q67" s="11">
        <v>773740</v>
      </c>
      <c r="R67" s="11">
        <v>1681710</v>
      </c>
      <c r="S67" s="11">
        <v>547011</v>
      </c>
      <c r="T67" s="11">
        <v>245508</v>
      </c>
      <c r="U67" s="11"/>
      <c r="V67" s="11">
        <v>792519</v>
      </c>
      <c r="W67" s="11">
        <v>2474229</v>
      </c>
      <c r="X67" s="11"/>
      <c r="Y67" s="11">
        <v>2474229</v>
      </c>
      <c r="Z67" s="2"/>
      <c r="AA67" s="15"/>
    </row>
    <row r="68" spans="1:27" ht="13.5">
      <c r="A68" s="86" t="s">
        <v>56</v>
      </c>
      <c r="B68" s="93"/>
      <c r="C68" s="9">
        <v>16896000</v>
      </c>
      <c r="D68" s="10">
        <v>16896000</v>
      </c>
      <c r="E68" s="11">
        <v>14527722</v>
      </c>
      <c r="F68" s="11">
        <v>14527722</v>
      </c>
      <c r="G68" s="11">
        <v>175285</v>
      </c>
      <c r="H68" s="11">
        <v>709480</v>
      </c>
      <c r="I68" s="11">
        <v>1448839</v>
      </c>
      <c r="J68" s="11">
        <v>2333604</v>
      </c>
      <c r="K68" s="11">
        <v>1757471</v>
      </c>
      <c r="L68" s="11">
        <v>929767</v>
      </c>
      <c r="M68" s="11"/>
      <c r="N68" s="11">
        <v>2687238</v>
      </c>
      <c r="O68" s="11">
        <v>558326</v>
      </c>
      <c r="P68" s="11">
        <v>603079</v>
      </c>
      <c r="Q68" s="11">
        <v>1194466</v>
      </c>
      <c r="R68" s="11">
        <v>2355871</v>
      </c>
      <c r="S68" s="11">
        <v>902614</v>
      </c>
      <c r="T68" s="11">
        <v>726265</v>
      </c>
      <c r="U68" s="11"/>
      <c r="V68" s="11">
        <v>1628879</v>
      </c>
      <c r="W68" s="11">
        <v>9005592</v>
      </c>
      <c r="X68" s="11">
        <v>14527722</v>
      </c>
      <c r="Y68" s="11">
        <v>-5522130</v>
      </c>
      <c r="Z68" s="2">
        <v>-38.01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16896000</v>
      </c>
      <c r="D69" s="78">
        <f t="shared" si="12"/>
        <v>16896000</v>
      </c>
      <c r="E69" s="79">
        <f t="shared" si="12"/>
        <v>14527722</v>
      </c>
      <c r="F69" s="79">
        <f t="shared" si="12"/>
        <v>14527722</v>
      </c>
      <c r="G69" s="79">
        <f t="shared" si="12"/>
        <v>175285</v>
      </c>
      <c r="H69" s="79">
        <f t="shared" si="12"/>
        <v>709480</v>
      </c>
      <c r="I69" s="79">
        <f t="shared" si="12"/>
        <v>1448839</v>
      </c>
      <c r="J69" s="79">
        <f t="shared" si="12"/>
        <v>2333604</v>
      </c>
      <c r="K69" s="79">
        <f t="shared" si="12"/>
        <v>1757471</v>
      </c>
      <c r="L69" s="79">
        <f t="shared" si="12"/>
        <v>929767</v>
      </c>
      <c r="M69" s="79">
        <f t="shared" si="12"/>
        <v>0</v>
      </c>
      <c r="N69" s="79">
        <f t="shared" si="12"/>
        <v>2687238</v>
      </c>
      <c r="O69" s="79">
        <f t="shared" si="12"/>
        <v>1044308</v>
      </c>
      <c r="P69" s="79">
        <f t="shared" si="12"/>
        <v>1025067</v>
      </c>
      <c r="Q69" s="79">
        <f t="shared" si="12"/>
        <v>1968206</v>
      </c>
      <c r="R69" s="79">
        <f t="shared" si="12"/>
        <v>4037581</v>
      </c>
      <c r="S69" s="79">
        <f t="shared" si="12"/>
        <v>1449625</v>
      </c>
      <c r="T69" s="79">
        <f t="shared" si="12"/>
        <v>971773</v>
      </c>
      <c r="U69" s="79">
        <f t="shared" si="12"/>
        <v>0</v>
      </c>
      <c r="V69" s="79">
        <f t="shared" si="12"/>
        <v>2421398</v>
      </c>
      <c r="W69" s="79">
        <f t="shared" si="12"/>
        <v>11479821</v>
      </c>
      <c r="X69" s="79">
        <f t="shared" si="12"/>
        <v>14527722</v>
      </c>
      <c r="Y69" s="79">
        <f t="shared" si="12"/>
        <v>-3047901</v>
      </c>
      <c r="Z69" s="80">
        <f>+IF(X69&lt;&gt;0,+(Y69/X69)*100,0)</f>
        <v>-20.97989622874116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16470838</v>
      </c>
      <c r="D5" s="42">
        <f t="shared" si="0"/>
        <v>0</v>
      </c>
      <c r="E5" s="43">
        <f t="shared" si="0"/>
        <v>14067100</v>
      </c>
      <c r="F5" s="43">
        <f t="shared" si="0"/>
        <v>9519428</v>
      </c>
      <c r="G5" s="43">
        <f t="shared" si="0"/>
        <v>1137172</v>
      </c>
      <c r="H5" s="43">
        <f t="shared" si="0"/>
        <v>0</v>
      </c>
      <c r="I5" s="43">
        <f t="shared" si="0"/>
        <v>2972053</v>
      </c>
      <c r="J5" s="43">
        <f t="shared" si="0"/>
        <v>4109225</v>
      </c>
      <c r="K5" s="43">
        <f t="shared" si="0"/>
        <v>4361864</v>
      </c>
      <c r="L5" s="43">
        <f t="shared" si="0"/>
        <v>1317789</v>
      </c>
      <c r="M5" s="43">
        <f t="shared" si="0"/>
        <v>1788542</v>
      </c>
      <c r="N5" s="43">
        <f t="shared" si="0"/>
        <v>7468195</v>
      </c>
      <c r="O5" s="43">
        <f t="shared" si="0"/>
        <v>245705</v>
      </c>
      <c r="P5" s="43">
        <f t="shared" si="0"/>
        <v>1466612</v>
      </c>
      <c r="Q5" s="43">
        <f t="shared" si="0"/>
        <v>2353780</v>
      </c>
      <c r="R5" s="43">
        <f t="shared" si="0"/>
        <v>4066097</v>
      </c>
      <c r="S5" s="43">
        <f t="shared" si="0"/>
        <v>1676788</v>
      </c>
      <c r="T5" s="43">
        <f t="shared" si="0"/>
        <v>1602564</v>
      </c>
      <c r="U5" s="43">
        <f t="shared" si="0"/>
        <v>0</v>
      </c>
      <c r="V5" s="43">
        <f t="shared" si="0"/>
        <v>3279352</v>
      </c>
      <c r="W5" s="43">
        <f t="shared" si="0"/>
        <v>18922869</v>
      </c>
      <c r="X5" s="43">
        <f t="shared" si="0"/>
        <v>9519428</v>
      </c>
      <c r="Y5" s="43">
        <f t="shared" si="0"/>
        <v>9403441</v>
      </c>
      <c r="Z5" s="44">
        <f>+IF(X5&lt;&gt;0,+(Y5/X5)*100,0)</f>
        <v>98.7815759518324</v>
      </c>
      <c r="AA5" s="45">
        <f>SUM(AA11:AA18)</f>
        <v>9519428</v>
      </c>
    </row>
    <row r="6" spans="1:27" ht="13.5">
      <c r="A6" s="46" t="s">
        <v>32</v>
      </c>
      <c r="B6" s="47"/>
      <c r="C6" s="9">
        <v>9069930</v>
      </c>
      <c r="D6" s="10"/>
      <c r="E6" s="11">
        <v>755100</v>
      </c>
      <c r="F6" s="11">
        <v>630501</v>
      </c>
      <c r="G6" s="11">
        <v>1137172</v>
      </c>
      <c r="H6" s="11"/>
      <c r="I6" s="11">
        <v>2972053</v>
      </c>
      <c r="J6" s="11">
        <v>4109225</v>
      </c>
      <c r="K6" s="11">
        <v>4361864</v>
      </c>
      <c r="L6" s="11">
        <v>1317789</v>
      </c>
      <c r="M6" s="11">
        <v>1772868</v>
      </c>
      <c r="N6" s="11">
        <v>7452521</v>
      </c>
      <c r="O6" s="11">
        <v>195760</v>
      </c>
      <c r="P6" s="11">
        <v>1466612</v>
      </c>
      <c r="Q6" s="11">
        <v>2353780</v>
      </c>
      <c r="R6" s="11">
        <v>4016152</v>
      </c>
      <c r="S6" s="11">
        <v>1676788</v>
      </c>
      <c r="T6" s="11">
        <v>1602564</v>
      </c>
      <c r="U6" s="11"/>
      <c r="V6" s="11">
        <v>3279352</v>
      </c>
      <c r="W6" s="11">
        <v>18857250</v>
      </c>
      <c r="X6" s="11">
        <v>630501</v>
      </c>
      <c r="Y6" s="11">
        <v>18226749</v>
      </c>
      <c r="Z6" s="2">
        <v>2890.84</v>
      </c>
      <c r="AA6" s="15">
        <v>630501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>
        <v>60000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60000</v>
      </c>
      <c r="Y10" s="11">
        <v>-60000</v>
      </c>
      <c r="Z10" s="2">
        <v>-100</v>
      </c>
      <c r="AA10" s="15">
        <v>60000</v>
      </c>
    </row>
    <row r="11" spans="1:27" ht="13.5">
      <c r="A11" s="48" t="s">
        <v>37</v>
      </c>
      <c r="B11" s="47"/>
      <c r="C11" s="49">
        <f aca="true" t="shared" si="1" ref="C11:Y11">SUM(C6:C10)</f>
        <v>9069930</v>
      </c>
      <c r="D11" s="50">
        <f t="shared" si="1"/>
        <v>0</v>
      </c>
      <c r="E11" s="51">
        <f t="shared" si="1"/>
        <v>755100</v>
      </c>
      <c r="F11" s="51">
        <f t="shared" si="1"/>
        <v>690501</v>
      </c>
      <c r="G11" s="51">
        <f t="shared" si="1"/>
        <v>1137172</v>
      </c>
      <c r="H11" s="51">
        <f t="shared" si="1"/>
        <v>0</v>
      </c>
      <c r="I11" s="51">
        <f t="shared" si="1"/>
        <v>2972053</v>
      </c>
      <c r="J11" s="51">
        <f t="shared" si="1"/>
        <v>4109225</v>
      </c>
      <c r="K11" s="51">
        <f t="shared" si="1"/>
        <v>4361864</v>
      </c>
      <c r="L11" s="51">
        <f t="shared" si="1"/>
        <v>1317789</v>
      </c>
      <c r="M11" s="51">
        <f t="shared" si="1"/>
        <v>1772868</v>
      </c>
      <c r="N11" s="51">
        <f t="shared" si="1"/>
        <v>7452521</v>
      </c>
      <c r="O11" s="51">
        <f t="shared" si="1"/>
        <v>195760</v>
      </c>
      <c r="P11" s="51">
        <f t="shared" si="1"/>
        <v>1466612</v>
      </c>
      <c r="Q11" s="51">
        <f t="shared" si="1"/>
        <v>2353780</v>
      </c>
      <c r="R11" s="51">
        <f t="shared" si="1"/>
        <v>4016152</v>
      </c>
      <c r="S11" s="51">
        <f t="shared" si="1"/>
        <v>1676788</v>
      </c>
      <c r="T11" s="51">
        <f t="shared" si="1"/>
        <v>1602564</v>
      </c>
      <c r="U11" s="51">
        <f t="shared" si="1"/>
        <v>0</v>
      </c>
      <c r="V11" s="51">
        <f t="shared" si="1"/>
        <v>3279352</v>
      </c>
      <c r="W11" s="51">
        <f t="shared" si="1"/>
        <v>18857250</v>
      </c>
      <c r="X11" s="51">
        <f t="shared" si="1"/>
        <v>690501</v>
      </c>
      <c r="Y11" s="51">
        <f t="shared" si="1"/>
        <v>18166749</v>
      </c>
      <c r="Z11" s="52">
        <f>+IF(X11&lt;&gt;0,+(Y11/X11)*100,0)</f>
        <v>2630.951874074042</v>
      </c>
      <c r="AA11" s="53">
        <f>SUM(AA6:AA10)</f>
        <v>690501</v>
      </c>
    </row>
    <row r="12" spans="1:27" ht="13.5">
      <c r="A12" s="54" t="s">
        <v>38</v>
      </c>
      <c r="B12" s="35"/>
      <c r="C12" s="9"/>
      <c r="D12" s="10"/>
      <c r="E12" s="11">
        <v>3600000</v>
      </c>
      <c r="F12" s="11">
        <v>854998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854998</v>
      </c>
      <c r="Y12" s="11">
        <v>-854998</v>
      </c>
      <c r="Z12" s="2">
        <v>-100</v>
      </c>
      <c r="AA12" s="15">
        <v>854998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7400908</v>
      </c>
      <c r="D15" s="10"/>
      <c r="E15" s="11">
        <v>9712000</v>
      </c>
      <c r="F15" s="11">
        <v>7953929</v>
      </c>
      <c r="G15" s="11"/>
      <c r="H15" s="11"/>
      <c r="I15" s="11"/>
      <c r="J15" s="11"/>
      <c r="K15" s="11"/>
      <c r="L15" s="11"/>
      <c r="M15" s="11">
        <v>15674</v>
      </c>
      <c r="N15" s="11">
        <v>15674</v>
      </c>
      <c r="O15" s="11">
        <v>49945</v>
      </c>
      <c r="P15" s="11"/>
      <c r="Q15" s="11"/>
      <c r="R15" s="11">
        <v>49945</v>
      </c>
      <c r="S15" s="11"/>
      <c r="T15" s="11"/>
      <c r="U15" s="11"/>
      <c r="V15" s="11"/>
      <c r="W15" s="11">
        <v>65619</v>
      </c>
      <c r="X15" s="11">
        <v>7953929</v>
      </c>
      <c r="Y15" s="11">
        <v>-7888310</v>
      </c>
      <c r="Z15" s="2">
        <v>-99.18</v>
      </c>
      <c r="AA15" s="15">
        <v>7953929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>
        <v>20000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20000</v>
      </c>
      <c r="Y18" s="18">
        <v>-20000</v>
      </c>
      <c r="Z18" s="3">
        <v>-100</v>
      </c>
      <c r="AA18" s="23">
        <v>20000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15279943</v>
      </c>
      <c r="D20" s="59">
        <f t="shared" si="2"/>
        <v>0</v>
      </c>
      <c r="E20" s="60">
        <f t="shared" si="2"/>
        <v>19500000</v>
      </c>
      <c r="F20" s="60">
        <f t="shared" si="2"/>
        <v>25066917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25066917</v>
      </c>
      <c r="Y20" s="60">
        <f t="shared" si="2"/>
        <v>-25066917</v>
      </c>
      <c r="Z20" s="61">
        <f>+IF(X20&lt;&gt;0,+(Y20/X20)*100,0)</f>
        <v>-100</v>
      </c>
      <c r="AA20" s="62">
        <f>SUM(AA26:AA33)</f>
        <v>25066917</v>
      </c>
    </row>
    <row r="21" spans="1:27" ht="13.5">
      <c r="A21" s="46" t="s">
        <v>32</v>
      </c>
      <c r="B21" s="47"/>
      <c r="C21" s="9">
        <v>15279943</v>
      </c>
      <c r="D21" s="10"/>
      <c r="E21" s="11">
        <v>18500000</v>
      </c>
      <c r="F21" s="11">
        <v>23372501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23372501</v>
      </c>
      <c r="Y21" s="11">
        <v>-23372501</v>
      </c>
      <c r="Z21" s="2">
        <v>-100</v>
      </c>
      <c r="AA21" s="15">
        <v>23372501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15279943</v>
      </c>
      <c r="D26" s="50">
        <f t="shared" si="3"/>
        <v>0</v>
      </c>
      <c r="E26" s="51">
        <f t="shared" si="3"/>
        <v>18500000</v>
      </c>
      <c r="F26" s="51">
        <f t="shared" si="3"/>
        <v>23372501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23372501</v>
      </c>
      <c r="Y26" s="51">
        <f t="shared" si="3"/>
        <v>-23372501</v>
      </c>
      <c r="Z26" s="52">
        <f>+IF(X26&lt;&gt;0,+(Y26/X26)*100,0)</f>
        <v>-100</v>
      </c>
      <c r="AA26" s="53">
        <f>SUM(AA21:AA25)</f>
        <v>23372501</v>
      </c>
    </row>
    <row r="27" spans="1:27" ht="13.5">
      <c r="A27" s="54" t="s">
        <v>38</v>
      </c>
      <c r="B27" s="64"/>
      <c r="C27" s="9"/>
      <c r="D27" s="10"/>
      <c r="E27" s="11">
        <v>1000000</v>
      </c>
      <c r="F27" s="11">
        <v>1000000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1000000</v>
      </c>
      <c r="Y27" s="11">
        <v>-1000000</v>
      </c>
      <c r="Z27" s="2">
        <v>-100</v>
      </c>
      <c r="AA27" s="15">
        <v>1000000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>
        <v>694416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694416</v>
      </c>
      <c r="Y30" s="11">
        <v>-694416</v>
      </c>
      <c r="Z30" s="2">
        <v>-100</v>
      </c>
      <c r="AA30" s="15">
        <v>694416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24349873</v>
      </c>
      <c r="D36" s="10">
        <f t="shared" si="4"/>
        <v>0</v>
      </c>
      <c r="E36" s="11">
        <f t="shared" si="4"/>
        <v>19255100</v>
      </c>
      <c r="F36" s="11">
        <f t="shared" si="4"/>
        <v>24003002</v>
      </c>
      <c r="G36" s="11">
        <f t="shared" si="4"/>
        <v>1137172</v>
      </c>
      <c r="H36" s="11">
        <f t="shared" si="4"/>
        <v>0</v>
      </c>
      <c r="I36" s="11">
        <f t="shared" si="4"/>
        <v>2972053</v>
      </c>
      <c r="J36" s="11">
        <f t="shared" si="4"/>
        <v>4109225</v>
      </c>
      <c r="K36" s="11">
        <f t="shared" si="4"/>
        <v>4361864</v>
      </c>
      <c r="L36" s="11">
        <f t="shared" si="4"/>
        <v>1317789</v>
      </c>
      <c r="M36" s="11">
        <f t="shared" si="4"/>
        <v>1772868</v>
      </c>
      <c r="N36" s="11">
        <f t="shared" si="4"/>
        <v>7452521</v>
      </c>
      <c r="O36" s="11">
        <f t="shared" si="4"/>
        <v>195760</v>
      </c>
      <c r="P36" s="11">
        <f t="shared" si="4"/>
        <v>1466612</v>
      </c>
      <c r="Q36" s="11">
        <f t="shared" si="4"/>
        <v>2353780</v>
      </c>
      <c r="R36" s="11">
        <f t="shared" si="4"/>
        <v>4016152</v>
      </c>
      <c r="S36" s="11">
        <f t="shared" si="4"/>
        <v>1676788</v>
      </c>
      <c r="T36" s="11">
        <f t="shared" si="4"/>
        <v>1602564</v>
      </c>
      <c r="U36" s="11">
        <f t="shared" si="4"/>
        <v>0</v>
      </c>
      <c r="V36" s="11">
        <f t="shared" si="4"/>
        <v>3279352</v>
      </c>
      <c r="W36" s="11">
        <f t="shared" si="4"/>
        <v>18857250</v>
      </c>
      <c r="X36" s="11">
        <f t="shared" si="4"/>
        <v>24003002</v>
      </c>
      <c r="Y36" s="11">
        <f t="shared" si="4"/>
        <v>-5145752</v>
      </c>
      <c r="Z36" s="2">
        <f aca="true" t="shared" si="5" ref="Z36:Z49">+IF(X36&lt;&gt;0,+(Y36/X36)*100,0)</f>
        <v>-21.437951802861992</v>
      </c>
      <c r="AA36" s="15">
        <f>AA6+AA21</f>
        <v>24003002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60000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60000</v>
      </c>
      <c r="Y40" s="11">
        <f t="shared" si="4"/>
        <v>-60000</v>
      </c>
      <c r="Z40" s="2">
        <f t="shared" si="5"/>
        <v>-100</v>
      </c>
      <c r="AA40" s="15">
        <f>AA10+AA25</f>
        <v>60000</v>
      </c>
    </row>
    <row r="41" spans="1:27" ht="13.5">
      <c r="A41" s="48" t="s">
        <v>37</v>
      </c>
      <c r="B41" s="47"/>
      <c r="C41" s="49">
        <f aca="true" t="shared" si="6" ref="C41:Y41">SUM(C36:C40)</f>
        <v>24349873</v>
      </c>
      <c r="D41" s="50">
        <f t="shared" si="6"/>
        <v>0</v>
      </c>
      <c r="E41" s="51">
        <f t="shared" si="6"/>
        <v>19255100</v>
      </c>
      <c r="F41" s="51">
        <f t="shared" si="6"/>
        <v>24063002</v>
      </c>
      <c r="G41" s="51">
        <f t="shared" si="6"/>
        <v>1137172</v>
      </c>
      <c r="H41" s="51">
        <f t="shared" si="6"/>
        <v>0</v>
      </c>
      <c r="I41" s="51">
        <f t="shared" si="6"/>
        <v>2972053</v>
      </c>
      <c r="J41" s="51">
        <f t="shared" si="6"/>
        <v>4109225</v>
      </c>
      <c r="K41" s="51">
        <f t="shared" si="6"/>
        <v>4361864</v>
      </c>
      <c r="L41" s="51">
        <f t="shared" si="6"/>
        <v>1317789</v>
      </c>
      <c r="M41" s="51">
        <f t="shared" si="6"/>
        <v>1772868</v>
      </c>
      <c r="N41" s="51">
        <f t="shared" si="6"/>
        <v>7452521</v>
      </c>
      <c r="O41" s="51">
        <f t="shared" si="6"/>
        <v>195760</v>
      </c>
      <c r="P41" s="51">
        <f t="shared" si="6"/>
        <v>1466612</v>
      </c>
      <c r="Q41" s="51">
        <f t="shared" si="6"/>
        <v>2353780</v>
      </c>
      <c r="R41" s="51">
        <f t="shared" si="6"/>
        <v>4016152</v>
      </c>
      <c r="S41" s="51">
        <f t="shared" si="6"/>
        <v>1676788</v>
      </c>
      <c r="T41" s="51">
        <f t="shared" si="6"/>
        <v>1602564</v>
      </c>
      <c r="U41" s="51">
        <f t="shared" si="6"/>
        <v>0</v>
      </c>
      <c r="V41" s="51">
        <f t="shared" si="6"/>
        <v>3279352</v>
      </c>
      <c r="W41" s="51">
        <f t="shared" si="6"/>
        <v>18857250</v>
      </c>
      <c r="X41" s="51">
        <f t="shared" si="6"/>
        <v>24063002</v>
      </c>
      <c r="Y41" s="51">
        <f t="shared" si="6"/>
        <v>-5205752</v>
      </c>
      <c r="Z41" s="52">
        <f t="shared" si="5"/>
        <v>-21.63384269344282</v>
      </c>
      <c r="AA41" s="53">
        <f>SUM(AA36:AA40)</f>
        <v>24063002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4600000</v>
      </c>
      <c r="F42" s="67">
        <f t="shared" si="7"/>
        <v>1854998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1854998</v>
      </c>
      <c r="Y42" s="67">
        <f t="shared" si="7"/>
        <v>-1854998</v>
      </c>
      <c r="Z42" s="69">
        <f t="shared" si="5"/>
        <v>-100</v>
      </c>
      <c r="AA42" s="68">
        <f aca="true" t="shared" si="8" ref="AA42:AA48">AA12+AA27</f>
        <v>1854998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7400908</v>
      </c>
      <c r="D45" s="66">
        <f t="shared" si="7"/>
        <v>0</v>
      </c>
      <c r="E45" s="67">
        <f t="shared" si="7"/>
        <v>9712000</v>
      </c>
      <c r="F45" s="67">
        <f t="shared" si="7"/>
        <v>8648345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15674</v>
      </c>
      <c r="N45" s="67">
        <f t="shared" si="7"/>
        <v>15674</v>
      </c>
      <c r="O45" s="67">
        <f t="shared" si="7"/>
        <v>49945</v>
      </c>
      <c r="P45" s="67">
        <f t="shared" si="7"/>
        <v>0</v>
      </c>
      <c r="Q45" s="67">
        <f t="shared" si="7"/>
        <v>0</v>
      </c>
      <c r="R45" s="67">
        <f t="shared" si="7"/>
        <v>49945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65619</v>
      </c>
      <c r="X45" s="67">
        <f t="shared" si="7"/>
        <v>8648345</v>
      </c>
      <c r="Y45" s="67">
        <f t="shared" si="7"/>
        <v>-8582726</v>
      </c>
      <c r="Z45" s="69">
        <f t="shared" si="5"/>
        <v>-99.2412536733907</v>
      </c>
      <c r="AA45" s="68">
        <f t="shared" si="8"/>
        <v>8648345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20000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20000</v>
      </c>
      <c r="Y48" s="67">
        <f t="shared" si="7"/>
        <v>-20000</v>
      </c>
      <c r="Z48" s="69">
        <f t="shared" si="5"/>
        <v>-100</v>
      </c>
      <c r="AA48" s="68">
        <f t="shared" si="8"/>
        <v>20000</v>
      </c>
    </row>
    <row r="49" spans="1:27" ht="13.5">
      <c r="A49" s="75" t="s">
        <v>49</v>
      </c>
      <c r="B49" s="76"/>
      <c r="C49" s="77">
        <f aca="true" t="shared" si="9" ref="C49:Y49">SUM(C41:C48)</f>
        <v>31750781</v>
      </c>
      <c r="D49" s="78">
        <f t="shared" si="9"/>
        <v>0</v>
      </c>
      <c r="E49" s="79">
        <f t="shared" si="9"/>
        <v>33567100</v>
      </c>
      <c r="F49" s="79">
        <f t="shared" si="9"/>
        <v>34586345</v>
      </c>
      <c r="G49" s="79">
        <f t="shared" si="9"/>
        <v>1137172</v>
      </c>
      <c r="H49" s="79">
        <f t="shared" si="9"/>
        <v>0</v>
      </c>
      <c r="I49" s="79">
        <f t="shared" si="9"/>
        <v>2972053</v>
      </c>
      <c r="J49" s="79">
        <f t="shared" si="9"/>
        <v>4109225</v>
      </c>
      <c r="K49" s="79">
        <f t="shared" si="9"/>
        <v>4361864</v>
      </c>
      <c r="L49" s="79">
        <f t="shared" si="9"/>
        <v>1317789</v>
      </c>
      <c r="M49" s="79">
        <f t="shared" si="9"/>
        <v>1788542</v>
      </c>
      <c r="N49" s="79">
        <f t="shared" si="9"/>
        <v>7468195</v>
      </c>
      <c r="O49" s="79">
        <f t="shared" si="9"/>
        <v>245705</v>
      </c>
      <c r="P49" s="79">
        <f t="shared" si="9"/>
        <v>1466612</v>
      </c>
      <c r="Q49" s="79">
        <f t="shared" si="9"/>
        <v>2353780</v>
      </c>
      <c r="R49" s="79">
        <f t="shared" si="9"/>
        <v>4066097</v>
      </c>
      <c r="S49" s="79">
        <f t="shared" si="9"/>
        <v>1676788</v>
      </c>
      <c r="T49" s="79">
        <f t="shared" si="9"/>
        <v>1602564</v>
      </c>
      <c r="U49" s="79">
        <f t="shared" si="9"/>
        <v>0</v>
      </c>
      <c r="V49" s="79">
        <f t="shared" si="9"/>
        <v>3279352</v>
      </c>
      <c r="W49" s="79">
        <f t="shared" si="9"/>
        <v>18922869</v>
      </c>
      <c r="X49" s="79">
        <f t="shared" si="9"/>
        <v>34586345</v>
      </c>
      <c r="Y49" s="79">
        <f t="shared" si="9"/>
        <v>-15663476</v>
      </c>
      <c r="Z49" s="80">
        <f t="shared" si="5"/>
        <v>-45.28803491667015</v>
      </c>
      <c r="AA49" s="81">
        <f>SUM(AA41:AA48)</f>
        <v>34586345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1376036</v>
      </c>
      <c r="D51" s="66">
        <f t="shared" si="10"/>
        <v>0</v>
      </c>
      <c r="E51" s="67">
        <f t="shared" si="10"/>
        <v>5373116</v>
      </c>
      <c r="F51" s="67">
        <f t="shared" si="10"/>
        <v>5683916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5683916</v>
      </c>
      <c r="Y51" s="67">
        <f t="shared" si="10"/>
        <v>-5683916</v>
      </c>
      <c r="Z51" s="69">
        <f>+IF(X51&lt;&gt;0,+(Y51/X51)*100,0)</f>
        <v>-100</v>
      </c>
      <c r="AA51" s="68">
        <f>SUM(AA57:AA61)</f>
        <v>5683916</v>
      </c>
    </row>
    <row r="52" spans="1:27" ht="13.5">
      <c r="A52" s="84" t="s">
        <v>32</v>
      </c>
      <c r="B52" s="47"/>
      <c r="C52" s="9">
        <v>877803</v>
      </c>
      <c r="D52" s="10"/>
      <c r="E52" s="11">
        <v>2640000</v>
      </c>
      <c r="F52" s="11">
        <v>2520000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2520000</v>
      </c>
      <c r="Y52" s="11">
        <v>-2520000</v>
      </c>
      <c r="Z52" s="2">
        <v>-100</v>
      </c>
      <c r="AA52" s="15">
        <v>2520000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877803</v>
      </c>
      <c r="D57" s="50">
        <f t="shared" si="11"/>
        <v>0</v>
      </c>
      <c r="E57" s="51">
        <f t="shared" si="11"/>
        <v>2640000</v>
      </c>
      <c r="F57" s="51">
        <f t="shared" si="11"/>
        <v>2520000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2520000</v>
      </c>
      <c r="Y57" s="51">
        <f t="shared" si="11"/>
        <v>-2520000</v>
      </c>
      <c r="Z57" s="52">
        <f>+IF(X57&lt;&gt;0,+(Y57/X57)*100,0)</f>
        <v>-100</v>
      </c>
      <c r="AA57" s="53">
        <f>SUM(AA52:AA56)</f>
        <v>2520000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498233</v>
      </c>
      <c r="D61" s="10"/>
      <c r="E61" s="11">
        <v>2733116</v>
      </c>
      <c r="F61" s="11">
        <v>3163916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3163916</v>
      </c>
      <c r="Y61" s="11">
        <v>-3163916</v>
      </c>
      <c r="Z61" s="2">
        <v>-100</v>
      </c>
      <c r="AA61" s="15">
        <v>3163916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1376036</v>
      </c>
      <c r="D68" s="10">
        <v>5958540</v>
      </c>
      <c r="E68" s="11">
        <v>5373116</v>
      </c>
      <c r="F68" s="11">
        <v>5683915</v>
      </c>
      <c r="G68" s="11">
        <v>88751</v>
      </c>
      <c r="H68" s="11">
        <v>17490</v>
      </c>
      <c r="I68" s="11">
        <v>64278</v>
      </c>
      <c r="J68" s="11">
        <v>170519</v>
      </c>
      <c r="K68" s="11">
        <v>22808</v>
      </c>
      <c r="L68" s="11">
        <v>44995</v>
      </c>
      <c r="M68" s="11">
        <v>19236</v>
      </c>
      <c r="N68" s="11">
        <v>87039</v>
      </c>
      <c r="O68" s="11">
        <v>70534</v>
      </c>
      <c r="P68" s="11">
        <v>65137</v>
      </c>
      <c r="Q68" s="11">
        <v>16311</v>
      </c>
      <c r="R68" s="11">
        <v>151982</v>
      </c>
      <c r="S68" s="11">
        <v>113278</v>
      </c>
      <c r="T68" s="11">
        <v>15179</v>
      </c>
      <c r="U68" s="11">
        <v>14679</v>
      </c>
      <c r="V68" s="11">
        <v>143136</v>
      </c>
      <c r="W68" s="11">
        <v>552676</v>
      </c>
      <c r="X68" s="11">
        <v>5683915</v>
      </c>
      <c r="Y68" s="11">
        <v>-5131239</v>
      </c>
      <c r="Z68" s="2">
        <v>-90.28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1376036</v>
      </c>
      <c r="D69" s="78">
        <f t="shared" si="12"/>
        <v>5958540</v>
      </c>
      <c r="E69" s="79">
        <f t="shared" si="12"/>
        <v>5373116</v>
      </c>
      <c r="F69" s="79">
        <f t="shared" si="12"/>
        <v>5683915</v>
      </c>
      <c r="G69" s="79">
        <f t="shared" si="12"/>
        <v>88751</v>
      </c>
      <c r="H69" s="79">
        <f t="shared" si="12"/>
        <v>17490</v>
      </c>
      <c r="I69" s="79">
        <f t="shared" si="12"/>
        <v>64278</v>
      </c>
      <c r="J69" s="79">
        <f t="shared" si="12"/>
        <v>170519</v>
      </c>
      <c r="K69" s="79">
        <f t="shared" si="12"/>
        <v>22808</v>
      </c>
      <c r="L69" s="79">
        <f t="shared" si="12"/>
        <v>44995</v>
      </c>
      <c r="M69" s="79">
        <f t="shared" si="12"/>
        <v>19236</v>
      </c>
      <c r="N69" s="79">
        <f t="shared" si="12"/>
        <v>87039</v>
      </c>
      <c r="O69" s="79">
        <f t="shared" si="12"/>
        <v>70534</v>
      </c>
      <c r="P69" s="79">
        <f t="shared" si="12"/>
        <v>65137</v>
      </c>
      <c r="Q69" s="79">
        <f t="shared" si="12"/>
        <v>16311</v>
      </c>
      <c r="R69" s="79">
        <f t="shared" si="12"/>
        <v>151982</v>
      </c>
      <c r="S69" s="79">
        <f t="shared" si="12"/>
        <v>113278</v>
      </c>
      <c r="T69" s="79">
        <f t="shared" si="12"/>
        <v>15179</v>
      </c>
      <c r="U69" s="79">
        <f t="shared" si="12"/>
        <v>14679</v>
      </c>
      <c r="V69" s="79">
        <f t="shared" si="12"/>
        <v>143136</v>
      </c>
      <c r="W69" s="79">
        <f t="shared" si="12"/>
        <v>552676</v>
      </c>
      <c r="X69" s="79">
        <f t="shared" si="12"/>
        <v>5683915</v>
      </c>
      <c r="Y69" s="79">
        <f t="shared" si="12"/>
        <v>-5131239</v>
      </c>
      <c r="Z69" s="80">
        <f>+IF(X69&lt;&gt;0,+(Y69/X69)*100,0)</f>
        <v>-90.2764907638485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2017-01-27T06:57:15Z</dcterms:created>
  <dcterms:modified xsi:type="dcterms:W3CDTF">2017-01-27T06:58:10Z</dcterms:modified>
  <cp:category/>
  <cp:version/>
  <cp:contentType/>
  <cp:contentStatus/>
</cp:coreProperties>
</file>