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'DC30'!$A$1:$AA$74</definedName>
    <definedName name="_xlnm.Print_Area" localSheetId="15">'DC31'!$A$1:$AA$74</definedName>
    <definedName name="_xlnm.Print_Area" localSheetId="21">'DC32'!$A$1:$AA$74</definedName>
    <definedName name="_xlnm.Print_Area" localSheetId="1">'MP301'!$A$1:$AA$74</definedName>
    <definedName name="_xlnm.Print_Area" localSheetId="2">'MP302'!$A$1:$AA$74</definedName>
    <definedName name="_xlnm.Print_Area" localSheetId="3">'MP303'!$A$1:$AA$74</definedName>
    <definedName name="_xlnm.Print_Area" localSheetId="4">'MP304'!$A$1:$AA$74</definedName>
    <definedName name="_xlnm.Print_Area" localSheetId="5">'MP305'!$A$1:$AA$74</definedName>
    <definedName name="_xlnm.Print_Area" localSheetId="6">'MP306'!$A$1:$AA$74</definedName>
    <definedName name="_xlnm.Print_Area" localSheetId="7">'MP307'!$A$1:$AA$74</definedName>
    <definedName name="_xlnm.Print_Area" localSheetId="9">'MP311'!$A$1:$AA$74</definedName>
    <definedName name="_xlnm.Print_Area" localSheetId="10">'MP312'!$A$1:$AA$74</definedName>
    <definedName name="_xlnm.Print_Area" localSheetId="11">'MP313'!$A$1:$AA$74</definedName>
    <definedName name="_xlnm.Print_Area" localSheetId="12">'MP314'!$A$1:$AA$74</definedName>
    <definedName name="_xlnm.Print_Area" localSheetId="13">'MP315'!$A$1:$AA$74</definedName>
    <definedName name="_xlnm.Print_Area" localSheetId="14">'MP316'!$A$1:$AA$74</definedName>
    <definedName name="_xlnm.Print_Area" localSheetId="16">'MP321'!$A$1:$AA$74</definedName>
    <definedName name="_xlnm.Print_Area" localSheetId="17">'MP322'!$A$1:$AA$74</definedName>
    <definedName name="_xlnm.Print_Area" localSheetId="18">'MP323'!$A$1:$AA$74</definedName>
    <definedName name="_xlnm.Print_Area" localSheetId="19">'MP324'!$A$1:$AA$74</definedName>
    <definedName name="_xlnm.Print_Area" localSheetId="20">'MP325'!$A$1:$AA$74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<sst xmlns="http://schemas.openxmlformats.org/spreadsheetml/2006/main" count="2266" uniqueCount="85">
  <si>
    <t>Mpumalanga: Albert Luthuli(MP301)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</si>
  <si>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</si>
  <si>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</si>
  <si>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</si>
  <si>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</si>
  <si>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</si>
  <si>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</si>
  <si>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</si>
  <si>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</si>
  <si>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</si>
  <si>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</si>
  <si>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</si>
  <si>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</si>
  <si>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</si>
  <si>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</si>
  <si>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</si>
  <si>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</si>
  <si>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</si>
  <si>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</si>
  <si>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</si>
  <si>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</si>
  <si>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</si>
  <si>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</si>
  <si>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</si>
  <si>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</si>
  <si>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</si>
  <si>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</si>
  <si>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</si>
  <si>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</si>
  <si>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</si>
  <si>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</si>
  <si>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</si>
  <si>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</si>
  <si>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</si>
  <si>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</si>
  <si>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</si>
  <si>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</si>
  <si>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</si>
  <si>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</si>
  <si>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</si>
  <si>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</si>
  <si>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</si>
  <si>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</si>
  <si>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</si>
  <si>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</si>
  <si>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</si>
  <si>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</si>
  <si>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</si>
  <si>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</si>
  <si>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</si>
  <si>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</si>
  <si>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</si>
  <si>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</si>
  <si>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</si>
  <si>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</si>
  <si>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</si>
  <si>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</si>
  <si>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</si>
  <si>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Mpumalanga: Msukaligwa(MP302) - Table C9 Quarterly Budget Statement - Capital Expenditure by Asset Clas ( All ) for 4th Quarter ended 30 June 2015 (Figures Finalised as at 2015/07/31)</t>
  </si>
  <si>
    <t>Mpumalanga: Mkhondo(MP303) - Table C9 Quarterly Budget Statement - Capital Expenditure by Asset Clas ( All ) for 4th Quarter ended 30 June 2015 (Figures Finalised as at 2015/07/31)</t>
  </si>
  <si>
    <t>Mpumalanga: Pixley Ka Seme (MP)(MP304) - Table C9 Quarterly Budget Statement - Capital Expenditure by Asset Clas ( All ) for 4th Quarter ended 30 June 2015 (Figures Finalised as at 2015/07/31)</t>
  </si>
  <si>
    <t>Mpumalanga: Lekwa(MP305) - Table C9 Quarterly Budget Statement - Capital Expenditure by Asset Clas ( All ) for 4th Quarter ended 30 June 2015 (Figures Finalised as at 2015/07/31)</t>
  </si>
  <si>
    <t>Mpumalanga: Dipaleseng(MP306) - Table C9 Quarterly Budget Statement - Capital Expenditure by Asset Clas ( All ) for 4th Quarter ended 30 June 2015 (Figures Finalised as at 2015/07/31)</t>
  </si>
  <si>
    <t>Mpumalanga: Govan Mbeki(MP307) - Table C9 Quarterly Budget Statement - Capital Expenditure by Asset Clas ( All ) for 4th Quarter ended 30 June 2015 (Figures Finalised as at 2015/07/31)</t>
  </si>
  <si>
    <t>Mpumalanga: Gert Sibande(DC30) - Table C9 Quarterly Budget Statement - Capital Expenditure by Asset Clas ( All ) for 4th Quarter ended 30 June 2015 (Figures Finalised as at 2015/07/31)</t>
  </si>
  <si>
    <t>Mpumalanga: Victor Khanye(MP311) - Table C9 Quarterly Budget Statement - Capital Expenditure by Asset Clas ( All ) for 4th Quarter ended 30 June 2015 (Figures Finalised as at 2015/07/31)</t>
  </si>
  <si>
    <t>Mpumalanga: Emalahleni (Mp)(MP312) - Table C9 Quarterly Budget Statement - Capital Expenditure by Asset Clas ( All ) for 4th Quarter ended 30 June 2015 (Figures Finalised as at 2015/07/31)</t>
  </si>
  <si>
    <t>Mpumalanga: Steve Tshwete(MP313) - Table C9 Quarterly Budget Statement - Capital Expenditure by Asset Clas ( All ) for 4th Quarter ended 30 June 2015 (Figures Finalised as at 2015/07/31)</t>
  </si>
  <si>
    <t>Mpumalanga: Emakhazeni(MP314) - Table C9 Quarterly Budget Statement - Capital Expenditure by Asset Clas ( All ) for 4th Quarter ended 30 June 2015 (Figures Finalised as at 2015/07/31)</t>
  </si>
  <si>
    <t>Mpumalanga: Thembisile Hani(MP315) - Table C9 Quarterly Budget Statement - Capital Expenditure by Asset Clas ( All ) for 4th Quarter ended 30 June 2015 (Figures Finalised as at 2015/07/31)</t>
  </si>
  <si>
    <t>Mpumalanga: Dr J.S. Moroka(MP316) - Table C9 Quarterly Budget Statement - Capital Expenditure by Asset Clas ( All ) for 4th Quarter ended 30 June 2015 (Figures Finalised as at 2015/07/31)</t>
  </si>
  <si>
    <t>Mpumalanga: Nkangala(DC31) - Table C9 Quarterly Budget Statement - Capital Expenditure by Asset Clas ( All ) for 4th Quarter ended 30 June 2015 (Figures Finalised as at 2015/07/31)</t>
  </si>
  <si>
    <t>Mpumalanga: Thaba Chweu(MP321) - Table C9 Quarterly Budget Statement - Capital Expenditure by Asset Clas ( All ) for 4th Quarter ended 30 June 2015 (Figures Finalised as at 2015/07/31)</t>
  </si>
  <si>
    <t>Mpumalanga: Mbombela(MP322) - Table C9 Quarterly Budget Statement - Capital Expenditure by Asset Clas ( All ) for 4th Quarter ended 30 June 2015 (Figures Finalised as at 2015/07/31)</t>
  </si>
  <si>
    <t>Mpumalanga: Umjindi(MP323) - Table C9 Quarterly Budget Statement - Capital Expenditure by Asset Clas ( All ) for 4th Quarter ended 30 June 2015 (Figures Finalised as at 2015/07/31)</t>
  </si>
  <si>
    <t>Mpumalanga: Nkomazi(MP324) - Table C9 Quarterly Budget Statement - Capital Expenditure by Asset Clas ( All ) for 4th Quarter ended 30 June 2015 (Figures Finalised as at 2015/07/31)</t>
  </si>
  <si>
    <t>Mpumalanga: Bushbuckridge(MP325) - Table C9 Quarterly Budget Statement - Capital Expenditure by Asset Clas ( All ) for 4th Quarter ended 30 June 2015 (Figures Finalised as at 2015/07/31)</t>
  </si>
  <si>
    <t>Mpumalanga: Ehlanzeni(DC32)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</si>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</sst>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2864237884</v>
      </c>
      <c r="D5" s="42">
        <f t="shared" si="0"/>
        <v>0</v>
      </c>
      <c r="E5" s="43">
        <f t="shared" si="0"/>
        <v>2006212238</v>
      </c>
      <c r="F5" s="43">
        <f t="shared" si="0"/>
        <v>2233899289</v>
      </c>
      <c r="G5" s="43">
        <f t="shared" si="0"/>
        <v>60897749</v>
      </c>
      <c r="H5" s="43">
        <f t="shared" si="0"/>
        <v>93793563</v>
      </c>
      <c r="I5" s="43">
        <f t="shared" si="0"/>
        <v>121103656</v>
      </c>
      <c r="J5" s="43">
        <f t="shared" si="0"/>
        <v>275794968</v>
      </c>
      <c r="K5" s="43">
        <f t="shared" si="0"/>
        <v>128591193</v>
      </c>
      <c r="L5" s="43">
        <f t="shared" si="0"/>
        <v>185605846</v>
      </c>
      <c r="M5" s="43">
        <f t="shared" si="0"/>
        <v>199178783</v>
      </c>
      <c r="N5" s="43">
        <f t="shared" si="0"/>
        <v>513375822</v>
      </c>
      <c r="O5" s="43">
        <f t="shared" si="0"/>
        <v>84542024</v>
      </c>
      <c r="P5" s="43">
        <f t="shared" si="0"/>
        <v>120770945</v>
      </c>
      <c r="Q5" s="43">
        <f t="shared" si="0"/>
        <v>157961618</v>
      </c>
      <c r="R5" s="43">
        <f t="shared" si="0"/>
        <v>363274587</v>
      </c>
      <c r="S5" s="43">
        <f t="shared" si="0"/>
        <v>96892361</v>
      </c>
      <c r="T5" s="43">
        <f t="shared" si="0"/>
        <v>117662122</v>
      </c>
      <c r="U5" s="43">
        <f t="shared" si="0"/>
        <v>334816768</v>
      </c>
      <c r="V5" s="43">
        <f t="shared" si="0"/>
        <v>549371251</v>
      </c>
      <c r="W5" s="43">
        <f t="shared" si="0"/>
        <v>1701816628</v>
      </c>
      <c r="X5" s="43">
        <f t="shared" si="0"/>
        <v>2233899289</v>
      </c>
      <c r="Y5" s="43">
        <f t="shared" si="0"/>
        <v>-532082661</v>
      </c>
      <c r="Z5" s="44">
        <f>+IF(X5&lt;&gt;0,+(Y5/X5)*100,0)</f>
        <v>-23.818560828594272</v>
      </c>
      <c r="AA5" s="45">
        <f>SUM(AA11:AA18)</f>
        <v>2233899289</v>
      </c>
    </row>
    <row r="6" spans="1:27" ht="13.5">
      <c r="A6" s="46" t="s">
        <v>32</v>
      </c>
      <c r="B6" s="47"/>
      <c r="C6" s="9">
        <v>467836315</v>
      </c>
      <c r="D6" s="10"/>
      <c r="E6" s="11">
        <v>521074727</v>
      </c>
      <c r="F6" s="11">
        <v>574268326</v>
      </c>
      <c r="G6" s="11">
        <v>25031810</v>
      </c>
      <c r="H6" s="11">
        <v>36544196</v>
      </c>
      <c r="I6" s="11">
        <v>52285787</v>
      </c>
      <c r="J6" s="11">
        <v>113861793</v>
      </c>
      <c r="K6" s="11">
        <v>45348841</v>
      </c>
      <c r="L6" s="11">
        <v>61814054</v>
      </c>
      <c r="M6" s="11">
        <v>52339108</v>
      </c>
      <c r="N6" s="11">
        <v>159502003</v>
      </c>
      <c r="O6" s="11">
        <v>13947544</v>
      </c>
      <c r="P6" s="11">
        <v>32101313</v>
      </c>
      <c r="Q6" s="11">
        <v>32479370</v>
      </c>
      <c r="R6" s="11">
        <v>78528227</v>
      </c>
      <c r="S6" s="11">
        <v>17439435</v>
      </c>
      <c r="T6" s="11">
        <v>18752342</v>
      </c>
      <c r="U6" s="11">
        <v>49808923</v>
      </c>
      <c r="V6" s="11">
        <v>86000700</v>
      </c>
      <c r="W6" s="11">
        <v>437892723</v>
      </c>
      <c r="X6" s="11">
        <v>574268326</v>
      </c>
      <c r="Y6" s="11">
        <v>-136375603</v>
      </c>
      <c r="Z6" s="2">
        <v>-23.75</v>
      </c>
      <c r="AA6" s="15">
        <v>574268326</v>
      </c>
    </row>
    <row r="7" spans="1:27" ht="13.5">
      <c r="A7" s="46" t="s">
        <v>33</v>
      </c>
      <c r="B7" s="47"/>
      <c r="C7" s="9">
        <v>98640622</v>
      </c>
      <c r="D7" s="10"/>
      <c r="E7" s="11">
        <v>170475225</v>
      </c>
      <c r="F7" s="11">
        <v>186360173</v>
      </c>
      <c r="G7" s="11">
        <v>948906</v>
      </c>
      <c r="H7" s="11">
        <v>1705985</v>
      </c>
      <c r="I7" s="11">
        <v>8238231</v>
      </c>
      <c r="J7" s="11">
        <v>10893122</v>
      </c>
      <c r="K7" s="11">
        <v>8095867</v>
      </c>
      <c r="L7" s="11">
        <v>7492026</v>
      </c>
      <c r="M7" s="11">
        <v>12981728</v>
      </c>
      <c r="N7" s="11">
        <v>28569621</v>
      </c>
      <c r="O7" s="11">
        <v>6633296</v>
      </c>
      <c r="P7" s="11">
        <v>5598218</v>
      </c>
      <c r="Q7" s="11">
        <v>11151005</v>
      </c>
      <c r="R7" s="11">
        <v>23382519</v>
      </c>
      <c r="S7" s="11">
        <v>7731369</v>
      </c>
      <c r="T7" s="11">
        <v>11979327</v>
      </c>
      <c r="U7" s="11">
        <v>12314146</v>
      </c>
      <c r="V7" s="11">
        <v>32024842</v>
      </c>
      <c r="W7" s="11">
        <v>94870104</v>
      </c>
      <c r="X7" s="11">
        <v>186360173</v>
      </c>
      <c r="Y7" s="11">
        <v>-91490069</v>
      </c>
      <c r="Z7" s="2">
        <v>-49.09</v>
      </c>
      <c r="AA7" s="15">
        <v>186360173</v>
      </c>
    </row>
    <row r="8" spans="1:27" ht="13.5">
      <c r="A8" s="46" t="s">
        <v>34</v>
      </c>
      <c r="B8" s="47"/>
      <c r="C8" s="9">
        <v>301449115</v>
      </c>
      <c r="D8" s="10"/>
      <c r="E8" s="11">
        <v>779695133</v>
      </c>
      <c r="F8" s="11">
        <v>833105700</v>
      </c>
      <c r="G8" s="11">
        <v>3309581</v>
      </c>
      <c r="H8" s="11">
        <v>26174479</v>
      </c>
      <c r="I8" s="11">
        <v>38102350</v>
      </c>
      <c r="J8" s="11">
        <v>67586410</v>
      </c>
      <c r="K8" s="11">
        <v>28711573</v>
      </c>
      <c r="L8" s="11">
        <v>68803190</v>
      </c>
      <c r="M8" s="11">
        <v>67461663</v>
      </c>
      <c r="N8" s="11">
        <v>164976426</v>
      </c>
      <c r="O8" s="11">
        <v>16448970</v>
      </c>
      <c r="P8" s="11">
        <v>39718103</v>
      </c>
      <c r="Q8" s="11">
        <v>76400246</v>
      </c>
      <c r="R8" s="11">
        <v>132567319</v>
      </c>
      <c r="S8" s="11">
        <v>37711464</v>
      </c>
      <c r="T8" s="11">
        <v>56367426</v>
      </c>
      <c r="U8" s="11">
        <v>203940342</v>
      </c>
      <c r="V8" s="11">
        <v>298019232</v>
      </c>
      <c r="W8" s="11">
        <v>663149387</v>
      </c>
      <c r="X8" s="11">
        <v>833105700</v>
      </c>
      <c r="Y8" s="11">
        <v>-169956313</v>
      </c>
      <c r="Z8" s="2">
        <v>-20.4</v>
      </c>
      <c r="AA8" s="15">
        <v>833105700</v>
      </c>
    </row>
    <row r="9" spans="1:27" ht="13.5">
      <c r="A9" s="46" t="s">
        <v>35</v>
      </c>
      <c r="B9" s="47"/>
      <c r="C9" s="9">
        <v>74385399</v>
      </c>
      <c r="D9" s="10"/>
      <c r="E9" s="11">
        <v>190702633</v>
      </c>
      <c r="F9" s="11">
        <v>258960415</v>
      </c>
      <c r="G9" s="11">
        <v>248461</v>
      </c>
      <c r="H9" s="11">
        <v>4713707</v>
      </c>
      <c r="I9" s="11">
        <v>1728852</v>
      </c>
      <c r="J9" s="11">
        <v>6691020</v>
      </c>
      <c r="K9" s="11">
        <v>9145540</v>
      </c>
      <c r="L9" s="11">
        <v>6286687</v>
      </c>
      <c r="M9" s="11">
        <v>26473949</v>
      </c>
      <c r="N9" s="11">
        <v>41906176</v>
      </c>
      <c r="O9" s="11">
        <v>7539133</v>
      </c>
      <c r="P9" s="11">
        <v>27941805</v>
      </c>
      <c r="Q9" s="11">
        <v>17154337</v>
      </c>
      <c r="R9" s="11">
        <v>52635275</v>
      </c>
      <c r="S9" s="11">
        <v>11383043</v>
      </c>
      <c r="T9" s="11">
        <v>10322080</v>
      </c>
      <c r="U9" s="11">
        <v>28993717</v>
      </c>
      <c r="V9" s="11">
        <v>50698840</v>
      </c>
      <c r="W9" s="11">
        <v>151931311</v>
      </c>
      <c r="X9" s="11">
        <v>258960415</v>
      </c>
      <c r="Y9" s="11">
        <v>-107029104</v>
      </c>
      <c r="Z9" s="2">
        <v>-41.33</v>
      </c>
      <c r="AA9" s="15">
        <v>258960415</v>
      </c>
    </row>
    <row r="10" spans="1:27" ht="13.5">
      <c r="A10" s="46" t="s">
        <v>36</v>
      </c>
      <c r="B10" s="47"/>
      <c r="C10" s="9">
        <v>880178892</v>
      </c>
      <c r="D10" s="10"/>
      <c r="E10" s="11">
        <v>94185896</v>
      </c>
      <c r="F10" s="11">
        <v>117612157</v>
      </c>
      <c r="G10" s="11">
        <v>17441632</v>
      </c>
      <c r="H10" s="11">
        <v>2020135</v>
      </c>
      <c r="I10" s="11">
        <v>5778427</v>
      </c>
      <c r="J10" s="11">
        <v>25240194</v>
      </c>
      <c r="K10" s="11">
        <v>4507082</v>
      </c>
      <c r="L10" s="11">
        <v>13891754</v>
      </c>
      <c r="M10" s="11">
        <v>19559035</v>
      </c>
      <c r="N10" s="11">
        <v>37957871</v>
      </c>
      <c r="O10" s="11">
        <v>12895565</v>
      </c>
      <c r="P10" s="11">
        <v>6688410</v>
      </c>
      <c r="Q10" s="11">
        <v>12480299</v>
      </c>
      <c r="R10" s="11">
        <v>32064274</v>
      </c>
      <c r="S10" s="11">
        <v>11005676</v>
      </c>
      <c r="T10" s="11">
        <v>14853509</v>
      </c>
      <c r="U10" s="11">
        <v>23886491</v>
      </c>
      <c r="V10" s="11">
        <v>49745676</v>
      </c>
      <c r="W10" s="11">
        <v>145008015</v>
      </c>
      <c r="X10" s="11">
        <v>117612157</v>
      </c>
      <c r="Y10" s="11">
        <v>27395858</v>
      </c>
      <c r="Z10" s="2">
        <v>23.29</v>
      </c>
      <c r="AA10" s="15">
        <v>117612157</v>
      </c>
    </row>
    <row r="11" spans="1:27" ht="13.5">
      <c r="A11" s="48" t="s">
        <v>37</v>
      </c>
      <c r="B11" s="47"/>
      <c r="C11" s="49">
        <f aca="true" t="shared" si="1" ref="C11:Y11">SUM(C6:C10)</f>
        <v>1822490343</v>
      </c>
      <c r="D11" s="50">
        <f t="shared" si="1"/>
        <v>0</v>
      </c>
      <c r="E11" s="51">
        <f t="shared" si="1"/>
        <v>1756133614</v>
      </c>
      <c r="F11" s="51">
        <f t="shared" si="1"/>
        <v>1970306771</v>
      </c>
      <c r="G11" s="51">
        <f t="shared" si="1"/>
        <v>46980390</v>
      </c>
      <c r="H11" s="51">
        <f t="shared" si="1"/>
        <v>71158502</v>
      </c>
      <c r="I11" s="51">
        <f t="shared" si="1"/>
        <v>106133647</v>
      </c>
      <c r="J11" s="51">
        <f t="shared" si="1"/>
        <v>224272539</v>
      </c>
      <c r="K11" s="51">
        <f t="shared" si="1"/>
        <v>95808903</v>
      </c>
      <c r="L11" s="51">
        <f t="shared" si="1"/>
        <v>158287711</v>
      </c>
      <c r="M11" s="51">
        <f t="shared" si="1"/>
        <v>178815483</v>
      </c>
      <c r="N11" s="51">
        <f t="shared" si="1"/>
        <v>432912097</v>
      </c>
      <c r="O11" s="51">
        <f t="shared" si="1"/>
        <v>57464508</v>
      </c>
      <c r="P11" s="51">
        <f t="shared" si="1"/>
        <v>112047849</v>
      </c>
      <c r="Q11" s="51">
        <f t="shared" si="1"/>
        <v>149665257</v>
      </c>
      <c r="R11" s="51">
        <f t="shared" si="1"/>
        <v>319177614</v>
      </c>
      <c r="S11" s="51">
        <f t="shared" si="1"/>
        <v>85270987</v>
      </c>
      <c r="T11" s="51">
        <f t="shared" si="1"/>
        <v>112274684</v>
      </c>
      <c r="U11" s="51">
        <f t="shared" si="1"/>
        <v>318943619</v>
      </c>
      <c r="V11" s="51">
        <f t="shared" si="1"/>
        <v>516489290</v>
      </c>
      <c r="W11" s="51">
        <f t="shared" si="1"/>
        <v>1492851540</v>
      </c>
      <c r="X11" s="51">
        <f t="shared" si="1"/>
        <v>1970306771</v>
      </c>
      <c r="Y11" s="51">
        <f t="shared" si="1"/>
        <v>-477455231</v>
      </c>
      <c r="Z11" s="52">
        <f>+IF(X11&lt;&gt;0,+(Y11/X11)*100,0)</f>
        <v>-24.232532620170343</v>
      </c>
      <c r="AA11" s="53">
        <f>SUM(AA6:AA10)</f>
        <v>1970306771</v>
      </c>
    </row>
    <row r="12" spans="1:27" ht="13.5">
      <c r="A12" s="54" t="s">
        <v>38</v>
      </c>
      <c r="B12" s="35"/>
      <c r="C12" s="9">
        <v>119392778</v>
      </c>
      <c r="D12" s="10"/>
      <c r="E12" s="11">
        <v>79927491</v>
      </c>
      <c r="F12" s="11">
        <v>67404403</v>
      </c>
      <c r="G12" s="11">
        <v>392368</v>
      </c>
      <c r="H12" s="11">
        <v>7143517</v>
      </c>
      <c r="I12" s="11">
        <v>6622758</v>
      </c>
      <c r="J12" s="11">
        <v>14158643</v>
      </c>
      <c r="K12" s="11">
        <v>7258663</v>
      </c>
      <c r="L12" s="11">
        <v>9929522</v>
      </c>
      <c r="M12" s="11">
        <v>5067047</v>
      </c>
      <c r="N12" s="11">
        <v>22255232</v>
      </c>
      <c r="O12" s="11">
        <v>4303240</v>
      </c>
      <c r="P12" s="11">
        <v>5346941</v>
      </c>
      <c r="Q12" s="11">
        <v>2829650</v>
      </c>
      <c r="R12" s="11">
        <v>12479831</v>
      </c>
      <c r="S12" s="11">
        <v>2886675</v>
      </c>
      <c r="T12" s="11">
        <v>1602295</v>
      </c>
      <c r="U12" s="11">
        <v>2433657</v>
      </c>
      <c r="V12" s="11">
        <v>6922627</v>
      </c>
      <c r="W12" s="11">
        <v>55816333</v>
      </c>
      <c r="X12" s="11">
        <v>67404403</v>
      </c>
      <c r="Y12" s="11">
        <v>-11588070</v>
      </c>
      <c r="Z12" s="2">
        <v>-17.19</v>
      </c>
      <c r="AA12" s="15">
        <v>67404403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>
        <v>8171989</v>
      </c>
      <c r="H14" s="11">
        <v>7509988</v>
      </c>
      <c r="I14" s="11">
        <v>3724300</v>
      </c>
      <c r="J14" s="11">
        <v>19406277</v>
      </c>
      <c r="K14" s="11">
        <v>13921858</v>
      </c>
      <c r="L14" s="11">
        <v>1198657</v>
      </c>
      <c r="M14" s="11">
        <v>3543566</v>
      </c>
      <c r="N14" s="11">
        <v>18664081</v>
      </c>
      <c r="O14" s="11"/>
      <c r="P14" s="11"/>
      <c r="Q14" s="11"/>
      <c r="R14" s="11"/>
      <c r="S14" s="11"/>
      <c r="T14" s="11"/>
      <c r="U14" s="11"/>
      <c r="V14" s="11"/>
      <c r="W14" s="11">
        <v>38070358</v>
      </c>
      <c r="X14" s="11"/>
      <c r="Y14" s="11">
        <v>38070358</v>
      </c>
      <c r="Z14" s="2"/>
      <c r="AA14" s="15"/>
    </row>
    <row r="15" spans="1:27" ht="13.5">
      <c r="A15" s="54" t="s">
        <v>41</v>
      </c>
      <c r="B15" s="35" t="s">
        <v>42</v>
      </c>
      <c r="C15" s="9">
        <v>917733989</v>
      </c>
      <c r="D15" s="10"/>
      <c r="E15" s="11">
        <v>162979133</v>
      </c>
      <c r="F15" s="11">
        <v>191367499</v>
      </c>
      <c r="G15" s="11">
        <v>5347402</v>
      </c>
      <c r="H15" s="11">
        <v>7961594</v>
      </c>
      <c r="I15" s="11">
        <v>4621901</v>
      </c>
      <c r="J15" s="11">
        <v>17930897</v>
      </c>
      <c r="K15" s="11">
        <v>11597566</v>
      </c>
      <c r="L15" s="11">
        <v>15640929</v>
      </c>
      <c r="M15" s="11">
        <v>9922937</v>
      </c>
      <c r="N15" s="11">
        <v>37161432</v>
      </c>
      <c r="O15" s="11">
        <v>21195329</v>
      </c>
      <c r="P15" s="11">
        <v>3376155</v>
      </c>
      <c r="Q15" s="11">
        <v>4317753</v>
      </c>
      <c r="R15" s="11">
        <v>28889237</v>
      </c>
      <c r="S15" s="11">
        <v>8727101</v>
      </c>
      <c r="T15" s="11">
        <v>3419518</v>
      </c>
      <c r="U15" s="11">
        <v>13310170</v>
      </c>
      <c r="V15" s="11">
        <v>25456789</v>
      </c>
      <c r="W15" s="11">
        <v>109438355</v>
      </c>
      <c r="X15" s="11">
        <v>191367499</v>
      </c>
      <c r="Y15" s="11">
        <v>-81929144</v>
      </c>
      <c r="Z15" s="2">
        <v>-42.81</v>
      </c>
      <c r="AA15" s="15">
        <v>191367499</v>
      </c>
    </row>
    <row r="16" spans="1:27" ht="13.5">
      <c r="A16" s="55" t="s">
        <v>43</v>
      </c>
      <c r="B16" s="56"/>
      <c r="C16" s="15">
        <v>179012</v>
      </c>
      <c r="D16" s="10"/>
      <c r="E16" s="11"/>
      <c r="F16" s="11"/>
      <c r="G16" s="11"/>
      <c r="H16" s="11"/>
      <c r="I16" s="11"/>
      <c r="J16" s="11"/>
      <c r="K16" s="11"/>
      <c r="L16" s="11">
        <v>544115</v>
      </c>
      <c r="M16" s="11"/>
      <c r="N16" s="11">
        <v>544115</v>
      </c>
      <c r="O16" s="11"/>
      <c r="P16" s="11"/>
      <c r="Q16" s="11"/>
      <c r="R16" s="11"/>
      <c r="S16" s="11"/>
      <c r="T16" s="11"/>
      <c r="U16" s="11"/>
      <c r="V16" s="11"/>
      <c r="W16" s="11">
        <v>544115</v>
      </c>
      <c r="X16" s="11"/>
      <c r="Y16" s="11">
        <v>544115</v>
      </c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4441762</v>
      </c>
      <c r="D18" s="17"/>
      <c r="E18" s="18">
        <v>7172000</v>
      </c>
      <c r="F18" s="18">
        <v>4820616</v>
      </c>
      <c r="G18" s="18">
        <v>5600</v>
      </c>
      <c r="H18" s="18">
        <v>19962</v>
      </c>
      <c r="I18" s="18">
        <v>1050</v>
      </c>
      <c r="J18" s="18">
        <v>26612</v>
      </c>
      <c r="K18" s="18">
        <v>4203</v>
      </c>
      <c r="L18" s="18">
        <v>4912</v>
      </c>
      <c r="M18" s="18">
        <v>1829750</v>
      </c>
      <c r="N18" s="18">
        <v>1838865</v>
      </c>
      <c r="O18" s="18">
        <v>1578947</v>
      </c>
      <c r="P18" s="18"/>
      <c r="Q18" s="18">
        <v>1148958</v>
      </c>
      <c r="R18" s="18">
        <v>2727905</v>
      </c>
      <c r="S18" s="18">
        <v>7598</v>
      </c>
      <c r="T18" s="18">
        <v>365625</v>
      </c>
      <c r="U18" s="18">
        <v>129322</v>
      </c>
      <c r="V18" s="18">
        <v>502545</v>
      </c>
      <c r="W18" s="18">
        <v>5095927</v>
      </c>
      <c r="X18" s="18">
        <v>4820616</v>
      </c>
      <c r="Y18" s="18">
        <v>275311</v>
      </c>
      <c r="Z18" s="3">
        <v>5.71</v>
      </c>
      <c r="AA18" s="23">
        <v>4820616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152546869</v>
      </c>
      <c r="D20" s="59">
        <f t="shared" si="2"/>
        <v>0</v>
      </c>
      <c r="E20" s="60">
        <f t="shared" si="2"/>
        <v>683126502</v>
      </c>
      <c r="F20" s="60">
        <f t="shared" si="2"/>
        <v>746913043</v>
      </c>
      <c r="G20" s="60">
        <f t="shared" si="2"/>
        <v>2745688</v>
      </c>
      <c r="H20" s="60">
        <f t="shared" si="2"/>
        <v>33297861</v>
      </c>
      <c r="I20" s="60">
        <f t="shared" si="2"/>
        <v>25530020</v>
      </c>
      <c r="J20" s="60">
        <f t="shared" si="2"/>
        <v>61573569</v>
      </c>
      <c r="K20" s="60">
        <f t="shared" si="2"/>
        <v>24952293</v>
      </c>
      <c r="L20" s="60">
        <f t="shared" si="2"/>
        <v>36947138</v>
      </c>
      <c r="M20" s="60">
        <f t="shared" si="2"/>
        <v>59114229</v>
      </c>
      <c r="N20" s="60">
        <f t="shared" si="2"/>
        <v>121013660</v>
      </c>
      <c r="O20" s="60">
        <f t="shared" si="2"/>
        <v>15893359</v>
      </c>
      <c r="P20" s="60">
        <f t="shared" si="2"/>
        <v>36346043</v>
      </c>
      <c r="Q20" s="60">
        <f t="shared" si="2"/>
        <v>51163474</v>
      </c>
      <c r="R20" s="60">
        <f t="shared" si="2"/>
        <v>103402876</v>
      </c>
      <c r="S20" s="60">
        <f t="shared" si="2"/>
        <v>33519784</v>
      </c>
      <c r="T20" s="60">
        <f t="shared" si="2"/>
        <v>33343317</v>
      </c>
      <c r="U20" s="60">
        <f t="shared" si="2"/>
        <v>48848966</v>
      </c>
      <c r="V20" s="60">
        <f t="shared" si="2"/>
        <v>115712067</v>
      </c>
      <c r="W20" s="60">
        <f t="shared" si="2"/>
        <v>401702172</v>
      </c>
      <c r="X20" s="60">
        <f t="shared" si="2"/>
        <v>746913043</v>
      </c>
      <c r="Y20" s="60">
        <f t="shared" si="2"/>
        <v>-345210871</v>
      </c>
      <c r="Z20" s="61">
        <f>+IF(X20&lt;&gt;0,+(Y20/X20)*100,0)</f>
        <v>-46.218348204691885</v>
      </c>
      <c r="AA20" s="62">
        <f>SUM(AA26:AA33)</f>
        <v>746913043</v>
      </c>
    </row>
    <row r="21" spans="1:27" ht="13.5">
      <c r="A21" s="46" t="s">
        <v>32</v>
      </c>
      <c r="B21" s="47"/>
      <c r="C21" s="9">
        <v>35728849</v>
      </c>
      <c r="D21" s="10"/>
      <c r="E21" s="11">
        <v>182347928</v>
      </c>
      <c r="F21" s="11">
        <v>221283875</v>
      </c>
      <c r="G21" s="11">
        <v>1794909</v>
      </c>
      <c r="H21" s="11">
        <v>5935834</v>
      </c>
      <c r="I21" s="11">
        <v>10354179</v>
      </c>
      <c r="J21" s="11">
        <v>18084922</v>
      </c>
      <c r="K21" s="11">
        <v>11838881</v>
      </c>
      <c r="L21" s="11">
        <v>14010440</v>
      </c>
      <c r="M21" s="11">
        <v>14813771</v>
      </c>
      <c r="N21" s="11">
        <v>40663092</v>
      </c>
      <c r="O21" s="11">
        <v>4352471</v>
      </c>
      <c r="P21" s="11">
        <v>3212814</v>
      </c>
      <c r="Q21" s="11">
        <v>22369055</v>
      </c>
      <c r="R21" s="11">
        <v>29934340</v>
      </c>
      <c r="S21" s="11">
        <v>13101808</v>
      </c>
      <c r="T21" s="11">
        <v>15233075</v>
      </c>
      <c r="U21" s="11">
        <v>41978731</v>
      </c>
      <c r="V21" s="11">
        <v>70313614</v>
      </c>
      <c r="W21" s="11">
        <v>158995968</v>
      </c>
      <c r="X21" s="11">
        <v>221283875</v>
      </c>
      <c r="Y21" s="11">
        <v>-62287907</v>
      </c>
      <c r="Z21" s="2">
        <v>-28.15</v>
      </c>
      <c r="AA21" s="15">
        <v>221283875</v>
      </c>
    </row>
    <row r="22" spans="1:27" ht="13.5">
      <c r="A22" s="46" t="s">
        <v>33</v>
      </c>
      <c r="B22" s="47"/>
      <c r="C22" s="9">
        <v>20466996</v>
      </c>
      <c r="D22" s="10"/>
      <c r="E22" s="11">
        <v>45944135</v>
      </c>
      <c r="F22" s="11">
        <v>76493051</v>
      </c>
      <c r="G22" s="11">
        <v>110185</v>
      </c>
      <c r="H22" s="11">
        <v>1684862</v>
      </c>
      <c r="I22" s="11">
        <v>282453</v>
      </c>
      <c r="J22" s="11">
        <v>2077500</v>
      </c>
      <c r="K22" s="11">
        <v>82995</v>
      </c>
      <c r="L22" s="11">
        <v>7611</v>
      </c>
      <c r="M22" s="11">
        <v>1568481</v>
      </c>
      <c r="N22" s="11">
        <v>1659087</v>
      </c>
      <c r="O22" s="11">
        <v>28583</v>
      </c>
      <c r="P22" s="11">
        <v>2062577</v>
      </c>
      <c r="Q22" s="11">
        <v>432853</v>
      </c>
      <c r="R22" s="11">
        <v>2524013</v>
      </c>
      <c r="S22" s="11">
        <v>243226</v>
      </c>
      <c r="T22" s="11">
        <v>708031</v>
      </c>
      <c r="U22" s="11">
        <v>2103334</v>
      </c>
      <c r="V22" s="11">
        <v>3054591</v>
      </c>
      <c r="W22" s="11">
        <v>9315191</v>
      </c>
      <c r="X22" s="11">
        <v>76493051</v>
      </c>
      <c r="Y22" s="11">
        <v>-67177860</v>
      </c>
      <c r="Z22" s="2">
        <v>-87.82</v>
      </c>
      <c r="AA22" s="15">
        <v>76493051</v>
      </c>
    </row>
    <row r="23" spans="1:27" ht="13.5">
      <c r="A23" s="46" t="s">
        <v>34</v>
      </c>
      <c r="B23" s="47"/>
      <c r="C23" s="9">
        <v>16007046</v>
      </c>
      <c r="D23" s="10"/>
      <c r="E23" s="11">
        <v>240786029</v>
      </c>
      <c r="F23" s="11">
        <v>181985949</v>
      </c>
      <c r="G23" s="11">
        <v>470571</v>
      </c>
      <c r="H23" s="11">
        <v>22819954</v>
      </c>
      <c r="I23" s="11">
        <v>888545</v>
      </c>
      <c r="J23" s="11">
        <v>24179070</v>
      </c>
      <c r="K23" s="11">
        <v>5584417</v>
      </c>
      <c r="L23" s="11">
        <v>18521539</v>
      </c>
      <c r="M23" s="11">
        <v>29048186</v>
      </c>
      <c r="N23" s="11">
        <v>53154142</v>
      </c>
      <c r="O23" s="11">
        <v>10101744</v>
      </c>
      <c r="P23" s="11">
        <v>14415137</v>
      </c>
      <c r="Q23" s="11">
        <v>5042933</v>
      </c>
      <c r="R23" s="11">
        <v>29559814</v>
      </c>
      <c r="S23" s="11">
        <v>8116953</v>
      </c>
      <c r="T23" s="11">
        <v>12871957</v>
      </c>
      <c r="U23" s="11">
        <v>-8608769</v>
      </c>
      <c r="V23" s="11">
        <v>12380141</v>
      </c>
      <c r="W23" s="11">
        <v>119273167</v>
      </c>
      <c r="X23" s="11">
        <v>181985949</v>
      </c>
      <c r="Y23" s="11">
        <v>-62712782</v>
      </c>
      <c r="Z23" s="2">
        <v>-34.46</v>
      </c>
      <c r="AA23" s="15">
        <v>181985949</v>
      </c>
    </row>
    <row r="24" spans="1:27" ht="13.5">
      <c r="A24" s="46" t="s">
        <v>35</v>
      </c>
      <c r="B24" s="47"/>
      <c r="C24" s="9">
        <v>39669079</v>
      </c>
      <c r="D24" s="10"/>
      <c r="E24" s="11">
        <v>131096810</v>
      </c>
      <c r="F24" s="11">
        <v>149791018</v>
      </c>
      <c r="G24" s="11">
        <v>331113</v>
      </c>
      <c r="H24" s="11">
        <v>2282645</v>
      </c>
      <c r="I24" s="11">
        <v>13110212</v>
      </c>
      <c r="J24" s="11">
        <v>15723970</v>
      </c>
      <c r="K24" s="11">
        <v>5204378</v>
      </c>
      <c r="L24" s="11">
        <v>2914056</v>
      </c>
      <c r="M24" s="11">
        <v>10565779</v>
      </c>
      <c r="N24" s="11">
        <v>18684213</v>
      </c>
      <c r="O24" s="11">
        <v>416097</v>
      </c>
      <c r="P24" s="11">
        <v>9703957</v>
      </c>
      <c r="Q24" s="11">
        <v>8936393</v>
      </c>
      <c r="R24" s="11">
        <v>19056447</v>
      </c>
      <c r="S24" s="11">
        <v>9683981</v>
      </c>
      <c r="T24" s="11">
        <v>551758</v>
      </c>
      <c r="U24" s="11">
        <v>7765831</v>
      </c>
      <c r="V24" s="11">
        <v>18001570</v>
      </c>
      <c r="W24" s="11">
        <v>71466200</v>
      </c>
      <c r="X24" s="11">
        <v>149791018</v>
      </c>
      <c r="Y24" s="11">
        <v>-78324818</v>
      </c>
      <c r="Z24" s="2">
        <v>-52.29</v>
      </c>
      <c r="AA24" s="15">
        <v>149791018</v>
      </c>
    </row>
    <row r="25" spans="1:27" ht="13.5">
      <c r="A25" s="46" t="s">
        <v>36</v>
      </c>
      <c r="B25" s="47"/>
      <c r="C25" s="9">
        <v>14435664</v>
      </c>
      <c r="D25" s="10"/>
      <c r="E25" s="11">
        <v>28122543</v>
      </c>
      <c r="F25" s="11">
        <v>53900549</v>
      </c>
      <c r="G25" s="11"/>
      <c r="H25" s="11">
        <v>54418</v>
      </c>
      <c r="I25" s="11"/>
      <c r="J25" s="11">
        <v>54418</v>
      </c>
      <c r="K25" s="11">
        <v>713147</v>
      </c>
      <c r="L25" s="11">
        <v>26100</v>
      </c>
      <c r="M25" s="11">
        <v>54913</v>
      </c>
      <c r="N25" s="11">
        <v>794160</v>
      </c>
      <c r="O25" s="11">
        <v>123747</v>
      </c>
      <c r="P25" s="11">
        <v>4147061</v>
      </c>
      <c r="Q25" s="11">
        <v>2002943</v>
      </c>
      <c r="R25" s="11">
        <v>6273751</v>
      </c>
      <c r="S25" s="11"/>
      <c r="T25" s="11"/>
      <c r="U25" s="11">
        <v>535912</v>
      </c>
      <c r="V25" s="11">
        <v>535912</v>
      </c>
      <c r="W25" s="11">
        <v>7658241</v>
      </c>
      <c r="X25" s="11">
        <v>53900549</v>
      </c>
      <c r="Y25" s="11">
        <v>-46242308</v>
      </c>
      <c r="Z25" s="2">
        <v>-85.79</v>
      </c>
      <c r="AA25" s="15">
        <v>53900549</v>
      </c>
    </row>
    <row r="26" spans="1:27" ht="13.5">
      <c r="A26" s="48" t="s">
        <v>37</v>
      </c>
      <c r="B26" s="63"/>
      <c r="C26" s="49">
        <f aca="true" t="shared" si="3" ref="C26:Y26">SUM(C21:C25)</f>
        <v>126307634</v>
      </c>
      <c r="D26" s="50">
        <f t="shared" si="3"/>
        <v>0</v>
      </c>
      <c r="E26" s="51">
        <f t="shared" si="3"/>
        <v>628297445</v>
      </c>
      <c r="F26" s="51">
        <f t="shared" si="3"/>
        <v>683454442</v>
      </c>
      <c r="G26" s="51">
        <f t="shared" si="3"/>
        <v>2706778</v>
      </c>
      <c r="H26" s="51">
        <f t="shared" si="3"/>
        <v>32777713</v>
      </c>
      <c r="I26" s="51">
        <f t="shared" si="3"/>
        <v>24635389</v>
      </c>
      <c r="J26" s="51">
        <f t="shared" si="3"/>
        <v>60119880</v>
      </c>
      <c r="K26" s="51">
        <f t="shared" si="3"/>
        <v>23423818</v>
      </c>
      <c r="L26" s="51">
        <f t="shared" si="3"/>
        <v>35479746</v>
      </c>
      <c r="M26" s="51">
        <f t="shared" si="3"/>
        <v>56051130</v>
      </c>
      <c r="N26" s="51">
        <f t="shared" si="3"/>
        <v>114954694</v>
      </c>
      <c r="O26" s="51">
        <f t="shared" si="3"/>
        <v>15022642</v>
      </c>
      <c r="P26" s="51">
        <f t="shared" si="3"/>
        <v>33541546</v>
      </c>
      <c r="Q26" s="51">
        <f t="shared" si="3"/>
        <v>38784177</v>
      </c>
      <c r="R26" s="51">
        <f t="shared" si="3"/>
        <v>87348365</v>
      </c>
      <c r="S26" s="51">
        <f t="shared" si="3"/>
        <v>31145968</v>
      </c>
      <c r="T26" s="51">
        <f t="shared" si="3"/>
        <v>29364821</v>
      </c>
      <c r="U26" s="51">
        <f t="shared" si="3"/>
        <v>43775039</v>
      </c>
      <c r="V26" s="51">
        <f t="shared" si="3"/>
        <v>104285828</v>
      </c>
      <c r="W26" s="51">
        <f t="shared" si="3"/>
        <v>366708767</v>
      </c>
      <c r="X26" s="51">
        <f t="shared" si="3"/>
        <v>683454442</v>
      </c>
      <c r="Y26" s="51">
        <f t="shared" si="3"/>
        <v>-316745675</v>
      </c>
      <c r="Z26" s="52">
        <f>+IF(X26&lt;&gt;0,+(Y26/X26)*100,0)</f>
        <v>-46.34481181702525</v>
      </c>
      <c r="AA26" s="53">
        <f>SUM(AA21:AA25)</f>
        <v>683454442</v>
      </c>
    </row>
    <row r="27" spans="1:27" ht="13.5">
      <c r="A27" s="54" t="s">
        <v>38</v>
      </c>
      <c r="B27" s="64"/>
      <c r="C27" s="9">
        <v>5233278</v>
      </c>
      <c r="D27" s="10"/>
      <c r="E27" s="11">
        <v>17129358</v>
      </c>
      <c r="F27" s="11">
        <v>17494358</v>
      </c>
      <c r="G27" s="11"/>
      <c r="H27" s="11">
        <v>241630</v>
      </c>
      <c r="I27" s="11">
        <v>519726</v>
      </c>
      <c r="J27" s="11">
        <v>761356</v>
      </c>
      <c r="K27" s="11">
        <v>322053</v>
      </c>
      <c r="L27" s="11">
        <v>505568</v>
      </c>
      <c r="M27" s="11">
        <v>310350</v>
      </c>
      <c r="N27" s="11">
        <v>1137971</v>
      </c>
      <c r="O27" s="11">
        <v>135468</v>
      </c>
      <c r="P27" s="11">
        <v>339101</v>
      </c>
      <c r="Q27" s="11">
        <v>4031419</v>
      </c>
      <c r="R27" s="11">
        <v>4505988</v>
      </c>
      <c r="S27" s="11">
        <v>532121</v>
      </c>
      <c r="T27" s="11">
        <v>246089</v>
      </c>
      <c r="U27" s="11">
        <v>1512761</v>
      </c>
      <c r="V27" s="11">
        <v>2290971</v>
      </c>
      <c r="W27" s="11">
        <v>8696286</v>
      </c>
      <c r="X27" s="11">
        <v>17494358</v>
      </c>
      <c r="Y27" s="11">
        <v>-8798072</v>
      </c>
      <c r="Z27" s="2">
        <v>-50.29</v>
      </c>
      <c r="AA27" s="15">
        <v>17494358</v>
      </c>
    </row>
    <row r="28" spans="1:27" ht="13.5">
      <c r="A28" s="54" t="s">
        <v>39</v>
      </c>
      <c r="B28" s="64"/>
      <c r="C28" s="12">
        <v>2126835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18879122</v>
      </c>
      <c r="D30" s="10"/>
      <c r="E30" s="11">
        <v>37265699</v>
      </c>
      <c r="F30" s="11">
        <v>45964243</v>
      </c>
      <c r="G30" s="11">
        <v>38910</v>
      </c>
      <c r="H30" s="11">
        <v>278518</v>
      </c>
      <c r="I30" s="11">
        <v>374905</v>
      </c>
      <c r="J30" s="11">
        <v>692333</v>
      </c>
      <c r="K30" s="11">
        <v>863543</v>
      </c>
      <c r="L30" s="11">
        <v>606469</v>
      </c>
      <c r="M30" s="11">
        <v>2274882</v>
      </c>
      <c r="N30" s="11">
        <v>3744894</v>
      </c>
      <c r="O30" s="11">
        <v>703195</v>
      </c>
      <c r="P30" s="11">
        <v>2449237</v>
      </c>
      <c r="Q30" s="11">
        <v>8008961</v>
      </c>
      <c r="R30" s="11">
        <v>11161393</v>
      </c>
      <c r="S30" s="11">
        <v>1632572</v>
      </c>
      <c r="T30" s="11">
        <v>3596090</v>
      </c>
      <c r="U30" s="11">
        <v>2920695</v>
      </c>
      <c r="V30" s="11">
        <v>8149357</v>
      </c>
      <c r="W30" s="11">
        <v>23747977</v>
      </c>
      <c r="X30" s="11">
        <v>45964243</v>
      </c>
      <c r="Y30" s="11">
        <v>-22216266</v>
      </c>
      <c r="Z30" s="2">
        <v>-48.33</v>
      </c>
      <c r="AA30" s="15">
        <v>45964243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434000</v>
      </c>
      <c r="F33" s="18"/>
      <c r="G33" s="18"/>
      <c r="H33" s="18"/>
      <c r="I33" s="18"/>
      <c r="J33" s="18"/>
      <c r="K33" s="18">
        <v>342879</v>
      </c>
      <c r="L33" s="18">
        <v>355355</v>
      </c>
      <c r="M33" s="18">
        <v>477867</v>
      </c>
      <c r="N33" s="18">
        <v>1176101</v>
      </c>
      <c r="O33" s="18">
        <v>32054</v>
      </c>
      <c r="P33" s="18">
        <v>16159</v>
      </c>
      <c r="Q33" s="18">
        <v>338917</v>
      </c>
      <c r="R33" s="18">
        <v>387130</v>
      </c>
      <c r="S33" s="18">
        <v>209123</v>
      </c>
      <c r="T33" s="18">
        <v>136317</v>
      </c>
      <c r="U33" s="18">
        <v>640471</v>
      </c>
      <c r="V33" s="18">
        <v>985911</v>
      </c>
      <c r="W33" s="18">
        <v>2549142</v>
      </c>
      <c r="X33" s="18"/>
      <c r="Y33" s="18">
        <v>2549142</v>
      </c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503565164</v>
      </c>
      <c r="D36" s="10">
        <f t="shared" si="4"/>
        <v>0</v>
      </c>
      <c r="E36" s="11">
        <f t="shared" si="4"/>
        <v>703422655</v>
      </c>
      <c r="F36" s="11">
        <f t="shared" si="4"/>
        <v>795552201</v>
      </c>
      <c r="G36" s="11">
        <f t="shared" si="4"/>
        <v>26826719</v>
      </c>
      <c r="H36" s="11">
        <f t="shared" si="4"/>
        <v>42480030</v>
      </c>
      <c r="I36" s="11">
        <f t="shared" si="4"/>
        <v>62639966</v>
      </c>
      <c r="J36" s="11">
        <f t="shared" si="4"/>
        <v>131946715</v>
      </c>
      <c r="K36" s="11">
        <f t="shared" si="4"/>
        <v>57187722</v>
      </c>
      <c r="L36" s="11">
        <f t="shared" si="4"/>
        <v>75824494</v>
      </c>
      <c r="M36" s="11">
        <f t="shared" si="4"/>
        <v>67152879</v>
      </c>
      <c r="N36" s="11">
        <f t="shared" si="4"/>
        <v>200165095</v>
      </c>
      <c r="O36" s="11">
        <f t="shared" si="4"/>
        <v>18300015</v>
      </c>
      <c r="P36" s="11">
        <f t="shared" si="4"/>
        <v>35314127</v>
      </c>
      <c r="Q36" s="11">
        <f t="shared" si="4"/>
        <v>54848425</v>
      </c>
      <c r="R36" s="11">
        <f t="shared" si="4"/>
        <v>108462567</v>
      </c>
      <c r="S36" s="11">
        <f t="shared" si="4"/>
        <v>30541243</v>
      </c>
      <c r="T36" s="11">
        <f t="shared" si="4"/>
        <v>33985417</v>
      </c>
      <c r="U36" s="11">
        <f t="shared" si="4"/>
        <v>91787654</v>
      </c>
      <c r="V36" s="11">
        <f t="shared" si="4"/>
        <v>156314314</v>
      </c>
      <c r="W36" s="11">
        <f t="shared" si="4"/>
        <v>596888691</v>
      </c>
      <c r="X36" s="11">
        <f t="shared" si="4"/>
        <v>795552201</v>
      </c>
      <c r="Y36" s="11">
        <f t="shared" si="4"/>
        <v>-198663510</v>
      </c>
      <c r="Z36" s="2">
        <f aca="true" t="shared" si="5" ref="Z36:Z49">+IF(X36&lt;&gt;0,+(Y36/X36)*100,0)</f>
        <v>-24.97177554788765</v>
      </c>
      <c r="AA36" s="15">
        <f>AA6+AA21</f>
        <v>795552201</v>
      </c>
    </row>
    <row r="37" spans="1:27" ht="13.5">
      <c r="A37" s="46" t="s">
        <v>33</v>
      </c>
      <c r="B37" s="47"/>
      <c r="C37" s="9">
        <f t="shared" si="4"/>
        <v>119107618</v>
      </c>
      <c r="D37" s="10">
        <f t="shared" si="4"/>
        <v>0</v>
      </c>
      <c r="E37" s="11">
        <f t="shared" si="4"/>
        <v>216419360</v>
      </c>
      <c r="F37" s="11">
        <f t="shared" si="4"/>
        <v>262853224</v>
      </c>
      <c r="G37" s="11">
        <f t="shared" si="4"/>
        <v>1059091</v>
      </c>
      <c r="H37" s="11">
        <f t="shared" si="4"/>
        <v>3390847</v>
      </c>
      <c r="I37" s="11">
        <f t="shared" si="4"/>
        <v>8520684</v>
      </c>
      <c r="J37" s="11">
        <f t="shared" si="4"/>
        <v>12970622</v>
      </c>
      <c r="K37" s="11">
        <f t="shared" si="4"/>
        <v>8178862</v>
      </c>
      <c r="L37" s="11">
        <f t="shared" si="4"/>
        <v>7499637</v>
      </c>
      <c r="M37" s="11">
        <f t="shared" si="4"/>
        <v>14550209</v>
      </c>
      <c r="N37" s="11">
        <f t="shared" si="4"/>
        <v>30228708</v>
      </c>
      <c r="O37" s="11">
        <f t="shared" si="4"/>
        <v>6661879</v>
      </c>
      <c r="P37" s="11">
        <f t="shared" si="4"/>
        <v>7660795</v>
      </c>
      <c r="Q37" s="11">
        <f t="shared" si="4"/>
        <v>11583858</v>
      </c>
      <c r="R37" s="11">
        <f t="shared" si="4"/>
        <v>25906532</v>
      </c>
      <c r="S37" s="11">
        <f t="shared" si="4"/>
        <v>7974595</v>
      </c>
      <c r="T37" s="11">
        <f t="shared" si="4"/>
        <v>12687358</v>
      </c>
      <c r="U37" s="11">
        <f t="shared" si="4"/>
        <v>14417480</v>
      </c>
      <c r="V37" s="11">
        <f t="shared" si="4"/>
        <v>35079433</v>
      </c>
      <c r="W37" s="11">
        <f t="shared" si="4"/>
        <v>104185295</v>
      </c>
      <c r="X37" s="11">
        <f t="shared" si="4"/>
        <v>262853224</v>
      </c>
      <c r="Y37" s="11">
        <f t="shared" si="4"/>
        <v>-158667929</v>
      </c>
      <c r="Z37" s="2">
        <f t="shared" si="5"/>
        <v>-60.363699020104086</v>
      </c>
      <c r="AA37" s="15">
        <f>AA7+AA22</f>
        <v>262853224</v>
      </c>
    </row>
    <row r="38" spans="1:27" ht="13.5">
      <c r="A38" s="46" t="s">
        <v>34</v>
      </c>
      <c r="B38" s="47"/>
      <c r="C38" s="9">
        <f t="shared" si="4"/>
        <v>317456161</v>
      </c>
      <c r="D38" s="10">
        <f t="shared" si="4"/>
        <v>0</v>
      </c>
      <c r="E38" s="11">
        <f t="shared" si="4"/>
        <v>1020481162</v>
      </c>
      <c r="F38" s="11">
        <f t="shared" si="4"/>
        <v>1015091649</v>
      </c>
      <c r="G38" s="11">
        <f t="shared" si="4"/>
        <v>3780152</v>
      </c>
      <c r="H38" s="11">
        <f t="shared" si="4"/>
        <v>48994433</v>
      </c>
      <c r="I38" s="11">
        <f t="shared" si="4"/>
        <v>38990895</v>
      </c>
      <c r="J38" s="11">
        <f t="shared" si="4"/>
        <v>91765480</v>
      </c>
      <c r="K38" s="11">
        <f t="shared" si="4"/>
        <v>34295990</v>
      </c>
      <c r="L38" s="11">
        <f t="shared" si="4"/>
        <v>87324729</v>
      </c>
      <c r="M38" s="11">
        <f t="shared" si="4"/>
        <v>96509849</v>
      </c>
      <c r="N38" s="11">
        <f t="shared" si="4"/>
        <v>218130568</v>
      </c>
      <c r="O38" s="11">
        <f t="shared" si="4"/>
        <v>26550714</v>
      </c>
      <c r="P38" s="11">
        <f t="shared" si="4"/>
        <v>54133240</v>
      </c>
      <c r="Q38" s="11">
        <f t="shared" si="4"/>
        <v>81443179</v>
      </c>
      <c r="R38" s="11">
        <f t="shared" si="4"/>
        <v>162127133</v>
      </c>
      <c r="S38" s="11">
        <f t="shared" si="4"/>
        <v>45828417</v>
      </c>
      <c r="T38" s="11">
        <f t="shared" si="4"/>
        <v>69239383</v>
      </c>
      <c r="U38" s="11">
        <f t="shared" si="4"/>
        <v>195331573</v>
      </c>
      <c r="V38" s="11">
        <f t="shared" si="4"/>
        <v>310399373</v>
      </c>
      <c r="W38" s="11">
        <f t="shared" si="4"/>
        <v>782422554</v>
      </c>
      <c r="X38" s="11">
        <f t="shared" si="4"/>
        <v>1015091649</v>
      </c>
      <c r="Y38" s="11">
        <f t="shared" si="4"/>
        <v>-232669095</v>
      </c>
      <c r="Z38" s="2">
        <f t="shared" si="5"/>
        <v>-22.920993905250818</v>
      </c>
      <c r="AA38" s="15">
        <f>AA8+AA23</f>
        <v>1015091649</v>
      </c>
    </row>
    <row r="39" spans="1:27" ht="13.5">
      <c r="A39" s="46" t="s">
        <v>35</v>
      </c>
      <c r="B39" s="47"/>
      <c r="C39" s="9">
        <f t="shared" si="4"/>
        <v>114054478</v>
      </c>
      <c r="D39" s="10">
        <f t="shared" si="4"/>
        <v>0</v>
      </c>
      <c r="E39" s="11">
        <f t="shared" si="4"/>
        <v>321799443</v>
      </c>
      <c r="F39" s="11">
        <f t="shared" si="4"/>
        <v>408751433</v>
      </c>
      <c r="G39" s="11">
        <f t="shared" si="4"/>
        <v>579574</v>
      </c>
      <c r="H39" s="11">
        <f t="shared" si="4"/>
        <v>6996352</v>
      </c>
      <c r="I39" s="11">
        <f t="shared" si="4"/>
        <v>14839064</v>
      </c>
      <c r="J39" s="11">
        <f t="shared" si="4"/>
        <v>22414990</v>
      </c>
      <c r="K39" s="11">
        <f t="shared" si="4"/>
        <v>14349918</v>
      </c>
      <c r="L39" s="11">
        <f t="shared" si="4"/>
        <v>9200743</v>
      </c>
      <c r="M39" s="11">
        <f t="shared" si="4"/>
        <v>37039728</v>
      </c>
      <c r="N39" s="11">
        <f t="shared" si="4"/>
        <v>60590389</v>
      </c>
      <c r="O39" s="11">
        <f t="shared" si="4"/>
        <v>7955230</v>
      </c>
      <c r="P39" s="11">
        <f t="shared" si="4"/>
        <v>37645762</v>
      </c>
      <c r="Q39" s="11">
        <f t="shared" si="4"/>
        <v>26090730</v>
      </c>
      <c r="R39" s="11">
        <f t="shared" si="4"/>
        <v>71691722</v>
      </c>
      <c r="S39" s="11">
        <f t="shared" si="4"/>
        <v>21067024</v>
      </c>
      <c r="T39" s="11">
        <f t="shared" si="4"/>
        <v>10873838</v>
      </c>
      <c r="U39" s="11">
        <f t="shared" si="4"/>
        <v>36759548</v>
      </c>
      <c r="V39" s="11">
        <f t="shared" si="4"/>
        <v>68700410</v>
      </c>
      <c r="W39" s="11">
        <f t="shared" si="4"/>
        <v>223397511</v>
      </c>
      <c r="X39" s="11">
        <f t="shared" si="4"/>
        <v>408751433</v>
      </c>
      <c r="Y39" s="11">
        <f t="shared" si="4"/>
        <v>-185353922</v>
      </c>
      <c r="Z39" s="2">
        <f t="shared" si="5"/>
        <v>-45.346366284176426</v>
      </c>
      <c r="AA39" s="15">
        <f>AA9+AA24</f>
        <v>408751433</v>
      </c>
    </row>
    <row r="40" spans="1:27" ht="13.5">
      <c r="A40" s="46" t="s">
        <v>36</v>
      </c>
      <c r="B40" s="47"/>
      <c r="C40" s="9">
        <f t="shared" si="4"/>
        <v>894614556</v>
      </c>
      <c r="D40" s="10">
        <f t="shared" si="4"/>
        <v>0</v>
      </c>
      <c r="E40" s="11">
        <f t="shared" si="4"/>
        <v>122308439</v>
      </c>
      <c r="F40" s="11">
        <f t="shared" si="4"/>
        <v>171512706</v>
      </c>
      <c r="G40" s="11">
        <f t="shared" si="4"/>
        <v>17441632</v>
      </c>
      <c r="H40" s="11">
        <f t="shared" si="4"/>
        <v>2074553</v>
      </c>
      <c r="I40" s="11">
        <f t="shared" si="4"/>
        <v>5778427</v>
      </c>
      <c r="J40" s="11">
        <f t="shared" si="4"/>
        <v>25294612</v>
      </c>
      <c r="K40" s="11">
        <f t="shared" si="4"/>
        <v>5220229</v>
      </c>
      <c r="L40" s="11">
        <f t="shared" si="4"/>
        <v>13917854</v>
      </c>
      <c r="M40" s="11">
        <f t="shared" si="4"/>
        <v>19613948</v>
      </c>
      <c r="N40" s="11">
        <f t="shared" si="4"/>
        <v>38752031</v>
      </c>
      <c r="O40" s="11">
        <f t="shared" si="4"/>
        <v>13019312</v>
      </c>
      <c r="P40" s="11">
        <f t="shared" si="4"/>
        <v>10835471</v>
      </c>
      <c r="Q40" s="11">
        <f t="shared" si="4"/>
        <v>14483242</v>
      </c>
      <c r="R40" s="11">
        <f t="shared" si="4"/>
        <v>38338025</v>
      </c>
      <c r="S40" s="11">
        <f t="shared" si="4"/>
        <v>11005676</v>
      </c>
      <c r="T40" s="11">
        <f t="shared" si="4"/>
        <v>14853509</v>
      </c>
      <c r="U40" s="11">
        <f t="shared" si="4"/>
        <v>24422403</v>
      </c>
      <c r="V40" s="11">
        <f t="shared" si="4"/>
        <v>50281588</v>
      </c>
      <c r="W40" s="11">
        <f t="shared" si="4"/>
        <v>152666256</v>
      </c>
      <c r="X40" s="11">
        <f t="shared" si="4"/>
        <v>171512706</v>
      </c>
      <c r="Y40" s="11">
        <f t="shared" si="4"/>
        <v>-18846450</v>
      </c>
      <c r="Z40" s="2">
        <f t="shared" si="5"/>
        <v>-10.988369573039096</v>
      </c>
      <c r="AA40" s="15">
        <f>AA10+AA25</f>
        <v>171512706</v>
      </c>
    </row>
    <row r="41" spans="1:27" ht="13.5">
      <c r="A41" s="48" t="s">
        <v>37</v>
      </c>
      <c r="B41" s="47"/>
      <c r="C41" s="49">
        <f aca="true" t="shared" si="6" ref="C41:Y41">SUM(C36:C40)</f>
        <v>1948797977</v>
      </c>
      <c r="D41" s="50">
        <f t="shared" si="6"/>
        <v>0</v>
      </c>
      <c r="E41" s="51">
        <f t="shared" si="6"/>
        <v>2384431059</v>
      </c>
      <c r="F41" s="51">
        <f t="shared" si="6"/>
        <v>2653761213</v>
      </c>
      <c r="G41" s="51">
        <f t="shared" si="6"/>
        <v>49687168</v>
      </c>
      <c r="H41" s="51">
        <f t="shared" si="6"/>
        <v>103936215</v>
      </c>
      <c r="I41" s="51">
        <f t="shared" si="6"/>
        <v>130769036</v>
      </c>
      <c r="J41" s="51">
        <f t="shared" si="6"/>
        <v>284392419</v>
      </c>
      <c r="K41" s="51">
        <f t="shared" si="6"/>
        <v>119232721</v>
      </c>
      <c r="L41" s="51">
        <f t="shared" si="6"/>
        <v>193767457</v>
      </c>
      <c r="M41" s="51">
        <f t="shared" si="6"/>
        <v>234866613</v>
      </c>
      <c r="N41" s="51">
        <f t="shared" si="6"/>
        <v>547866791</v>
      </c>
      <c r="O41" s="51">
        <f t="shared" si="6"/>
        <v>72487150</v>
      </c>
      <c r="P41" s="51">
        <f t="shared" si="6"/>
        <v>145589395</v>
      </c>
      <c r="Q41" s="51">
        <f t="shared" si="6"/>
        <v>188449434</v>
      </c>
      <c r="R41" s="51">
        <f t="shared" si="6"/>
        <v>406525979</v>
      </c>
      <c r="S41" s="51">
        <f t="shared" si="6"/>
        <v>116416955</v>
      </c>
      <c r="T41" s="51">
        <f t="shared" si="6"/>
        <v>141639505</v>
      </c>
      <c r="U41" s="51">
        <f t="shared" si="6"/>
        <v>362718658</v>
      </c>
      <c r="V41" s="51">
        <f t="shared" si="6"/>
        <v>620775118</v>
      </c>
      <c r="W41" s="51">
        <f t="shared" si="6"/>
        <v>1859560307</v>
      </c>
      <c r="X41" s="51">
        <f t="shared" si="6"/>
        <v>2653761213</v>
      </c>
      <c r="Y41" s="51">
        <f t="shared" si="6"/>
        <v>-794200906</v>
      </c>
      <c r="Z41" s="52">
        <f t="shared" si="5"/>
        <v>-29.92736882691035</v>
      </c>
      <c r="AA41" s="53">
        <f>SUM(AA36:AA40)</f>
        <v>2653761213</v>
      </c>
    </row>
    <row r="42" spans="1:27" ht="13.5">
      <c r="A42" s="54" t="s">
        <v>38</v>
      </c>
      <c r="B42" s="35"/>
      <c r="C42" s="65">
        <f aca="true" t="shared" si="7" ref="C42:Y48">C12+C27</f>
        <v>124626056</v>
      </c>
      <c r="D42" s="66">
        <f t="shared" si="7"/>
        <v>0</v>
      </c>
      <c r="E42" s="67">
        <f t="shared" si="7"/>
        <v>97056849</v>
      </c>
      <c r="F42" s="67">
        <f t="shared" si="7"/>
        <v>84898761</v>
      </c>
      <c r="G42" s="67">
        <f t="shared" si="7"/>
        <v>392368</v>
      </c>
      <c r="H42" s="67">
        <f t="shared" si="7"/>
        <v>7385147</v>
      </c>
      <c r="I42" s="67">
        <f t="shared" si="7"/>
        <v>7142484</v>
      </c>
      <c r="J42" s="67">
        <f t="shared" si="7"/>
        <v>14919999</v>
      </c>
      <c r="K42" s="67">
        <f t="shared" si="7"/>
        <v>7580716</v>
      </c>
      <c r="L42" s="67">
        <f t="shared" si="7"/>
        <v>10435090</v>
      </c>
      <c r="M42" s="67">
        <f t="shared" si="7"/>
        <v>5377397</v>
      </c>
      <c r="N42" s="67">
        <f t="shared" si="7"/>
        <v>23393203</v>
      </c>
      <c r="O42" s="67">
        <f t="shared" si="7"/>
        <v>4438708</v>
      </c>
      <c r="P42" s="67">
        <f t="shared" si="7"/>
        <v>5686042</v>
      </c>
      <c r="Q42" s="67">
        <f t="shared" si="7"/>
        <v>6861069</v>
      </c>
      <c r="R42" s="67">
        <f t="shared" si="7"/>
        <v>16985819</v>
      </c>
      <c r="S42" s="67">
        <f t="shared" si="7"/>
        <v>3418796</v>
      </c>
      <c r="T42" s="67">
        <f t="shared" si="7"/>
        <v>1848384</v>
      </c>
      <c r="U42" s="67">
        <f t="shared" si="7"/>
        <v>3946418</v>
      </c>
      <c r="V42" s="67">
        <f t="shared" si="7"/>
        <v>9213598</v>
      </c>
      <c r="W42" s="67">
        <f t="shared" si="7"/>
        <v>64512619</v>
      </c>
      <c r="X42" s="67">
        <f t="shared" si="7"/>
        <v>84898761</v>
      </c>
      <c r="Y42" s="67">
        <f t="shared" si="7"/>
        <v>-20386142</v>
      </c>
      <c r="Z42" s="69">
        <f t="shared" si="5"/>
        <v>-24.01229624540693</v>
      </c>
      <c r="AA42" s="68">
        <f aca="true" t="shared" si="8" ref="AA42:AA48">AA12+AA27</f>
        <v>84898761</v>
      </c>
    </row>
    <row r="43" spans="1:27" ht="13.5">
      <c r="A43" s="54" t="s">
        <v>39</v>
      </c>
      <c r="B43" s="35"/>
      <c r="C43" s="70">
        <f t="shared" si="7"/>
        <v>2126835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8171989</v>
      </c>
      <c r="H44" s="67">
        <f t="shared" si="7"/>
        <v>7509988</v>
      </c>
      <c r="I44" s="67">
        <f t="shared" si="7"/>
        <v>3724300</v>
      </c>
      <c r="J44" s="67">
        <f t="shared" si="7"/>
        <v>19406277</v>
      </c>
      <c r="K44" s="67">
        <f t="shared" si="7"/>
        <v>13921858</v>
      </c>
      <c r="L44" s="67">
        <f t="shared" si="7"/>
        <v>1198657</v>
      </c>
      <c r="M44" s="67">
        <f t="shared" si="7"/>
        <v>3543566</v>
      </c>
      <c r="N44" s="67">
        <f t="shared" si="7"/>
        <v>18664081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38070358</v>
      </c>
      <c r="X44" s="67">
        <f t="shared" si="7"/>
        <v>0</v>
      </c>
      <c r="Y44" s="67">
        <f t="shared" si="7"/>
        <v>38070358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936613111</v>
      </c>
      <c r="D45" s="66">
        <f t="shared" si="7"/>
        <v>0</v>
      </c>
      <c r="E45" s="67">
        <f t="shared" si="7"/>
        <v>200244832</v>
      </c>
      <c r="F45" s="67">
        <f t="shared" si="7"/>
        <v>237331742</v>
      </c>
      <c r="G45" s="67">
        <f t="shared" si="7"/>
        <v>5386312</v>
      </c>
      <c r="H45" s="67">
        <f t="shared" si="7"/>
        <v>8240112</v>
      </c>
      <c r="I45" s="67">
        <f t="shared" si="7"/>
        <v>4996806</v>
      </c>
      <c r="J45" s="67">
        <f t="shared" si="7"/>
        <v>18623230</v>
      </c>
      <c r="K45" s="67">
        <f t="shared" si="7"/>
        <v>12461109</v>
      </c>
      <c r="L45" s="67">
        <f t="shared" si="7"/>
        <v>16247398</v>
      </c>
      <c r="M45" s="67">
        <f t="shared" si="7"/>
        <v>12197819</v>
      </c>
      <c r="N45" s="67">
        <f t="shared" si="7"/>
        <v>40906326</v>
      </c>
      <c r="O45" s="67">
        <f t="shared" si="7"/>
        <v>21898524</v>
      </c>
      <c r="P45" s="67">
        <f t="shared" si="7"/>
        <v>5825392</v>
      </c>
      <c r="Q45" s="67">
        <f t="shared" si="7"/>
        <v>12326714</v>
      </c>
      <c r="R45" s="67">
        <f t="shared" si="7"/>
        <v>40050630</v>
      </c>
      <c r="S45" s="67">
        <f t="shared" si="7"/>
        <v>10359673</v>
      </c>
      <c r="T45" s="67">
        <f t="shared" si="7"/>
        <v>7015608</v>
      </c>
      <c r="U45" s="67">
        <f t="shared" si="7"/>
        <v>16230865</v>
      </c>
      <c r="V45" s="67">
        <f t="shared" si="7"/>
        <v>33606146</v>
      </c>
      <c r="W45" s="67">
        <f t="shared" si="7"/>
        <v>133186332</v>
      </c>
      <c r="X45" s="67">
        <f t="shared" si="7"/>
        <v>237331742</v>
      </c>
      <c r="Y45" s="67">
        <f t="shared" si="7"/>
        <v>-104145410</v>
      </c>
      <c r="Z45" s="69">
        <f t="shared" si="5"/>
        <v>-43.88178720737658</v>
      </c>
      <c r="AA45" s="68">
        <f t="shared" si="8"/>
        <v>237331742</v>
      </c>
    </row>
    <row r="46" spans="1:27" ht="13.5">
      <c r="A46" s="55" t="s">
        <v>43</v>
      </c>
      <c r="B46" s="35"/>
      <c r="C46" s="65">
        <f t="shared" si="7"/>
        <v>179012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544115</v>
      </c>
      <c r="M46" s="67">
        <f t="shared" si="7"/>
        <v>0</v>
      </c>
      <c r="N46" s="67">
        <f t="shared" si="7"/>
        <v>544115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544115</v>
      </c>
      <c r="X46" s="67">
        <f t="shared" si="7"/>
        <v>0</v>
      </c>
      <c r="Y46" s="67">
        <f t="shared" si="7"/>
        <v>544115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4441762</v>
      </c>
      <c r="D48" s="66">
        <f t="shared" si="7"/>
        <v>0</v>
      </c>
      <c r="E48" s="67">
        <f t="shared" si="7"/>
        <v>7606000</v>
      </c>
      <c r="F48" s="67">
        <f t="shared" si="7"/>
        <v>4820616</v>
      </c>
      <c r="G48" s="67">
        <f t="shared" si="7"/>
        <v>5600</v>
      </c>
      <c r="H48" s="67">
        <f t="shared" si="7"/>
        <v>19962</v>
      </c>
      <c r="I48" s="67">
        <f t="shared" si="7"/>
        <v>1050</v>
      </c>
      <c r="J48" s="67">
        <f t="shared" si="7"/>
        <v>26612</v>
      </c>
      <c r="K48" s="67">
        <f t="shared" si="7"/>
        <v>347082</v>
      </c>
      <c r="L48" s="67">
        <f t="shared" si="7"/>
        <v>360267</v>
      </c>
      <c r="M48" s="67">
        <f t="shared" si="7"/>
        <v>2307617</v>
      </c>
      <c r="N48" s="67">
        <f t="shared" si="7"/>
        <v>3014966</v>
      </c>
      <c r="O48" s="67">
        <f t="shared" si="7"/>
        <v>1611001</v>
      </c>
      <c r="P48" s="67">
        <f t="shared" si="7"/>
        <v>16159</v>
      </c>
      <c r="Q48" s="67">
        <f t="shared" si="7"/>
        <v>1487875</v>
      </c>
      <c r="R48" s="67">
        <f t="shared" si="7"/>
        <v>3115035</v>
      </c>
      <c r="S48" s="67">
        <f t="shared" si="7"/>
        <v>216721</v>
      </c>
      <c r="T48" s="67">
        <f t="shared" si="7"/>
        <v>501942</v>
      </c>
      <c r="U48" s="67">
        <f t="shared" si="7"/>
        <v>769793</v>
      </c>
      <c r="V48" s="67">
        <f t="shared" si="7"/>
        <v>1488456</v>
      </c>
      <c r="W48" s="67">
        <f t="shared" si="7"/>
        <v>7645069</v>
      </c>
      <c r="X48" s="67">
        <f t="shared" si="7"/>
        <v>4820616</v>
      </c>
      <c r="Y48" s="67">
        <f t="shared" si="7"/>
        <v>2824453</v>
      </c>
      <c r="Z48" s="69">
        <f t="shared" si="5"/>
        <v>58.59112196449583</v>
      </c>
      <c r="AA48" s="68">
        <f t="shared" si="8"/>
        <v>4820616</v>
      </c>
    </row>
    <row r="49" spans="1:27" ht="13.5">
      <c r="A49" s="75" t="s">
        <v>49</v>
      </c>
      <c r="B49" s="76"/>
      <c r="C49" s="77">
        <f aca="true" t="shared" si="9" ref="C49:Y49">SUM(C41:C48)</f>
        <v>3016784753</v>
      </c>
      <c r="D49" s="78">
        <f t="shared" si="9"/>
        <v>0</v>
      </c>
      <c r="E49" s="79">
        <f t="shared" si="9"/>
        <v>2689338740</v>
      </c>
      <c r="F49" s="79">
        <f t="shared" si="9"/>
        <v>2980812332</v>
      </c>
      <c r="G49" s="79">
        <f t="shared" si="9"/>
        <v>63643437</v>
      </c>
      <c r="H49" s="79">
        <f t="shared" si="9"/>
        <v>127091424</v>
      </c>
      <c r="I49" s="79">
        <f t="shared" si="9"/>
        <v>146633676</v>
      </c>
      <c r="J49" s="79">
        <f t="shared" si="9"/>
        <v>337368537</v>
      </c>
      <c r="K49" s="79">
        <f t="shared" si="9"/>
        <v>153543486</v>
      </c>
      <c r="L49" s="79">
        <f t="shared" si="9"/>
        <v>222552984</v>
      </c>
      <c r="M49" s="79">
        <f t="shared" si="9"/>
        <v>258293012</v>
      </c>
      <c r="N49" s="79">
        <f t="shared" si="9"/>
        <v>634389482</v>
      </c>
      <c r="O49" s="79">
        <f t="shared" si="9"/>
        <v>100435383</v>
      </c>
      <c r="P49" s="79">
        <f t="shared" si="9"/>
        <v>157116988</v>
      </c>
      <c r="Q49" s="79">
        <f t="shared" si="9"/>
        <v>209125092</v>
      </c>
      <c r="R49" s="79">
        <f t="shared" si="9"/>
        <v>466677463</v>
      </c>
      <c r="S49" s="79">
        <f t="shared" si="9"/>
        <v>130412145</v>
      </c>
      <c r="T49" s="79">
        <f t="shared" si="9"/>
        <v>151005439</v>
      </c>
      <c r="U49" s="79">
        <f t="shared" si="9"/>
        <v>383665734</v>
      </c>
      <c r="V49" s="79">
        <f t="shared" si="9"/>
        <v>665083318</v>
      </c>
      <c r="W49" s="79">
        <f t="shared" si="9"/>
        <v>2103518800</v>
      </c>
      <c r="X49" s="79">
        <f t="shared" si="9"/>
        <v>2980812332</v>
      </c>
      <c r="Y49" s="79">
        <f t="shared" si="9"/>
        <v>-877293532</v>
      </c>
      <c r="Z49" s="80">
        <f t="shared" si="5"/>
        <v>-29.43135743843937</v>
      </c>
      <c r="AA49" s="81">
        <f>SUM(AA41:AA48)</f>
        <v>2980812332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242137286</v>
      </c>
      <c r="D51" s="66">
        <f t="shared" si="10"/>
        <v>0</v>
      </c>
      <c r="E51" s="67">
        <f t="shared" si="10"/>
        <v>334192365</v>
      </c>
      <c r="F51" s="67">
        <f t="shared" si="10"/>
        <v>361331080</v>
      </c>
      <c r="G51" s="67">
        <f t="shared" si="10"/>
        <v>3370673</v>
      </c>
      <c r="H51" s="67">
        <f t="shared" si="10"/>
        <v>14284128</v>
      </c>
      <c r="I51" s="67">
        <f t="shared" si="10"/>
        <v>13693114</v>
      </c>
      <c r="J51" s="67">
        <f t="shared" si="10"/>
        <v>31347915</v>
      </c>
      <c r="K51" s="67">
        <f t="shared" si="10"/>
        <v>20677941</v>
      </c>
      <c r="L51" s="67">
        <f t="shared" si="10"/>
        <v>15228732</v>
      </c>
      <c r="M51" s="67">
        <f t="shared" si="10"/>
        <v>19533172</v>
      </c>
      <c r="N51" s="67">
        <f t="shared" si="10"/>
        <v>55439845</v>
      </c>
      <c r="O51" s="67">
        <f t="shared" si="10"/>
        <v>11385568</v>
      </c>
      <c r="P51" s="67">
        <f t="shared" si="10"/>
        <v>21082497</v>
      </c>
      <c r="Q51" s="67">
        <f t="shared" si="10"/>
        <v>20958854</v>
      </c>
      <c r="R51" s="67">
        <f t="shared" si="10"/>
        <v>53426919</v>
      </c>
      <c r="S51" s="67">
        <f t="shared" si="10"/>
        <v>17347302</v>
      </c>
      <c r="T51" s="67">
        <f t="shared" si="10"/>
        <v>23796009</v>
      </c>
      <c r="U51" s="67">
        <f t="shared" si="10"/>
        <v>29545610</v>
      </c>
      <c r="V51" s="67">
        <f t="shared" si="10"/>
        <v>70688921</v>
      </c>
      <c r="W51" s="67">
        <f t="shared" si="10"/>
        <v>210903600</v>
      </c>
      <c r="X51" s="67">
        <f t="shared" si="10"/>
        <v>361331080</v>
      </c>
      <c r="Y51" s="67">
        <f t="shared" si="10"/>
        <v>-150427480</v>
      </c>
      <c r="Z51" s="69">
        <f>+IF(X51&lt;&gt;0,+(Y51/X51)*100,0)</f>
        <v>-41.631481022889034</v>
      </c>
      <c r="AA51" s="68">
        <f>SUM(AA57:AA61)</f>
        <v>361331080</v>
      </c>
    </row>
    <row r="52" spans="1:27" ht="13.5">
      <c r="A52" s="84" t="s">
        <v>32</v>
      </c>
      <c r="B52" s="47"/>
      <c r="C52" s="9">
        <v>53982393</v>
      </c>
      <c r="D52" s="10"/>
      <c r="E52" s="11">
        <v>73069162</v>
      </c>
      <c r="F52" s="11">
        <v>71544788</v>
      </c>
      <c r="G52" s="11">
        <v>293079</v>
      </c>
      <c r="H52" s="11">
        <v>2962526</v>
      </c>
      <c r="I52" s="11">
        <v>3651456</v>
      </c>
      <c r="J52" s="11">
        <v>6907061</v>
      </c>
      <c r="K52" s="11">
        <v>7073243</v>
      </c>
      <c r="L52" s="11">
        <v>5474034</v>
      </c>
      <c r="M52" s="11">
        <v>6775005</v>
      </c>
      <c r="N52" s="11">
        <v>19322282</v>
      </c>
      <c r="O52" s="11">
        <v>2031910</v>
      </c>
      <c r="P52" s="11">
        <v>4232135</v>
      </c>
      <c r="Q52" s="11">
        <v>4197392</v>
      </c>
      <c r="R52" s="11">
        <v>10461437</v>
      </c>
      <c r="S52" s="11">
        <v>3630615</v>
      </c>
      <c r="T52" s="11">
        <v>5026718</v>
      </c>
      <c r="U52" s="11">
        <v>7697903</v>
      </c>
      <c r="V52" s="11">
        <v>16355236</v>
      </c>
      <c r="W52" s="11">
        <v>53046016</v>
      </c>
      <c r="X52" s="11">
        <v>71544788</v>
      </c>
      <c r="Y52" s="11">
        <v>-18498772</v>
      </c>
      <c r="Z52" s="2">
        <v>-25.86</v>
      </c>
      <c r="AA52" s="15">
        <v>71544788</v>
      </c>
    </row>
    <row r="53" spans="1:27" ht="13.5">
      <c r="A53" s="84" t="s">
        <v>33</v>
      </c>
      <c r="B53" s="47"/>
      <c r="C53" s="9">
        <v>54560842</v>
      </c>
      <c r="D53" s="10"/>
      <c r="E53" s="11">
        <v>54512478</v>
      </c>
      <c r="F53" s="11">
        <v>64593011</v>
      </c>
      <c r="G53" s="11">
        <v>959626</v>
      </c>
      <c r="H53" s="11">
        <v>5347900</v>
      </c>
      <c r="I53" s="11">
        <v>4513696</v>
      </c>
      <c r="J53" s="11">
        <v>10821222</v>
      </c>
      <c r="K53" s="11">
        <v>6019613</v>
      </c>
      <c r="L53" s="11">
        <v>4319226</v>
      </c>
      <c r="M53" s="11">
        <v>3442423</v>
      </c>
      <c r="N53" s="11">
        <v>13781262</v>
      </c>
      <c r="O53" s="11">
        <v>3634544</v>
      </c>
      <c r="P53" s="11">
        <v>6522687</v>
      </c>
      <c r="Q53" s="11">
        <v>6677531</v>
      </c>
      <c r="R53" s="11">
        <v>16834762</v>
      </c>
      <c r="S53" s="11">
        <v>5213159</v>
      </c>
      <c r="T53" s="11">
        <v>5010934</v>
      </c>
      <c r="U53" s="11">
        <v>7373522</v>
      </c>
      <c r="V53" s="11">
        <v>17597615</v>
      </c>
      <c r="W53" s="11">
        <v>59034861</v>
      </c>
      <c r="X53" s="11">
        <v>64593011</v>
      </c>
      <c r="Y53" s="11">
        <v>-5558150</v>
      </c>
      <c r="Z53" s="2">
        <v>-8.6</v>
      </c>
      <c r="AA53" s="15">
        <v>64593011</v>
      </c>
    </row>
    <row r="54" spans="1:27" ht="13.5">
      <c r="A54" s="84" t="s">
        <v>34</v>
      </c>
      <c r="B54" s="47"/>
      <c r="C54" s="9">
        <v>26951472</v>
      </c>
      <c r="D54" s="10"/>
      <c r="E54" s="11">
        <v>45371250</v>
      </c>
      <c r="F54" s="11">
        <v>44305602</v>
      </c>
      <c r="G54" s="11">
        <v>151196</v>
      </c>
      <c r="H54" s="11">
        <v>621028</v>
      </c>
      <c r="I54" s="11">
        <v>1791998</v>
      </c>
      <c r="J54" s="11">
        <v>2564222</v>
      </c>
      <c r="K54" s="11">
        <v>1372796</v>
      </c>
      <c r="L54" s="11">
        <v>1041226</v>
      </c>
      <c r="M54" s="11">
        <v>2825370</v>
      </c>
      <c r="N54" s="11">
        <v>5239392</v>
      </c>
      <c r="O54" s="11">
        <v>789485</v>
      </c>
      <c r="P54" s="11">
        <v>3362347</v>
      </c>
      <c r="Q54" s="11">
        <v>811538</v>
      </c>
      <c r="R54" s="11">
        <v>4963370</v>
      </c>
      <c r="S54" s="11">
        <v>2968984</v>
      </c>
      <c r="T54" s="11">
        <v>2547896</v>
      </c>
      <c r="U54" s="11">
        <v>917930</v>
      </c>
      <c r="V54" s="11">
        <v>6434810</v>
      </c>
      <c r="W54" s="11">
        <v>19201794</v>
      </c>
      <c r="X54" s="11">
        <v>44305602</v>
      </c>
      <c r="Y54" s="11">
        <v>-25103808</v>
      </c>
      <c r="Z54" s="2">
        <v>-56.66</v>
      </c>
      <c r="AA54" s="15">
        <v>44305602</v>
      </c>
    </row>
    <row r="55" spans="1:27" ht="13.5">
      <c r="A55" s="84" t="s">
        <v>35</v>
      </c>
      <c r="B55" s="47"/>
      <c r="C55" s="9">
        <v>1245161</v>
      </c>
      <c r="D55" s="10"/>
      <c r="E55" s="11">
        <v>6451730</v>
      </c>
      <c r="F55" s="11">
        <v>11217820</v>
      </c>
      <c r="G55" s="11">
        <v>86306</v>
      </c>
      <c r="H55" s="11">
        <v>118815</v>
      </c>
      <c r="I55" s="11">
        <v>8119</v>
      </c>
      <c r="J55" s="11">
        <v>213240</v>
      </c>
      <c r="K55" s="11">
        <v>281357</v>
      </c>
      <c r="L55" s="11">
        <v>41552</v>
      </c>
      <c r="M55" s="11">
        <v>121069</v>
      </c>
      <c r="N55" s="11">
        <v>443978</v>
      </c>
      <c r="O55" s="11">
        <v>191139</v>
      </c>
      <c r="P55" s="11">
        <v>106817</v>
      </c>
      <c r="Q55" s="11">
        <v>98187</v>
      </c>
      <c r="R55" s="11">
        <v>396143</v>
      </c>
      <c r="S55" s="11">
        <v>124513</v>
      </c>
      <c r="T55" s="11">
        <v>3662268</v>
      </c>
      <c r="U55" s="11">
        <v>1111246</v>
      </c>
      <c r="V55" s="11">
        <v>4898027</v>
      </c>
      <c r="W55" s="11">
        <v>5951388</v>
      </c>
      <c r="X55" s="11">
        <v>11217820</v>
      </c>
      <c r="Y55" s="11">
        <v>-5266432</v>
      </c>
      <c r="Z55" s="2">
        <v>-46.95</v>
      </c>
      <c r="AA55" s="15">
        <v>11217820</v>
      </c>
    </row>
    <row r="56" spans="1:27" ht="13.5">
      <c r="A56" s="84" t="s">
        <v>36</v>
      </c>
      <c r="B56" s="47"/>
      <c r="C56" s="9">
        <v>7368848</v>
      </c>
      <c r="D56" s="10"/>
      <c r="E56" s="11">
        <v>12494495</v>
      </c>
      <c r="F56" s="11">
        <v>12024878</v>
      </c>
      <c r="G56" s="11">
        <v>5700</v>
      </c>
      <c r="H56" s="11">
        <v>17544</v>
      </c>
      <c r="I56" s="11"/>
      <c r="J56" s="11">
        <v>23244</v>
      </c>
      <c r="K56" s="11">
        <v>55248</v>
      </c>
      <c r="L56" s="11">
        <v>135718</v>
      </c>
      <c r="M56" s="11">
        <v>716862</v>
      </c>
      <c r="N56" s="11">
        <v>907828</v>
      </c>
      <c r="O56" s="11">
        <v>371472</v>
      </c>
      <c r="P56" s="11">
        <v>159824</v>
      </c>
      <c r="Q56" s="11">
        <v>316822</v>
      </c>
      <c r="R56" s="11">
        <v>848118</v>
      </c>
      <c r="S56" s="11">
        <v>250758</v>
      </c>
      <c r="T56" s="11">
        <v>246180</v>
      </c>
      <c r="U56" s="11">
        <v>643619</v>
      </c>
      <c r="V56" s="11">
        <v>1140557</v>
      </c>
      <c r="W56" s="11">
        <v>2919747</v>
      </c>
      <c r="X56" s="11">
        <v>12024878</v>
      </c>
      <c r="Y56" s="11">
        <v>-9105131</v>
      </c>
      <c r="Z56" s="2">
        <v>-75.72</v>
      </c>
      <c r="AA56" s="15">
        <v>12024878</v>
      </c>
    </row>
    <row r="57" spans="1:27" ht="13.5">
      <c r="A57" s="85" t="s">
        <v>37</v>
      </c>
      <c r="B57" s="47"/>
      <c r="C57" s="49">
        <f aca="true" t="shared" si="11" ref="C57:Y57">SUM(C52:C56)</f>
        <v>144108716</v>
      </c>
      <c r="D57" s="50">
        <f t="shared" si="11"/>
        <v>0</v>
      </c>
      <c r="E57" s="51">
        <f t="shared" si="11"/>
        <v>191899115</v>
      </c>
      <c r="F57" s="51">
        <f t="shared" si="11"/>
        <v>203686099</v>
      </c>
      <c r="G57" s="51">
        <f t="shared" si="11"/>
        <v>1495907</v>
      </c>
      <c r="H57" s="51">
        <f t="shared" si="11"/>
        <v>9067813</v>
      </c>
      <c r="I57" s="51">
        <f t="shared" si="11"/>
        <v>9965269</v>
      </c>
      <c r="J57" s="51">
        <f t="shared" si="11"/>
        <v>20528989</v>
      </c>
      <c r="K57" s="51">
        <f t="shared" si="11"/>
        <v>14802257</v>
      </c>
      <c r="L57" s="51">
        <f t="shared" si="11"/>
        <v>11011756</v>
      </c>
      <c r="M57" s="51">
        <f t="shared" si="11"/>
        <v>13880729</v>
      </c>
      <c r="N57" s="51">
        <f t="shared" si="11"/>
        <v>39694742</v>
      </c>
      <c r="O57" s="51">
        <f t="shared" si="11"/>
        <v>7018550</v>
      </c>
      <c r="P57" s="51">
        <f t="shared" si="11"/>
        <v>14383810</v>
      </c>
      <c r="Q57" s="51">
        <f t="shared" si="11"/>
        <v>12101470</v>
      </c>
      <c r="R57" s="51">
        <f t="shared" si="11"/>
        <v>33503830</v>
      </c>
      <c r="S57" s="51">
        <f t="shared" si="11"/>
        <v>12188029</v>
      </c>
      <c r="T57" s="51">
        <f t="shared" si="11"/>
        <v>16493996</v>
      </c>
      <c r="U57" s="51">
        <f t="shared" si="11"/>
        <v>17744220</v>
      </c>
      <c r="V57" s="51">
        <f t="shared" si="11"/>
        <v>46426245</v>
      </c>
      <c r="W57" s="51">
        <f t="shared" si="11"/>
        <v>140153806</v>
      </c>
      <c r="X57" s="51">
        <f t="shared" si="11"/>
        <v>203686099</v>
      </c>
      <c r="Y57" s="51">
        <f t="shared" si="11"/>
        <v>-63532293</v>
      </c>
      <c r="Z57" s="52">
        <f>+IF(X57&lt;&gt;0,+(Y57/X57)*100,0)</f>
        <v>-31.19127584646805</v>
      </c>
      <c r="AA57" s="53">
        <f>SUM(AA52:AA56)</f>
        <v>203686099</v>
      </c>
    </row>
    <row r="58" spans="1:27" ht="13.5">
      <c r="A58" s="86" t="s">
        <v>38</v>
      </c>
      <c r="B58" s="35"/>
      <c r="C58" s="9">
        <v>11074338</v>
      </c>
      <c r="D58" s="10"/>
      <c r="E58" s="11">
        <v>10655483</v>
      </c>
      <c r="F58" s="11">
        <v>17454505</v>
      </c>
      <c r="G58" s="11">
        <v>96768</v>
      </c>
      <c r="H58" s="11">
        <v>170025</v>
      </c>
      <c r="I58" s="11">
        <v>711454</v>
      </c>
      <c r="J58" s="11">
        <v>978247</v>
      </c>
      <c r="K58" s="11">
        <v>979062</v>
      </c>
      <c r="L58" s="11">
        <v>481838</v>
      </c>
      <c r="M58" s="11">
        <v>1153525</v>
      </c>
      <c r="N58" s="11">
        <v>2614425</v>
      </c>
      <c r="O58" s="11">
        <v>250583</v>
      </c>
      <c r="P58" s="11">
        <v>1142856</v>
      </c>
      <c r="Q58" s="11">
        <v>1248751</v>
      </c>
      <c r="R58" s="11">
        <v>2642190</v>
      </c>
      <c r="S58" s="11">
        <v>274624</v>
      </c>
      <c r="T58" s="11">
        <v>507313</v>
      </c>
      <c r="U58" s="11">
        <v>392066</v>
      </c>
      <c r="V58" s="11">
        <v>1174003</v>
      </c>
      <c r="W58" s="11">
        <v>7408865</v>
      </c>
      <c r="X58" s="11">
        <v>17454505</v>
      </c>
      <c r="Y58" s="11">
        <v>-10045640</v>
      </c>
      <c r="Z58" s="2">
        <v>-57.55</v>
      </c>
      <c r="AA58" s="15">
        <v>17454505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86954232</v>
      </c>
      <c r="D61" s="10"/>
      <c r="E61" s="11">
        <v>131637767</v>
      </c>
      <c r="F61" s="11">
        <v>140190476</v>
      </c>
      <c r="G61" s="11">
        <v>1777998</v>
      </c>
      <c r="H61" s="11">
        <v>5046290</v>
      </c>
      <c r="I61" s="11">
        <v>3016391</v>
      </c>
      <c r="J61" s="11">
        <v>9840679</v>
      </c>
      <c r="K61" s="11">
        <v>4896622</v>
      </c>
      <c r="L61" s="11">
        <v>3735138</v>
      </c>
      <c r="M61" s="11">
        <v>4498918</v>
      </c>
      <c r="N61" s="11">
        <v>13130678</v>
      </c>
      <c r="O61" s="11">
        <v>4116435</v>
      </c>
      <c r="P61" s="11">
        <v>5555831</v>
      </c>
      <c r="Q61" s="11">
        <v>7608633</v>
      </c>
      <c r="R61" s="11">
        <v>17280899</v>
      </c>
      <c r="S61" s="11">
        <v>4884649</v>
      </c>
      <c r="T61" s="11">
        <v>6794700</v>
      </c>
      <c r="U61" s="11">
        <v>11409324</v>
      </c>
      <c r="V61" s="11">
        <v>23088673</v>
      </c>
      <c r="W61" s="11">
        <v>63340929</v>
      </c>
      <c r="X61" s="11">
        <v>140190476</v>
      </c>
      <c r="Y61" s="11">
        <v>-76849547</v>
      </c>
      <c r="Z61" s="2">
        <v>-54.82</v>
      </c>
      <c r="AA61" s="15">
        <v>140190476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11718006</v>
      </c>
      <c r="F65" s="11"/>
      <c r="G65" s="11">
        <v>15455388</v>
      </c>
      <c r="H65" s="11">
        <v>26437575</v>
      </c>
      <c r="I65" s="11">
        <v>30173378</v>
      </c>
      <c r="J65" s="11">
        <v>72066341</v>
      </c>
      <c r="K65" s="11">
        <v>26696045</v>
      </c>
      <c r="L65" s="11">
        <v>27501361</v>
      </c>
      <c r="M65" s="11">
        <v>31010529</v>
      </c>
      <c r="N65" s="11">
        <v>85207935</v>
      </c>
      <c r="O65" s="11">
        <v>26925328</v>
      </c>
      <c r="P65" s="11">
        <v>28949200</v>
      </c>
      <c r="Q65" s="11">
        <v>18912413</v>
      </c>
      <c r="R65" s="11">
        <v>74786941</v>
      </c>
      <c r="S65" s="11">
        <v>28006053</v>
      </c>
      <c r="T65" s="11">
        <v>28355962</v>
      </c>
      <c r="U65" s="11">
        <v>18837773</v>
      </c>
      <c r="V65" s="11">
        <v>75199788</v>
      </c>
      <c r="W65" s="11">
        <v>307261005</v>
      </c>
      <c r="X65" s="11"/>
      <c r="Y65" s="11">
        <v>307261005</v>
      </c>
      <c r="Z65" s="2"/>
      <c r="AA65" s="15"/>
    </row>
    <row r="66" spans="1:27" ht="13.5">
      <c r="A66" s="86" t="s">
        <v>54</v>
      </c>
      <c r="B66" s="93"/>
      <c r="C66" s="12">
        <v>18274791</v>
      </c>
      <c r="D66" s="13">
        <v>5547888</v>
      </c>
      <c r="E66" s="14">
        <v>44377843</v>
      </c>
      <c r="F66" s="14">
        <v>5975044</v>
      </c>
      <c r="G66" s="14">
        <v>3208453</v>
      </c>
      <c r="H66" s="14">
        <v>14021026</v>
      </c>
      <c r="I66" s="14">
        <v>16047512</v>
      </c>
      <c r="J66" s="14">
        <v>33276991</v>
      </c>
      <c r="K66" s="14">
        <v>17771289</v>
      </c>
      <c r="L66" s="14">
        <v>14956449</v>
      </c>
      <c r="M66" s="14">
        <v>17725603</v>
      </c>
      <c r="N66" s="14">
        <v>50453341</v>
      </c>
      <c r="O66" s="14">
        <v>5756860</v>
      </c>
      <c r="P66" s="14">
        <v>12907728</v>
      </c>
      <c r="Q66" s="14">
        <v>13266804</v>
      </c>
      <c r="R66" s="14">
        <v>31931392</v>
      </c>
      <c r="S66" s="14">
        <v>9071100</v>
      </c>
      <c r="T66" s="14">
        <v>14183513</v>
      </c>
      <c r="U66" s="14">
        <v>28298201</v>
      </c>
      <c r="V66" s="14">
        <v>51552814</v>
      </c>
      <c r="W66" s="14">
        <v>167214538</v>
      </c>
      <c r="X66" s="14">
        <v>5975044</v>
      </c>
      <c r="Y66" s="14">
        <v>161239494</v>
      </c>
      <c r="Z66" s="2">
        <v>2698.55</v>
      </c>
      <c r="AA66" s="22"/>
    </row>
    <row r="67" spans="1:27" ht="13.5">
      <c r="A67" s="86" t="s">
        <v>55</v>
      </c>
      <c r="B67" s="93"/>
      <c r="C67" s="9">
        <v>4094424</v>
      </c>
      <c r="D67" s="10"/>
      <c r="E67" s="11">
        <v>26840959</v>
      </c>
      <c r="F67" s="11">
        <v>12771135</v>
      </c>
      <c r="G67" s="11">
        <v>3341705</v>
      </c>
      <c r="H67" s="11">
        <v>10120050</v>
      </c>
      <c r="I67" s="11">
        <v>9730989</v>
      </c>
      <c r="J67" s="11">
        <v>23192744</v>
      </c>
      <c r="K67" s="11">
        <v>15818958</v>
      </c>
      <c r="L67" s="11">
        <v>12514316</v>
      </c>
      <c r="M67" s="11">
        <v>18937430</v>
      </c>
      <c r="N67" s="11">
        <v>47270704</v>
      </c>
      <c r="O67" s="11">
        <v>9160700</v>
      </c>
      <c r="P67" s="11">
        <v>12357878</v>
      </c>
      <c r="Q67" s="11">
        <v>13638293</v>
      </c>
      <c r="R67" s="11">
        <v>35156871</v>
      </c>
      <c r="S67" s="11">
        <v>4049739</v>
      </c>
      <c r="T67" s="11">
        <v>14261363</v>
      </c>
      <c r="U67" s="11">
        <v>16053953</v>
      </c>
      <c r="V67" s="11">
        <v>34365055</v>
      </c>
      <c r="W67" s="11">
        <v>139985374</v>
      </c>
      <c r="X67" s="11">
        <v>12771135</v>
      </c>
      <c r="Y67" s="11">
        <v>127214239</v>
      </c>
      <c r="Z67" s="2">
        <v>996.11</v>
      </c>
      <c r="AA67" s="15"/>
    </row>
    <row r="68" spans="1:27" ht="13.5">
      <c r="A68" s="86" t="s">
        <v>56</v>
      </c>
      <c r="B68" s="93"/>
      <c r="C68" s="9">
        <v>371625349</v>
      </c>
      <c r="D68" s="10">
        <v>96091078</v>
      </c>
      <c r="E68" s="11">
        <v>436863020</v>
      </c>
      <c r="F68" s="11">
        <v>385940543</v>
      </c>
      <c r="G68" s="11">
        <v>33698209</v>
      </c>
      <c r="H68" s="11">
        <v>50364297</v>
      </c>
      <c r="I68" s="11">
        <v>60176452</v>
      </c>
      <c r="J68" s="11">
        <v>144238958</v>
      </c>
      <c r="K68" s="11">
        <v>75777686</v>
      </c>
      <c r="L68" s="11">
        <v>57003304</v>
      </c>
      <c r="M68" s="11">
        <v>49450906</v>
      </c>
      <c r="N68" s="11">
        <v>182231896</v>
      </c>
      <c r="O68" s="11">
        <v>44881755</v>
      </c>
      <c r="P68" s="11">
        <v>40897549</v>
      </c>
      <c r="Q68" s="11">
        <v>50729095</v>
      </c>
      <c r="R68" s="11">
        <v>136508399</v>
      </c>
      <c r="S68" s="11">
        <v>88303067</v>
      </c>
      <c r="T68" s="11">
        <v>51304971</v>
      </c>
      <c r="U68" s="11">
        <v>63764143</v>
      </c>
      <c r="V68" s="11">
        <v>203372181</v>
      </c>
      <c r="W68" s="11">
        <v>666351434</v>
      </c>
      <c r="X68" s="11">
        <v>385940543</v>
      </c>
      <c r="Y68" s="11">
        <v>280410891</v>
      </c>
      <c r="Z68" s="2">
        <v>72.66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393994564</v>
      </c>
      <c r="D69" s="78">
        <f t="shared" si="12"/>
        <v>101638966</v>
      </c>
      <c r="E69" s="79">
        <f t="shared" si="12"/>
        <v>519799828</v>
      </c>
      <c r="F69" s="79">
        <f t="shared" si="12"/>
        <v>404686722</v>
      </c>
      <c r="G69" s="79">
        <f t="shared" si="12"/>
        <v>55703755</v>
      </c>
      <c r="H69" s="79">
        <f t="shared" si="12"/>
        <v>100942948</v>
      </c>
      <c r="I69" s="79">
        <f t="shared" si="12"/>
        <v>116128331</v>
      </c>
      <c r="J69" s="79">
        <f t="shared" si="12"/>
        <v>272775034</v>
      </c>
      <c r="K69" s="79">
        <f t="shared" si="12"/>
        <v>136063978</v>
      </c>
      <c r="L69" s="79">
        <f t="shared" si="12"/>
        <v>111975430</v>
      </c>
      <c r="M69" s="79">
        <f t="shared" si="12"/>
        <v>117124468</v>
      </c>
      <c r="N69" s="79">
        <f t="shared" si="12"/>
        <v>365163876</v>
      </c>
      <c r="O69" s="79">
        <f t="shared" si="12"/>
        <v>86724643</v>
      </c>
      <c r="P69" s="79">
        <f t="shared" si="12"/>
        <v>95112355</v>
      </c>
      <c r="Q69" s="79">
        <f t="shared" si="12"/>
        <v>96546605</v>
      </c>
      <c r="R69" s="79">
        <f t="shared" si="12"/>
        <v>278383603</v>
      </c>
      <c r="S69" s="79">
        <f t="shared" si="12"/>
        <v>129429959</v>
      </c>
      <c r="T69" s="79">
        <f t="shared" si="12"/>
        <v>108105809</v>
      </c>
      <c r="U69" s="79">
        <f t="shared" si="12"/>
        <v>126954070</v>
      </c>
      <c r="V69" s="79">
        <f t="shared" si="12"/>
        <v>364489838</v>
      </c>
      <c r="W69" s="79">
        <f t="shared" si="12"/>
        <v>1280812351</v>
      </c>
      <c r="X69" s="79">
        <f t="shared" si="12"/>
        <v>404686722</v>
      </c>
      <c r="Y69" s="79">
        <f t="shared" si="12"/>
        <v>876125629</v>
      </c>
      <c r="Z69" s="80">
        <f>+IF(X69&lt;&gt;0,+(Y69/X69)*100,0)</f>
        <v>216.4947801277256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51103000</v>
      </c>
      <c r="F5" s="43">
        <f t="shared" si="0"/>
        <v>51103000</v>
      </c>
      <c r="G5" s="43">
        <f t="shared" si="0"/>
        <v>77600</v>
      </c>
      <c r="H5" s="43">
        <f t="shared" si="0"/>
        <v>243745</v>
      </c>
      <c r="I5" s="43">
        <f t="shared" si="0"/>
        <v>335836</v>
      </c>
      <c r="J5" s="43">
        <f t="shared" si="0"/>
        <v>657181</v>
      </c>
      <c r="K5" s="43">
        <f t="shared" si="0"/>
        <v>160825</v>
      </c>
      <c r="L5" s="43">
        <f t="shared" si="0"/>
        <v>864992</v>
      </c>
      <c r="M5" s="43">
        <f t="shared" si="0"/>
        <v>0</v>
      </c>
      <c r="N5" s="43">
        <f t="shared" si="0"/>
        <v>1025817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1682998</v>
      </c>
      <c r="X5" s="43">
        <f t="shared" si="0"/>
        <v>51103000</v>
      </c>
      <c r="Y5" s="43">
        <f t="shared" si="0"/>
        <v>-49420002</v>
      </c>
      <c r="Z5" s="44">
        <f>+IF(X5&lt;&gt;0,+(Y5/X5)*100,0)</f>
        <v>-96.70665518658396</v>
      </c>
      <c r="AA5" s="45">
        <f>SUM(AA11:AA18)</f>
        <v>51103000</v>
      </c>
    </row>
    <row r="6" spans="1:27" ht="13.5">
      <c r="A6" s="46" t="s">
        <v>32</v>
      </c>
      <c r="B6" s="47"/>
      <c r="C6" s="9"/>
      <c r="D6" s="10"/>
      <c r="E6" s="11">
        <v>6327600</v>
      </c>
      <c r="F6" s="11">
        <v>6327600</v>
      </c>
      <c r="G6" s="11"/>
      <c r="H6" s="11">
        <v>22800</v>
      </c>
      <c r="I6" s="11">
        <v>22800</v>
      </c>
      <c r="J6" s="11">
        <v>45600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45600</v>
      </c>
      <c r="X6" s="11">
        <v>6327600</v>
      </c>
      <c r="Y6" s="11">
        <v>-6282000</v>
      </c>
      <c r="Z6" s="2">
        <v>-99.28</v>
      </c>
      <c r="AA6" s="15">
        <v>6327600</v>
      </c>
    </row>
    <row r="7" spans="1:27" ht="13.5">
      <c r="A7" s="46" t="s">
        <v>33</v>
      </c>
      <c r="B7" s="47"/>
      <c r="C7" s="9"/>
      <c r="D7" s="10"/>
      <c r="E7" s="11">
        <v>11806900</v>
      </c>
      <c r="F7" s="11">
        <v>11806900</v>
      </c>
      <c r="G7" s="11"/>
      <c r="H7" s="11">
        <v>45600</v>
      </c>
      <c r="I7" s="11">
        <v>137691</v>
      </c>
      <c r="J7" s="11">
        <v>183291</v>
      </c>
      <c r="K7" s="11"/>
      <c r="L7" s="11">
        <v>538872</v>
      </c>
      <c r="M7" s="11"/>
      <c r="N7" s="11">
        <v>538872</v>
      </c>
      <c r="O7" s="11"/>
      <c r="P7" s="11"/>
      <c r="Q7" s="11"/>
      <c r="R7" s="11"/>
      <c r="S7" s="11"/>
      <c r="T7" s="11"/>
      <c r="U7" s="11"/>
      <c r="V7" s="11"/>
      <c r="W7" s="11">
        <v>722163</v>
      </c>
      <c r="X7" s="11">
        <v>11806900</v>
      </c>
      <c r="Y7" s="11">
        <v>-11084737</v>
      </c>
      <c r="Z7" s="2">
        <v>-93.88</v>
      </c>
      <c r="AA7" s="15">
        <v>11806900</v>
      </c>
    </row>
    <row r="8" spans="1:27" ht="13.5">
      <c r="A8" s="46" t="s">
        <v>34</v>
      </c>
      <c r="B8" s="47"/>
      <c r="C8" s="9"/>
      <c r="D8" s="10"/>
      <c r="E8" s="11">
        <v>11500000</v>
      </c>
      <c r="F8" s="11">
        <v>11500000</v>
      </c>
      <c r="G8" s="11"/>
      <c r="H8" s="11">
        <v>22800</v>
      </c>
      <c r="I8" s="11">
        <v>22800</v>
      </c>
      <c r="J8" s="11">
        <v>45600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45600</v>
      </c>
      <c r="X8" s="11">
        <v>11500000</v>
      </c>
      <c r="Y8" s="11">
        <v>-11454400</v>
      </c>
      <c r="Z8" s="2">
        <v>-99.6</v>
      </c>
      <c r="AA8" s="15">
        <v>11500000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>
        <v>22800</v>
      </c>
      <c r="I9" s="11">
        <v>22800</v>
      </c>
      <c r="J9" s="11">
        <v>45600</v>
      </c>
      <c r="K9" s="11"/>
      <c r="L9" s="11">
        <v>102401</v>
      </c>
      <c r="M9" s="11"/>
      <c r="N9" s="11">
        <v>102401</v>
      </c>
      <c r="O9" s="11"/>
      <c r="P9" s="11"/>
      <c r="Q9" s="11"/>
      <c r="R9" s="11"/>
      <c r="S9" s="11"/>
      <c r="T9" s="11"/>
      <c r="U9" s="11"/>
      <c r="V9" s="11"/>
      <c r="W9" s="11">
        <v>148001</v>
      </c>
      <c r="X9" s="11"/>
      <c r="Y9" s="11">
        <v>148001</v>
      </c>
      <c r="Z9" s="2"/>
      <c r="AA9" s="15"/>
    </row>
    <row r="10" spans="1:27" ht="13.5">
      <c r="A10" s="46" t="s">
        <v>36</v>
      </c>
      <c r="B10" s="47"/>
      <c r="C10" s="9"/>
      <c r="D10" s="10"/>
      <c r="E10" s="11">
        <v>7100000</v>
      </c>
      <c r="F10" s="11">
        <v>7100000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7100000</v>
      </c>
      <c r="Y10" s="11">
        <v>-7100000</v>
      </c>
      <c r="Z10" s="2">
        <v>-100</v>
      </c>
      <c r="AA10" s="15">
        <v>7100000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36734500</v>
      </c>
      <c r="F11" s="51">
        <f t="shared" si="1"/>
        <v>36734500</v>
      </c>
      <c r="G11" s="51">
        <f t="shared" si="1"/>
        <v>0</v>
      </c>
      <c r="H11" s="51">
        <f t="shared" si="1"/>
        <v>114000</v>
      </c>
      <c r="I11" s="51">
        <f t="shared" si="1"/>
        <v>206091</v>
      </c>
      <c r="J11" s="51">
        <f t="shared" si="1"/>
        <v>320091</v>
      </c>
      <c r="K11" s="51">
        <f t="shared" si="1"/>
        <v>0</v>
      </c>
      <c r="L11" s="51">
        <f t="shared" si="1"/>
        <v>641273</v>
      </c>
      <c r="M11" s="51">
        <f t="shared" si="1"/>
        <v>0</v>
      </c>
      <c r="N11" s="51">
        <f t="shared" si="1"/>
        <v>641273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961364</v>
      </c>
      <c r="X11" s="51">
        <f t="shared" si="1"/>
        <v>36734500</v>
      </c>
      <c r="Y11" s="51">
        <f t="shared" si="1"/>
        <v>-35773136</v>
      </c>
      <c r="Z11" s="52">
        <f>+IF(X11&lt;&gt;0,+(Y11/X11)*100,0)</f>
        <v>-97.38293974329308</v>
      </c>
      <c r="AA11" s="53">
        <f>SUM(AA6:AA10)</f>
        <v>36734500</v>
      </c>
    </row>
    <row r="12" spans="1:27" ht="13.5">
      <c r="A12" s="54" t="s">
        <v>38</v>
      </c>
      <c r="B12" s="35"/>
      <c r="C12" s="9"/>
      <c r="D12" s="10"/>
      <c r="E12" s="11">
        <v>5985500</v>
      </c>
      <c r="F12" s="11">
        <v>5985500</v>
      </c>
      <c r="G12" s="11"/>
      <c r="H12" s="11">
        <v>22800</v>
      </c>
      <c r="I12" s="11">
        <v>22800</v>
      </c>
      <c r="J12" s="11">
        <v>45600</v>
      </c>
      <c r="K12" s="11"/>
      <c r="L12" s="11">
        <v>223719</v>
      </c>
      <c r="M12" s="11"/>
      <c r="N12" s="11">
        <v>223719</v>
      </c>
      <c r="O12" s="11"/>
      <c r="P12" s="11"/>
      <c r="Q12" s="11"/>
      <c r="R12" s="11"/>
      <c r="S12" s="11"/>
      <c r="T12" s="11"/>
      <c r="U12" s="11"/>
      <c r="V12" s="11"/>
      <c r="W12" s="11">
        <v>269319</v>
      </c>
      <c r="X12" s="11">
        <v>5985500</v>
      </c>
      <c r="Y12" s="11">
        <v>-5716181</v>
      </c>
      <c r="Z12" s="2">
        <v>-95.5</v>
      </c>
      <c r="AA12" s="15">
        <v>5985500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8383000</v>
      </c>
      <c r="F15" s="11">
        <v>8383000</v>
      </c>
      <c r="G15" s="11">
        <v>77600</v>
      </c>
      <c r="H15" s="11">
        <v>106945</v>
      </c>
      <c r="I15" s="11">
        <v>106945</v>
      </c>
      <c r="J15" s="11">
        <v>291490</v>
      </c>
      <c r="K15" s="11">
        <v>160825</v>
      </c>
      <c r="L15" s="11"/>
      <c r="M15" s="11"/>
      <c r="N15" s="11">
        <v>160825</v>
      </c>
      <c r="O15" s="11"/>
      <c r="P15" s="11"/>
      <c r="Q15" s="11"/>
      <c r="R15" s="11"/>
      <c r="S15" s="11"/>
      <c r="T15" s="11"/>
      <c r="U15" s="11"/>
      <c r="V15" s="11"/>
      <c r="W15" s="11">
        <v>452315</v>
      </c>
      <c r="X15" s="11">
        <v>8383000</v>
      </c>
      <c r="Y15" s="11">
        <v>-7930685</v>
      </c>
      <c r="Z15" s="2">
        <v>-94.6</v>
      </c>
      <c r="AA15" s="15">
        <v>8383000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6327600</v>
      </c>
      <c r="F36" s="11">
        <f t="shared" si="4"/>
        <v>6327600</v>
      </c>
      <c r="G36" s="11">
        <f t="shared" si="4"/>
        <v>0</v>
      </c>
      <c r="H36" s="11">
        <f t="shared" si="4"/>
        <v>22800</v>
      </c>
      <c r="I36" s="11">
        <f t="shared" si="4"/>
        <v>22800</v>
      </c>
      <c r="J36" s="11">
        <f t="shared" si="4"/>
        <v>45600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45600</v>
      </c>
      <c r="X36" s="11">
        <f t="shared" si="4"/>
        <v>6327600</v>
      </c>
      <c r="Y36" s="11">
        <f t="shared" si="4"/>
        <v>-6282000</v>
      </c>
      <c r="Z36" s="2">
        <f aca="true" t="shared" si="5" ref="Z36:Z49">+IF(X36&lt;&gt;0,+(Y36/X36)*100,0)</f>
        <v>-99.2793476199507</v>
      </c>
      <c r="AA36" s="15">
        <f>AA6+AA21</f>
        <v>6327600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11806900</v>
      </c>
      <c r="F37" s="11">
        <f t="shared" si="4"/>
        <v>11806900</v>
      </c>
      <c r="G37" s="11">
        <f t="shared" si="4"/>
        <v>0</v>
      </c>
      <c r="H37" s="11">
        <f t="shared" si="4"/>
        <v>45600</v>
      </c>
      <c r="I37" s="11">
        <f t="shared" si="4"/>
        <v>137691</v>
      </c>
      <c r="J37" s="11">
        <f t="shared" si="4"/>
        <v>183291</v>
      </c>
      <c r="K37" s="11">
        <f t="shared" si="4"/>
        <v>0</v>
      </c>
      <c r="L37" s="11">
        <f t="shared" si="4"/>
        <v>538872</v>
      </c>
      <c r="M37" s="11">
        <f t="shared" si="4"/>
        <v>0</v>
      </c>
      <c r="N37" s="11">
        <f t="shared" si="4"/>
        <v>538872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722163</v>
      </c>
      <c r="X37" s="11">
        <f t="shared" si="4"/>
        <v>11806900</v>
      </c>
      <c r="Y37" s="11">
        <f t="shared" si="4"/>
        <v>-11084737</v>
      </c>
      <c r="Z37" s="2">
        <f t="shared" si="5"/>
        <v>-93.88355114382267</v>
      </c>
      <c r="AA37" s="15">
        <f>AA7+AA22</f>
        <v>11806900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11500000</v>
      </c>
      <c r="F38" s="11">
        <f t="shared" si="4"/>
        <v>11500000</v>
      </c>
      <c r="G38" s="11">
        <f t="shared" si="4"/>
        <v>0</v>
      </c>
      <c r="H38" s="11">
        <f t="shared" si="4"/>
        <v>22800</v>
      </c>
      <c r="I38" s="11">
        <f t="shared" si="4"/>
        <v>22800</v>
      </c>
      <c r="J38" s="11">
        <f t="shared" si="4"/>
        <v>45600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45600</v>
      </c>
      <c r="X38" s="11">
        <f t="shared" si="4"/>
        <v>11500000</v>
      </c>
      <c r="Y38" s="11">
        <f t="shared" si="4"/>
        <v>-11454400</v>
      </c>
      <c r="Z38" s="2">
        <f t="shared" si="5"/>
        <v>-99.60347826086957</v>
      </c>
      <c r="AA38" s="15">
        <f>AA8+AA23</f>
        <v>11500000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22800</v>
      </c>
      <c r="I39" s="11">
        <f t="shared" si="4"/>
        <v>22800</v>
      </c>
      <c r="J39" s="11">
        <f t="shared" si="4"/>
        <v>45600</v>
      </c>
      <c r="K39" s="11">
        <f t="shared" si="4"/>
        <v>0</v>
      </c>
      <c r="L39" s="11">
        <f t="shared" si="4"/>
        <v>102401</v>
      </c>
      <c r="M39" s="11">
        <f t="shared" si="4"/>
        <v>0</v>
      </c>
      <c r="N39" s="11">
        <f t="shared" si="4"/>
        <v>102401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148001</v>
      </c>
      <c r="X39" s="11">
        <f t="shared" si="4"/>
        <v>0</v>
      </c>
      <c r="Y39" s="11">
        <f t="shared" si="4"/>
        <v>148001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7100000</v>
      </c>
      <c r="F40" s="11">
        <f t="shared" si="4"/>
        <v>7100000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7100000</v>
      </c>
      <c r="Y40" s="11">
        <f t="shared" si="4"/>
        <v>-7100000</v>
      </c>
      <c r="Z40" s="2">
        <f t="shared" si="5"/>
        <v>-100</v>
      </c>
      <c r="AA40" s="15">
        <f>AA10+AA25</f>
        <v>7100000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36734500</v>
      </c>
      <c r="F41" s="51">
        <f t="shared" si="6"/>
        <v>36734500</v>
      </c>
      <c r="G41" s="51">
        <f t="shared" si="6"/>
        <v>0</v>
      </c>
      <c r="H41" s="51">
        <f t="shared" si="6"/>
        <v>114000</v>
      </c>
      <c r="I41" s="51">
        <f t="shared" si="6"/>
        <v>206091</v>
      </c>
      <c r="J41" s="51">
        <f t="shared" si="6"/>
        <v>320091</v>
      </c>
      <c r="K41" s="51">
        <f t="shared" si="6"/>
        <v>0</v>
      </c>
      <c r="L41" s="51">
        <f t="shared" si="6"/>
        <v>641273</v>
      </c>
      <c r="M41" s="51">
        <f t="shared" si="6"/>
        <v>0</v>
      </c>
      <c r="N41" s="51">
        <f t="shared" si="6"/>
        <v>641273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961364</v>
      </c>
      <c r="X41" s="51">
        <f t="shared" si="6"/>
        <v>36734500</v>
      </c>
      <c r="Y41" s="51">
        <f t="shared" si="6"/>
        <v>-35773136</v>
      </c>
      <c r="Z41" s="52">
        <f t="shared" si="5"/>
        <v>-97.38293974329308</v>
      </c>
      <c r="AA41" s="53">
        <f>SUM(AA36:AA40)</f>
        <v>36734500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5985500</v>
      </c>
      <c r="F42" s="67">
        <f t="shared" si="7"/>
        <v>5985500</v>
      </c>
      <c r="G42" s="67">
        <f t="shared" si="7"/>
        <v>0</v>
      </c>
      <c r="H42" s="67">
        <f t="shared" si="7"/>
        <v>22800</v>
      </c>
      <c r="I42" s="67">
        <f t="shared" si="7"/>
        <v>22800</v>
      </c>
      <c r="J42" s="67">
        <f t="shared" si="7"/>
        <v>45600</v>
      </c>
      <c r="K42" s="67">
        <f t="shared" si="7"/>
        <v>0</v>
      </c>
      <c r="L42" s="67">
        <f t="shared" si="7"/>
        <v>223719</v>
      </c>
      <c r="M42" s="67">
        <f t="shared" si="7"/>
        <v>0</v>
      </c>
      <c r="N42" s="67">
        <f t="shared" si="7"/>
        <v>223719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269319</v>
      </c>
      <c r="X42" s="67">
        <f t="shared" si="7"/>
        <v>5985500</v>
      </c>
      <c r="Y42" s="67">
        <f t="shared" si="7"/>
        <v>-5716181</v>
      </c>
      <c r="Z42" s="69">
        <f t="shared" si="5"/>
        <v>-95.50047615069752</v>
      </c>
      <c r="AA42" s="68">
        <f aca="true" t="shared" si="8" ref="AA42:AA48">AA12+AA27</f>
        <v>5985500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8383000</v>
      </c>
      <c r="F45" s="67">
        <f t="shared" si="7"/>
        <v>8383000</v>
      </c>
      <c r="G45" s="67">
        <f t="shared" si="7"/>
        <v>77600</v>
      </c>
      <c r="H45" s="67">
        <f t="shared" si="7"/>
        <v>106945</v>
      </c>
      <c r="I45" s="67">
        <f t="shared" si="7"/>
        <v>106945</v>
      </c>
      <c r="J45" s="67">
        <f t="shared" si="7"/>
        <v>291490</v>
      </c>
      <c r="K45" s="67">
        <f t="shared" si="7"/>
        <v>160825</v>
      </c>
      <c r="L45" s="67">
        <f t="shared" si="7"/>
        <v>0</v>
      </c>
      <c r="M45" s="67">
        <f t="shared" si="7"/>
        <v>0</v>
      </c>
      <c r="N45" s="67">
        <f t="shared" si="7"/>
        <v>160825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452315</v>
      </c>
      <c r="X45" s="67">
        <f t="shared" si="7"/>
        <v>8383000</v>
      </c>
      <c r="Y45" s="67">
        <f t="shared" si="7"/>
        <v>-7930685</v>
      </c>
      <c r="Z45" s="69">
        <f t="shared" si="5"/>
        <v>-94.60437790767028</v>
      </c>
      <c r="AA45" s="68">
        <f t="shared" si="8"/>
        <v>8383000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51103000</v>
      </c>
      <c r="F49" s="79">
        <f t="shared" si="9"/>
        <v>51103000</v>
      </c>
      <c r="G49" s="79">
        <f t="shared" si="9"/>
        <v>77600</v>
      </c>
      <c r="H49" s="79">
        <f t="shared" si="9"/>
        <v>243745</v>
      </c>
      <c r="I49" s="79">
        <f t="shared" si="9"/>
        <v>335836</v>
      </c>
      <c r="J49" s="79">
        <f t="shared" si="9"/>
        <v>657181</v>
      </c>
      <c r="K49" s="79">
        <f t="shared" si="9"/>
        <v>160825</v>
      </c>
      <c r="L49" s="79">
        <f t="shared" si="9"/>
        <v>864992</v>
      </c>
      <c r="M49" s="79">
        <f t="shared" si="9"/>
        <v>0</v>
      </c>
      <c r="N49" s="79">
        <f t="shared" si="9"/>
        <v>1025817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1682998</v>
      </c>
      <c r="X49" s="79">
        <f t="shared" si="9"/>
        <v>51103000</v>
      </c>
      <c r="Y49" s="79">
        <f t="shared" si="9"/>
        <v>-49420002</v>
      </c>
      <c r="Z49" s="80">
        <f t="shared" si="5"/>
        <v>-96.70665518658396</v>
      </c>
      <c r="AA49" s="81">
        <f>SUM(AA41:AA48)</f>
        <v>51103000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18175612</v>
      </c>
      <c r="D66" s="13"/>
      <c r="E66" s="14">
        <v>16129691</v>
      </c>
      <c r="F66" s="14"/>
      <c r="G66" s="14">
        <v>1073417</v>
      </c>
      <c r="H66" s="14">
        <v>2277058</v>
      </c>
      <c r="I66" s="14">
        <v>3534000</v>
      </c>
      <c r="J66" s="14">
        <v>6884475</v>
      </c>
      <c r="K66" s="14">
        <v>2325210</v>
      </c>
      <c r="L66" s="14">
        <v>847576</v>
      </c>
      <c r="M66" s="14">
        <v>984600</v>
      </c>
      <c r="N66" s="14">
        <v>4157386</v>
      </c>
      <c r="O66" s="14">
        <v>1174770</v>
      </c>
      <c r="P66" s="14">
        <v>1294915</v>
      </c>
      <c r="Q66" s="14">
        <v>1390441</v>
      </c>
      <c r="R66" s="14">
        <v>3860126</v>
      </c>
      <c r="S66" s="14">
        <v>779590</v>
      </c>
      <c r="T66" s="14">
        <v>1219604</v>
      </c>
      <c r="U66" s="14">
        <v>13637194</v>
      </c>
      <c r="V66" s="14">
        <v>15636388</v>
      </c>
      <c r="W66" s="14">
        <v>30538375</v>
      </c>
      <c r="X66" s="14"/>
      <c r="Y66" s="14">
        <v>30538375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18175612</v>
      </c>
      <c r="D69" s="78">
        <f t="shared" si="12"/>
        <v>0</v>
      </c>
      <c r="E69" s="79">
        <f t="shared" si="12"/>
        <v>16129691</v>
      </c>
      <c r="F69" s="79">
        <f t="shared" si="12"/>
        <v>0</v>
      </c>
      <c r="G69" s="79">
        <f t="shared" si="12"/>
        <v>1073417</v>
      </c>
      <c r="H69" s="79">
        <f t="shared" si="12"/>
        <v>2277058</v>
      </c>
      <c r="I69" s="79">
        <f t="shared" si="12"/>
        <v>3534000</v>
      </c>
      <c r="J69" s="79">
        <f t="shared" si="12"/>
        <v>6884475</v>
      </c>
      <c r="K69" s="79">
        <f t="shared" si="12"/>
        <v>2325210</v>
      </c>
      <c r="L69" s="79">
        <f t="shared" si="12"/>
        <v>847576</v>
      </c>
      <c r="M69" s="79">
        <f t="shared" si="12"/>
        <v>984600</v>
      </c>
      <c r="N69" s="79">
        <f t="shared" si="12"/>
        <v>4157386</v>
      </c>
      <c r="O69" s="79">
        <f t="shared" si="12"/>
        <v>1174770</v>
      </c>
      <c r="P69" s="79">
        <f t="shared" si="12"/>
        <v>1294915</v>
      </c>
      <c r="Q69" s="79">
        <f t="shared" si="12"/>
        <v>1390441</v>
      </c>
      <c r="R69" s="79">
        <f t="shared" si="12"/>
        <v>3860126</v>
      </c>
      <c r="S69" s="79">
        <f t="shared" si="12"/>
        <v>779590</v>
      </c>
      <c r="T69" s="79">
        <f t="shared" si="12"/>
        <v>1219604</v>
      </c>
      <c r="U69" s="79">
        <f t="shared" si="12"/>
        <v>13637194</v>
      </c>
      <c r="V69" s="79">
        <f t="shared" si="12"/>
        <v>15636388</v>
      </c>
      <c r="W69" s="79">
        <f t="shared" si="12"/>
        <v>30538375</v>
      </c>
      <c r="X69" s="79">
        <f t="shared" si="12"/>
        <v>0</v>
      </c>
      <c r="Y69" s="79">
        <f t="shared" si="12"/>
        <v>30538375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136664565</v>
      </c>
      <c r="D5" s="42">
        <f t="shared" si="0"/>
        <v>0</v>
      </c>
      <c r="E5" s="43">
        <f t="shared" si="0"/>
        <v>14516302</v>
      </c>
      <c r="F5" s="43">
        <f t="shared" si="0"/>
        <v>14516302</v>
      </c>
      <c r="G5" s="43">
        <f t="shared" si="0"/>
        <v>1154922</v>
      </c>
      <c r="H5" s="43">
        <f t="shared" si="0"/>
        <v>3143489</v>
      </c>
      <c r="I5" s="43">
        <f t="shared" si="0"/>
        <v>6140761</v>
      </c>
      <c r="J5" s="43">
        <f t="shared" si="0"/>
        <v>10439172</v>
      </c>
      <c r="K5" s="43">
        <f t="shared" si="0"/>
        <v>8567005</v>
      </c>
      <c r="L5" s="43">
        <f t="shared" si="0"/>
        <v>3220890</v>
      </c>
      <c r="M5" s="43">
        <f t="shared" si="0"/>
        <v>7479889</v>
      </c>
      <c r="N5" s="43">
        <f t="shared" si="0"/>
        <v>19267784</v>
      </c>
      <c r="O5" s="43">
        <f t="shared" si="0"/>
        <v>982271</v>
      </c>
      <c r="P5" s="43">
        <f t="shared" si="0"/>
        <v>2949524</v>
      </c>
      <c r="Q5" s="43">
        <f t="shared" si="0"/>
        <v>5637390</v>
      </c>
      <c r="R5" s="43">
        <f t="shared" si="0"/>
        <v>9569185</v>
      </c>
      <c r="S5" s="43">
        <f t="shared" si="0"/>
        <v>1461542</v>
      </c>
      <c r="T5" s="43">
        <f t="shared" si="0"/>
        <v>72529</v>
      </c>
      <c r="U5" s="43">
        <f t="shared" si="0"/>
        <v>3266022</v>
      </c>
      <c r="V5" s="43">
        <f t="shared" si="0"/>
        <v>4800093</v>
      </c>
      <c r="W5" s="43">
        <f t="shared" si="0"/>
        <v>44076234</v>
      </c>
      <c r="X5" s="43">
        <f t="shared" si="0"/>
        <v>14516302</v>
      </c>
      <c r="Y5" s="43">
        <f t="shared" si="0"/>
        <v>29559932</v>
      </c>
      <c r="Z5" s="44">
        <f>+IF(X5&lt;&gt;0,+(Y5/X5)*100,0)</f>
        <v>203.63266071482943</v>
      </c>
      <c r="AA5" s="45">
        <f>SUM(AA11:AA18)</f>
        <v>14516302</v>
      </c>
    </row>
    <row r="6" spans="1:27" ht="13.5">
      <c r="A6" s="46" t="s">
        <v>32</v>
      </c>
      <c r="B6" s="47"/>
      <c r="C6" s="9">
        <v>64175537</v>
      </c>
      <c r="D6" s="10"/>
      <c r="E6" s="11"/>
      <c r="F6" s="11"/>
      <c r="G6" s="11"/>
      <c r="H6" s="11">
        <v>3071816</v>
      </c>
      <c r="I6" s="11">
        <v>4147492</v>
      </c>
      <c r="J6" s="11">
        <v>7219308</v>
      </c>
      <c r="K6" s="11">
        <v>5137359</v>
      </c>
      <c r="L6" s="11">
        <v>1573172</v>
      </c>
      <c r="M6" s="11">
        <v>2153558</v>
      </c>
      <c r="N6" s="11">
        <v>8864089</v>
      </c>
      <c r="O6" s="11">
        <v>25237</v>
      </c>
      <c r="P6" s="11">
        <v>527318</v>
      </c>
      <c r="Q6" s="11">
        <v>1159661</v>
      </c>
      <c r="R6" s="11">
        <v>1712216</v>
      </c>
      <c r="S6" s="11">
        <v>-96509</v>
      </c>
      <c r="T6" s="11"/>
      <c r="U6" s="11">
        <v>2310915</v>
      </c>
      <c r="V6" s="11">
        <v>2214406</v>
      </c>
      <c r="W6" s="11">
        <v>20010019</v>
      </c>
      <c r="X6" s="11"/>
      <c r="Y6" s="11">
        <v>20010019</v>
      </c>
      <c r="Z6" s="2"/>
      <c r="AA6" s="15"/>
    </row>
    <row r="7" spans="1:27" ht="13.5">
      <c r="A7" s="46" t="s">
        <v>33</v>
      </c>
      <c r="B7" s="47"/>
      <c r="C7" s="9">
        <v>30141909</v>
      </c>
      <c r="D7" s="10"/>
      <c r="E7" s="11">
        <v>220</v>
      </c>
      <c r="F7" s="11">
        <v>220</v>
      </c>
      <c r="G7" s="11"/>
      <c r="H7" s="11">
        <v>71673</v>
      </c>
      <c r="I7" s="11">
        <v>1706917</v>
      </c>
      <c r="J7" s="11">
        <v>1778590</v>
      </c>
      <c r="K7" s="11">
        <v>2564121</v>
      </c>
      <c r="L7" s="11">
        <v>782600</v>
      </c>
      <c r="M7" s="11">
        <v>2434447</v>
      </c>
      <c r="N7" s="11">
        <v>5781168</v>
      </c>
      <c r="O7" s="11">
        <v>29105</v>
      </c>
      <c r="P7" s="11">
        <v>2134230</v>
      </c>
      <c r="Q7" s="11">
        <v>237964</v>
      </c>
      <c r="R7" s="11">
        <v>2401299</v>
      </c>
      <c r="S7" s="11">
        <v>-136517</v>
      </c>
      <c r="T7" s="11"/>
      <c r="U7" s="11">
        <v>846617</v>
      </c>
      <c r="V7" s="11">
        <v>710100</v>
      </c>
      <c r="W7" s="11">
        <v>10671157</v>
      </c>
      <c r="X7" s="11">
        <v>220</v>
      </c>
      <c r="Y7" s="11">
        <v>10670937</v>
      </c>
      <c r="Z7" s="2">
        <v>4850425.91</v>
      </c>
      <c r="AA7" s="15">
        <v>220</v>
      </c>
    </row>
    <row r="8" spans="1:27" ht="13.5">
      <c r="A8" s="46" t="s">
        <v>34</v>
      </c>
      <c r="B8" s="47"/>
      <c r="C8" s="9">
        <v>20303495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7276422</v>
      </c>
      <c r="D9" s="10"/>
      <c r="E9" s="11">
        <v>8800000</v>
      </c>
      <c r="F9" s="11">
        <v>8800000</v>
      </c>
      <c r="G9" s="11"/>
      <c r="H9" s="11"/>
      <c r="I9" s="11">
        <v>286352</v>
      </c>
      <c r="J9" s="11">
        <v>286352</v>
      </c>
      <c r="K9" s="11">
        <v>453518</v>
      </c>
      <c r="L9" s="11">
        <v>628752</v>
      </c>
      <c r="M9" s="11">
        <v>1448242</v>
      </c>
      <c r="N9" s="11">
        <v>2530512</v>
      </c>
      <c r="O9" s="11">
        <v>184726</v>
      </c>
      <c r="P9" s="11"/>
      <c r="Q9" s="11">
        <v>1366884</v>
      </c>
      <c r="R9" s="11">
        <v>1551610</v>
      </c>
      <c r="S9" s="11">
        <v>578279</v>
      </c>
      <c r="T9" s="11"/>
      <c r="U9" s="11">
        <v>50000</v>
      </c>
      <c r="V9" s="11">
        <v>628279</v>
      </c>
      <c r="W9" s="11">
        <v>4996753</v>
      </c>
      <c r="X9" s="11">
        <v>8800000</v>
      </c>
      <c r="Y9" s="11">
        <v>-3803247</v>
      </c>
      <c r="Z9" s="2">
        <v>-43.22</v>
      </c>
      <c r="AA9" s="15">
        <v>8800000</v>
      </c>
    </row>
    <row r="10" spans="1:27" ht="13.5">
      <c r="A10" s="46" t="s">
        <v>36</v>
      </c>
      <c r="B10" s="47"/>
      <c r="C10" s="9">
        <v>251824</v>
      </c>
      <c r="D10" s="10"/>
      <c r="E10" s="11"/>
      <c r="F10" s="11"/>
      <c r="G10" s="11">
        <v>1154922</v>
      </c>
      <c r="H10" s="11"/>
      <c r="I10" s="11"/>
      <c r="J10" s="11">
        <v>1154922</v>
      </c>
      <c r="K10" s="11">
        <v>135066</v>
      </c>
      <c r="L10" s="11">
        <v>236366</v>
      </c>
      <c r="M10" s="11">
        <v>574737</v>
      </c>
      <c r="N10" s="11">
        <v>946169</v>
      </c>
      <c r="O10" s="11">
        <v>360750</v>
      </c>
      <c r="P10" s="11">
        <v>114379</v>
      </c>
      <c r="Q10" s="11">
        <v>1932130</v>
      </c>
      <c r="R10" s="11">
        <v>2407259</v>
      </c>
      <c r="S10" s="11">
        <v>270132</v>
      </c>
      <c r="T10" s="11"/>
      <c r="U10" s="11"/>
      <c r="V10" s="11">
        <v>270132</v>
      </c>
      <c r="W10" s="11">
        <v>4778482</v>
      </c>
      <c r="X10" s="11"/>
      <c r="Y10" s="11">
        <v>4778482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122149187</v>
      </c>
      <c r="D11" s="50">
        <f t="shared" si="1"/>
        <v>0</v>
      </c>
      <c r="E11" s="51">
        <f t="shared" si="1"/>
        <v>8800220</v>
      </c>
      <c r="F11" s="51">
        <f t="shared" si="1"/>
        <v>8800220</v>
      </c>
      <c r="G11" s="51">
        <f t="shared" si="1"/>
        <v>1154922</v>
      </c>
      <c r="H11" s="51">
        <f t="shared" si="1"/>
        <v>3143489</v>
      </c>
      <c r="I11" s="51">
        <f t="shared" si="1"/>
        <v>6140761</v>
      </c>
      <c r="J11" s="51">
        <f t="shared" si="1"/>
        <v>10439172</v>
      </c>
      <c r="K11" s="51">
        <f t="shared" si="1"/>
        <v>8290064</v>
      </c>
      <c r="L11" s="51">
        <f t="shared" si="1"/>
        <v>3220890</v>
      </c>
      <c r="M11" s="51">
        <f t="shared" si="1"/>
        <v>6610984</v>
      </c>
      <c r="N11" s="51">
        <f t="shared" si="1"/>
        <v>18121938</v>
      </c>
      <c r="O11" s="51">
        <f t="shared" si="1"/>
        <v>599818</v>
      </c>
      <c r="P11" s="51">
        <f t="shared" si="1"/>
        <v>2775927</v>
      </c>
      <c r="Q11" s="51">
        <f t="shared" si="1"/>
        <v>4696639</v>
      </c>
      <c r="R11" s="51">
        <f t="shared" si="1"/>
        <v>8072384</v>
      </c>
      <c r="S11" s="51">
        <f t="shared" si="1"/>
        <v>615385</v>
      </c>
      <c r="T11" s="51">
        <f t="shared" si="1"/>
        <v>0</v>
      </c>
      <c r="U11" s="51">
        <f t="shared" si="1"/>
        <v>3207532</v>
      </c>
      <c r="V11" s="51">
        <f t="shared" si="1"/>
        <v>3822917</v>
      </c>
      <c r="W11" s="51">
        <f t="shared" si="1"/>
        <v>40456411</v>
      </c>
      <c r="X11" s="51">
        <f t="shared" si="1"/>
        <v>8800220</v>
      </c>
      <c r="Y11" s="51">
        <f t="shared" si="1"/>
        <v>31656191</v>
      </c>
      <c r="Z11" s="52">
        <f>+IF(X11&lt;&gt;0,+(Y11/X11)*100,0)</f>
        <v>359.72045017056394</v>
      </c>
      <c r="AA11" s="53">
        <f>SUM(AA6:AA10)</f>
        <v>8800220</v>
      </c>
    </row>
    <row r="12" spans="1:27" ht="13.5">
      <c r="A12" s="54" t="s">
        <v>38</v>
      </c>
      <c r="B12" s="35"/>
      <c r="C12" s="9">
        <v>3136322</v>
      </c>
      <c r="D12" s="10"/>
      <c r="E12" s="11"/>
      <c r="F12" s="11"/>
      <c r="G12" s="11"/>
      <c r="H12" s="11"/>
      <c r="I12" s="11"/>
      <c r="J12" s="11"/>
      <c r="K12" s="11">
        <v>272560</v>
      </c>
      <c r="L12" s="11"/>
      <c r="M12" s="11">
        <v>17187</v>
      </c>
      <c r="N12" s="11">
        <v>289747</v>
      </c>
      <c r="O12" s="11"/>
      <c r="P12" s="11"/>
      <c r="Q12" s="11">
        <v>570960</v>
      </c>
      <c r="R12" s="11">
        <v>570960</v>
      </c>
      <c r="S12" s="11">
        <v>855794</v>
      </c>
      <c r="T12" s="11"/>
      <c r="U12" s="11">
        <v>2850</v>
      </c>
      <c r="V12" s="11">
        <v>858644</v>
      </c>
      <c r="W12" s="11">
        <v>1719351</v>
      </c>
      <c r="X12" s="11"/>
      <c r="Y12" s="11">
        <v>1719351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11379056</v>
      </c>
      <c r="D15" s="10"/>
      <c r="E15" s="11">
        <v>5716082</v>
      </c>
      <c r="F15" s="11">
        <v>5716082</v>
      </c>
      <c r="G15" s="11"/>
      <c r="H15" s="11"/>
      <c r="I15" s="11"/>
      <c r="J15" s="11"/>
      <c r="K15" s="11">
        <v>4381</v>
      </c>
      <c r="L15" s="11"/>
      <c r="M15" s="11">
        <v>851718</v>
      </c>
      <c r="N15" s="11">
        <v>856099</v>
      </c>
      <c r="O15" s="11">
        <v>382453</v>
      </c>
      <c r="P15" s="11">
        <v>173597</v>
      </c>
      <c r="Q15" s="11">
        <v>369791</v>
      </c>
      <c r="R15" s="11">
        <v>925841</v>
      </c>
      <c r="S15" s="11">
        <v>-9637</v>
      </c>
      <c r="T15" s="11">
        <v>72529</v>
      </c>
      <c r="U15" s="11">
        <v>55640</v>
      </c>
      <c r="V15" s="11">
        <v>118532</v>
      </c>
      <c r="W15" s="11">
        <v>1900472</v>
      </c>
      <c r="X15" s="11">
        <v>5716082</v>
      </c>
      <c r="Y15" s="11">
        <v>-3815610</v>
      </c>
      <c r="Z15" s="2">
        <v>-66.75</v>
      </c>
      <c r="AA15" s="15">
        <v>5716082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41655008</v>
      </c>
      <c r="D20" s="59">
        <f t="shared" si="2"/>
        <v>0</v>
      </c>
      <c r="E20" s="60">
        <f t="shared" si="2"/>
        <v>145399916</v>
      </c>
      <c r="F20" s="60">
        <f t="shared" si="2"/>
        <v>145399916</v>
      </c>
      <c r="G20" s="60">
        <f t="shared" si="2"/>
        <v>331113</v>
      </c>
      <c r="H20" s="60">
        <f t="shared" si="2"/>
        <v>977385</v>
      </c>
      <c r="I20" s="60">
        <f t="shared" si="2"/>
        <v>13539235</v>
      </c>
      <c r="J20" s="60">
        <f t="shared" si="2"/>
        <v>14847733</v>
      </c>
      <c r="K20" s="60">
        <f t="shared" si="2"/>
        <v>5678398</v>
      </c>
      <c r="L20" s="60">
        <f t="shared" si="2"/>
        <v>2142055</v>
      </c>
      <c r="M20" s="60">
        <f t="shared" si="2"/>
        <v>30351859</v>
      </c>
      <c r="N20" s="60">
        <f t="shared" si="2"/>
        <v>38172312</v>
      </c>
      <c r="O20" s="60">
        <f t="shared" si="2"/>
        <v>272921</v>
      </c>
      <c r="P20" s="60">
        <f t="shared" si="2"/>
        <v>9470630</v>
      </c>
      <c r="Q20" s="60">
        <f t="shared" si="2"/>
        <v>9426403</v>
      </c>
      <c r="R20" s="60">
        <f t="shared" si="2"/>
        <v>19169954</v>
      </c>
      <c r="S20" s="60">
        <f t="shared" si="2"/>
        <v>8652600</v>
      </c>
      <c r="T20" s="60">
        <f t="shared" si="2"/>
        <v>-371272</v>
      </c>
      <c r="U20" s="60">
        <f t="shared" si="2"/>
        <v>2347647</v>
      </c>
      <c r="V20" s="60">
        <f t="shared" si="2"/>
        <v>10628975</v>
      </c>
      <c r="W20" s="60">
        <f t="shared" si="2"/>
        <v>82818974</v>
      </c>
      <c r="X20" s="60">
        <f t="shared" si="2"/>
        <v>145399916</v>
      </c>
      <c r="Y20" s="60">
        <f t="shared" si="2"/>
        <v>-62580942</v>
      </c>
      <c r="Z20" s="61">
        <f>+IF(X20&lt;&gt;0,+(Y20/X20)*100,0)</f>
        <v>-43.04056269193443</v>
      </c>
      <c r="AA20" s="62">
        <f>SUM(AA26:AA33)</f>
        <v>145399916</v>
      </c>
    </row>
    <row r="21" spans="1:27" ht="13.5">
      <c r="A21" s="46" t="s">
        <v>32</v>
      </c>
      <c r="B21" s="47"/>
      <c r="C21" s="9"/>
      <c r="D21" s="10"/>
      <c r="E21" s="11">
        <v>42125063</v>
      </c>
      <c r="F21" s="11">
        <v>42125063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v>22076539</v>
      </c>
      <c r="V21" s="11">
        <v>22076539</v>
      </c>
      <c r="W21" s="11">
        <v>22076539</v>
      </c>
      <c r="X21" s="11">
        <v>42125063</v>
      </c>
      <c r="Y21" s="11">
        <v>-20048524</v>
      </c>
      <c r="Z21" s="2">
        <v>-47.59</v>
      </c>
      <c r="AA21" s="15">
        <v>42125063</v>
      </c>
    </row>
    <row r="22" spans="1:27" ht="13.5">
      <c r="A22" s="46" t="s">
        <v>33</v>
      </c>
      <c r="B22" s="47"/>
      <c r="C22" s="9">
        <v>4697157</v>
      </c>
      <c r="D22" s="10"/>
      <c r="E22" s="11">
        <v>8651780</v>
      </c>
      <c r="F22" s="11">
        <v>8651780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8651780</v>
      </c>
      <c r="Y22" s="11">
        <v>-8651780</v>
      </c>
      <c r="Z22" s="2">
        <v>-100</v>
      </c>
      <c r="AA22" s="15">
        <v>8651780</v>
      </c>
    </row>
    <row r="23" spans="1:27" ht="13.5">
      <c r="A23" s="46" t="s">
        <v>34</v>
      </c>
      <c r="B23" s="47"/>
      <c r="C23" s="9"/>
      <c r="D23" s="10"/>
      <c r="E23" s="11">
        <v>23096000</v>
      </c>
      <c r="F23" s="11">
        <v>23096000</v>
      </c>
      <c r="G23" s="11"/>
      <c r="H23" s="11"/>
      <c r="I23" s="11"/>
      <c r="J23" s="11"/>
      <c r="K23" s="11"/>
      <c r="L23" s="11"/>
      <c r="M23" s="11">
        <v>20806412</v>
      </c>
      <c r="N23" s="11">
        <v>20806412</v>
      </c>
      <c r="O23" s="11"/>
      <c r="P23" s="11"/>
      <c r="Q23" s="11"/>
      <c r="R23" s="11"/>
      <c r="S23" s="11"/>
      <c r="T23" s="11"/>
      <c r="U23" s="11">
        <v>-20806412</v>
      </c>
      <c r="V23" s="11">
        <v>-20806412</v>
      </c>
      <c r="W23" s="11"/>
      <c r="X23" s="11">
        <v>23096000</v>
      </c>
      <c r="Y23" s="11">
        <v>-23096000</v>
      </c>
      <c r="Z23" s="2">
        <v>-100</v>
      </c>
      <c r="AA23" s="15">
        <v>23096000</v>
      </c>
    </row>
    <row r="24" spans="1:27" ht="13.5">
      <c r="A24" s="46" t="s">
        <v>35</v>
      </c>
      <c r="B24" s="47"/>
      <c r="C24" s="9">
        <v>36390615</v>
      </c>
      <c r="D24" s="10"/>
      <c r="E24" s="11">
        <v>61190154</v>
      </c>
      <c r="F24" s="11">
        <v>61190154</v>
      </c>
      <c r="G24" s="11">
        <v>331113</v>
      </c>
      <c r="H24" s="11">
        <v>977385</v>
      </c>
      <c r="I24" s="11">
        <v>13071860</v>
      </c>
      <c r="J24" s="11">
        <v>14380358</v>
      </c>
      <c r="K24" s="11">
        <v>4745286</v>
      </c>
      <c r="L24" s="11">
        <v>2142055</v>
      </c>
      <c r="M24" s="11">
        <v>9297597</v>
      </c>
      <c r="N24" s="11">
        <v>16184938</v>
      </c>
      <c r="O24" s="11">
        <v>228115</v>
      </c>
      <c r="P24" s="11">
        <v>9470630</v>
      </c>
      <c r="Q24" s="11">
        <v>6886512</v>
      </c>
      <c r="R24" s="11">
        <v>16585257</v>
      </c>
      <c r="S24" s="11">
        <v>8652600</v>
      </c>
      <c r="T24" s="11">
        <v>-371272</v>
      </c>
      <c r="U24" s="11">
        <v>1077520</v>
      </c>
      <c r="V24" s="11">
        <v>9358848</v>
      </c>
      <c r="W24" s="11">
        <v>56509401</v>
      </c>
      <c r="X24" s="11">
        <v>61190154</v>
      </c>
      <c r="Y24" s="11">
        <v>-4680753</v>
      </c>
      <c r="Z24" s="2">
        <v>-7.65</v>
      </c>
      <c r="AA24" s="15">
        <v>61190154</v>
      </c>
    </row>
    <row r="25" spans="1:27" ht="13.5">
      <c r="A25" s="46" t="s">
        <v>36</v>
      </c>
      <c r="B25" s="47"/>
      <c r="C25" s="9"/>
      <c r="D25" s="10"/>
      <c r="E25" s="11">
        <v>5355508</v>
      </c>
      <c r="F25" s="11">
        <v>5355508</v>
      </c>
      <c r="G25" s="11"/>
      <c r="H25" s="11"/>
      <c r="I25" s="11"/>
      <c r="J25" s="11"/>
      <c r="K25" s="11">
        <v>713147</v>
      </c>
      <c r="L25" s="11"/>
      <c r="M25" s="11"/>
      <c r="N25" s="11">
        <v>713147</v>
      </c>
      <c r="O25" s="11"/>
      <c r="P25" s="11"/>
      <c r="Q25" s="11"/>
      <c r="R25" s="11"/>
      <c r="S25" s="11"/>
      <c r="T25" s="11"/>
      <c r="U25" s="11"/>
      <c r="V25" s="11"/>
      <c r="W25" s="11">
        <v>713147</v>
      </c>
      <c r="X25" s="11">
        <v>5355508</v>
      </c>
      <c r="Y25" s="11">
        <v>-4642361</v>
      </c>
      <c r="Z25" s="2">
        <v>-86.68</v>
      </c>
      <c r="AA25" s="15">
        <v>5355508</v>
      </c>
    </row>
    <row r="26" spans="1:27" ht="13.5">
      <c r="A26" s="48" t="s">
        <v>37</v>
      </c>
      <c r="B26" s="63"/>
      <c r="C26" s="49">
        <f aca="true" t="shared" si="3" ref="C26:Y26">SUM(C21:C25)</f>
        <v>41087772</v>
      </c>
      <c r="D26" s="50">
        <f t="shared" si="3"/>
        <v>0</v>
      </c>
      <c r="E26" s="51">
        <f t="shared" si="3"/>
        <v>140418505</v>
      </c>
      <c r="F26" s="51">
        <f t="shared" si="3"/>
        <v>140418505</v>
      </c>
      <c r="G26" s="51">
        <f t="shared" si="3"/>
        <v>331113</v>
      </c>
      <c r="H26" s="51">
        <f t="shared" si="3"/>
        <v>977385</v>
      </c>
      <c r="I26" s="51">
        <f t="shared" si="3"/>
        <v>13071860</v>
      </c>
      <c r="J26" s="51">
        <f t="shared" si="3"/>
        <v>14380358</v>
      </c>
      <c r="K26" s="51">
        <f t="shared" si="3"/>
        <v>5458433</v>
      </c>
      <c r="L26" s="51">
        <f t="shared" si="3"/>
        <v>2142055</v>
      </c>
      <c r="M26" s="51">
        <f t="shared" si="3"/>
        <v>30104009</v>
      </c>
      <c r="N26" s="51">
        <f t="shared" si="3"/>
        <v>37704497</v>
      </c>
      <c r="O26" s="51">
        <f t="shared" si="3"/>
        <v>228115</v>
      </c>
      <c r="P26" s="51">
        <f t="shared" si="3"/>
        <v>9470630</v>
      </c>
      <c r="Q26" s="51">
        <f t="shared" si="3"/>
        <v>6886512</v>
      </c>
      <c r="R26" s="51">
        <f t="shared" si="3"/>
        <v>16585257</v>
      </c>
      <c r="S26" s="51">
        <f t="shared" si="3"/>
        <v>8652600</v>
      </c>
      <c r="T26" s="51">
        <f t="shared" si="3"/>
        <v>-371272</v>
      </c>
      <c r="U26" s="51">
        <f t="shared" si="3"/>
        <v>2347647</v>
      </c>
      <c r="V26" s="51">
        <f t="shared" si="3"/>
        <v>10628975</v>
      </c>
      <c r="W26" s="51">
        <f t="shared" si="3"/>
        <v>79299087</v>
      </c>
      <c r="X26" s="51">
        <f t="shared" si="3"/>
        <v>140418505</v>
      </c>
      <c r="Y26" s="51">
        <f t="shared" si="3"/>
        <v>-61119418</v>
      </c>
      <c r="Z26" s="52">
        <f>+IF(X26&lt;&gt;0,+(Y26/X26)*100,0)</f>
        <v>-43.52661210856789</v>
      </c>
      <c r="AA26" s="53">
        <f>SUM(AA21:AA25)</f>
        <v>140418505</v>
      </c>
    </row>
    <row r="27" spans="1:27" ht="13.5">
      <c r="A27" s="54" t="s">
        <v>38</v>
      </c>
      <c r="B27" s="64"/>
      <c r="C27" s="9">
        <v>567236</v>
      </c>
      <c r="D27" s="10"/>
      <c r="E27" s="11">
        <v>4981411</v>
      </c>
      <c r="F27" s="11">
        <v>4981411</v>
      </c>
      <c r="G27" s="11"/>
      <c r="H27" s="11"/>
      <c r="I27" s="11">
        <v>467375</v>
      </c>
      <c r="J27" s="11">
        <v>467375</v>
      </c>
      <c r="K27" s="11">
        <v>219965</v>
      </c>
      <c r="L27" s="11"/>
      <c r="M27" s="11">
        <v>247850</v>
      </c>
      <c r="N27" s="11">
        <v>467815</v>
      </c>
      <c r="O27" s="11">
        <v>44806</v>
      </c>
      <c r="P27" s="11"/>
      <c r="Q27" s="11">
        <v>2539891</v>
      </c>
      <c r="R27" s="11">
        <v>2584697</v>
      </c>
      <c r="S27" s="11"/>
      <c r="T27" s="11"/>
      <c r="U27" s="11"/>
      <c r="V27" s="11"/>
      <c r="W27" s="11">
        <v>3519887</v>
      </c>
      <c r="X27" s="11">
        <v>4981411</v>
      </c>
      <c r="Y27" s="11">
        <v>-1461524</v>
      </c>
      <c r="Z27" s="2">
        <v>-29.34</v>
      </c>
      <c r="AA27" s="15">
        <v>4981411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64175537</v>
      </c>
      <c r="D36" s="10">
        <f t="shared" si="4"/>
        <v>0</v>
      </c>
      <c r="E36" s="11">
        <f t="shared" si="4"/>
        <v>42125063</v>
      </c>
      <c r="F36" s="11">
        <f t="shared" si="4"/>
        <v>42125063</v>
      </c>
      <c r="G36" s="11">
        <f t="shared" si="4"/>
        <v>0</v>
      </c>
      <c r="H36" s="11">
        <f t="shared" si="4"/>
        <v>3071816</v>
      </c>
      <c r="I36" s="11">
        <f t="shared" si="4"/>
        <v>4147492</v>
      </c>
      <c r="J36" s="11">
        <f t="shared" si="4"/>
        <v>7219308</v>
      </c>
      <c r="K36" s="11">
        <f t="shared" si="4"/>
        <v>5137359</v>
      </c>
      <c r="L36" s="11">
        <f t="shared" si="4"/>
        <v>1573172</v>
      </c>
      <c r="M36" s="11">
        <f t="shared" si="4"/>
        <v>2153558</v>
      </c>
      <c r="N36" s="11">
        <f t="shared" si="4"/>
        <v>8864089</v>
      </c>
      <c r="O36" s="11">
        <f t="shared" si="4"/>
        <v>25237</v>
      </c>
      <c r="P36" s="11">
        <f t="shared" si="4"/>
        <v>527318</v>
      </c>
      <c r="Q36" s="11">
        <f t="shared" si="4"/>
        <v>1159661</v>
      </c>
      <c r="R36" s="11">
        <f t="shared" si="4"/>
        <v>1712216</v>
      </c>
      <c r="S36" s="11">
        <f t="shared" si="4"/>
        <v>-96509</v>
      </c>
      <c r="T36" s="11">
        <f t="shared" si="4"/>
        <v>0</v>
      </c>
      <c r="U36" s="11">
        <f t="shared" si="4"/>
        <v>24387454</v>
      </c>
      <c r="V36" s="11">
        <f t="shared" si="4"/>
        <v>24290945</v>
      </c>
      <c r="W36" s="11">
        <f t="shared" si="4"/>
        <v>42086558</v>
      </c>
      <c r="X36" s="11">
        <f t="shared" si="4"/>
        <v>42125063</v>
      </c>
      <c r="Y36" s="11">
        <f t="shared" si="4"/>
        <v>-38505</v>
      </c>
      <c r="Z36" s="2">
        <f aca="true" t="shared" si="5" ref="Z36:Z49">+IF(X36&lt;&gt;0,+(Y36/X36)*100,0)</f>
        <v>-0.09140639148717712</v>
      </c>
      <c r="AA36" s="15">
        <f>AA6+AA21</f>
        <v>42125063</v>
      </c>
    </row>
    <row r="37" spans="1:27" ht="13.5">
      <c r="A37" s="46" t="s">
        <v>33</v>
      </c>
      <c r="B37" s="47"/>
      <c r="C37" s="9">
        <f t="shared" si="4"/>
        <v>34839066</v>
      </c>
      <c r="D37" s="10">
        <f t="shared" si="4"/>
        <v>0</v>
      </c>
      <c r="E37" s="11">
        <f t="shared" si="4"/>
        <v>8652000</v>
      </c>
      <c r="F37" s="11">
        <f t="shared" si="4"/>
        <v>8652000</v>
      </c>
      <c r="G37" s="11">
        <f t="shared" si="4"/>
        <v>0</v>
      </c>
      <c r="H37" s="11">
        <f t="shared" si="4"/>
        <v>71673</v>
      </c>
      <c r="I37" s="11">
        <f t="shared" si="4"/>
        <v>1706917</v>
      </c>
      <c r="J37" s="11">
        <f t="shared" si="4"/>
        <v>1778590</v>
      </c>
      <c r="K37" s="11">
        <f t="shared" si="4"/>
        <v>2564121</v>
      </c>
      <c r="L37" s="11">
        <f t="shared" si="4"/>
        <v>782600</v>
      </c>
      <c r="M37" s="11">
        <f t="shared" si="4"/>
        <v>2434447</v>
      </c>
      <c r="N37" s="11">
        <f t="shared" si="4"/>
        <v>5781168</v>
      </c>
      <c r="O37" s="11">
        <f t="shared" si="4"/>
        <v>29105</v>
      </c>
      <c r="P37" s="11">
        <f t="shared" si="4"/>
        <v>2134230</v>
      </c>
      <c r="Q37" s="11">
        <f t="shared" si="4"/>
        <v>237964</v>
      </c>
      <c r="R37" s="11">
        <f t="shared" si="4"/>
        <v>2401299</v>
      </c>
      <c r="S37" s="11">
        <f t="shared" si="4"/>
        <v>-136517</v>
      </c>
      <c r="T37" s="11">
        <f t="shared" si="4"/>
        <v>0</v>
      </c>
      <c r="U37" s="11">
        <f t="shared" si="4"/>
        <v>846617</v>
      </c>
      <c r="V37" s="11">
        <f t="shared" si="4"/>
        <v>710100</v>
      </c>
      <c r="W37" s="11">
        <f t="shared" si="4"/>
        <v>10671157</v>
      </c>
      <c r="X37" s="11">
        <f t="shared" si="4"/>
        <v>8652000</v>
      </c>
      <c r="Y37" s="11">
        <f t="shared" si="4"/>
        <v>2019157</v>
      </c>
      <c r="Z37" s="2">
        <f t="shared" si="5"/>
        <v>23.337459546925565</v>
      </c>
      <c r="AA37" s="15">
        <f>AA7+AA22</f>
        <v>8652000</v>
      </c>
    </row>
    <row r="38" spans="1:27" ht="13.5">
      <c r="A38" s="46" t="s">
        <v>34</v>
      </c>
      <c r="B38" s="47"/>
      <c r="C38" s="9">
        <f t="shared" si="4"/>
        <v>20303495</v>
      </c>
      <c r="D38" s="10">
        <f t="shared" si="4"/>
        <v>0</v>
      </c>
      <c r="E38" s="11">
        <f t="shared" si="4"/>
        <v>23096000</v>
      </c>
      <c r="F38" s="11">
        <f t="shared" si="4"/>
        <v>23096000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20806412</v>
      </c>
      <c r="N38" s="11">
        <f t="shared" si="4"/>
        <v>20806412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-20806412</v>
      </c>
      <c r="V38" s="11">
        <f t="shared" si="4"/>
        <v>-20806412</v>
      </c>
      <c r="W38" s="11">
        <f t="shared" si="4"/>
        <v>0</v>
      </c>
      <c r="X38" s="11">
        <f t="shared" si="4"/>
        <v>23096000</v>
      </c>
      <c r="Y38" s="11">
        <f t="shared" si="4"/>
        <v>-23096000</v>
      </c>
      <c r="Z38" s="2">
        <f t="shared" si="5"/>
        <v>-100</v>
      </c>
      <c r="AA38" s="15">
        <f>AA8+AA23</f>
        <v>23096000</v>
      </c>
    </row>
    <row r="39" spans="1:27" ht="13.5">
      <c r="A39" s="46" t="s">
        <v>35</v>
      </c>
      <c r="B39" s="47"/>
      <c r="C39" s="9">
        <f t="shared" si="4"/>
        <v>43667037</v>
      </c>
      <c r="D39" s="10">
        <f t="shared" si="4"/>
        <v>0</v>
      </c>
      <c r="E39" s="11">
        <f t="shared" si="4"/>
        <v>69990154</v>
      </c>
      <c r="F39" s="11">
        <f t="shared" si="4"/>
        <v>69990154</v>
      </c>
      <c r="G39" s="11">
        <f t="shared" si="4"/>
        <v>331113</v>
      </c>
      <c r="H39" s="11">
        <f t="shared" si="4"/>
        <v>977385</v>
      </c>
      <c r="I39" s="11">
        <f t="shared" si="4"/>
        <v>13358212</v>
      </c>
      <c r="J39" s="11">
        <f t="shared" si="4"/>
        <v>14666710</v>
      </c>
      <c r="K39" s="11">
        <f t="shared" si="4"/>
        <v>5198804</v>
      </c>
      <c r="L39" s="11">
        <f t="shared" si="4"/>
        <v>2770807</v>
      </c>
      <c r="M39" s="11">
        <f t="shared" si="4"/>
        <v>10745839</v>
      </c>
      <c r="N39" s="11">
        <f t="shared" si="4"/>
        <v>18715450</v>
      </c>
      <c r="O39" s="11">
        <f t="shared" si="4"/>
        <v>412841</v>
      </c>
      <c r="P39" s="11">
        <f t="shared" si="4"/>
        <v>9470630</v>
      </c>
      <c r="Q39" s="11">
        <f t="shared" si="4"/>
        <v>8253396</v>
      </c>
      <c r="R39" s="11">
        <f t="shared" si="4"/>
        <v>18136867</v>
      </c>
      <c r="S39" s="11">
        <f t="shared" si="4"/>
        <v>9230879</v>
      </c>
      <c r="T39" s="11">
        <f t="shared" si="4"/>
        <v>-371272</v>
      </c>
      <c r="U39" s="11">
        <f t="shared" si="4"/>
        <v>1127520</v>
      </c>
      <c r="V39" s="11">
        <f t="shared" si="4"/>
        <v>9987127</v>
      </c>
      <c r="W39" s="11">
        <f t="shared" si="4"/>
        <v>61506154</v>
      </c>
      <c r="X39" s="11">
        <f t="shared" si="4"/>
        <v>69990154</v>
      </c>
      <c r="Y39" s="11">
        <f t="shared" si="4"/>
        <v>-8484000</v>
      </c>
      <c r="Z39" s="2">
        <f t="shared" si="5"/>
        <v>-12.121705004392474</v>
      </c>
      <c r="AA39" s="15">
        <f>AA9+AA24</f>
        <v>69990154</v>
      </c>
    </row>
    <row r="40" spans="1:27" ht="13.5">
      <c r="A40" s="46" t="s">
        <v>36</v>
      </c>
      <c r="B40" s="47"/>
      <c r="C40" s="9">
        <f t="shared" si="4"/>
        <v>251824</v>
      </c>
      <c r="D40" s="10">
        <f t="shared" si="4"/>
        <v>0</v>
      </c>
      <c r="E40" s="11">
        <f t="shared" si="4"/>
        <v>5355508</v>
      </c>
      <c r="F40" s="11">
        <f t="shared" si="4"/>
        <v>5355508</v>
      </c>
      <c r="G40" s="11">
        <f t="shared" si="4"/>
        <v>1154922</v>
      </c>
      <c r="H40" s="11">
        <f t="shared" si="4"/>
        <v>0</v>
      </c>
      <c r="I40" s="11">
        <f t="shared" si="4"/>
        <v>0</v>
      </c>
      <c r="J40" s="11">
        <f t="shared" si="4"/>
        <v>1154922</v>
      </c>
      <c r="K40" s="11">
        <f t="shared" si="4"/>
        <v>848213</v>
      </c>
      <c r="L40" s="11">
        <f t="shared" si="4"/>
        <v>236366</v>
      </c>
      <c r="M40" s="11">
        <f t="shared" si="4"/>
        <v>574737</v>
      </c>
      <c r="N40" s="11">
        <f t="shared" si="4"/>
        <v>1659316</v>
      </c>
      <c r="O40" s="11">
        <f t="shared" si="4"/>
        <v>360750</v>
      </c>
      <c r="P40" s="11">
        <f t="shared" si="4"/>
        <v>114379</v>
      </c>
      <c r="Q40" s="11">
        <f t="shared" si="4"/>
        <v>1932130</v>
      </c>
      <c r="R40" s="11">
        <f t="shared" si="4"/>
        <v>2407259</v>
      </c>
      <c r="S40" s="11">
        <f t="shared" si="4"/>
        <v>270132</v>
      </c>
      <c r="T40" s="11">
        <f t="shared" si="4"/>
        <v>0</v>
      </c>
      <c r="U40" s="11">
        <f t="shared" si="4"/>
        <v>0</v>
      </c>
      <c r="V40" s="11">
        <f t="shared" si="4"/>
        <v>270132</v>
      </c>
      <c r="W40" s="11">
        <f t="shared" si="4"/>
        <v>5491629</v>
      </c>
      <c r="X40" s="11">
        <f t="shared" si="4"/>
        <v>5355508</v>
      </c>
      <c r="Y40" s="11">
        <f t="shared" si="4"/>
        <v>136121</v>
      </c>
      <c r="Z40" s="2">
        <f t="shared" si="5"/>
        <v>2.5417009926976113</v>
      </c>
      <c r="AA40" s="15">
        <f>AA10+AA25</f>
        <v>5355508</v>
      </c>
    </row>
    <row r="41" spans="1:27" ht="13.5">
      <c r="A41" s="48" t="s">
        <v>37</v>
      </c>
      <c r="B41" s="47"/>
      <c r="C41" s="49">
        <f aca="true" t="shared" si="6" ref="C41:Y41">SUM(C36:C40)</f>
        <v>163236959</v>
      </c>
      <c r="D41" s="50">
        <f t="shared" si="6"/>
        <v>0</v>
      </c>
      <c r="E41" s="51">
        <f t="shared" si="6"/>
        <v>149218725</v>
      </c>
      <c r="F41" s="51">
        <f t="shared" si="6"/>
        <v>149218725</v>
      </c>
      <c r="G41" s="51">
        <f t="shared" si="6"/>
        <v>1486035</v>
      </c>
      <c r="H41" s="51">
        <f t="shared" si="6"/>
        <v>4120874</v>
      </c>
      <c r="I41" s="51">
        <f t="shared" si="6"/>
        <v>19212621</v>
      </c>
      <c r="J41" s="51">
        <f t="shared" si="6"/>
        <v>24819530</v>
      </c>
      <c r="K41" s="51">
        <f t="shared" si="6"/>
        <v>13748497</v>
      </c>
      <c r="L41" s="51">
        <f t="shared" si="6"/>
        <v>5362945</v>
      </c>
      <c r="M41" s="51">
        <f t="shared" si="6"/>
        <v>36714993</v>
      </c>
      <c r="N41" s="51">
        <f t="shared" si="6"/>
        <v>55826435</v>
      </c>
      <c r="O41" s="51">
        <f t="shared" si="6"/>
        <v>827933</v>
      </c>
      <c r="P41" s="51">
        <f t="shared" si="6"/>
        <v>12246557</v>
      </c>
      <c r="Q41" s="51">
        <f t="shared" si="6"/>
        <v>11583151</v>
      </c>
      <c r="R41" s="51">
        <f t="shared" si="6"/>
        <v>24657641</v>
      </c>
      <c r="S41" s="51">
        <f t="shared" si="6"/>
        <v>9267985</v>
      </c>
      <c r="T41" s="51">
        <f t="shared" si="6"/>
        <v>-371272</v>
      </c>
      <c r="U41" s="51">
        <f t="shared" si="6"/>
        <v>5555179</v>
      </c>
      <c r="V41" s="51">
        <f t="shared" si="6"/>
        <v>14451892</v>
      </c>
      <c r="W41" s="51">
        <f t="shared" si="6"/>
        <v>119755498</v>
      </c>
      <c r="X41" s="51">
        <f t="shared" si="6"/>
        <v>149218725</v>
      </c>
      <c r="Y41" s="51">
        <f t="shared" si="6"/>
        <v>-29463227</v>
      </c>
      <c r="Z41" s="52">
        <f t="shared" si="5"/>
        <v>-19.744993130051206</v>
      </c>
      <c r="AA41" s="53">
        <f>SUM(AA36:AA40)</f>
        <v>149218725</v>
      </c>
    </row>
    <row r="42" spans="1:27" ht="13.5">
      <c r="A42" s="54" t="s">
        <v>38</v>
      </c>
      <c r="B42" s="35"/>
      <c r="C42" s="65">
        <f aca="true" t="shared" si="7" ref="C42:Y48">C12+C27</f>
        <v>3703558</v>
      </c>
      <c r="D42" s="66">
        <f t="shared" si="7"/>
        <v>0</v>
      </c>
      <c r="E42" s="67">
        <f t="shared" si="7"/>
        <v>4981411</v>
      </c>
      <c r="F42" s="67">
        <f t="shared" si="7"/>
        <v>4981411</v>
      </c>
      <c r="G42" s="67">
        <f t="shared" si="7"/>
        <v>0</v>
      </c>
      <c r="H42" s="67">
        <f t="shared" si="7"/>
        <v>0</v>
      </c>
      <c r="I42" s="67">
        <f t="shared" si="7"/>
        <v>467375</v>
      </c>
      <c r="J42" s="67">
        <f t="shared" si="7"/>
        <v>467375</v>
      </c>
      <c r="K42" s="67">
        <f t="shared" si="7"/>
        <v>492525</v>
      </c>
      <c r="L42" s="67">
        <f t="shared" si="7"/>
        <v>0</v>
      </c>
      <c r="M42" s="67">
        <f t="shared" si="7"/>
        <v>265037</v>
      </c>
      <c r="N42" s="67">
        <f t="shared" si="7"/>
        <v>757562</v>
      </c>
      <c r="O42" s="67">
        <f t="shared" si="7"/>
        <v>44806</v>
      </c>
      <c r="P42" s="67">
        <f t="shared" si="7"/>
        <v>0</v>
      </c>
      <c r="Q42" s="67">
        <f t="shared" si="7"/>
        <v>3110851</v>
      </c>
      <c r="R42" s="67">
        <f t="shared" si="7"/>
        <v>3155657</v>
      </c>
      <c r="S42" s="67">
        <f t="shared" si="7"/>
        <v>855794</v>
      </c>
      <c r="T42" s="67">
        <f t="shared" si="7"/>
        <v>0</v>
      </c>
      <c r="U42" s="67">
        <f t="shared" si="7"/>
        <v>2850</v>
      </c>
      <c r="V42" s="67">
        <f t="shared" si="7"/>
        <v>858644</v>
      </c>
      <c r="W42" s="67">
        <f t="shared" si="7"/>
        <v>5239238</v>
      </c>
      <c r="X42" s="67">
        <f t="shared" si="7"/>
        <v>4981411</v>
      </c>
      <c r="Y42" s="67">
        <f t="shared" si="7"/>
        <v>257827</v>
      </c>
      <c r="Z42" s="69">
        <f t="shared" si="5"/>
        <v>5.175782524268726</v>
      </c>
      <c r="AA42" s="68">
        <f aca="true" t="shared" si="8" ref="AA42:AA48">AA12+AA27</f>
        <v>4981411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11379056</v>
      </c>
      <c r="D45" s="66">
        <f t="shared" si="7"/>
        <v>0</v>
      </c>
      <c r="E45" s="67">
        <f t="shared" si="7"/>
        <v>5716082</v>
      </c>
      <c r="F45" s="67">
        <f t="shared" si="7"/>
        <v>5716082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4381</v>
      </c>
      <c r="L45" s="67">
        <f t="shared" si="7"/>
        <v>0</v>
      </c>
      <c r="M45" s="67">
        <f t="shared" si="7"/>
        <v>851718</v>
      </c>
      <c r="N45" s="67">
        <f t="shared" si="7"/>
        <v>856099</v>
      </c>
      <c r="O45" s="67">
        <f t="shared" si="7"/>
        <v>382453</v>
      </c>
      <c r="P45" s="67">
        <f t="shared" si="7"/>
        <v>173597</v>
      </c>
      <c r="Q45" s="67">
        <f t="shared" si="7"/>
        <v>369791</v>
      </c>
      <c r="R45" s="67">
        <f t="shared" si="7"/>
        <v>925841</v>
      </c>
      <c r="S45" s="67">
        <f t="shared" si="7"/>
        <v>-9637</v>
      </c>
      <c r="T45" s="67">
        <f t="shared" si="7"/>
        <v>72529</v>
      </c>
      <c r="U45" s="67">
        <f t="shared" si="7"/>
        <v>55640</v>
      </c>
      <c r="V45" s="67">
        <f t="shared" si="7"/>
        <v>118532</v>
      </c>
      <c r="W45" s="67">
        <f t="shared" si="7"/>
        <v>1900472</v>
      </c>
      <c r="X45" s="67">
        <f t="shared" si="7"/>
        <v>5716082</v>
      </c>
      <c r="Y45" s="67">
        <f t="shared" si="7"/>
        <v>-3815610</v>
      </c>
      <c r="Z45" s="69">
        <f t="shared" si="5"/>
        <v>-66.75219144861812</v>
      </c>
      <c r="AA45" s="68">
        <f t="shared" si="8"/>
        <v>5716082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178319573</v>
      </c>
      <c r="D49" s="78">
        <f t="shared" si="9"/>
        <v>0</v>
      </c>
      <c r="E49" s="79">
        <f t="shared" si="9"/>
        <v>159916218</v>
      </c>
      <c r="F49" s="79">
        <f t="shared" si="9"/>
        <v>159916218</v>
      </c>
      <c r="G49" s="79">
        <f t="shared" si="9"/>
        <v>1486035</v>
      </c>
      <c r="H49" s="79">
        <f t="shared" si="9"/>
        <v>4120874</v>
      </c>
      <c r="I49" s="79">
        <f t="shared" si="9"/>
        <v>19679996</v>
      </c>
      <c r="J49" s="79">
        <f t="shared" si="9"/>
        <v>25286905</v>
      </c>
      <c r="K49" s="79">
        <f t="shared" si="9"/>
        <v>14245403</v>
      </c>
      <c r="L49" s="79">
        <f t="shared" si="9"/>
        <v>5362945</v>
      </c>
      <c r="M49" s="79">
        <f t="shared" si="9"/>
        <v>37831748</v>
      </c>
      <c r="N49" s="79">
        <f t="shared" si="9"/>
        <v>57440096</v>
      </c>
      <c r="O49" s="79">
        <f t="shared" si="9"/>
        <v>1255192</v>
      </c>
      <c r="P49" s="79">
        <f t="shared" si="9"/>
        <v>12420154</v>
      </c>
      <c r="Q49" s="79">
        <f t="shared" si="9"/>
        <v>15063793</v>
      </c>
      <c r="R49" s="79">
        <f t="shared" si="9"/>
        <v>28739139</v>
      </c>
      <c r="S49" s="79">
        <f t="shared" si="9"/>
        <v>10114142</v>
      </c>
      <c r="T49" s="79">
        <f t="shared" si="9"/>
        <v>-298743</v>
      </c>
      <c r="U49" s="79">
        <f t="shared" si="9"/>
        <v>5613669</v>
      </c>
      <c r="V49" s="79">
        <f t="shared" si="9"/>
        <v>15429068</v>
      </c>
      <c r="W49" s="79">
        <f t="shared" si="9"/>
        <v>126895208</v>
      </c>
      <c r="X49" s="79">
        <f t="shared" si="9"/>
        <v>159916218</v>
      </c>
      <c r="Y49" s="79">
        <f t="shared" si="9"/>
        <v>-33021010</v>
      </c>
      <c r="Z49" s="80">
        <f t="shared" si="5"/>
        <v>-20.648943811315</v>
      </c>
      <c r="AA49" s="81">
        <f>SUM(AA41:AA48)</f>
        <v>159916218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89663702</v>
      </c>
      <c r="F68" s="11"/>
      <c r="G68" s="11">
        <v>6427724</v>
      </c>
      <c r="H68" s="11">
        <v>8749097</v>
      </c>
      <c r="I68" s="11">
        <v>10918949</v>
      </c>
      <c r="J68" s="11">
        <v>26095770</v>
      </c>
      <c r="K68" s="11">
        <v>10609586</v>
      </c>
      <c r="L68" s="11">
        <v>10580293</v>
      </c>
      <c r="M68" s="11">
        <v>6861316</v>
      </c>
      <c r="N68" s="11">
        <v>28051195</v>
      </c>
      <c r="O68" s="11">
        <v>7135580</v>
      </c>
      <c r="P68" s="11">
        <v>8789715</v>
      </c>
      <c r="Q68" s="11">
        <v>7098563</v>
      </c>
      <c r="R68" s="11">
        <v>23023858</v>
      </c>
      <c r="S68" s="11">
        <v>2498347</v>
      </c>
      <c r="T68" s="11">
        <v>8286864</v>
      </c>
      <c r="U68" s="11">
        <v>7374199</v>
      </c>
      <c r="V68" s="11">
        <v>18159410</v>
      </c>
      <c r="W68" s="11">
        <v>95330233</v>
      </c>
      <c r="X68" s="11"/>
      <c r="Y68" s="11">
        <v>95330233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89663702</v>
      </c>
      <c r="F69" s="79">
        <f t="shared" si="12"/>
        <v>0</v>
      </c>
      <c r="G69" s="79">
        <f t="shared" si="12"/>
        <v>6427724</v>
      </c>
      <c r="H69" s="79">
        <f t="shared" si="12"/>
        <v>8749097</v>
      </c>
      <c r="I69" s="79">
        <f t="shared" si="12"/>
        <v>10918949</v>
      </c>
      <c r="J69" s="79">
        <f t="shared" si="12"/>
        <v>26095770</v>
      </c>
      <c r="K69" s="79">
        <f t="shared" si="12"/>
        <v>10609586</v>
      </c>
      <c r="L69" s="79">
        <f t="shared" si="12"/>
        <v>10580293</v>
      </c>
      <c r="M69" s="79">
        <f t="shared" si="12"/>
        <v>6861316</v>
      </c>
      <c r="N69" s="79">
        <f t="shared" si="12"/>
        <v>28051195</v>
      </c>
      <c r="O69" s="79">
        <f t="shared" si="12"/>
        <v>7135580</v>
      </c>
      <c r="P69" s="79">
        <f t="shared" si="12"/>
        <v>8789715</v>
      </c>
      <c r="Q69" s="79">
        <f t="shared" si="12"/>
        <v>7098563</v>
      </c>
      <c r="R69" s="79">
        <f t="shared" si="12"/>
        <v>23023858</v>
      </c>
      <c r="S69" s="79">
        <f t="shared" si="12"/>
        <v>2498347</v>
      </c>
      <c r="T69" s="79">
        <f t="shared" si="12"/>
        <v>8286864</v>
      </c>
      <c r="U69" s="79">
        <f t="shared" si="12"/>
        <v>7374199</v>
      </c>
      <c r="V69" s="79">
        <f t="shared" si="12"/>
        <v>18159410</v>
      </c>
      <c r="W69" s="79">
        <f t="shared" si="12"/>
        <v>95330233</v>
      </c>
      <c r="X69" s="79">
        <f t="shared" si="12"/>
        <v>0</v>
      </c>
      <c r="Y69" s="79">
        <f t="shared" si="12"/>
        <v>95330233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265866830</v>
      </c>
      <c r="D5" s="42">
        <f t="shared" si="0"/>
        <v>0</v>
      </c>
      <c r="E5" s="43">
        <f t="shared" si="0"/>
        <v>134765680</v>
      </c>
      <c r="F5" s="43">
        <f t="shared" si="0"/>
        <v>202834707</v>
      </c>
      <c r="G5" s="43">
        <f t="shared" si="0"/>
        <v>789139</v>
      </c>
      <c r="H5" s="43">
        <f t="shared" si="0"/>
        <v>1953691</v>
      </c>
      <c r="I5" s="43">
        <f t="shared" si="0"/>
        <v>8154194</v>
      </c>
      <c r="J5" s="43">
        <f t="shared" si="0"/>
        <v>10897024</v>
      </c>
      <c r="K5" s="43">
        <f t="shared" si="0"/>
        <v>8206222</v>
      </c>
      <c r="L5" s="43">
        <f t="shared" si="0"/>
        <v>12354533</v>
      </c>
      <c r="M5" s="43">
        <f t="shared" si="0"/>
        <v>16015053</v>
      </c>
      <c r="N5" s="43">
        <f t="shared" si="0"/>
        <v>36575808</v>
      </c>
      <c r="O5" s="43">
        <f t="shared" si="0"/>
        <v>8782610</v>
      </c>
      <c r="P5" s="43">
        <f t="shared" si="0"/>
        <v>14254786</v>
      </c>
      <c r="Q5" s="43">
        <f t="shared" si="0"/>
        <v>11472633</v>
      </c>
      <c r="R5" s="43">
        <f t="shared" si="0"/>
        <v>34510029</v>
      </c>
      <c r="S5" s="43">
        <f t="shared" si="0"/>
        <v>5584072</v>
      </c>
      <c r="T5" s="43">
        <f t="shared" si="0"/>
        <v>4757483</v>
      </c>
      <c r="U5" s="43">
        <f t="shared" si="0"/>
        <v>14740148</v>
      </c>
      <c r="V5" s="43">
        <f t="shared" si="0"/>
        <v>25081703</v>
      </c>
      <c r="W5" s="43">
        <f t="shared" si="0"/>
        <v>107064564</v>
      </c>
      <c r="X5" s="43">
        <f t="shared" si="0"/>
        <v>202834707</v>
      </c>
      <c r="Y5" s="43">
        <f t="shared" si="0"/>
        <v>-95770143</v>
      </c>
      <c r="Z5" s="44">
        <f>+IF(X5&lt;&gt;0,+(Y5/X5)*100,0)</f>
        <v>-47.21585591365288</v>
      </c>
      <c r="AA5" s="45">
        <f>SUM(AA11:AA18)</f>
        <v>202834707</v>
      </c>
    </row>
    <row r="6" spans="1:27" ht="13.5">
      <c r="A6" s="46" t="s">
        <v>32</v>
      </c>
      <c r="B6" s="47"/>
      <c r="C6" s="9">
        <v>58898607</v>
      </c>
      <c r="D6" s="10"/>
      <c r="E6" s="11">
        <v>56408980</v>
      </c>
      <c r="F6" s="11">
        <v>66145155</v>
      </c>
      <c r="G6" s="11"/>
      <c r="H6" s="11">
        <v>47813</v>
      </c>
      <c r="I6" s="11">
        <v>6525250</v>
      </c>
      <c r="J6" s="11">
        <v>6573063</v>
      </c>
      <c r="K6" s="11">
        <v>4461020</v>
      </c>
      <c r="L6" s="11">
        <v>9517628</v>
      </c>
      <c r="M6" s="11">
        <v>11413144</v>
      </c>
      <c r="N6" s="11">
        <v>25391792</v>
      </c>
      <c r="O6" s="11">
        <v>1023376</v>
      </c>
      <c r="P6" s="11">
        <v>4700074</v>
      </c>
      <c r="Q6" s="11">
        <v>4334512</v>
      </c>
      <c r="R6" s="11">
        <v>10057962</v>
      </c>
      <c r="S6" s="11">
        <v>3168543</v>
      </c>
      <c r="T6" s="11">
        <v>682929</v>
      </c>
      <c r="U6" s="11">
        <v>6440921</v>
      </c>
      <c r="V6" s="11">
        <v>10292393</v>
      </c>
      <c r="W6" s="11">
        <v>52315210</v>
      </c>
      <c r="X6" s="11">
        <v>66145155</v>
      </c>
      <c r="Y6" s="11">
        <v>-13829945</v>
      </c>
      <c r="Z6" s="2">
        <v>-20.91</v>
      </c>
      <c r="AA6" s="15">
        <v>66145155</v>
      </c>
    </row>
    <row r="7" spans="1:27" ht="13.5">
      <c r="A7" s="46" t="s">
        <v>33</v>
      </c>
      <c r="B7" s="47"/>
      <c r="C7" s="9">
        <v>20136387</v>
      </c>
      <c r="D7" s="10"/>
      <c r="E7" s="11">
        <v>32250000</v>
      </c>
      <c r="F7" s="11">
        <v>34866950</v>
      </c>
      <c r="G7" s="11">
        <v>656801</v>
      </c>
      <c r="H7" s="11">
        <v>336867</v>
      </c>
      <c r="I7" s="11">
        <v>466545</v>
      </c>
      <c r="J7" s="11">
        <v>1460213</v>
      </c>
      <c r="K7" s="11">
        <v>327873</v>
      </c>
      <c r="L7" s="11">
        <v>651440</v>
      </c>
      <c r="M7" s="11">
        <v>318024</v>
      </c>
      <c r="N7" s="11">
        <v>1297337</v>
      </c>
      <c r="O7" s="11">
        <v>5134260</v>
      </c>
      <c r="P7" s="11">
        <v>511851</v>
      </c>
      <c r="Q7" s="11">
        <v>5586802</v>
      </c>
      <c r="R7" s="11">
        <v>11232913</v>
      </c>
      <c r="S7" s="11">
        <v>324666</v>
      </c>
      <c r="T7" s="11">
        <v>5130</v>
      </c>
      <c r="U7" s="11">
        <v>2562843</v>
      </c>
      <c r="V7" s="11">
        <v>2892639</v>
      </c>
      <c r="W7" s="11">
        <v>16883102</v>
      </c>
      <c r="X7" s="11">
        <v>34866950</v>
      </c>
      <c r="Y7" s="11">
        <v>-17983848</v>
      </c>
      <c r="Z7" s="2">
        <v>-51.58</v>
      </c>
      <c r="AA7" s="15">
        <v>34866950</v>
      </c>
    </row>
    <row r="8" spans="1:27" ht="13.5">
      <c r="A8" s="46" t="s">
        <v>34</v>
      </c>
      <c r="B8" s="47"/>
      <c r="C8" s="9">
        <v>20043519</v>
      </c>
      <c r="D8" s="10"/>
      <c r="E8" s="11">
        <v>7475000</v>
      </c>
      <c r="F8" s="11">
        <v>21207666</v>
      </c>
      <c r="G8" s="11">
        <v>85608</v>
      </c>
      <c r="H8" s="11">
        <v>355319</v>
      </c>
      <c r="I8" s="11">
        <v>358548</v>
      </c>
      <c r="J8" s="11">
        <v>799475</v>
      </c>
      <c r="K8" s="11">
        <v>775793</v>
      </c>
      <c r="L8" s="11">
        <v>399632</v>
      </c>
      <c r="M8" s="11">
        <v>601919</v>
      </c>
      <c r="N8" s="11">
        <v>1777344</v>
      </c>
      <c r="O8" s="11">
        <v>289633</v>
      </c>
      <c r="P8" s="11">
        <v>2073867</v>
      </c>
      <c r="Q8" s="11">
        <v>296651</v>
      </c>
      <c r="R8" s="11">
        <v>2660151</v>
      </c>
      <c r="S8" s="11">
        <v>575115</v>
      </c>
      <c r="T8" s="11">
        <v>2101328</v>
      </c>
      <c r="U8" s="11">
        <v>1633187</v>
      </c>
      <c r="V8" s="11">
        <v>4309630</v>
      </c>
      <c r="W8" s="11">
        <v>9546600</v>
      </c>
      <c r="X8" s="11">
        <v>21207666</v>
      </c>
      <c r="Y8" s="11">
        <v>-11661066</v>
      </c>
      <c r="Z8" s="2">
        <v>-54.99</v>
      </c>
      <c r="AA8" s="15">
        <v>21207666</v>
      </c>
    </row>
    <row r="9" spans="1:27" ht="13.5">
      <c r="A9" s="46" t="s">
        <v>35</v>
      </c>
      <c r="B9" s="47"/>
      <c r="C9" s="9">
        <v>23021917</v>
      </c>
      <c r="D9" s="10"/>
      <c r="E9" s="11">
        <v>12669700</v>
      </c>
      <c r="F9" s="11">
        <v>32281190</v>
      </c>
      <c r="G9" s="11">
        <v>48</v>
      </c>
      <c r="H9" s="11">
        <v>422122</v>
      </c>
      <c r="I9" s="11">
        <v>205538</v>
      </c>
      <c r="J9" s="11">
        <v>627708</v>
      </c>
      <c r="K9" s="11">
        <v>223119</v>
      </c>
      <c r="L9" s="11">
        <v>77277</v>
      </c>
      <c r="M9" s="11">
        <v>716511</v>
      </c>
      <c r="N9" s="11">
        <v>1016907</v>
      </c>
      <c r="O9" s="11">
        <v>172921</v>
      </c>
      <c r="P9" s="11">
        <v>4423464</v>
      </c>
      <c r="Q9" s="11">
        <v>438546</v>
      </c>
      <c r="R9" s="11">
        <v>5034931</v>
      </c>
      <c r="S9" s="11">
        <v>41183</v>
      </c>
      <c r="T9" s="11">
        <v>312297</v>
      </c>
      <c r="U9" s="11">
        <v>2321010</v>
      </c>
      <c r="V9" s="11">
        <v>2674490</v>
      </c>
      <c r="W9" s="11">
        <v>9354036</v>
      </c>
      <c r="X9" s="11">
        <v>32281190</v>
      </c>
      <c r="Y9" s="11">
        <v>-22927154</v>
      </c>
      <c r="Z9" s="2">
        <v>-71.02</v>
      </c>
      <c r="AA9" s="15">
        <v>32281190</v>
      </c>
    </row>
    <row r="10" spans="1:27" ht="13.5">
      <c r="A10" s="46" t="s">
        <v>36</v>
      </c>
      <c r="B10" s="47"/>
      <c r="C10" s="9">
        <v>3286472</v>
      </c>
      <c r="D10" s="10"/>
      <c r="E10" s="11">
        <v>1750000</v>
      </c>
      <c r="F10" s="11">
        <v>3745000</v>
      </c>
      <c r="G10" s="11"/>
      <c r="H10" s="11"/>
      <c r="I10" s="11">
        <v>544972</v>
      </c>
      <c r="J10" s="11">
        <v>544972</v>
      </c>
      <c r="K10" s="11">
        <v>438689</v>
      </c>
      <c r="L10" s="11">
        <v>507909</v>
      </c>
      <c r="M10" s="11"/>
      <c r="N10" s="11">
        <v>946598</v>
      </c>
      <c r="O10" s="11">
        <v>80000</v>
      </c>
      <c r="P10" s="11">
        <v>583367</v>
      </c>
      <c r="Q10" s="11">
        <v>139980</v>
      </c>
      <c r="R10" s="11">
        <v>803347</v>
      </c>
      <c r="S10" s="11">
        <v>120075</v>
      </c>
      <c r="T10" s="11">
        <v>45516</v>
      </c>
      <c r="U10" s="11">
        <v>203324</v>
      </c>
      <c r="V10" s="11">
        <v>368915</v>
      </c>
      <c r="W10" s="11">
        <v>2663832</v>
      </c>
      <c r="X10" s="11">
        <v>3745000</v>
      </c>
      <c r="Y10" s="11">
        <v>-1081168</v>
      </c>
      <c r="Z10" s="2">
        <v>-28.87</v>
      </c>
      <c r="AA10" s="15">
        <v>3745000</v>
      </c>
    </row>
    <row r="11" spans="1:27" ht="13.5">
      <c r="A11" s="48" t="s">
        <v>37</v>
      </c>
      <c r="B11" s="47"/>
      <c r="C11" s="49">
        <f aca="true" t="shared" si="1" ref="C11:Y11">SUM(C6:C10)</f>
        <v>125386902</v>
      </c>
      <c r="D11" s="50">
        <f t="shared" si="1"/>
        <v>0</v>
      </c>
      <c r="E11" s="51">
        <f t="shared" si="1"/>
        <v>110553680</v>
      </c>
      <c r="F11" s="51">
        <f t="shared" si="1"/>
        <v>158245961</v>
      </c>
      <c r="G11" s="51">
        <f t="shared" si="1"/>
        <v>742457</v>
      </c>
      <c r="H11" s="51">
        <f t="shared" si="1"/>
        <v>1162121</v>
      </c>
      <c r="I11" s="51">
        <f t="shared" si="1"/>
        <v>8100853</v>
      </c>
      <c r="J11" s="51">
        <f t="shared" si="1"/>
        <v>10005431</v>
      </c>
      <c r="K11" s="51">
        <f t="shared" si="1"/>
        <v>6226494</v>
      </c>
      <c r="L11" s="51">
        <f t="shared" si="1"/>
        <v>11153886</v>
      </c>
      <c r="M11" s="51">
        <f t="shared" si="1"/>
        <v>13049598</v>
      </c>
      <c r="N11" s="51">
        <f t="shared" si="1"/>
        <v>30429978</v>
      </c>
      <c r="O11" s="51">
        <f t="shared" si="1"/>
        <v>6700190</v>
      </c>
      <c r="P11" s="51">
        <f t="shared" si="1"/>
        <v>12292623</v>
      </c>
      <c r="Q11" s="51">
        <f t="shared" si="1"/>
        <v>10796491</v>
      </c>
      <c r="R11" s="51">
        <f t="shared" si="1"/>
        <v>29789304</v>
      </c>
      <c r="S11" s="51">
        <f t="shared" si="1"/>
        <v>4229582</v>
      </c>
      <c r="T11" s="51">
        <f t="shared" si="1"/>
        <v>3147200</v>
      </c>
      <c r="U11" s="51">
        <f t="shared" si="1"/>
        <v>13161285</v>
      </c>
      <c r="V11" s="51">
        <f t="shared" si="1"/>
        <v>20538067</v>
      </c>
      <c r="W11" s="51">
        <f t="shared" si="1"/>
        <v>90762780</v>
      </c>
      <c r="X11" s="51">
        <f t="shared" si="1"/>
        <v>158245961</v>
      </c>
      <c r="Y11" s="51">
        <f t="shared" si="1"/>
        <v>-67483181</v>
      </c>
      <c r="Z11" s="52">
        <f>+IF(X11&lt;&gt;0,+(Y11/X11)*100,0)</f>
        <v>-42.64448872726679</v>
      </c>
      <c r="AA11" s="53">
        <f>SUM(AA6:AA10)</f>
        <v>158245961</v>
      </c>
    </row>
    <row r="12" spans="1:27" ht="13.5">
      <c r="A12" s="54" t="s">
        <v>38</v>
      </c>
      <c r="B12" s="35"/>
      <c r="C12" s="9">
        <v>33917257</v>
      </c>
      <c r="D12" s="10"/>
      <c r="E12" s="11">
        <v>9520000</v>
      </c>
      <c r="F12" s="11">
        <v>13115920</v>
      </c>
      <c r="G12" s="11"/>
      <c r="H12" s="11"/>
      <c r="I12" s="11">
        <v>48</v>
      </c>
      <c r="J12" s="11">
        <v>48</v>
      </c>
      <c r="K12" s="11">
        <v>1403862</v>
      </c>
      <c r="L12" s="11">
        <v>440253</v>
      </c>
      <c r="M12" s="11">
        <v>1824301</v>
      </c>
      <c r="N12" s="11">
        <v>3668416</v>
      </c>
      <c r="O12" s="11">
        <v>749520</v>
      </c>
      <c r="P12" s="11">
        <v>1949855</v>
      </c>
      <c r="Q12" s="11"/>
      <c r="R12" s="11">
        <v>2699375</v>
      </c>
      <c r="S12" s="11">
        <v>499644</v>
      </c>
      <c r="T12" s="11">
        <v>297781</v>
      </c>
      <c r="U12" s="11">
        <v>411191</v>
      </c>
      <c r="V12" s="11">
        <v>1208616</v>
      </c>
      <c r="W12" s="11">
        <v>7576455</v>
      </c>
      <c r="X12" s="11">
        <v>13115920</v>
      </c>
      <c r="Y12" s="11">
        <v>-5539465</v>
      </c>
      <c r="Z12" s="2">
        <v>-42.23</v>
      </c>
      <c r="AA12" s="15">
        <v>13115920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105551716</v>
      </c>
      <c r="D15" s="10"/>
      <c r="E15" s="11">
        <v>14692000</v>
      </c>
      <c r="F15" s="11">
        <v>31472826</v>
      </c>
      <c r="G15" s="11">
        <v>46682</v>
      </c>
      <c r="H15" s="11">
        <v>791570</v>
      </c>
      <c r="I15" s="11">
        <v>53293</v>
      </c>
      <c r="J15" s="11">
        <v>891545</v>
      </c>
      <c r="K15" s="11">
        <v>575866</v>
      </c>
      <c r="L15" s="11">
        <v>760394</v>
      </c>
      <c r="M15" s="11">
        <v>1141154</v>
      </c>
      <c r="N15" s="11">
        <v>2477414</v>
      </c>
      <c r="O15" s="11">
        <v>1332900</v>
      </c>
      <c r="P15" s="11">
        <v>12308</v>
      </c>
      <c r="Q15" s="11">
        <v>676142</v>
      </c>
      <c r="R15" s="11">
        <v>2021350</v>
      </c>
      <c r="S15" s="11">
        <v>854846</v>
      </c>
      <c r="T15" s="11">
        <v>1312502</v>
      </c>
      <c r="U15" s="11">
        <v>1167672</v>
      </c>
      <c r="V15" s="11">
        <v>3335020</v>
      </c>
      <c r="W15" s="11">
        <v>8725329</v>
      </c>
      <c r="X15" s="11">
        <v>31472826</v>
      </c>
      <c r="Y15" s="11">
        <v>-22747497</v>
      </c>
      <c r="Z15" s="2">
        <v>-72.28</v>
      </c>
      <c r="AA15" s="15">
        <v>31472826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1010955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41368382</v>
      </c>
      <c r="D20" s="59">
        <f t="shared" si="2"/>
        <v>0</v>
      </c>
      <c r="E20" s="60">
        <f t="shared" si="2"/>
        <v>53133500</v>
      </c>
      <c r="F20" s="60">
        <f t="shared" si="2"/>
        <v>61399770</v>
      </c>
      <c r="G20" s="60">
        <f t="shared" si="2"/>
        <v>215746</v>
      </c>
      <c r="H20" s="60">
        <f t="shared" si="2"/>
        <v>4806802</v>
      </c>
      <c r="I20" s="60">
        <f t="shared" si="2"/>
        <v>4212661</v>
      </c>
      <c r="J20" s="60">
        <f t="shared" si="2"/>
        <v>9235209</v>
      </c>
      <c r="K20" s="60">
        <f t="shared" si="2"/>
        <v>2265680</v>
      </c>
      <c r="L20" s="60">
        <f t="shared" si="2"/>
        <v>5681955</v>
      </c>
      <c r="M20" s="60">
        <f t="shared" si="2"/>
        <v>9116113</v>
      </c>
      <c r="N20" s="60">
        <f t="shared" si="2"/>
        <v>17063748</v>
      </c>
      <c r="O20" s="60">
        <f t="shared" si="2"/>
        <v>1274667</v>
      </c>
      <c r="P20" s="60">
        <f t="shared" si="2"/>
        <v>4904054</v>
      </c>
      <c r="Q20" s="60">
        <f t="shared" si="2"/>
        <v>13703735</v>
      </c>
      <c r="R20" s="60">
        <f t="shared" si="2"/>
        <v>19882456</v>
      </c>
      <c r="S20" s="60">
        <f t="shared" si="2"/>
        <v>2667758</v>
      </c>
      <c r="T20" s="60">
        <f t="shared" si="2"/>
        <v>3438725</v>
      </c>
      <c r="U20" s="60">
        <f t="shared" si="2"/>
        <v>8458936</v>
      </c>
      <c r="V20" s="60">
        <f t="shared" si="2"/>
        <v>14565419</v>
      </c>
      <c r="W20" s="60">
        <f t="shared" si="2"/>
        <v>60746832</v>
      </c>
      <c r="X20" s="60">
        <f t="shared" si="2"/>
        <v>61399770</v>
      </c>
      <c r="Y20" s="60">
        <f t="shared" si="2"/>
        <v>-652938</v>
      </c>
      <c r="Z20" s="61">
        <f>+IF(X20&lt;&gt;0,+(Y20/X20)*100,0)</f>
        <v>-1.0634209216093153</v>
      </c>
      <c r="AA20" s="62">
        <f>SUM(AA26:AA33)</f>
        <v>61399770</v>
      </c>
    </row>
    <row r="21" spans="1:27" ht="13.5">
      <c r="A21" s="46" t="s">
        <v>32</v>
      </c>
      <c r="B21" s="47"/>
      <c r="C21" s="9">
        <v>11526508</v>
      </c>
      <c r="D21" s="10"/>
      <c r="E21" s="11">
        <v>11460000</v>
      </c>
      <c r="F21" s="11">
        <v>12557620</v>
      </c>
      <c r="G21" s="11">
        <v>63113</v>
      </c>
      <c r="H21" s="11">
        <v>975997</v>
      </c>
      <c r="I21" s="11">
        <v>3160302</v>
      </c>
      <c r="J21" s="11">
        <v>4199412</v>
      </c>
      <c r="K21" s="11">
        <v>959668</v>
      </c>
      <c r="L21" s="11">
        <v>3370193</v>
      </c>
      <c r="M21" s="11">
        <v>4292418</v>
      </c>
      <c r="N21" s="11">
        <v>8622279</v>
      </c>
      <c r="O21" s="11">
        <v>153268</v>
      </c>
      <c r="P21" s="11">
        <v>346694</v>
      </c>
      <c r="Q21" s="11">
        <v>1955638</v>
      </c>
      <c r="R21" s="11">
        <v>2455600</v>
      </c>
      <c r="S21" s="11">
        <v>199941</v>
      </c>
      <c r="T21" s="11">
        <v>31100</v>
      </c>
      <c r="U21" s="11">
        <v>52919</v>
      </c>
      <c r="V21" s="11">
        <v>283960</v>
      </c>
      <c r="W21" s="11">
        <v>15561251</v>
      </c>
      <c r="X21" s="11">
        <v>12557620</v>
      </c>
      <c r="Y21" s="11">
        <v>3003631</v>
      </c>
      <c r="Z21" s="2">
        <v>23.92</v>
      </c>
      <c r="AA21" s="15">
        <v>12557620</v>
      </c>
    </row>
    <row r="22" spans="1:27" ht="13.5">
      <c r="A22" s="46" t="s">
        <v>33</v>
      </c>
      <c r="B22" s="47"/>
      <c r="C22" s="9">
        <v>11017075</v>
      </c>
      <c r="D22" s="10"/>
      <c r="E22" s="11">
        <v>13250000</v>
      </c>
      <c r="F22" s="11">
        <v>15805000</v>
      </c>
      <c r="G22" s="11">
        <v>110185</v>
      </c>
      <c r="H22" s="11">
        <v>1684862</v>
      </c>
      <c r="I22" s="11">
        <v>282453</v>
      </c>
      <c r="J22" s="11">
        <v>2077500</v>
      </c>
      <c r="K22" s="11">
        <v>82995</v>
      </c>
      <c r="L22" s="11">
        <v>7611</v>
      </c>
      <c r="M22" s="11">
        <v>1568481</v>
      </c>
      <c r="N22" s="11">
        <v>1659087</v>
      </c>
      <c r="O22" s="11">
        <v>28583</v>
      </c>
      <c r="P22" s="11">
        <v>2062577</v>
      </c>
      <c r="Q22" s="11">
        <v>432853</v>
      </c>
      <c r="R22" s="11">
        <v>2524013</v>
      </c>
      <c r="S22" s="11">
        <v>243226</v>
      </c>
      <c r="T22" s="11">
        <v>708031</v>
      </c>
      <c r="U22" s="11">
        <v>2103334</v>
      </c>
      <c r="V22" s="11">
        <v>3054591</v>
      </c>
      <c r="W22" s="11">
        <v>9315191</v>
      </c>
      <c r="X22" s="11">
        <v>15805000</v>
      </c>
      <c r="Y22" s="11">
        <v>-6489809</v>
      </c>
      <c r="Z22" s="2">
        <v>-41.06</v>
      </c>
      <c r="AA22" s="15">
        <v>15805000</v>
      </c>
    </row>
    <row r="23" spans="1:27" ht="13.5">
      <c r="A23" s="46" t="s">
        <v>34</v>
      </c>
      <c r="B23" s="47"/>
      <c r="C23" s="9">
        <v>3060597</v>
      </c>
      <c r="D23" s="10"/>
      <c r="E23" s="11">
        <v>4860000</v>
      </c>
      <c r="F23" s="11">
        <v>4820000</v>
      </c>
      <c r="G23" s="11">
        <v>3538</v>
      </c>
      <c r="H23" s="11">
        <v>320535</v>
      </c>
      <c r="I23" s="11">
        <v>304298</v>
      </c>
      <c r="J23" s="11">
        <v>628371</v>
      </c>
      <c r="K23" s="11">
        <v>440353</v>
      </c>
      <c r="L23" s="11">
        <v>359126</v>
      </c>
      <c r="M23" s="11">
        <v>574102</v>
      </c>
      <c r="N23" s="11">
        <v>1373581</v>
      </c>
      <c r="O23" s="11">
        <v>69109</v>
      </c>
      <c r="P23" s="11">
        <v>336659</v>
      </c>
      <c r="Q23" s="11">
        <v>313012</v>
      </c>
      <c r="R23" s="11">
        <v>718780</v>
      </c>
      <c r="S23" s="11">
        <v>161636</v>
      </c>
      <c r="T23" s="11">
        <v>325647</v>
      </c>
      <c r="U23" s="11">
        <v>733469</v>
      </c>
      <c r="V23" s="11">
        <v>1220752</v>
      </c>
      <c r="W23" s="11">
        <v>3941484</v>
      </c>
      <c r="X23" s="11">
        <v>4820000</v>
      </c>
      <c r="Y23" s="11">
        <v>-878516</v>
      </c>
      <c r="Z23" s="2">
        <v>-18.23</v>
      </c>
      <c r="AA23" s="15">
        <v>4820000</v>
      </c>
    </row>
    <row r="24" spans="1:27" ht="13.5">
      <c r="A24" s="46" t="s">
        <v>35</v>
      </c>
      <c r="B24" s="47"/>
      <c r="C24" s="9">
        <v>406622</v>
      </c>
      <c r="D24" s="10"/>
      <c r="E24" s="11">
        <v>680000</v>
      </c>
      <c r="F24" s="11">
        <v>3731500</v>
      </c>
      <c r="G24" s="11"/>
      <c r="H24" s="11">
        <v>1305260</v>
      </c>
      <c r="I24" s="11">
        <v>38352</v>
      </c>
      <c r="J24" s="11">
        <v>1343612</v>
      </c>
      <c r="K24" s="11">
        <v>16</v>
      </c>
      <c r="L24" s="11">
        <v>772001</v>
      </c>
      <c r="M24" s="11">
        <v>1102382</v>
      </c>
      <c r="N24" s="11">
        <v>1874399</v>
      </c>
      <c r="O24" s="11">
        <v>95743</v>
      </c>
      <c r="P24" s="11">
        <v>10064</v>
      </c>
      <c r="Q24" s="11">
        <v>1561743</v>
      </c>
      <c r="R24" s="11">
        <v>1667550</v>
      </c>
      <c r="S24" s="11">
        <v>732786</v>
      </c>
      <c r="T24" s="11">
        <v>836970</v>
      </c>
      <c r="U24" s="11">
        <v>1368516</v>
      </c>
      <c r="V24" s="11">
        <v>2938272</v>
      </c>
      <c r="W24" s="11">
        <v>7823833</v>
      </c>
      <c r="X24" s="11">
        <v>3731500</v>
      </c>
      <c r="Y24" s="11">
        <v>4092333</v>
      </c>
      <c r="Z24" s="2">
        <v>109.67</v>
      </c>
      <c r="AA24" s="15">
        <v>3731500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70000</v>
      </c>
      <c r="P25" s="11">
        <v>130000</v>
      </c>
      <c r="Q25" s="11"/>
      <c r="R25" s="11">
        <v>200000</v>
      </c>
      <c r="S25" s="11"/>
      <c r="T25" s="11"/>
      <c r="U25" s="11"/>
      <c r="V25" s="11"/>
      <c r="W25" s="11">
        <v>200000</v>
      </c>
      <c r="X25" s="11"/>
      <c r="Y25" s="11">
        <v>200000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26010802</v>
      </c>
      <c r="D26" s="50">
        <f t="shared" si="3"/>
        <v>0</v>
      </c>
      <c r="E26" s="51">
        <f t="shared" si="3"/>
        <v>30250000</v>
      </c>
      <c r="F26" s="51">
        <f t="shared" si="3"/>
        <v>36914120</v>
      </c>
      <c r="G26" s="51">
        <f t="shared" si="3"/>
        <v>176836</v>
      </c>
      <c r="H26" s="51">
        <f t="shared" si="3"/>
        <v>4286654</v>
      </c>
      <c r="I26" s="51">
        <f t="shared" si="3"/>
        <v>3785405</v>
      </c>
      <c r="J26" s="51">
        <f t="shared" si="3"/>
        <v>8248895</v>
      </c>
      <c r="K26" s="51">
        <f t="shared" si="3"/>
        <v>1483032</v>
      </c>
      <c r="L26" s="51">
        <f t="shared" si="3"/>
        <v>4508931</v>
      </c>
      <c r="M26" s="51">
        <f t="shared" si="3"/>
        <v>7537383</v>
      </c>
      <c r="N26" s="51">
        <f t="shared" si="3"/>
        <v>13529346</v>
      </c>
      <c r="O26" s="51">
        <f t="shared" si="3"/>
        <v>416703</v>
      </c>
      <c r="P26" s="51">
        <f t="shared" si="3"/>
        <v>2885994</v>
      </c>
      <c r="Q26" s="51">
        <f t="shared" si="3"/>
        <v>4263246</v>
      </c>
      <c r="R26" s="51">
        <f t="shared" si="3"/>
        <v>7565943</v>
      </c>
      <c r="S26" s="51">
        <f t="shared" si="3"/>
        <v>1337589</v>
      </c>
      <c r="T26" s="51">
        <f t="shared" si="3"/>
        <v>1901748</v>
      </c>
      <c r="U26" s="51">
        <f t="shared" si="3"/>
        <v>4258238</v>
      </c>
      <c r="V26" s="51">
        <f t="shared" si="3"/>
        <v>7497575</v>
      </c>
      <c r="W26" s="51">
        <f t="shared" si="3"/>
        <v>36841759</v>
      </c>
      <c r="X26" s="51">
        <f t="shared" si="3"/>
        <v>36914120</v>
      </c>
      <c r="Y26" s="51">
        <f t="shared" si="3"/>
        <v>-72361</v>
      </c>
      <c r="Z26" s="52">
        <f>+IF(X26&lt;&gt;0,+(Y26/X26)*100,0)</f>
        <v>-0.19602526079451438</v>
      </c>
      <c r="AA26" s="53">
        <f>SUM(AA21:AA25)</f>
        <v>36914120</v>
      </c>
    </row>
    <row r="27" spans="1:27" ht="13.5">
      <c r="A27" s="54" t="s">
        <v>38</v>
      </c>
      <c r="B27" s="64"/>
      <c r="C27" s="9">
        <v>3746808</v>
      </c>
      <c r="D27" s="10"/>
      <c r="E27" s="11">
        <v>3620000</v>
      </c>
      <c r="F27" s="11">
        <v>3985000</v>
      </c>
      <c r="G27" s="11"/>
      <c r="H27" s="11">
        <v>241630</v>
      </c>
      <c r="I27" s="11">
        <v>52351</v>
      </c>
      <c r="J27" s="11">
        <v>293981</v>
      </c>
      <c r="K27" s="11">
        <v>102088</v>
      </c>
      <c r="L27" s="11">
        <v>505568</v>
      </c>
      <c r="M27" s="11">
        <v>19164</v>
      </c>
      <c r="N27" s="11">
        <v>626820</v>
      </c>
      <c r="O27" s="11">
        <v>90662</v>
      </c>
      <c r="P27" s="11">
        <v>263391</v>
      </c>
      <c r="Q27" s="11">
        <v>1491528</v>
      </c>
      <c r="R27" s="11">
        <v>1845581</v>
      </c>
      <c r="S27" s="11">
        <v>532121</v>
      </c>
      <c r="T27" s="11">
        <v>187839</v>
      </c>
      <c r="U27" s="11">
        <v>1512761</v>
      </c>
      <c r="V27" s="11">
        <v>2232721</v>
      </c>
      <c r="W27" s="11">
        <v>4999103</v>
      </c>
      <c r="X27" s="11">
        <v>3985000</v>
      </c>
      <c r="Y27" s="11">
        <v>1014103</v>
      </c>
      <c r="Z27" s="2">
        <v>25.45</v>
      </c>
      <c r="AA27" s="15">
        <v>3985000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11610772</v>
      </c>
      <c r="D30" s="10"/>
      <c r="E30" s="11">
        <v>18829500</v>
      </c>
      <c r="F30" s="11">
        <v>20500650</v>
      </c>
      <c r="G30" s="11">
        <v>38910</v>
      </c>
      <c r="H30" s="11">
        <v>278518</v>
      </c>
      <c r="I30" s="11">
        <v>374905</v>
      </c>
      <c r="J30" s="11">
        <v>692333</v>
      </c>
      <c r="K30" s="11">
        <v>680560</v>
      </c>
      <c r="L30" s="11">
        <v>667456</v>
      </c>
      <c r="M30" s="11">
        <v>1559566</v>
      </c>
      <c r="N30" s="11">
        <v>2907582</v>
      </c>
      <c r="O30" s="11">
        <v>767302</v>
      </c>
      <c r="P30" s="11">
        <v>1754669</v>
      </c>
      <c r="Q30" s="11">
        <v>7948961</v>
      </c>
      <c r="R30" s="11">
        <v>10470932</v>
      </c>
      <c r="S30" s="11">
        <v>798048</v>
      </c>
      <c r="T30" s="11">
        <v>1349138</v>
      </c>
      <c r="U30" s="11">
        <v>2687937</v>
      </c>
      <c r="V30" s="11">
        <v>4835123</v>
      </c>
      <c r="W30" s="11">
        <v>18905970</v>
      </c>
      <c r="X30" s="11">
        <v>20500650</v>
      </c>
      <c r="Y30" s="11">
        <v>-1594680</v>
      </c>
      <c r="Z30" s="2">
        <v>-7.78</v>
      </c>
      <c r="AA30" s="15">
        <v>20500650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434000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70425115</v>
      </c>
      <c r="D36" s="10">
        <f t="shared" si="4"/>
        <v>0</v>
      </c>
      <c r="E36" s="11">
        <f t="shared" si="4"/>
        <v>67868980</v>
      </c>
      <c r="F36" s="11">
        <f t="shared" si="4"/>
        <v>78702775</v>
      </c>
      <c r="G36" s="11">
        <f t="shared" si="4"/>
        <v>63113</v>
      </c>
      <c r="H36" s="11">
        <f t="shared" si="4"/>
        <v>1023810</v>
      </c>
      <c r="I36" s="11">
        <f t="shared" si="4"/>
        <v>9685552</v>
      </c>
      <c r="J36" s="11">
        <f t="shared" si="4"/>
        <v>10772475</v>
      </c>
      <c r="K36" s="11">
        <f t="shared" si="4"/>
        <v>5420688</v>
      </c>
      <c r="L36" s="11">
        <f t="shared" si="4"/>
        <v>12887821</v>
      </c>
      <c r="M36" s="11">
        <f t="shared" si="4"/>
        <v>15705562</v>
      </c>
      <c r="N36" s="11">
        <f t="shared" si="4"/>
        <v>34014071</v>
      </c>
      <c r="O36" s="11">
        <f t="shared" si="4"/>
        <v>1176644</v>
      </c>
      <c r="P36" s="11">
        <f t="shared" si="4"/>
        <v>5046768</v>
      </c>
      <c r="Q36" s="11">
        <f t="shared" si="4"/>
        <v>6290150</v>
      </c>
      <c r="R36" s="11">
        <f t="shared" si="4"/>
        <v>12513562</v>
      </c>
      <c r="S36" s="11">
        <f t="shared" si="4"/>
        <v>3368484</v>
      </c>
      <c r="T36" s="11">
        <f t="shared" si="4"/>
        <v>714029</v>
      </c>
      <c r="U36" s="11">
        <f t="shared" si="4"/>
        <v>6493840</v>
      </c>
      <c r="V36" s="11">
        <f t="shared" si="4"/>
        <v>10576353</v>
      </c>
      <c r="W36" s="11">
        <f t="shared" si="4"/>
        <v>67876461</v>
      </c>
      <c r="X36" s="11">
        <f t="shared" si="4"/>
        <v>78702775</v>
      </c>
      <c r="Y36" s="11">
        <f t="shared" si="4"/>
        <v>-10826314</v>
      </c>
      <c r="Z36" s="2">
        <f aca="true" t="shared" si="5" ref="Z36:Z49">+IF(X36&lt;&gt;0,+(Y36/X36)*100,0)</f>
        <v>-13.75594952020434</v>
      </c>
      <c r="AA36" s="15">
        <f>AA6+AA21</f>
        <v>78702775</v>
      </c>
    </row>
    <row r="37" spans="1:27" ht="13.5">
      <c r="A37" s="46" t="s">
        <v>33</v>
      </c>
      <c r="B37" s="47"/>
      <c r="C37" s="9">
        <f t="shared" si="4"/>
        <v>31153462</v>
      </c>
      <c r="D37" s="10">
        <f t="shared" si="4"/>
        <v>0</v>
      </c>
      <c r="E37" s="11">
        <f t="shared" si="4"/>
        <v>45500000</v>
      </c>
      <c r="F37" s="11">
        <f t="shared" si="4"/>
        <v>50671950</v>
      </c>
      <c r="G37" s="11">
        <f t="shared" si="4"/>
        <v>766986</v>
      </c>
      <c r="H37" s="11">
        <f t="shared" si="4"/>
        <v>2021729</v>
      </c>
      <c r="I37" s="11">
        <f t="shared" si="4"/>
        <v>748998</v>
      </c>
      <c r="J37" s="11">
        <f t="shared" si="4"/>
        <v>3537713</v>
      </c>
      <c r="K37" s="11">
        <f t="shared" si="4"/>
        <v>410868</v>
      </c>
      <c r="L37" s="11">
        <f t="shared" si="4"/>
        <v>659051</v>
      </c>
      <c r="M37" s="11">
        <f t="shared" si="4"/>
        <v>1886505</v>
      </c>
      <c r="N37" s="11">
        <f t="shared" si="4"/>
        <v>2956424</v>
      </c>
      <c r="O37" s="11">
        <f t="shared" si="4"/>
        <v>5162843</v>
      </c>
      <c r="P37" s="11">
        <f t="shared" si="4"/>
        <v>2574428</v>
      </c>
      <c r="Q37" s="11">
        <f t="shared" si="4"/>
        <v>6019655</v>
      </c>
      <c r="R37" s="11">
        <f t="shared" si="4"/>
        <v>13756926</v>
      </c>
      <c r="S37" s="11">
        <f t="shared" si="4"/>
        <v>567892</v>
      </c>
      <c r="T37" s="11">
        <f t="shared" si="4"/>
        <v>713161</v>
      </c>
      <c r="U37" s="11">
        <f t="shared" si="4"/>
        <v>4666177</v>
      </c>
      <c r="V37" s="11">
        <f t="shared" si="4"/>
        <v>5947230</v>
      </c>
      <c r="W37" s="11">
        <f t="shared" si="4"/>
        <v>26198293</v>
      </c>
      <c r="X37" s="11">
        <f t="shared" si="4"/>
        <v>50671950</v>
      </c>
      <c r="Y37" s="11">
        <f t="shared" si="4"/>
        <v>-24473657</v>
      </c>
      <c r="Z37" s="2">
        <f t="shared" si="5"/>
        <v>-48.29823403283276</v>
      </c>
      <c r="AA37" s="15">
        <f>AA7+AA22</f>
        <v>50671950</v>
      </c>
    </row>
    <row r="38" spans="1:27" ht="13.5">
      <c r="A38" s="46" t="s">
        <v>34</v>
      </c>
      <c r="B38" s="47"/>
      <c r="C38" s="9">
        <f t="shared" si="4"/>
        <v>23104116</v>
      </c>
      <c r="D38" s="10">
        <f t="shared" si="4"/>
        <v>0</v>
      </c>
      <c r="E38" s="11">
        <f t="shared" si="4"/>
        <v>12335000</v>
      </c>
      <c r="F38" s="11">
        <f t="shared" si="4"/>
        <v>26027666</v>
      </c>
      <c r="G38" s="11">
        <f t="shared" si="4"/>
        <v>89146</v>
      </c>
      <c r="H38" s="11">
        <f t="shared" si="4"/>
        <v>675854</v>
      </c>
      <c r="I38" s="11">
        <f t="shared" si="4"/>
        <v>662846</v>
      </c>
      <c r="J38" s="11">
        <f t="shared" si="4"/>
        <v>1427846</v>
      </c>
      <c r="K38" s="11">
        <f t="shared" si="4"/>
        <v>1216146</v>
      </c>
      <c r="L38" s="11">
        <f t="shared" si="4"/>
        <v>758758</v>
      </c>
      <c r="M38" s="11">
        <f t="shared" si="4"/>
        <v>1176021</v>
      </c>
      <c r="N38" s="11">
        <f t="shared" si="4"/>
        <v>3150925</v>
      </c>
      <c r="O38" s="11">
        <f t="shared" si="4"/>
        <v>358742</v>
      </c>
      <c r="P38" s="11">
        <f t="shared" si="4"/>
        <v>2410526</v>
      </c>
      <c r="Q38" s="11">
        <f t="shared" si="4"/>
        <v>609663</v>
      </c>
      <c r="R38" s="11">
        <f t="shared" si="4"/>
        <v>3378931</v>
      </c>
      <c r="S38" s="11">
        <f t="shared" si="4"/>
        <v>736751</v>
      </c>
      <c r="T38" s="11">
        <f t="shared" si="4"/>
        <v>2426975</v>
      </c>
      <c r="U38" s="11">
        <f t="shared" si="4"/>
        <v>2366656</v>
      </c>
      <c r="V38" s="11">
        <f t="shared" si="4"/>
        <v>5530382</v>
      </c>
      <c r="W38" s="11">
        <f t="shared" si="4"/>
        <v>13488084</v>
      </c>
      <c r="X38" s="11">
        <f t="shared" si="4"/>
        <v>26027666</v>
      </c>
      <c r="Y38" s="11">
        <f t="shared" si="4"/>
        <v>-12539582</v>
      </c>
      <c r="Z38" s="2">
        <f t="shared" si="5"/>
        <v>-48.17789655053972</v>
      </c>
      <c r="AA38" s="15">
        <f>AA8+AA23</f>
        <v>26027666</v>
      </c>
    </row>
    <row r="39" spans="1:27" ht="13.5">
      <c r="A39" s="46" t="s">
        <v>35</v>
      </c>
      <c r="B39" s="47"/>
      <c r="C39" s="9">
        <f t="shared" si="4"/>
        <v>23428539</v>
      </c>
      <c r="D39" s="10">
        <f t="shared" si="4"/>
        <v>0</v>
      </c>
      <c r="E39" s="11">
        <f t="shared" si="4"/>
        <v>13349700</v>
      </c>
      <c r="F39" s="11">
        <f t="shared" si="4"/>
        <v>36012690</v>
      </c>
      <c r="G39" s="11">
        <f t="shared" si="4"/>
        <v>48</v>
      </c>
      <c r="H39" s="11">
        <f t="shared" si="4"/>
        <v>1727382</v>
      </c>
      <c r="I39" s="11">
        <f t="shared" si="4"/>
        <v>243890</v>
      </c>
      <c r="J39" s="11">
        <f t="shared" si="4"/>
        <v>1971320</v>
      </c>
      <c r="K39" s="11">
        <f t="shared" si="4"/>
        <v>223135</v>
      </c>
      <c r="L39" s="11">
        <f t="shared" si="4"/>
        <v>849278</v>
      </c>
      <c r="M39" s="11">
        <f t="shared" si="4"/>
        <v>1818893</v>
      </c>
      <c r="N39" s="11">
        <f t="shared" si="4"/>
        <v>2891306</v>
      </c>
      <c r="O39" s="11">
        <f t="shared" si="4"/>
        <v>268664</v>
      </c>
      <c r="P39" s="11">
        <f t="shared" si="4"/>
        <v>4433528</v>
      </c>
      <c r="Q39" s="11">
        <f t="shared" si="4"/>
        <v>2000289</v>
      </c>
      <c r="R39" s="11">
        <f t="shared" si="4"/>
        <v>6702481</v>
      </c>
      <c r="S39" s="11">
        <f t="shared" si="4"/>
        <v>773969</v>
      </c>
      <c r="T39" s="11">
        <f t="shared" si="4"/>
        <v>1149267</v>
      </c>
      <c r="U39" s="11">
        <f t="shared" si="4"/>
        <v>3689526</v>
      </c>
      <c r="V39" s="11">
        <f t="shared" si="4"/>
        <v>5612762</v>
      </c>
      <c r="W39" s="11">
        <f t="shared" si="4"/>
        <v>17177869</v>
      </c>
      <c r="X39" s="11">
        <f t="shared" si="4"/>
        <v>36012690</v>
      </c>
      <c r="Y39" s="11">
        <f t="shared" si="4"/>
        <v>-18834821</v>
      </c>
      <c r="Z39" s="2">
        <f t="shared" si="5"/>
        <v>-52.30051129199179</v>
      </c>
      <c r="AA39" s="15">
        <f>AA9+AA24</f>
        <v>36012690</v>
      </c>
    </row>
    <row r="40" spans="1:27" ht="13.5">
      <c r="A40" s="46" t="s">
        <v>36</v>
      </c>
      <c r="B40" s="47"/>
      <c r="C40" s="9">
        <f t="shared" si="4"/>
        <v>3286472</v>
      </c>
      <c r="D40" s="10">
        <f t="shared" si="4"/>
        <v>0</v>
      </c>
      <c r="E40" s="11">
        <f t="shared" si="4"/>
        <v>1750000</v>
      </c>
      <c r="F40" s="11">
        <f t="shared" si="4"/>
        <v>3745000</v>
      </c>
      <c r="G40" s="11">
        <f t="shared" si="4"/>
        <v>0</v>
      </c>
      <c r="H40" s="11">
        <f t="shared" si="4"/>
        <v>0</v>
      </c>
      <c r="I40" s="11">
        <f t="shared" si="4"/>
        <v>544972</v>
      </c>
      <c r="J40" s="11">
        <f t="shared" si="4"/>
        <v>544972</v>
      </c>
      <c r="K40" s="11">
        <f t="shared" si="4"/>
        <v>438689</v>
      </c>
      <c r="L40" s="11">
        <f t="shared" si="4"/>
        <v>507909</v>
      </c>
      <c r="M40" s="11">
        <f t="shared" si="4"/>
        <v>0</v>
      </c>
      <c r="N40" s="11">
        <f t="shared" si="4"/>
        <v>946598</v>
      </c>
      <c r="O40" s="11">
        <f t="shared" si="4"/>
        <v>150000</v>
      </c>
      <c r="P40" s="11">
        <f t="shared" si="4"/>
        <v>713367</v>
      </c>
      <c r="Q40" s="11">
        <f t="shared" si="4"/>
        <v>139980</v>
      </c>
      <c r="R40" s="11">
        <f t="shared" si="4"/>
        <v>1003347</v>
      </c>
      <c r="S40" s="11">
        <f t="shared" si="4"/>
        <v>120075</v>
      </c>
      <c r="T40" s="11">
        <f t="shared" si="4"/>
        <v>45516</v>
      </c>
      <c r="U40" s="11">
        <f t="shared" si="4"/>
        <v>203324</v>
      </c>
      <c r="V40" s="11">
        <f t="shared" si="4"/>
        <v>368915</v>
      </c>
      <c r="W40" s="11">
        <f t="shared" si="4"/>
        <v>2863832</v>
      </c>
      <c r="X40" s="11">
        <f t="shared" si="4"/>
        <v>3745000</v>
      </c>
      <c r="Y40" s="11">
        <f t="shared" si="4"/>
        <v>-881168</v>
      </c>
      <c r="Z40" s="2">
        <f t="shared" si="5"/>
        <v>-23.529185580774367</v>
      </c>
      <c r="AA40" s="15">
        <f>AA10+AA25</f>
        <v>3745000</v>
      </c>
    </row>
    <row r="41" spans="1:27" ht="13.5">
      <c r="A41" s="48" t="s">
        <v>37</v>
      </c>
      <c r="B41" s="47"/>
      <c r="C41" s="49">
        <f aca="true" t="shared" si="6" ref="C41:Y41">SUM(C36:C40)</f>
        <v>151397704</v>
      </c>
      <c r="D41" s="50">
        <f t="shared" si="6"/>
        <v>0</v>
      </c>
      <c r="E41" s="51">
        <f t="shared" si="6"/>
        <v>140803680</v>
      </c>
      <c r="F41" s="51">
        <f t="shared" si="6"/>
        <v>195160081</v>
      </c>
      <c r="G41" s="51">
        <f t="shared" si="6"/>
        <v>919293</v>
      </c>
      <c r="H41" s="51">
        <f t="shared" si="6"/>
        <v>5448775</v>
      </c>
      <c r="I41" s="51">
        <f t="shared" si="6"/>
        <v>11886258</v>
      </c>
      <c r="J41" s="51">
        <f t="shared" si="6"/>
        <v>18254326</v>
      </c>
      <c r="K41" s="51">
        <f t="shared" si="6"/>
        <v>7709526</v>
      </c>
      <c r="L41" s="51">
        <f t="shared" si="6"/>
        <v>15662817</v>
      </c>
      <c r="M41" s="51">
        <f t="shared" si="6"/>
        <v>20586981</v>
      </c>
      <c r="N41" s="51">
        <f t="shared" si="6"/>
        <v>43959324</v>
      </c>
      <c r="O41" s="51">
        <f t="shared" si="6"/>
        <v>7116893</v>
      </c>
      <c r="P41" s="51">
        <f t="shared" si="6"/>
        <v>15178617</v>
      </c>
      <c r="Q41" s="51">
        <f t="shared" si="6"/>
        <v>15059737</v>
      </c>
      <c r="R41" s="51">
        <f t="shared" si="6"/>
        <v>37355247</v>
      </c>
      <c r="S41" s="51">
        <f t="shared" si="6"/>
        <v>5567171</v>
      </c>
      <c r="T41" s="51">
        <f t="shared" si="6"/>
        <v>5048948</v>
      </c>
      <c r="U41" s="51">
        <f t="shared" si="6"/>
        <v>17419523</v>
      </c>
      <c r="V41" s="51">
        <f t="shared" si="6"/>
        <v>28035642</v>
      </c>
      <c r="W41" s="51">
        <f t="shared" si="6"/>
        <v>127604539</v>
      </c>
      <c r="X41" s="51">
        <f t="shared" si="6"/>
        <v>195160081</v>
      </c>
      <c r="Y41" s="51">
        <f t="shared" si="6"/>
        <v>-67555542</v>
      </c>
      <c r="Z41" s="52">
        <f t="shared" si="5"/>
        <v>-34.61545089233694</v>
      </c>
      <c r="AA41" s="53">
        <f>SUM(AA36:AA40)</f>
        <v>195160081</v>
      </c>
    </row>
    <row r="42" spans="1:27" ht="13.5">
      <c r="A42" s="54" t="s">
        <v>38</v>
      </c>
      <c r="B42" s="35"/>
      <c r="C42" s="65">
        <f aca="true" t="shared" si="7" ref="C42:Y48">C12+C27</f>
        <v>37664065</v>
      </c>
      <c r="D42" s="66">
        <f t="shared" si="7"/>
        <v>0</v>
      </c>
      <c r="E42" s="67">
        <f t="shared" si="7"/>
        <v>13140000</v>
      </c>
      <c r="F42" s="67">
        <f t="shared" si="7"/>
        <v>17100920</v>
      </c>
      <c r="G42" s="67">
        <f t="shared" si="7"/>
        <v>0</v>
      </c>
      <c r="H42" s="67">
        <f t="shared" si="7"/>
        <v>241630</v>
      </c>
      <c r="I42" s="67">
        <f t="shared" si="7"/>
        <v>52399</v>
      </c>
      <c r="J42" s="67">
        <f t="shared" si="7"/>
        <v>294029</v>
      </c>
      <c r="K42" s="67">
        <f t="shared" si="7"/>
        <v>1505950</v>
      </c>
      <c r="L42" s="67">
        <f t="shared" si="7"/>
        <v>945821</v>
      </c>
      <c r="M42" s="67">
        <f t="shared" si="7"/>
        <v>1843465</v>
      </c>
      <c r="N42" s="67">
        <f t="shared" si="7"/>
        <v>4295236</v>
      </c>
      <c r="O42" s="67">
        <f t="shared" si="7"/>
        <v>840182</v>
      </c>
      <c r="P42" s="67">
        <f t="shared" si="7"/>
        <v>2213246</v>
      </c>
      <c r="Q42" s="67">
        <f t="shared" si="7"/>
        <v>1491528</v>
      </c>
      <c r="R42" s="67">
        <f t="shared" si="7"/>
        <v>4544956</v>
      </c>
      <c r="S42" s="67">
        <f t="shared" si="7"/>
        <v>1031765</v>
      </c>
      <c r="T42" s="67">
        <f t="shared" si="7"/>
        <v>485620</v>
      </c>
      <c r="U42" s="67">
        <f t="shared" si="7"/>
        <v>1923952</v>
      </c>
      <c r="V42" s="67">
        <f t="shared" si="7"/>
        <v>3441337</v>
      </c>
      <c r="W42" s="67">
        <f t="shared" si="7"/>
        <v>12575558</v>
      </c>
      <c r="X42" s="67">
        <f t="shared" si="7"/>
        <v>17100920</v>
      </c>
      <c r="Y42" s="67">
        <f t="shared" si="7"/>
        <v>-4525362</v>
      </c>
      <c r="Z42" s="69">
        <f t="shared" si="5"/>
        <v>-26.46268153994054</v>
      </c>
      <c r="AA42" s="68">
        <f aca="true" t="shared" si="8" ref="AA42:AA48">AA12+AA27</f>
        <v>17100920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117162488</v>
      </c>
      <c r="D45" s="66">
        <f t="shared" si="7"/>
        <v>0</v>
      </c>
      <c r="E45" s="67">
        <f t="shared" si="7"/>
        <v>33521500</v>
      </c>
      <c r="F45" s="67">
        <f t="shared" si="7"/>
        <v>51973476</v>
      </c>
      <c r="G45" s="67">
        <f t="shared" si="7"/>
        <v>85592</v>
      </c>
      <c r="H45" s="67">
        <f t="shared" si="7"/>
        <v>1070088</v>
      </c>
      <c r="I45" s="67">
        <f t="shared" si="7"/>
        <v>428198</v>
      </c>
      <c r="J45" s="67">
        <f t="shared" si="7"/>
        <v>1583878</v>
      </c>
      <c r="K45" s="67">
        <f t="shared" si="7"/>
        <v>1256426</v>
      </c>
      <c r="L45" s="67">
        <f t="shared" si="7"/>
        <v>1427850</v>
      </c>
      <c r="M45" s="67">
        <f t="shared" si="7"/>
        <v>2700720</v>
      </c>
      <c r="N45" s="67">
        <f t="shared" si="7"/>
        <v>5384996</v>
      </c>
      <c r="O45" s="67">
        <f t="shared" si="7"/>
        <v>2100202</v>
      </c>
      <c r="P45" s="67">
        <f t="shared" si="7"/>
        <v>1766977</v>
      </c>
      <c r="Q45" s="67">
        <f t="shared" si="7"/>
        <v>8625103</v>
      </c>
      <c r="R45" s="67">
        <f t="shared" si="7"/>
        <v>12492282</v>
      </c>
      <c r="S45" s="67">
        <f t="shared" si="7"/>
        <v>1652894</v>
      </c>
      <c r="T45" s="67">
        <f t="shared" si="7"/>
        <v>2661640</v>
      </c>
      <c r="U45" s="67">
        <f t="shared" si="7"/>
        <v>3855609</v>
      </c>
      <c r="V45" s="67">
        <f t="shared" si="7"/>
        <v>8170143</v>
      </c>
      <c r="W45" s="67">
        <f t="shared" si="7"/>
        <v>27631299</v>
      </c>
      <c r="X45" s="67">
        <f t="shared" si="7"/>
        <v>51973476</v>
      </c>
      <c r="Y45" s="67">
        <f t="shared" si="7"/>
        <v>-24342177</v>
      </c>
      <c r="Z45" s="69">
        <f t="shared" si="5"/>
        <v>-46.83576869093766</v>
      </c>
      <c r="AA45" s="68">
        <f t="shared" si="8"/>
        <v>51973476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1010955</v>
      </c>
      <c r="D48" s="66">
        <f t="shared" si="7"/>
        <v>0</v>
      </c>
      <c r="E48" s="67">
        <f t="shared" si="7"/>
        <v>434000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307235212</v>
      </c>
      <c r="D49" s="78">
        <f t="shared" si="9"/>
        <v>0</v>
      </c>
      <c r="E49" s="79">
        <f t="shared" si="9"/>
        <v>187899180</v>
      </c>
      <c r="F49" s="79">
        <f t="shared" si="9"/>
        <v>264234477</v>
      </c>
      <c r="G49" s="79">
        <f t="shared" si="9"/>
        <v>1004885</v>
      </c>
      <c r="H49" s="79">
        <f t="shared" si="9"/>
        <v>6760493</v>
      </c>
      <c r="I49" s="79">
        <f t="shared" si="9"/>
        <v>12366855</v>
      </c>
      <c r="J49" s="79">
        <f t="shared" si="9"/>
        <v>20132233</v>
      </c>
      <c r="K49" s="79">
        <f t="shared" si="9"/>
        <v>10471902</v>
      </c>
      <c r="L49" s="79">
        <f t="shared" si="9"/>
        <v>18036488</v>
      </c>
      <c r="M49" s="79">
        <f t="shared" si="9"/>
        <v>25131166</v>
      </c>
      <c r="N49" s="79">
        <f t="shared" si="9"/>
        <v>53639556</v>
      </c>
      <c r="O49" s="79">
        <f t="shared" si="9"/>
        <v>10057277</v>
      </c>
      <c r="P49" s="79">
        <f t="shared" si="9"/>
        <v>19158840</v>
      </c>
      <c r="Q49" s="79">
        <f t="shared" si="9"/>
        <v>25176368</v>
      </c>
      <c r="R49" s="79">
        <f t="shared" si="9"/>
        <v>54392485</v>
      </c>
      <c r="S49" s="79">
        <f t="shared" si="9"/>
        <v>8251830</v>
      </c>
      <c r="T49" s="79">
        <f t="shared" si="9"/>
        <v>8196208</v>
      </c>
      <c r="U49" s="79">
        <f t="shared" si="9"/>
        <v>23199084</v>
      </c>
      <c r="V49" s="79">
        <f t="shared" si="9"/>
        <v>39647122</v>
      </c>
      <c r="W49" s="79">
        <f t="shared" si="9"/>
        <v>167811396</v>
      </c>
      <c r="X49" s="79">
        <f t="shared" si="9"/>
        <v>264234477</v>
      </c>
      <c r="Y49" s="79">
        <f t="shared" si="9"/>
        <v>-96423081</v>
      </c>
      <c r="Z49" s="80">
        <f t="shared" si="5"/>
        <v>-36.491483660551985</v>
      </c>
      <c r="AA49" s="81">
        <f>SUM(AA41:AA48)</f>
        <v>264234477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49666195</v>
      </c>
      <c r="D51" s="66">
        <f t="shared" si="10"/>
        <v>0</v>
      </c>
      <c r="E51" s="67">
        <f t="shared" si="10"/>
        <v>62840610</v>
      </c>
      <c r="F51" s="67">
        <f t="shared" si="10"/>
        <v>65516533</v>
      </c>
      <c r="G51" s="67">
        <f t="shared" si="10"/>
        <v>2217658</v>
      </c>
      <c r="H51" s="67">
        <f t="shared" si="10"/>
        <v>3606381</v>
      </c>
      <c r="I51" s="67">
        <f t="shared" si="10"/>
        <v>310560</v>
      </c>
      <c r="J51" s="67">
        <f t="shared" si="10"/>
        <v>6134599</v>
      </c>
      <c r="K51" s="67">
        <f t="shared" si="10"/>
        <v>4429048</v>
      </c>
      <c r="L51" s="67">
        <f t="shared" si="10"/>
        <v>3218882</v>
      </c>
      <c r="M51" s="67">
        <f t="shared" si="10"/>
        <v>3722413</v>
      </c>
      <c r="N51" s="67">
        <f t="shared" si="10"/>
        <v>11370343</v>
      </c>
      <c r="O51" s="67">
        <f t="shared" si="10"/>
        <v>3726622</v>
      </c>
      <c r="P51" s="67">
        <f t="shared" si="10"/>
        <v>3615515</v>
      </c>
      <c r="Q51" s="67">
        <f t="shared" si="10"/>
        <v>5157518</v>
      </c>
      <c r="R51" s="67">
        <f t="shared" si="10"/>
        <v>12499655</v>
      </c>
      <c r="S51" s="67">
        <f t="shared" si="10"/>
        <v>4562675</v>
      </c>
      <c r="T51" s="67">
        <f t="shared" si="10"/>
        <v>4302416</v>
      </c>
      <c r="U51" s="67">
        <f t="shared" si="10"/>
        <v>5716215</v>
      </c>
      <c r="V51" s="67">
        <f t="shared" si="10"/>
        <v>14581306</v>
      </c>
      <c r="W51" s="67">
        <f t="shared" si="10"/>
        <v>44585903</v>
      </c>
      <c r="X51" s="67">
        <f t="shared" si="10"/>
        <v>65516533</v>
      </c>
      <c r="Y51" s="67">
        <f t="shared" si="10"/>
        <v>-20930630</v>
      </c>
      <c r="Z51" s="69">
        <f>+IF(X51&lt;&gt;0,+(Y51/X51)*100,0)</f>
        <v>-31.947096468001448</v>
      </c>
      <c r="AA51" s="68">
        <f>SUM(AA57:AA61)</f>
        <v>65516533</v>
      </c>
    </row>
    <row r="52" spans="1:27" ht="13.5">
      <c r="A52" s="84" t="s">
        <v>32</v>
      </c>
      <c r="B52" s="47"/>
      <c r="C52" s="9">
        <v>4199904</v>
      </c>
      <c r="D52" s="10"/>
      <c r="E52" s="11">
        <v>6943067</v>
      </c>
      <c r="F52" s="11">
        <v>6103790</v>
      </c>
      <c r="G52" s="11">
        <v>291891</v>
      </c>
      <c r="H52" s="11">
        <v>415627</v>
      </c>
      <c r="I52" s="11"/>
      <c r="J52" s="11">
        <v>707518</v>
      </c>
      <c r="K52" s="11">
        <v>428404</v>
      </c>
      <c r="L52" s="11">
        <v>124672</v>
      </c>
      <c r="M52" s="11">
        <v>405522</v>
      </c>
      <c r="N52" s="11">
        <v>958598</v>
      </c>
      <c r="O52" s="11">
        <v>147981</v>
      </c>
      <c r="P52" s="11">
        <v>199406</v>
      </c>
      <c r="Q52" s="11">
        <v>101716</v>
      </c>
      <c r="R52" s="11">
        <v>449103</v>
      </c>
      <c r="S52" s="11">
        <v>410658</v>
      </c>
      <c r="T52" s="11">
        <v>240047</v>
      </c>
      <c r="U52" s="11">
        <v>690875</v>
      </c>
      <c r="V52" s="11">
        <v>1341580</v>
      </c>
      <c r="W52" s="11">
        <v>3456799</v>
      </c>
      <c r="X52" s="11">
        <v>6103790</v>
      </c>
      <c r="Y52" s="11">
        <v>-2646991</v>
      </c>
      <c r="Z52" s="2">
        <v>-43.37</v>
      </c>
      <c r="AA52" s="15">
        <v>6103790</v>
      </c>
    </row>
    <row r="53" spans="1:27" ht="13.5">
      <c r="A53" s="84" t="s">
        <v>33</v>
      </c>
      <c r="B53" s="47"/>
      <c r="C53" s="9">
        <v>13910595</v>
      </c>
      <c r="D53" s="10"/>
      <c r="E53" s="11">
        <v>18950700</v>
      </c>
      <c r="F53" s="11">
        <v>19669977</v>
      </c>
      <c r="G53" s="11">
        <v>538375</v>
      </c>
      <c r="H53" s="11">
        <v>671141</v>
      </c>
      <c r="I53" s="11"/>
      <c r="J53" s="11">
        <v>1209516</v>
      </c>
      <c r="K53" s="11">
        <v>903402</v>
      </c>
      <c r="L53" s="11">
        <v>924618</v>
      </c>
      <c r="M53" s="11">
        <v>848576</v>
      </c>
      <c r="N53" s="11">
        <v>2676596</v>
      </c>
      <c r="O53" s="11">
        <v>1238944</v>
      </c>
      <c r="P53" s="11">
        <v>1031314</v>
      </c>
      <c r="Q53" s="11">
        <v>1404495</v>
      </c>
      <c r="R53" s="11">
        <v>3674753</v>
      </c>
      <c r="S53" s="11">
        <v>1674862</v>
      </c>
      <c r="T53" s="11">
        <v>1454979</v>
      </c>
      <c r="U53" s="11">
        <v>1819197</v>
      </c>
      <c r="V53" s="11">
        <v>4949038</v>
      </c>
      <c r="W53" s="11">
        <v>12509903</v>
      </c>
      <c r="X53" s="11">
        <v>19669977</v>
      </c>
      <c r="Y53" s="11">
        <v>-7160074</v>
      </c>
      <c r="Z53" s="2">
        <v>-36.4</v>
      </c>
      <c r="AA53" s="15">
        <v>19669977</v>
      </c>
    </row>
    <row r="54" spans="1:27" ht="13.5">
      <c r="A54" s="84" t="s">
        <v>34</v>
      </c>
      <c r="B54" s="47"/>
      <c r="C54" s="9">
        <v>2043263</v>
      </c>
      <c r="D54" s="10"/>
      <c r="E54" s="11">
        <v>2464350</v>
      </c>
      <c r="F54" s="11">
        <v>2235250</v>
      </c>
      <c r="G54" s="11">
        <v>128660</v>
      </c>
      <c r="H54" s="11">
        <v>171026</v>
      </c>
      <c r="I54" s="11"/>
      <c r="J54" s="11">
        <v>299686</v>
      </c>
      <c r="K54" s="11">
        <v>214317</v>
      </c>
      <c r="L54" s="11">
        <v>118831</v>
      </c>
      <c r="M54" s="11">
        <v>208051</v>
      </c>
      <c r="N54" s="11">
        <v>541199</v>
      </c>
      <c r="O54" s="11">
        <v>142741</v>
      </c>
      <c r="P54" s="11">
        <v>229811</v>
      </c>
      <c r="Q54" s="11">
        <v>270101</v>
      </c>
      <c r="R54" s="11">
        <v>642653</v>
      </c>
      <c r="S54" s="11">
        <v>199398</v>
      </c>
      <c r="T54" s="11">
        <v>153929</v>
      </c>
      <c r="U54" s="11">
        <v>-277391</v>
      </c>
      <c r="V54" s="11">
        <v>75936</v>
      </c>
      <c r="W54" s="11">
        <v>1559474</v>
      </c>
      <c r="X54" s="11">
        <v>2235250</v>
      </c>
      <c r="Y54" s="11">
        <v>-675776</v>
      </c>
      <c r="Z54" s="2">
        <v>-30.23</v>
      </c>
      <c r="AA54" s="15">
        <v>2235250</v>
      </c>
    </row>
    <row r="55" spans="1:27" ht="13.5">
      <c r="A55" s="84" t="s">
        <v>35</v>
      </c>
      <c r="B55" s="47"/>
      <c r="C55" s="9">
        <v>777908</v>
      </c>
      <c r="D55" s="10"/>
      <c r="E55" s="11">
        <v>1179210</v>
      </c>
      <c r="F55" s="11">
        <v>1569325</v>
      </c>
      <c r="G55" s="11">
        <v>85143</v>
      </c>
      <c r="H55" s="11">
        <v>34448</v>
      </c>
      <c r="I55" s="11"/>
      <c r="J55" s="11">
        <v>119591</v>
      </c>
      <c r="K55" s="11">
        <v>182953</v>
      </c>
      <c r="L55" s="11">
        <v>41552</v>
      </c>
      <c r="M55" s="11">
        <v>45323</v>
      </c>
      <c r="N55" s="11">
        <v>269828</v>
      </c>
      <c r="O55" s="11">
        <v>35216</v>
      </c>
      <c r="P55" s="11">
        <v>52067</v>
      </c>
      <c r="Q55" s="11">
        <v>26620</v>
      </c>
      <c r="R55" s="11">
        <v>113903</v>
      </c>
      <c r="S55" s="11">
        <v>48195</v>
      </c>
      <c r="T55" s="11">
        <v>86179</v>
      </c>
      <c r="U55" s="11">
        <v>15668</v>
      </c>
      <c r="V55" s="11">
        <v>150042</v>
      </c>
      <c r="W55" s="11">
        <v>653364</v>
      </c>
      <c r="X55" s="11">
        <v>1569325</v>
      </c>
      <c r="Y55" s="11">
        <v>-915961</v>
      </c>
      <c r="Z55" s="2">
        <v>-58.37</v>
      </c>
      <c r="AA55" s="15">
        <v>1569325</v>
      </c>
    </row>
    <row r="56" spans="1:27" ht="13.5">
      <c r="A56" s="84" t="s">
        <v>36</v>
      </c>
      <c r="B56" s="47"/>
      <c r="C56" s="9">
        <v>1075843</v>
      </c>
      <c r="D56" s="10"/>
      <c r="E56" s="11">
        <v>729815</v>
      </c>
      <c r="F56" s="11">
        <v>1707915</v>
      </c>
      <c r="G56" s="11">
        <v>5700</v>
      </c>
      <c r="H56" s="11">
        <v>17544</v>
      </c>
      <c r="I56" s="11"/>
      <c r="J56" s="11">
        <v>23244</v>
      </c>
      <c r="K56" s="11">
        <v>55248</v>
      </c>
      <c r="L56" s="11">
        <v>135718</v>
      </c>
      <c r="M56" s="11">
        <v>171862</v>
      </c>
      <c r="N56" s="11">
        <v>362828</v>
      </c>
      <c r="O56" s="11">
        <v>25366</v>
      </c>
      <c r="P56" s="11">
        <v>37438</v>
      </c>
      <c r="Q56" s="11">
        <v>316822</v>
      </c>
      <c r="R56" s="11">
        <v>379626</v>
      </c>
      <c r="S56" s="11">
        <v>250758</v>
      </c>
      <c r="T56" s="11">
        <v>246180</v>
      </c>
      <c r="U56" s="11">
        <v>370619</v>
      </c>
      <c r="V56" s="11">
        <v>867557</v>
      </c>
      <c r="W56" s="11">
        <v>1633255</v>
      </c>
      <c r="X56" s="11">
        <v>1707915</v>
      </c>
      <c r="Y56" s="11">
        <v>-74660</v>
      </c>
      <c r="Z56" s="2">
        <v>-4.37</v>
      </c>
      <c r="AA56" s="15">
        <v>1707915</v>
      </c>
    </row>
    <row r="57" spans="1:27" ht="13.5">
      <c r="A57" s="85" t="s">
        <v>37</v>
      </c>
      <c r="B57" s="47"/>
      <c r="C57" s="49">
        <f aca="true" t="shared" si="11" ref="C57:Y57">SUM(C52:C56)</f>
        <v>22007513</v>
      </c>
      <c r="D57" s="50">
        <f t="shared" si="11"/>
        <v>0</v>
      </c>
      <c r="E57" s="51">
        <f t="shared" si="11"/>
        <v>30267142</v>
      </c>
      <c r="F57" s="51">
        <f t="shared" si="11"/>
        <v>31286257</v>
      </c>
      <c r="G57" s="51">
        <f t="shared" si="11"/>
        <v>1049769</v>
      </c>
      <c r="H57" s="51">
        <f t="shared" si="11"/>
        <v>1309786</v>
      </c>
      <c r="I57" s="51">
        <f t="shared" si="11"/>
        <v>0</v>
      </c>
      <c r="J57" s="51">
        <f t="shared" si="11"/>
        <v>2359555</v>
      </c>
      <c r="K57" s="51">
        <f t="shared" si="11"/>
        <v>1784324</v>
      </c>
      <c r="L57" s="51">
        <f t="shared" si="11"/>
        <v>1345391</v>
      </c>
      <c r="M57" s="51">
        <f t="shared" si="11"/>
        <v>1679334</v>
      </c>
      <c r="N57" s="51">
        <f t="shared" si="11"/>
        <v>4809049</v>
      </c>
      <c r="O57" s="51">
        <f t="shared" si="11"/>
        <v>1590248</v>
      </c>
      <c r="P57" s="51">
        <f t="shared" si="11"/>
        <v>1550036</v>
      </c>
      <c r="Q57" s="51">
        <f t="shared" si="11"/>
        <v>2119754</v>
      </c>
      <c r="R57" s="51">
        <f t="shared" si="11"/>
        <v>5260038</v>
      </c>
      <c r="S57" s="51">
        <f t="shared" si="11"/>
        <v>2583871</v>
      </c>
      <c r="T57" s="51">
        <f t="shared" si="11"/>
        <v>2181314</v>
      </c>
      <c r="U57" s="51">
        <f t="shared" si="11"/>
        <v>2618968</v>
      </c>
      <c r="V57" s="51">
        <f t="shared" si="11"/>
        <v>7384153</v>
      </c>
      <c r="W57" s="51">
        <f t="shared" si="11"/>
        <v>19812795</v>
      </c>
      <c r="X57" s="51">
        <f t="shared" si="11"/>
        <v>31286257</v>
      </c>
      <c r="Y57" s="51">
        <f t="shared" si="11"/>
        <v>-11473462</v>
      </c>
      <c r="Z57" s="52">
        <f>+IF(X57&lt;&gt;0,+(Y57/X57)*100,0)</f>
        <v>-36.67253005049469</v>
      </c>
      <c r="AA57" s="53">
        <f>SUM(AA52:AA56)</f>
        <v>31286257</v>
      </c>
    </row>
    <row r="58" spans="1:27" ht="13.5">
      <c r="A58" s="86" t="s">
        <v>38</v>
      </c>
      <c r="B58" s="35"/>
      <c r="C58" s="9">
        <v>1875249</v>
      </c>
      <c r="D58" s="10"/>
      <c r="E58" s="11">
        <v>2362925</v>
      </c>
      <c r="F58" s="11">
        <v>1966890</v>
      </c>
      <c r="G58" s="11">
        <v>93968</v>
      </c>
      <c r="H58" s="11">
        <v>111045</v>
      </c>
      <c r="I58" s="11"/>
      <c r="J58" s="11">
        <v>205013</v>
      </c>
      <c r="K58" s="11">
        <v>149115</v>
      </c>
      <c r="L58" s="11">
        <v>214605</v>
      </c>
      <c r="M58" s="11">
        <v>109129</v>
      </c>
      <c r="N58" s="11">
        <v>472849</v>
      </c>
      <c r="O58" s="11">
        <v>97988</v>
      </c>
      <c r="P58" s="11">
        <v>53161</v>
      </c>
      <c r="Q58" s="11">
        <v>94831</v>
      </c>
      <c r="R58" s="11">
        <v>245980</v>
      </c>
      <c r="S58" s="11">
        <v>49616</v>
      </c>
      <c r="T58" s="11">
        <v>132164</v>
      </c>
      <c r="U58" s="11">
        <v>266419</v>
      </c>
      <c r="V58" s="11">
        <v>448199</v>
      </c>
      <c r="W58" s="11">
        <v>1372041</v>
      </c>
      <c r="X58" s="11">
        <v>1966890</v>
      </c>
      <c r="Y58" s="11">
        <v>-594849</v>
      </c>
      <c r="Z58" s="2">
        <v>-30.24</v>
      </c>
      <c r="AA58" s="15">
        <v>1966890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25783433</v>
      </c>
      <c r="D61" s="10"/>
      <c r="E61" s="11">
        <v>30210543</v>
      </c>
      <c r="F61" s="11">
        <v>32263386</v>
      </c>
      <c r="G61" s="11">
        <v>1073921</v>
      </c>
      <c r="H61" s="11">
        <v>2185550</v>
      </c>
      <c r="I61" s="11">
        <v>310560</v>
      </c>
      <c r="J61" s="11">
        <v>3570031</v>
      </c>
      <c r="K61" s="11">
        <v>2495609</v>
      </c>
      <c r="L61" s="11">
        <v>1658886</v>
      </c>
      <c r="M61" s="11">
        <v>1933950</v>
      </c>
      <c r="N61" s="11">
        <v>6088445</v>
      </c>
      <c r="O61" s="11">
        <v>2038386</v>
      </c>
      <c r="P61" s="11">
        <v>2012318</v>
      </c>
      <c r="Q61" s="11">
        <v>2942933</v>
      </c>
      <c r="R61" s="11">
        <v>6993637</v>
      </c>
      <c r="S61" s="11">
        <v>1929188</v>
      </c>
      <c r="T61" s="11">
        <v>1988938</v>
      </c>
      <c r="U61" s="11">
        <v>2830828</v>
      </c>
      <c r="V61" s="11">
        <v>6748954</v>
      </c>
      <c r="W61" s="11">
        <v>23401067</v>
      </c>
      <c r="X61" s="11">
        <v>32263386</v>
      </c>
      <c r="Y61" s="11">
        <v>-8862319</v>
      </c>
      <c r="Z61" s="2">
        <v>-27.47</v>
      </c>
      <c r="AA61" s="15">
        <v>32263386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49666196</v>
      </c>
      <c r="D68" s="10">
        <v>65760635</v>
      </c>
      <c r="E68" s="11">
        <v>62840610</v>
      </c>
      <c r="F68" s="11">
        <v>65760633</v>
      </c>
      <c r="G68" s="11">
        <v>2217658</v>
      </c>
      <c r="H68" s="11">
        <v>3606375</v>
      </c>
      <c r="I68" s="11">
        <v>6829263</v>
      </c>
      <c r="J68" s="11">
        <v>12653296</v>
      </c>
      <c r="K68" s="11">
        <v>17082344</v>
      </c>
      <c r="L68" s="11">
        <v>3218886</v>
      </c>
      <c r="M68" s="11">
        <v>3722412</v>
      </c>
      <c r="N68" s="11">
        <v>24023642</v>
      </c>
      <c r="O68" s="11">
        <v>3726621</v>
      </c>
      <c r="P68" s="11">
        <v>3615515</v>
      </c>
      <c r="Q68" s="11">
        <v>5157517</v>
      </c>
      <c r="R68" s="11">
        <v>12499653</v>
      </c>
      <c r="S68" s="11">
        <v>4562673</v>
      </c>
      <c r="T68" s="11">
        <v>4302416</v>
      </c>
      <c r="U68" s="11">
        <v>5716212</v>
      </c>
      <c r="V68" s="11">
        <v>14581301</v>
      </c>
      <c r="W68" s="11">
        <v>63757892</v>
      </c>
      <c r="X68" s="11">
        <v>65760633</v>
      </c>
      <c r="Y68" s="11">
        <v>-2002741</v>
      </c>
      <c r="Z68" s="2">
        <v>-3.05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49666196</v>
      </c>
      <c r="D69" s="78">
        <f t="shared" si="12"/>
        <v>65760635</v>
      </c>
      <c r="E69" s="79">
        <f t="shared" si="12"/>
        <v>62840610</v>
      </c>
      <c r="F69" s="79">
        <f t="shared" si="12"/>
        <v>65760633</v>
      </c>
      <c r="G69" s="79">
        <f t="shared" si="12"/>
        <v>2217658</v>
      </c>
      <c r="H69" s="79">
        <f t="shared" si="12"/>
        <v>3606375</v>
      </c>
      <c r="I69" s="79">
        <f t="shared" si="12"/>
        <v>6829263</v>
      </c>
      <c r="J69" s="79">
        <f t="shared" si="12"/>
        <v>12653296</v>
      </c>
      <c r="K69" s="79">
        <f t="shared" si="12"/>
        <v>17082344</v>
      </c>
      <c r="L69" s="79">
        <f t="shared" si="12"/>
        <v>3218886</v>
      </c>
      <c r="M69" s="79">
        <f t="shared" si="12"/>
        <v>3722412</v>
      </c>
      <c r="N69" s="79">
        <f t="shared" si="12"/>
        <v>24023642</v>
      </c>
      <c r="O69" s="79">
        <f t="shared" si="12"/>
        <v>3726621</v>
      </c>
      <c r="P69" s="79">
        <f t="shared" si="12"/>
        <v>3615515</v>
      </c>
      <c r="Q69" s="79">
        <f t="shared" si="12"/>
        <v>5157517</v>
      </c>
      <c r="R69" s="79">
        <f t="shared" si="12"/>
        <v>12499653</v>
      </c>
      <c r="S69" s="79">
        <f t="shared" si="12"/>
        <v>4562673</v>
      </c>
      <c r="T69" s="79">
        <f t="shared" si="12"/>
        <v>4302416</v>
      </c>
      <c r="U69" s="79">
        <f t="shared" si="12"/>
        <v>5716212</v>
      </c>
      <c r="V69" s="79">
        <f t="shared" si="12"/>
        <v>14581301</v>
      </c>
      <c r="W69" s="79">
        <f t="shared" si="12"/>
        <v>63757892</v>
      </c>
      <c r="X69" s="79">
        <f t="shared" si="12"/>
        <v>65760633</v>
      </c>
      <c r="Y69" s="79">
        <f t="shared" si="12"/>
        <v>-2002741</v>
      </c>
      <c r="Z69" s="80">
        <f>+IF(X69&lt;&gt;0,+(Y69/X69)*100,0)</f>
        <v>-3.0455014020318205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21741227</v>
      </c>
      <c r="D5" s="42">
        <f t="shared" si="0"/>
        <v>0</v>
      </c>
      <c r="E5" s="43">
        <f t="shared" si="0"/>
        <v>17267400</v>
      </c>
      <c r="F5" s="43">
        <f t="shared" si="0"/>
        <v>17071600</v>
      </c>
      <c r="G5" s="43">
        <f t="shared" si="0"/>
        <v>36237</v>
      </c>
      <c r="H5" s="43">
        <f t="shared" si="0"/>
        <v>24256</v>
      </c>
      <c r="I5" s="43">
        <f t="shared" si="0"/>
        <v>241134</v>
      </c>
      <c r="J5" s="43">
        <f t="shared" si="0"/>
        <v>301627</v>
      </c>
      <c r="K5" s="43">
        <f t="shared" si="0"/>
        <v>1600894</v>
      </c>
      <c r="L5" s="43">
        <f t="shared" si="0"/>
        <v>1764310</v>
      </c>
      <c r="M5" s="43">
        <f t="shared" si="0"/>
        <v>794664</v>
      </c>
      <c r="N5" s="43">
        <f t="shared" si="0"/>
        <v>4159868</v>
      </c>
      <c r="O5" s="43">
        <f t="shared" si="0"/>
        <v>2752008</v>
      </c>
      <c r="P5" s="43">
        <f t="shared" si="0"/>
        <v>464</v>
      </c>
      <c r="Q5" s="43">
        <f t="shared" si="0"/>
        <v>0</v>
      </c>
      <c r="R5" s="43">
        <f t="shared" si="0"/>
        <v>2752472</v>
      </c>
      <c r="S5" s="43">
        <f t="shared" si="0"/>
        <v>2083990</v>
      </c>
      <c r="T5" s="43">
        <f t="shared" si="0"/>
        <v>154815</v>
      </c>
      <c r="U5" s="43">
        <f t="shared" si="0"/>
        <v>6955338</v>
      </c>
      <c r="V5" s="43">
        <f t="shared" si="0"/>
        <v>9194143</v>
      </c>
      <c r="W5" s="43">
        <f t="shared" si="0"/>
        <v>16408110</v>
      </c>
      <c r="X5" s="43">
        <f t="shared" si="0"/>
        <v>17071600</v>
      </c>
      <c r="Y5" s="43">
        <f t="shared" si="0"/>
        <v>-663490</v>
      </c>
      <c r="Z5" s="44">
        <f>+IF(X5&lt;&gt;0,+(Y5/X5)*100,0)</f>
        <v>-3.8865132735068766</v>
      </c>
      <c r="AA5" s="45">
        <f>SUM(AA11:AA18)</f>
        <v>17071600</v>
      </c>
    </row>
    <row r="6" spans="1:27" ht="13.5">
      <c r="A6" s="46" t="s">
        <v>32</v>
      </c>
      <c r="B6" s="47"/>
      <c r="C6" s="9">
        <v>11080088</v>
      </c>
      <c r="D6" s="10"/>
      <c r="E6" s="11"/>
      <c r="F6" s="11">
        <v>16370400</v>
      </c>
      <c r="G6" s="11">
        <v>36237</v>
      </c>
      <c r="H6" s="11"/>
      <c r="I6" s="11">
        <v>241134</v>
      </c>
      <c r="J6" s="11">
        <v>277371</v>
      </c>
      <c r="K6" s="11">
        <v>1595819</v>
      </c>
      <c r="L6" s="11">
        <v>1764135</v>
      </c>
      <c r="M6" s="11">
        <v>794664</v>
      </c>
      <c r="N6" s="11">
        <v>4154618</v>
      </c>
      <c r="O6" s="11">
        <v>2752008</v>
      </c>
      <c r="P6" s="11"/>
      <c r="Q6" s="11"/>
      <c r="R6" s="11">
        <v>2752008</v>
      </c>
      <c r="S6" s="11">
        <v>2077041</v>
      </c>
      <c r="T6" s="11">
        <v>154024</v>
      </c>
      <c r="U6" s="11">
        <v>6955338</v>
      </c>
      <c r="V6" s="11">
        <v>9186403</v>
      </c>
      <c r="W6" s="11">
        <v>16370400</v>
      </c>
      <c r="X6" s="11">
        <v>16370400</v>
      </c>
      <c r="Y6" s="11"/>
      <c r="Z6" s="2"/>
      <c r="AA6" s="15">
        <v>16370400</v>
      </c>
    </row>
    <row r="7" spans="1:27" ht="13.5">
      <c r="A7" s="46" t="s">
        <v>33</v>
      </c>
      <c r="B7" s="47"/>
      <c r="C7" s="9">
        <v>70130</v>
      </c>
      <c r="D7" s="10"/>
      <c r="E7" s="11">
        <v>400000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8212400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3258000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7566457</v>
      </c>
      <c r="D10" s="10"/>
      <c r="E10" s="11">
        <v>5000000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18716675</v>
      </c>
      <c r="D11" s="50">
        <f t="shared" si="1"/>
        <v>0</v>
      </c>
      <c r="E11" s="51">
        <f t="shared" si="1"/>
        <v>16870400</v>
      </c>
      <c r="F11" s="51">
        <f t="shared" si="1"/>
        <v>16370400</v>
      </c>
      <c r="G11" s="51">
        <f t="shared" si="1"/>
        <v>36237</v>
      </c>
      <c r="H11" s="51">
        <f t="shared" si="1"/>
        <v>0</v>
      </c>
      <c r="I11" s="51">
        <f t="shared" si="1"/>
        <v>241134</v>
      </c>
      <c r="J11" s="51">
        <f t="shared" si="1"/>
        <v>277371</v>
      </c>
      <c r="K11" s="51">
        <f t="shared" si="1"/>
        <v>1595819</v>
      </c>
      <c r="L11" s="51">
        <f t="shared" si="1"/>
        <v>1764135</v>
      </c>
      <c r="M11" s="51">
        <f t="shared" si="1"/>
        <v>794664</v>
      </c>
      <c r="N11" s="51">
        <f t="shared" si="1"/>
        <v>4154618</v>
      </c>
      <c r="O11" s="51">
        <f t="shared" si="1"/>
        <v>2752008</v>
      </c>
      <c r="P11" s="51">
        <f t="shared" si="1"/>
        <v>0</v>
      </c>
      <c r="Q11" s="51">
        <f t="shared" si="1"/>
        <v>0</v>
      </c>
      <c r="R11" s="51">
        <f t="shared" si="1"/>
        <v>2752008</v>
      </c>
      <c r="S11" s="51">
        <f t="shared" si="1"/>
        <v>2077041</v>
      </c>
      <c r="T11" s="51">
        <f t="shared" si="1"/>
        <v>154024</v>
      </c>
      <c r="U11" s="51">
        <f t="shared" si="1"/>
        <v>6955338</v>
      </c>
      <c r="V11" s="51">
        <f t="shared" si="1"/>
        <v>9186403</v>
      </c>
      <c r="W11" s="51">
        <f t="shared" si="1"/>
        <v>16370400</v>
      </c>
      <c r="X11" s="51">
        <f t="shared" si="1"/>
        <v>16370400</v>
      </c>
      <c r="Y11" s="51">
        <f t="shared" si="1"/>
        <v>0</v>
      </c>
      <c r="Z11" s="52">
        <f>+IF(X11&lt;&gt;0,+(Y11/X11)*100,0)</f>
        <v>0</v>
      </c>
      <c r="AA11" s="53">
        <f>SUM(AA6:AA10)</f>
        <v>16370400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3024552</v>
      </c>
      <c r="D15" s="10"/>
      <c r="E15" s="11">
        <v>372000</v>
      </c>
      <c r="F15" s="11">
        <v>701200</v>
      </c>
      <c r="G15" s="11"/>
      <c r="H15" s="11">
        <v>24256</v>
      </c>
      <c r="I15" s="11"/>
      <c r="J15" s="11">
        <v>24256</v>
      </c>
      <c r="K15" s="11">
        <v>5075</v>
      </c>
      <c r="L15" s="11">
        <v>175</v>
      </c>
      <c r="M15" s="11"/>
      <c r="N15" s="11">
        <v>5250</v>
      </c>
      <c r="O15" s="11"/>
      <c r="P15" s="11">
        <v>464</v>
      </c>
      <c r="Q15" s="11"/>
      <c r="R15" s="11">
        <v>464</v>
      </c>
      <c r="S15" s="11">
        <v>6949</v>
      </c>
      <c r="T15" s="11">
        <v>791</v>
      </c>
      <c r="U15" s="11"/>
      <c r="V15" s="11">
        <v>7740</v>
      </c>
      <c r="W15" s="11">
        <v>37710</v>
      </c>
      <c r="X15" s="11">
        <v>701200</v>
      </c>
      <c r="Y15" s="11">
        <v>-663490</v>
      </c>
      <c r="Z15" s="2">
        <v>-94.62</v>
      </c>
      <c r="AA15" s="15">
        <v>701200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25000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11080088</v>
      </c>
      <c r="D36" s="10">
        <f t="shared" si="4"/>
        <v>0</v>
      </c>
      <c r="E36" s="11">
        <f t="shared" si="4"/>
        <v>0</v>
      </c>
      <c r="F36" s="11">
        <f t="shared" si="4"/>
        <v>16370400</v>
      </c>
      <c r="G36" s="11">
        <f t="shared" si="4"/>
        <v>36237</v>
      </c>
      <c r="H36" s="11">
        <f t="shared" si="4"/>
        <v>0</v>
      </c>
      <c r="I36" s="11">
        <f t="shared" si="4"/>
        <v>241134</v>
      </c>
      <c r="J36" s="11">
        <f t="shared" si="4"/>
        <v>277371</v>
      </c>
      <c r="K36" s="11">
        <f t="shared" si="4"/>
        <v>1595819</v>
      </c>
      <c r="L36" s="11">
        <f t="shared" si="4"/>
        <v>1764135</v>
      </c>
      <c r="M36" s="11">
        <f t="shared" si="4"/>
        <v>794664</v>
      </c>
      <c r="N36" s="11">
        <f t="shared" si="4"/>
        <v>4154618</v>
      </c>
      <c r="O36" s="11">
        <f t="shared" si="4"/>
        <v>2752008</v>
      </c>
      <c r="P36" s="11">
        <f t="shared" si="4"/>
        <v>0</v>
      </c>
      <c r="Q36" s="11">
        <f t="shared" si="4"/>
        <v>0</v>
      </c>
      <c r="R36" s="11">
        <f t="shared" si="4"/>
        <v>2752008</v>
      </c>
      <c r="S36" s="11">
        <f t="shared" si="4"/>
        <v>2077041</v>
      </c>
      <c r="T36" s="11">
        <f t="shared" si="4"/>
        <v>154024</v>
      </c>
      <c r="U36" s="11">
        <f t="shared" si="4"/>
        <v>6955338</v>
      </c>
      <c r="V36" s="11">
        <f t="shared" si="4"/>
        <v>9186403</v>
      </c>
      <c r="W36" s="11">
        <f t="shared" si="4"/>
        <v>16370400</v>
      </c>
      <c r="X36" s="11">
        <f t="shared" si="4"/>
        <v>16370400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16370400</v>
      </c>
    </row>
    <row r="37" spans="1:27" ht="13.5">
      <c r="A37" s="46" t="s">
        <v>33</v>
      </c>
      <c r="B37" s="47"/>
      <c r="C37" s="9">
        <f t="shared" si="4"/>
        <v>70130</v>
      </c>
      <c r="D37" s="10">
        <f t="shared" si="4"/>
        <v>0</v>
      </c>
      <c r="E37" s="11">
        <f t="shared" si="4"/>
        <v>400000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8212400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3258000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7566457</v>
      </c>
      <c r="D40" s="10">
        <f t="shared" si="4"/>
        <v>0</v>
      </c>
      <c r="E40" s="11">
        <f t="shared" si="4"/>
        <v>5000000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18716675</v>
      </c>
      <c r="D41" s="50">
        <f t="shared" si="6"/>
        <v>0</v>
      </c>
      <c r="E41" s="51">
        <f t="shared" si="6"/>
        <v>16870400</v>
      </c>
      <c r="F41" s="51">
        <f t="shared" si="6"/>
        <v>16370400</v>
      </c>
      <c r="G41" s="51">
        <f t="shared" si="6"/>
        <v>36237</v>
      </c>
      <c r="H41" s="51">
        <f t="shared" si="6"/>
        <v>0</v>
      </c>
      <c r="I41" s="51">
        <f t="shared" si="6"/>
        <v>241134</v>
      </c>
      <c r="J41" s="51">
        <f t="shared" si="6"/>
        <v>277371</v>
      </c>
      <c r="K41" s="51">
        <f t="shared" si="6"/>
        <v>1595819</v>
      </c>
      <c r="L41" s="51">
        <f t="shared" si="6"/>
        <v>1764135</v>
      </c>
      <c r="M41" s="51">
        <f t="shared" si="6"/>
        <v>794664</v>
      </c>
      <c r="N41" s="51">
        <f t="shared" si="6"/>
        <v>4154618</v>
      </c>
      <c r="O41" s="51">
        <f t="shared" si="6"/>
        <v>2752008</v>
      </c>
      <c r="P41" s="51">
        <f t="shared" si="6"/>
        <v>0</v>
      </c>
      <c r="Q41" s="51">
        <f t="shared" si="6"/>
        <v>0</v>
      </c>
      <c r="R41" s="51">
        <f t="shared" si="6"/>
        <v>2752008</v>
      </c>
      <c r="S41" s="51">
        <f t="shared" si="6"/>
        <v>2077041</v>
      </c>
      <c r="T41" s="51">
        <f t="shared" si="6"/>
        <v>154024</v>
      </c>
      <c r="U41" s="51">
        <f t="shared" si="6"/>
        <v>6955338</v>
      </c>
      <c r="V41" s="51">
        <f t="shared" si="6"/>
        <v>9186403</v>
      </c>
      <c r="W41" s="51">
        <f t="shared" si="6"/>
        <v>16370400</v>
      </c>
      <c r="X41" s="51">
        <f t="shared" si="6"/>
        <v>16370400</v>
      </c>
      <c r="Y41" s="51">
        <f t="shared" si="6"/>
        <v>0</v>
      </c>
      <c r="Z41" s="52">
        <f t="shared" si="5"/>
        <v>0</v>
      </c>
      <c r="AA41" s="53">
        <f>SUM(AA36:AA40)</f>
        <v>16370400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3024552</v>
      </c>
      <c r="D45" s="66">
        <f t="shared" si="7"/>
        <v>0</v>
      </c>
      <c r="E45" s="67">
        <f t="shared" si="7"/>
        <v>372000</v>
      </c>
      <c r="F45" s="67">
        <f t="shared" si="7"/>
        <v>701200</v>
      </c>
      <c r="G45" s="67">
        <f t="shared" si="7"/>
        <v>0</v>
      </c>
      <c r="H45" s="67">
        <f t="shared" si="7"/>
        <v>24256</v>
      </c>
      <c r="I45" s="67">
        <f t="shared" si="7"/>
        <v>0</v>
      </c>
      <c r="J45" s="67">
        <f t="shared" si="7"/>
        <v>24256</v>
      </c>
      <c r="K45" s="67">
        <f t="shared" si="7"/>
        <v>5075</v>
      </c>
      <c r="L45" s="67">
        <f t="shared" si="7"/>
        <v>175</v>
      </c>
      <c r="M45" s="67">
        <f t="shared" si="7"/>
        <v>0</v>
      </c>
      <c r="N45" s="67">
        <f t="shared" si="7"/>
        <v>5250</v>
      </c>
      <c r="O45" s="67">
        <f t="shared" si="7"/>
        <v>0</v>
      </c>
      <c r="P45" s="67">
        <f t="shared" si="7"/>
        <v>464</v>
      </c>
      <c r="Q45" s="67">
        <f t="shared" si="7"/>
        <v>0</v>
      </c>
      <c r="R45" s="67">
        <f t="shared" si="7"/>
        <v>464</v>
      </c>
      <c r="S45" s="67">
        <f t="shared" si="7"/>
        <v>6949</v>
      </c>
      <c r="T45" s="67">
        <f t="shared" si="7"/>
        <v>791</v>
      </c>
      <c r="U45" s="67">
        <f t="shared" si="7"/>
        <v>0</v>
      </c>
      <c r="V45" s="67">
        <f t="shared" si="7"/>
        <v>7740</v>
      </c>
      <c r="W45" s="67">
        <f t="shared" si="7"/>
        <v>37710</v>
      </c>
      <c r="X45" s="67">
        <f t="shared" si="7"/>
        <v>701200</v>
      </c>
      <c r="Y45" s="67">
        <f t="shared" si="7"/>
        <v>-663490</v>
      </c>
      <c r="Z45" s="69">
        <f t="shared" si="5"/>
        <v>-94.6220764403879</v>
      </c>
      <c r="AA45" s="68">
        <f t="shared" si="8"/>
        <v>701200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25000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21741227</v>
      </c>
      <c r="D49" s="78">
        <f t="shared" si="9"/>
        <v>0</v>
      </c>
      <c r="E49" s="79">
        <f t="shared" si="9"/>
        <v>17267400</v>
      </c>
      <c r="F49" s="79">
        <f t="shared" si="9"/>
        <v>17071600</v>
      </c>
      <c r="G49" s="79">
        <f t="shared" si="9"/>
        <v>36237</v>
      </c>
      <c r="H49" s="79">
        <f t="shared" si="9"/>
        <v>24256</v>
      </c>
      <c r="I49" s="79">
        <f t="shared" si="9"/>
        <v>241134</v>
      </c>
      <c r="J49" s="79">
        <f t="shared" si="9"/>
        <v>301627</v>
      </c>
      <c r="K49" s="79">
        <f t="shared" si="9"/>
        <v>1600894</v>
      </c>
      <c r="L49" s="79">
        <f t="shared" si="9"/>
        <v>1764310</v>
      </c>
      <c r="M49" s="79">
        <f t="shared" si="9"/>
        <v>794664</v>
      </c>
      <c r="N49" s="79">
        <f t="shared" si="9"/>
        <v>4159868</v>
      </c>
      <c r="O49" s="79">
        <f t="shared" si="9"/>
        <v>2752008</v>
      </c>
      <c r="P49" s="79">
        <f t="shared" si="9"/>
        <v>464</v>
      </c>
      <c r="Q49" s="79">
        <f t="shared" si="9"/>
        <v>0</v>
      </c>
      <c r="R49" s="79">
        <f t="shared" si="9"/>
        <v>2752472</v>
      </c>
      <c r="S49" s="79">
        <f t="shared" si="9"/>
        <v>2083990</v>
      </c>
      <c r="T49" s="79">
        <f t="shared" si="9"/>
        <v>154815</v>
      </c>
      <c r="U49" s="79">
        <f t="shared" si="9"/>
        <v>6955338</v>
      </c>
      <c r="V49" s="79">
        <f t="shared" si="9"/>
        <v>9194143</v>
      </c>
      <c r="W49" s="79">
        <f t="shared" si="9"/>
        <v>16408110</v>
      </c>
      <c r="X49" s="79">
        <f t="shared" si="9"/>
        <v>17071600</v>
      </c>
      <c r="Y49" s="79">
        <f t="shared" si="9"/>
        <v>-663490</v>
      </c>
      <c r="Z49" s="80">
        <f t="shared" si="5"/>
        <v>-3.8865132735068766</v>
      </c>
      <c r="AA49" s="81">
        <f>SUM(AA41:AA48)</f>
        <v>17071600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3055218</v>
      </c>
      <c r="H65" s="11">
        <v>3465659</v>
      </c>
      <c r="I65" s="11">
        <v>3504832</v>
      </c>
      <c r="J65" s="11">
        <v>10025709</v>
      </c>
      <c r="K65" s="11">
        <v>3330603</v>
      </c>
      <c r="L65" s="11">
        <v>3218903</v>
      </c>
      <c r="M65" s="11">
        <v>2701376</v>
      </c>
      <c r="N65" s="11">
        <v>9250882</v>
      </c>
      <c r="O65" s="11">
        <v>3239792</v>
      </c>
      <c r="P65" s="11">
        <v>3354545</v>
      </c>
      <c r="Q65" s="11">
        <v>3399365</v>
      </c>
      <c r="R65" s="11">
        <v>9993702</v>
      </c>
      <c r="S65" s="11">
        <v>3397682</v>
      </c>
      <c r="T65" s="11">
        <v>3377174</v>
      </c>
      <c r="U65" s="11">
        <v>3407158</v>
      </c>
      <c r="V65" s="11">
        <v>10182014</v>
      </c>
      <c r="W65" s="11">
        <v>39452307</v>
      </c>
      <c r="X65" s="11"/>
      <c r="Y65" s="11">
        <v>39452307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2276</v>
      </c>
      <c r="H66" s="14">
        <v>70735</v>
      </c>
      <c r="I66" s="14"/>
      <c r="J66" s="14">
        <v>73011</v>
      </c>
      <c r="K66" s="14">
        <v>667449</v>
      </c>
      <c r="L66" s="14">
        <v>1613</v>
      </c>
      <c r="M66" s="14">
        <v>205197</v>
      </c>
      <c r="N66" s="14">
        <v>874259</v>
      </c>
      <c r="O66" s="14">
        <v>235084</v>
      </c>
      <c r="P66" s="14">
        <v>218272</v>
      </c>
      <c r="Q66" s="14">
        <v>265980</v>
      </c>
      <c r="R66" s="14">
        <v>719336</v>
      </c>
      <c r="S66" s="14">
        <v>47049</v>
      </c>
      <c r="T66" s="14">
        <v>278831</v>
      </c>
      <c r="U66" s="14">
        <v>258441</v>
      </c>
      <c r="V66" s="14">
        <v>584321</v>
      </c>
      <c r="W66" s="14">
        <v>2250927</v>
      </c>
      <c r="X66" s="14"/>
      <c r="Y66" s="14">
        <v>2250927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517693</v>
      </c>
      <c r="I67" s="11">
        <v>258847</v>
      </c>
      <c r="J67" s="11">
        <v>776540</v>
      </c>
      <c r="K67" s="11">
        <v>258847</v>
      </c>
      <c r="L67" s="11"/>
      <c r="M67" s="11">
        <v>258847</v>
      </c>
      <c r="N67" s="11">
        <v>517694</v>
      </c>
      <c r="O67" s="11"/>
      <c r="P67" s="11"/>
      <c r="Q67" s="11"/>
      <c r="R67" s="11"/>
      <c r="S67" s="11"/>
      <c r="T67" s="11">
        <v>1035386</v>
      </c>
      <c r="U67" s="11">
        <v>534798</v>
      </c>
      <c r="V67" s="11">
        <v>1570184</v>
      </c>
      <c r="W67" s="11">
        <v>2864418</v>
      </c>
      <c r="X67" s="11"/>
      <c r="Y67" s="11">
        <v>2864418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927896</v>
      </c>
      <c r="H68" s="11">
        <v>722069</v>
      </c>
      <c r="I68" s="11">
        <v>2515049</v>
      </c>
      <c r="J68" s="11">
        <v>4165014</v>
      </c>
      <c r="K68" s="11">
        <v>701910</v>
      </c>
      <c r="L68" s="11">
        <v>220905</v>
      </c>
      <c r="M68" s="11">
        <v>723190</v>
      </c>
      <c r="N68" s="11">
        <v>1646005</v>
      </c>
      <c r="O68" s="11">
        <v>736254</v>
      </c>
      <c r="P68" s="11">
        <v>674679</v>
      </c>
      <c r="Q68" s="11">
        <v>868463</v>
      </c>
      <c r="R68" s="11">
        <v>2279396</v>
      </c>
      <c r="S68" s="11">
        <v>606547</v>
      </c>
      <c r="T68" s="11">
        <v>782249</v>
      </c>
      <c r="U68" s="11">
        <v>1393458</v>
      </c>
      <c r="V68" s="11">
        <v>2782254</v>
      </c>
      <c r="W68" s="11">
        <v>10872669</v>
      </c>
      <c r="X68" s="11"/>
      <c r="Y68" s="11">
        <v>10872669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3985390</v>
      </c>
      <c r="H69" s="79">
        <f t="shared" si="12"/>
        <v>4776156</v>
      </c>
      <c r="I69" s="79">
        <f t="shared" si="12"/>
        <v>6278728</v>
      </c>
      <c r="J69" s="79">
        <f t="shared" si="12"/>
        <v>15040274</v>
      </c>
      <c r="K69" s="79">
        <f t="shared" si="12"/>
        <v>4958809</v>
      </c>
      <c r="L69" s="79">
        <f t="shared" si="12"/>
        <v>3441421</v>
      </c>
      <c r="M69" s="79">
        <f t="shared" si="12"/>
        <v>3888610</v>
      </c>
      <c r="N69" s="79">
        <f t="shared" si="12"/>
        <v>12288840</v>
      </c>
      <c r="O69" s="79">
        <f t="shared" si="12"/>
        <v>4211130</v>
      </c>
      <c r="P69" s="79">
        <f t="shared" si="12"/>
        <v>4247496</v>
      </c>
      <c r="Q69" s="79">
        <f t="shared" si="12"/>
        <v>4533808</v>
      </c>
      <c r="R69" s="79">
        <f t="shared" si="12"/>
        <v>12992434</v>
      </c>
      <c r="S69" s="79">
        <f t="shared" si="12"/>
        <v>4051278</v>
      </c>
      <c r="T69" s="79">
        <f t="shared" si="12"/>
        <v>5473640</v>
      </c>
      <c r="U69" s="79">
        <f t="shared" si="12"/>
        <v>5593855</v>
      </c>
      <c r="V69" s="79">
        <f t="shared" si="12"/>
        <v>15118773</v>
      </c>
      <c r="W69" s="79">
        <f t="shared" si="12"/>
        <v>55440321</v>
      </c>
      <c r="X69" s="79">
        <f t="shared" si="12"/>
        <v>0</v>
      </c>
      <c r="Y69" s="79">
        <f t="shared" si="12"/>
        <v>55440321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113650291</v>
      </c>
      <c r="D5" s="42">
        <f t="shared" si="0"/>
        <v>0</v>
      </c>
      <c r="E5" s="43">
        <f t="shared" si="0"/>
        <v>110819752</v>
      </c>
      <c r="F5" s="43">
        <f t="shared" si="0"/>
        <v>111340502</v>
      </c>
      <c r="G5" s="43">
        <f t="shared" si="0"/>
        <v>106795</v>
      </c>
      <c r="H5" s="43">
        <f t="shared" si="0"/>
        <v>0</v>
      </c>
      <c r="I5" s="43">
        <f t="shared" si="0"/>
        <v>950394</v>
      </c>
      <c r="J5" s="43">
        <f t="shared" si="0"/>
        <v>1057189</v>
      </c>
      <c r="K5" s="43">
        <f t="shared" si="0"/>
        <v>283799</v>
      </c>
      <c r="L5" s="43">
        <f t="shared" si="0"/>
        <v>1888251</v>
      </c>
      <c r="M5" s="43">
        <f t="shared" si="0"/>
        <v>6295669</v>
      </c>
      <c r="N5" s="43">
        <f t="shared" si="0"/>
        <v>8467719</v>
      </c>
      <c r="O5" s="43">
        <f t="shared" si="0"/>
        <v>643880</v>
      </c>
      <c r="P5" s="43">
        <f t="shared" si="0"/>
        <v>16223656</v>
      </c>
      <c r="Q5" s="43">
        <f t="shared" si="0"/>
        <v>0</v>
      </c>
      <c r="R5" s="43">
        <f t="shared" si="0"/>
        <v>16867536</v>
      </c>
      <c r="S5" s="43">
        <f t="shared" si="0"/>
        <v>1962851</v>
      </c>
      <c r="T5" s="43">
        <f t="shared" si="0"/>
        <v>13782937</v>
      </c>
      <c r="U5" s="43">
        <f t="shared" si="0"/>
        <v>27732928</v>
      </c>
      <c r="V5" s="43">
        <f t="shared" si="0"/>
        <v>43478716</v>
      </c>
      <c r="W5" s="43">
        <f t="shared" si="0"/>
        <v>69871160</v>
      </c>
      <c r="X5" s="43">
        <f t="shared" si="0"/>
        <v>111340502</v>
      </c>
      <c r="Y5" s="43">
        <f t="shared" si="0"/>
        <v>-41469342</v>
      </c>
      <c r="Z5" s="44">
        <f>+IF(X5&lt;&gt;0,+(Y5/X5)*100,0)</f>
        <v>-37.24551376641</v>
      </c>
      <c r="AA5" s="45">
        <f>SUM(AA11:AA18)</f>
        <v>111340502</v>
      </c>
    </row>
    <row r="6" spans="1:27" ht="13.5">
      <c r="A6" s="46" t="s">
        <v>32</v>
      </c>
      <c r="B6" s="47"/>
      <c r="C6" s="9">
        <v>72282512</v>
      </c>
      <c r="D6" s="10"/>
      <c r="E6" s="11">
        <v>23280750</v>
      </c>
      <c r="F6" s="11">
        <v>3479135</v>
      </c>
      <c r="G6" s="11"/>
      <c r="H6" s="11"/>
      <c r="I6" s="11">
        <v>618693</v>
      </c>
      <c r="J6" s="11">
        <v>618693</v>
      </c>
      <c r="K6" s="11">
        <v>283799</v>
      </c>
      <c r="L6" s="11">
        <v>486575</v>
      </c>
      <c r="M6" s="11">
        <v>254314</v>
      </c>
      <c r="N6" s="11">
        <v>1024688</v>
      </c>
      <c r="O6" s="11"/>
      <c r="P6" s="11">
        <v>696738</v>
      </c>
      <c r="Q6" s="11"/>
      <c r="R6" s="11">
        <v>696738</v>
      </c>
      <c r="S6" s="11"/>
      <c r="T6" s="11"/>
      <c r="U6" s="11"/>
      <c r="V6" s="11"/>
      <c r="W6" s="11">
        <v>2340119</v>
      </c>
      <c r="X6" s="11">
        <v>3479135</v>
      </c>
      <c r="Y6" s="11">
        <v>-1139016</v>
      </c>
      <c r="Z6" s="2">
        <v>-32.74</v>
      </c>
      <c r="AA6" s="15">
        <v>3479135</v>
      </c>
    </row>
    <row r="7" spans="1:27" ht="13.5">
      <c r="A7" s="46" t="s">
        <v>33</v>
      </c>
      <c r="B7" s="47"/>
      <c r="C7" s="9"/>
      <c r="D7" s="10"/>
      <c r="E7" s="11">
        <v>3000000</v>
      </c>
      <c r="F7" s="11">
        <v>6564292</v>
      </c>
      <c r="G7" s="11"/>
      <c r="H7" s="11"/>
      <c r="I7" s="11"/>
      <c r="J7" s="11"/>
      <c r="K7" s="11"/>
      <c r="L7" s="11">
        <v>173533</v>
      </c>
      <c r="M7" s="11">
        <v>1310354</v>
      </c>
      <c r="N7" s="11">
        <v>1483887</v>
      </c>
      <c r="O7" s="11"/>
      <c r="P7" s="11">
        <v>426080</v>
      </c>
      <c r="Q7" s="11"/>
      <c r="R7" s="11">
        <v>426080</v>
      </c>
      <c r="S7" s="11">
        <v>1914961</v>
      </c>
      <c r="T7" s="11">
        <v>2283159</v>
      </c>
      <c r="U7" s="11">
        <v>845351</v>
      </c>
      <c r="V7" s="11">
        <v>5043471</v>
      </c>
      <c r="W7" s="11">
        <v>6953438</v>
      </c>
      <c r="X7" s="11">
        <v>6564292</v>
      </c>
      <c r="Y7" s="11">
        <v>389146</v>
      </c>
      <c r="Z7" s="2">
        <v>5.93</v>
      </c>
      <c r="AA7" s="15">
        <v>6564292</v>
      </c>
    </row>
    <row r="8" spans="1:27" ht="13.5">
      <c r="A8" s="46" t="s">
        <v>34</v>
      </c>
      <c r="B8" s="47"/>
      <c r="C8" s="9">
        <v>26214057</v>
      </c>
      <c r="D8" s="10"/>
      <c r="E8" s="11">
        <v>69539002</v>
      </c>
      <c r="F8" s="11">
        <v>94490831</v>
      </c>
      <c r="G8" s="11"/>
      <c r="H8" s="11"/>
      <c r="I8" s="11">
        <v>331701</v>
      </c>
      <c r="J8" s="11">
        <v>331701</v>
      </c>
      <c r="K8" s="11"/>
      <c r="L8" s="11">
        <v>1228143</v>
      </c>
      <c r="M8" s="11">
        <v>4085170</v>
      </c>
      <c r="N8" s="11">
        <v>5313313</v>
      </c>
      <c r="O8" s="11">
        <v>643880</v>
      </c>
      <c r="P8" s="11">
        <v>14346515</v>
      </c>
      <c r="Q8" s="11"/>
      <c r="R8" s="11">
        <v>14990395</v>
      </c>
      <c r="S8" s="11"/>
      <c r="T8" s="11">
        <v>10634089</v>
      </c>
      <c r="U8" s="11">
        <v>25346962</v>
      </c>
      <c r="V8" s="11">
        <v>35981051</v>
      </c>
      <c r="W8" s="11">
        <v>56616460</v>
      </c>
      <c r="X8" s="11">
        <v>94490831</v>
      </c>
      <c r="Y8" s="11">
        <v>-37874371</v>
      </c>
      <c r="Z8" s="2">
        <v>-40.08</v>
      </c>
      <c r="AA8" s="15">
        <v>94490831</v>
      </c>
    </row>
    <row r="9" spans="1:27" ht="13.5">
      <c r="A9" s="46" t="s">
        <v>35</v>
      </c>
      <c r="B9" s="47"/>
      <c r="C9" s="9"/>
      <c r="D9" s="10"/>
      <c r="E9" s="11">
        <v>5000000</v>
      </c>
      <c r="F9" s="11">
        <v>6000000</v>
      </c>
      <c r="G9" s="11"/>
      <c r="H9" s="11"/>
      <c r="I9" s="11"/>
      <c r="J9" s="11"/>
      <c r="K9" s="11"/>
      <c r="L9" s="11"/>
      <c r="M9" s="11">
        <v>305373</v>
      </c>
      <c r="N9" s="11">
        <v>305373</v>
      </c>
      <c r="O9" s="11"/>
      <c r="P9" s="11">
        <v>754323</v>
      </c>
      <c r="Q9" s="11"/>
      <c r="R9" s="11">
        <v>754323</v>
      </c>
      <c r="S9" s="11"/>
      <c r="T9" s="11">
        <v>865689</v>
      </c>
      <c r="U9" s="11">
        <v>1540615</v>
      </c>
      <c r="V9" s="11">
        <v>2406304</v>
      </c>
      <c r="W9" s="11">
        <v>3466000</v>
      </c>
      <c r="X9" s="11">
        <v>6000000</v>
      </c>
      <c r="Y9" s="11">
        <v>-2534000</v>
      </c>
      <c r="Z9" s="2">
        <v>-42.23</v>
      </c>
      <c r="AA9" s="15">
        <v>6000000</v>
      </c>
    </row>
    <row r="10" spans="1:27" ht="13.5">
      <c r="A10" s="46" t="s">
        <v>36</v>
      </c>
      <c r="B10" s="47"/>
      <c r="C10" s="9"/>
      <c r="D10" s="10"/>
      <c r="E10" s="11">
        <v>10000000</v>
      </c>
      <c r="F10" s="11">
        <v>716244</v>
      </c>
      <c r="G10" s="11"/>
      <c r="H10" s="11"/>
      <c r="I10" s="11"/>
      <c r="J10" s="11"/>
      <c r="K10" s="11"/>
      <c r="L10" s="11"/>
      <c r="M10" s="11">
        <v>340458</v>
      </c>
      <c r="N10" s="11">
        <v>340458</v>
      </c>
      <c r="O10" s="11"/>
      <c r="P10" s="11"/>
      <c r="Q10" s="11"/>
      <c r="R10" s="11"/>
      <c r="S10" s="11"/>
      <c r="T10" s="11"/>
      <c r="U10" s="11"/>
      <c r="V10" s="11"/>
      <c r="W10" s="11">
        <v>340458</v>
      </c>
      <c r="X10" s="11">
        <v>716244</v>
      </c>
      <c r="Y10" s="11">
        <v>-375786</v>
      </c>
      <c r="Z10" s="2">
        <v>-52.47</v>
      </c>
      <c r="AA10" s="15">
        <v>716244</v>
      </c>
    </row>
    <row r="11" spans="1:27" ht="13.5">
      <c r="A11" s="48" t="s">
        <v>37</v>
      </c>
      <c r="B11" s="47"/>
      <c r="C11" s="49">
        <f aca="true" t="shared" si="1" ref="C11:Y11">SUM(C6:C10)</f>
        <v>98496569</v>
      </c>
      <c r="D11" s="50">
        <f t="shared" si="1"/>
        <v>0</v>
      </c>
      <c r="E11" s="51">
        <f t="shared" si="1"/>
        <v>110819752</v>
      </c>
      <c r="F11" s="51">
        <f t="shared" si="1"/>
        <v>111250502</v>
      </c>
      <c r="G11" s="51">
        <f t="shared" si="1"/>
        <v>0</v>
      </c>
      <c r="H11" s="51">
        <f t="shared" si="1"/>
        <v>0</v>
      </c>
      <c r="I11" s="51">
        <f t="shared" si="1"/>
        <v>950394</v>
      </c>
      <c r="J11" s="51">
        <f t="shared" si="1"/>
        <v>950394</v>
      </c>
      <c r="K11" s="51">
        <f t="shared" si="1"/>
        <v>283799</v>
      </c>
      <c r="L11" s="51">
        <f t="shared" si="1"/>
        <v>1888251</v>
      </c>
      <c r="M11" s="51">
        <f t="shared" si="1"/>
        <v>6295669</v>
      </c>
      <c r="N11" s="51">
        <f t="shared" si="1"/>
        <v>8467719</v>
      </c>
      <c r="O11" s="51">
        <f t="shared" si="1"/>
        <v>643880</v>
      </c>
      <c r="P11" s="51">
        <f t="shared" si="1"/>
        <v>16223656</v>
      </c>
      <c r="Q11" s="51">
        <f t="shared" si="1"/>
        <v>0</v>
      </c>
      <c r="R11" s="51">
        <f t="shared" si="1"/>
        <v>16867536</v>
      </c>
      <c r="S11" s="51">
        <f t="shared" si="1"/>
        <v>1914961</v>
      </c>
      <c r="T11" s="51">
        <f t="shared" si="1"/>
        <v>13782937</v>
      </c>
      <c r="U11" s="51">
        <f t="shared" si="1"/>
        <v>27732928</v>
      </c>
      <c r="V11" s="51">
        <f t="shared" si="1"/>
        <v>43430826</v>
      </c>
      <c r="W11" s="51">
        <f t="shared" si="1"/>
        <v>69716475</v>
      </c>
      <c r="X11" s="51">
        <f t="shared" si="1"/>
        <v>111250502</v>
      </c>
      <c r="Y11" s="51">
        <f t="shared" si="1"/>
        <v>-41534027</v>
      </c>
      <c r="Z11" s="52">
        <f>+IF(X11&lt;&gt;0,+(Y11/X11)*100,0)</f>
        <v>-37.33378839045598</v>
      </c>
      <c r="AA11" s="53">
        <f>SUM(AA6:AA10)</f>
        <v>111250502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15153722</v>
      </c>
      <c r="D15" s="10"/>
      <c r="E15" s="11"/>
      <c r="F15" s="11">
        <v>90000</v>
      </c>
      <c r="G15" s="11">
        <v>106795</v>
      </c>
      <c r="H15" s="11"/>
      <c r="I15" s="11"/>
      <c r="J15" s="11">
        <v>106795</v>
      </c>
      <c r="K15" s="11"/>
      <c r="L15" s="11"/>
      <c r="M15" s="11"/>
      <c r="N15" s="11"/>
      <c r="O15" s="11"/>
      <c r="P15" s="11"/>
      <c r="Q15" s="11"/>
      <c r="R15" s="11"/>
      <c r="S15" s="11">
        <v>47890</v>
      </c>
      <c r="T15" s="11"/>
      <c r="U15" s="11"/>
      <c r="V15" s="11">
        <v>47890</v>
      </c>
      <c r="W15" s="11">
        <v>154685</v>
      </c>
      <c r="X15" s="11">
        <v>90000</v>
      </c>
      <c r="Y15" s="11">
        <v>64685</v>
      </c>
      <c r="Z15" s="2">
        <v>71.87</v>
      </c>
      <c r="AA15" s="15">
        <v>90000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72282512</v>
      </c>
      <c r="D36" s="10">
        <f t="shared" si="4"/>
        <v>0</v>
      </c>
      <c r="E36" s="11">
        <f t="shared" si="4"/>
        <v>23280750</v>
      </c>
      <c r="F36" s="11">
        <f t="shared" si="4"/>
        <v>3479135</v>
      </c>
      <c r="G36" s="11">
        <f t="shared" si="4"/>
        <v>0</v>
      </c>
      <c r="H36" s="11">
        <f t="shared" si="4"/>
        <v>0</v>
      </c>
      <c r="I36" s="11">
        <f t="shared" si="4"/>
        <v>618693</v>
      </c>
      <c r="J36" s="11">
        <f t="shared" si="4"/>
        <v>618693</v>
      </c>
      <c r="K36" s="11">
        <f t="shared" si="4"/>
        <v>283799</v>
      </c>
      <c r="L36" s="11">
        <f t="shared" si="4"/>
        <v>486575</v>
      </c>
      <c r="M36" s="11">
        <f t="shared" si="4"/>
        <v>254314</v>
      </c>
      <c r="N36" s="11">
        <f t="shared" si="4"/>
        <v>1024688</v>
      </c>
      <c r="O36" s="11">
        <f t="shared" si="4"/>
        <v>0</v>
      </c>
      <c r="P36" s="11">
        <f t="shared" si="4"/>
        <v>696738</v>
      </c>
      <c r="Q36" s="11">
        <f t="shared" si="4"/>
        <v>0</v>
      </c>
      <c r="R36" s="11">
        <f t="shared" si="4"/>
        <v>696738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2340119</v>
      </c>
      <c r="X36" s="11">
        <f t="shared" si="4"/>
        <v>3479135</v>
      </c>
      <c r="Y36" s="11">
        <f t="shared" si="4"/>
        <v>-1139016</v>
      </c>
      <c r="Z36" s="2">
        <f aca="true" t="shared" si="5" ref="Z36:Z49">+IF(X36&lt;&gt;0,+(Y36/X36)*100,0)</f>
        <v>-32.738482410139305</v>
      </c>
      <c r="AA36" s="15">
        <f>AA6+AA21</f>
        <v>3479135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3000000</v>
      </c>
      <c r="F37" s="11">
        <f t="shared" si="4"/>
        <v>6564292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173533</v>
      </c>
      <c r="M37" s="11">
        <f t="shared" si="4"/>
        <v>1310354</v>
      </c>
      <c r="N37" s="11">
        <f t="shared" si="4"/>
        <v>1483887</v>
      </c>
      <c r="O37" s="11">
        <f t="shared" si="4"/>
        <v>0</v>
      </c>
      <c r="P37" s="11">
        <f t="shared" si="4"/>
        <v>426080</v>
      </c>
      <c r="Q37" s="11">
        <f t="shared" si="4"/>
        <v>0</v>
      </c>
      <c r="R37" s="11">
        <f t="shared" si="4"/>
        <v>426080</v>
      </c>
      <c r="S37" s="11">
        <f t="shared" si="4"/>
        <v>1914961</v>
      </c>
      <c r="T37" s="11">
        <f t="shared" si="4"/>
        <v>2283159</v>
      </c>
      <c r="U37" s="11">
        <f t="shared" si="4"/>
        <v>845351</v>
      </c>
      <c r="V37" s="11">
        <f t="shared" si="4"/>
        <v>5043471</v>
      </c>
      <c r="W37" s="11">
        <f t="shared" si="4"/>
        <v>6953438</v>
      </c>
      <c r="X37" s="11">
        <f t="shared" si="4"/>
        <v>6564292</v>
      </c>
      <c r="Y37" s="11">
        <f t="shared" si="4"/>
        <v>389146</v>
      </c>
      <c r="Z37" s="2">
        <f t="shared" si="5"/>
        <v>5.928225008881384</v>
      </c>
      <c r="AA37" s="15">
        <f>AA7+AA22</f>
        <v>6564292</v>
      </c>
    </row>
    <row r="38" spans="1:27" ht="13.5">
      <c r="A38" s="46" t="s">
        <v>34</v>
      </c>
      <c r="B38" s="47"/>
      <c r="C38" s="9">
        <f t="shared" si="4"/>
        <v>26214057</v>
      </c>
      <c r="D38" s="10">
        <f t="shared" si="4"/>
        <v>0</v>
      </c>
      <c r="E38" s="11">
        <f t="shared" si="4"/>
        <v>69539002</v>
      </c>
      <c r="F38" s="11">
        <f t="shared" si="4"/>
        <v>94490831</v>
      </c>
      <c r="G38" s="11">
        <f t="shared" si="4"/>
        <v>0</v>
      </c>
      <c r="H38" s="11">
        <f t="shared" si="4"/>
        <v>0</v>
      </c>
      <c r="I38" s="11">
        <f t="shared" si="4"/>
        <v>331701</v>
      </c>
      <c r="J38" s="11">
        <f t="shared" si="4"/>
        <v>331701</v>
      </c>
      <c r="K38" s="11">
        <f t="shared" si="4"/>
        <v>0</v>
      </c>
      <c r="L38" s="11">
        <f t="shared" si="4"/>
        <v>1228143</v>
      </c>
      <c r="M38" s="11">
        <f t="shared" si="4"/>
        <v>4085170</v>
      </c>
      <c r="N38" s="11">
        <f t="shared" si="4"/>
        <v>5313313</v>
      </c>
      <c r="O38" s="11">
        <f t="shared" si="4"/>
        <v>643880</v>
      </c>
      <c r="P38" s="11">
        <f t="shared" si="4"/>
        <v>14346515</v>
      </c>
      <c r="Q38" s="11">
        <f t="shared" si="4"/>
        <v>0</v>
      </c>
      <c r="R38" s="11">
        <f t="shared" si="4"/>
        <v>14990395</v>
      </c>
      <c r="S38" s="11">
        <f t="shared" si="4"/>
        <v>0</v>
      </c>
      <c r="T38" s="11">
        <f t="shared" si="4"/>
        <v>10634089</v>
      </c>
      <c r="U38" s="11">
        <f t="shared" si="4"/>
        <v>25346962</v>
      </c>
      <c r="V38" s="11">
        <f t="shared" si="4"/>
        <v>35981051</v>
      </c>
      <c r="W38" s="11">
        <f t="shared" si="4"/>
        <v>56616460</v>
      </c>
      <c r="X38" s="11">
        <f t="shared" si="4"/>
        <v>94490831</v>
      </c>
      <c r="Y38" s="11">
        <f t="shared" si="4"/>
        <v>-37874371</v>
      </c>
      <c r="Z38" s="2">
        <f t="shared" si="5"/>
        <v>-40.08258854237402</v>
      </c>
      <c r="AA38" s="15">
        <f>AA8+AA23</f>
        <v>94490831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5000000</v>
      </c>
      <c r="F39" s="11">
        <f t="shared" si="4"/>
        <v>6000000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305373</v>
      </c>
      <c r="N39" s="11">
        <f t="shared" si="4"/>
        <v>305373</v>
      </c>
      <c r="O39" s="11">
        <f t="shared" si="4"/>
        <v>0</v>
      </c>
      <c r="P39" s="11">
        <f t="shared" si="4"/>
        <v>754323</v>
      </c>
      <c r="Q39" s="11">
        <f t="shared" si="4"/>
        <v>0</v>
      </c>
      <c r="R39" s="11">
        <f t="shared" si="4"/>
        <v>754323</v>
      </c>
      <c r="S39" s="11">
        <f t="shared" si="4"/>
        <v>0</v>
      </c>
      <c r="T39" s="11">
        <f t="shared" si="4"/>
        <v>865689</v>
      </c>
      <c r="U39" s="11">
        <f t="shared" si="4"/>
        <v>1540615</v>
      </c>
      <c r="V39" s="11">
        <f t="shared" si="4"/>
        <v>2406304</v>
      </c>
      <c r="W39" s="11">
        <f t="shared" si="4"/>
        <v>3466000</v>
      </c>
      <c r="X39" s="11">
        <f t="shared" si="4"/>
        <v>6000000</v>
      </c>
      <c r="Y39" s="11">
        <f t="shared" si="4"/>
        <v>-2534000</v>
      </c>
      <c r="Z39" s="2">
        <f t="shared" si="5"/>
        <v>-42.233333333333334</v>
      </c>
      <c r="AA39" s="15">
        <f>AA9+AA24</f>
        <v>6000000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10000000</v>
      </c>
      <c r="F40" s="11">
        <f t="shared" si="4"/>
        <v>716244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340458</v>
      </c>
      <c r="N40" s="11">
        <f t="shared" si="4"/>
        <v>340458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340458</v>
      </c>
      <c r="X40" s="11">
        <f t="shared" si="4"/>
        <v>716244</v>
      </c>
      <c r="Y40" s="11">
        <f t="shared" si="4"/>
        <v>-375786</v>
      </c>
      <c r="Z40" s="2">
        <f t="shared" si="5"/>
        <v>-52.46619866972707</v>
      </c>
      <c r="AA40" s="15">
        <f>AA10+AA25</f>
        <v>716244</v>
      </c>
    </row>
    <row r="41" spans="1:27" ht="13.5">
      <c r="A41" s="48" t="s">
        <v>37</v>
      </c>
      <c r="B41" s="47"/>
      <c r="C41" s="49">
        <f aca="true" t="shared" si="6" ref="C41:Y41">SUM(C36:C40)</f>
        <v>98496569</v>
      </c>
      <c r="D41" s="50">
        <f t="shared" si="6"/>
        <v>0</v>
      </c>
      <c r="E41" s="51">
        <f t="shared" si="6"/>
        <v>110819752</v>
      </c>
      <c r="F41" s="51">
        <f t="shared" si="6"/>
        <v>111250502</v>
      </c>
      <c r="G41" s="51">
        <f t="shared" si="6"/>
        <v>0</v>
      </c>
      <c r="H41" s="51">
        <f t="shared" si="6"/>
        <v>0</v>
      </c>
      <c r="I41" s="51">
        <f t="shared" si="6"/>
        <v>950394</v>
      </c>
      <c r="J41" s="51">
        <f t="shared" si="6"/>
        <v>950394</v>
      </c>
      <c r="K41" s="51">
        <f t="shared" si="6"/>
        <v>283799</v>
      </c>
      <c r="L41" s="51">
        <f t="shared" si="6"/>
        <v>1888251</v>
      </c>
      <c r="M41" s="51">
        <f t="shared" si="6"/>
        <v>6295669</v>
      </c>
      <c r="N41" s="51">
        <f t="shared" si="6"/>
        <v>8467719</v>
      </c>
      <c r="O41" s="51">
        <f t="shared" si="6"/>
        <v>643880</v>
      </c>
      <c r="P41" s="51">
        <f t="shared" si="6"/>
        <v>16223656</v>
      </c>
      <c r="Q41" s="51">
        <f t="shared" si="6"/>
        <v>0</v>
      </c>
      <c r="R41" s="51">
        <f t="shared" si="6"/>
        <v>16867536</v>
      </c>
      <c r="S41" s="51">
        <f t="shared" si="6"/>
        <v>1914961</v>
      </c>
      <c r="T41" s="51">
        <f t="shared" si="6"/>
        <v>13782937</v>
      </c>
      <c r="U41" s="51">
        <f t="shared" si="6"/>
        <v>27732928</v>
      </c>
      <c r="V41" s="51">
        <f t="shared" si="6"/>
        <v>43430826</v>
      </c>
      <c r="W41" s="51">
        <f t="shared" si="6"/>
        <v>69716475</v>
      </c>
      <c r="X41" s="51">
        <f t="shared" si="6"/>
        <v>111250502</v>
      </c>
      <c r="Y41" s="51">
        <f t="shared" si="6"/>
        <v>-41534027</v>
      </c>
      <c r="Z41" s="52">
        <f t="shared" si="5"/>
        <v>-37.33378839045598</v>
      </c>
      <c r="AA41" s="53">
        <f>SUM(AA36:AA40)</f>
        <v>111250502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15153722</v>
      </c>
      <c r="D45" s="66">
        <f t="shared" si="7"/>
        <v>0</v>
      </c>
      <c r="E45" s="67">
        <f t="shared" si="7"/>
        <v>0</v>
      </c>
      <c r="F45" s="67">
        <f t="shared" si="7"/>
        <v>90000</v>
      </c>
      <c r="G45" s="67">
        <f t="shared" si="7"/>
        <v>106795</v>
      </c>
      <c r="H45" s="67">
        <f t="shared" si="7"/>
        <v>0</v>
      </c>
      <c r="I45" s="67">
        <f t="shared" si="7"/>
        <v>0</v>
      </c>
      <c r="J45" s="67">
        <f t="shared" si="7"/>
        <v>106795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47890</v>
      </c>
      <c r="T45" s="67">
        <f t="shared" si="7"/>
        <v>0</v>
      </c>
      <c r="U45" s="67">
        <f t="shared" si="7"/>
        <v>0</v>
      </c>
      <c r="V45" s="67">
        <f t="shared" si="7"/>
        <v>47890</v>
      </c>
      <c r="W45" s="67">
        <f t="shared" si="7"/>
        <v>154685</v>
      </c>
      <c r="X45" s="67">
        <f t="shared" si="7"/>
        <v>90000</v>
      </c>
      <c r="Y45" s="67">
        <f t="shared" si="7"/>
        <v>64685</v>
      </c>
      <c r="Z45" s="69">
        <f t="shared" si="5"/>
        <v>71.87222222222222</v>
      </c>
      <c r="AA45" s="68">
        <f t="shared" si="8"/>
        <v>90000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113650291</v>
      </c>
      <c r="D49" s="78">
        <f t="shared" si="9"/>
        <v>0</v>
      </c>
      <c r="E49" s="79">
        <f t="shared" si="9"/>
        <v>110819752</v>
      </c>
      <c r="F49" s="79">
        <f t="shared" si="9"/>
        <v>111340502</v>
      </c>
      <c r="G49" s="79">
        <f t="shared" si="9"/>
        <v>106795</v>
      </c>
      <c r="H49" s="79">
        <f t="shared" si="9"/>
        <v>0</v>
      </c>
      <c r="I49" s="79">
        <f t="shared" si="9"/>
        <v>950394</v>
      </c>
      <c r="J49" s="79">
        <f t="shared" si="9"/>
        <v>1057189</v>
      </c>
      <c r="K49" s="79">
        <f t="shared" si="9"/>
        <v>283799</v>
      </c>
      <c r="L49" s="79">
        <f t="shared" si="9"/>
        <v>1888251</v>
      </c>
      <c r="M49" s="79">
        <f t="shared" si="9"/>
        <v>6295669</v>
      </c>
      <c r="N49" s="79">
        <f t="shared" si="9"/>
        <v>8467719</v>
      </c>
      <c r="O49" s="79">
        <f t="shared" si="9"/>
        <v>643880</v>
      </c>
      <c r="P49" s="79">
        <f t="shared" si="9"/>
        <v>16223656</v>
      </c>
      <c r="Q49" s="79">
        <f t="shared" si="9"/>
        <v>0</v>
      </c>
      <c r="R49" s="79">
        <f t="shared" si="9"/>
        <v>16867536</v>
      </c>
      <c r="S49" s="79">
        <f t="shared" si="9"/>
        <v>1962851</v>
      </c>
      <c r="T49" s="79">
        <f t="shared" si="9"/>
        <v>13782937</v>
      </c>
      <c r="U49" s="79">
        <f t="shared" si="9"/>
        <v>27732928</v>
      </c>
      <c r="V49" s="79">
        <f t="shared" si="9"/>
        <v>43478716</v>
      </c>
      <c r="W49" s="79">
        <f t="shared" si="9"/>
        <v>69871160</v>
      </c>
      <c r="X49" s="79">
        <f t="shared" si="9"/>
        <v>111340502</v>
      </c>
      <c r="Y49" s="79">
        <f t="shared" si="9"/>
        <v>-41469342</v>
      </c>
      <c r="Z49" s="80">
        <f t="shared" si="5"/>
        <v>-37.24551376641</v>
      </c>
      <c r="AA49" s="81">
        <f>SUM(AA41:AA48)</f>
        <v>111340502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19558084</v>
      </c>
      <c r="D51" s="66">
        <f t="shared" si="10"/>
        <v>0</v>
      </c>
      <c r="E51" s="67">
        <f t="shared" si="10"/>
        <v>17850000</v>
      </c>
      <c r="F51" s="67">
        <f t="shared" si="10"/>
        <v>13128094</v>
      </c>
      <c r="G51" s="67">
        <f t="shared" si="10"/>
        <v>17035</v>
      </c>
      <c r="H51" s="67">
        <f t="shared" si="10"/>
        <v>74915</v>
      </c>
      <c r="I51" s="67">
        <f t="shared" si="10"/>
        <v>878247</v>
      </c>
      <c r="J51" s="67">
        <f t="shared" si="10"/>
        <v>970197</v>
      </c>
      <c r="K51" s="67">
        <f t="shared" si="10"/>
        <v>524940</v>
      </c>
      <c r="L51" s="67">
        <f t="shared" si="10"/>
        <v>467967</v>
      </c>
      <c r="M51" s="67">
        <f t="shared" si="10"/>
        <v>773119</v>
      </c>
      <c r="N51" s="67">
        <f t="shared" si="10"/>
        <v>1766026</v>
      </c>
      <c r="O51" s="67">
        <f t="shared" si="10"/>
        <v>403180</v>
      </c>
      <c r="P51" s="67">
        <f t="shared" si="10"/>
        <v>2279801</v>
      </c>
      <c r="Q51" s="67">
        <f t="shared" si="10"/>
        <v>707323</v>
      </c>
      <c r="R51" s="67">
        <f t="shared" si="10"/>
        <v>3390304</v>
      </c>
      <c r="S51" s="67">
        <f t="shared" si="10"/>
        <v>2328426</v>
      </c>
      <c r="T51" s="67">
        <f t="shared" si="10"/>
        <v>3656272</v>
      </c>
      <c r="U51" s="67">
        <f t="shared" si="10"/>
        <v>1146107</v>
      </c>
      <c r="V51" s="67">
        <f t="shared" si="10"/>
        <v>7130805</v>
      </c>
      <c r="W51" s="67">
        <f t="shared" si="10"/>
        <v>13257332</v>
      </c>
      <c r="X51" s="67">
        <f t="shared" si="10"/>
        <v>13128094</v>
      </c>
      <c r="Y51" s="67">
        <f t="shared" si="10"/>
        <v>129238</v>
      </c>
      <c r="Z51" s="69">
        <f>+IF(X51&lt;&gt;0,+(Y51/X51)*100,0)</f>
        <v>0.9844384112423327</v>
      </c>
      <c r="AA51" s="68">
        <f>SUM(AA57:AA61)</f>
        <v>13128094</v>
      </c>
    </row>
    <row r="52" spans="1:27" ht="13.5">
      <c r="A52" s="84" t="s">
        <v>32</v>
      </c>
      <c r="B52" s="47"/>
      <c r="C52" s="9">
        <v>1561551</v>
      </c>
      <c r="D52" s="10"/>
      <c r="E52" s="11">
        <v>1700000</v>
      </c>
      <c r="F52" s="11"/>
      <c r="G52" s="11"/>
      <c r="H52" s="11"/>
      <c r="I52" s="11">
        <v>155839</v>
      </c>
      <c r="J52" s="11">
        <v>155839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155839</v>
      </c>
      <c r="X52" s="11"/>
      <c r="Y52" s="11">
        <v>155839</v>
      </c>
      <c r="Z52" s="2"/>
      <c r="AA52" s="15"/>
    </row>
    <row r="53" spans="1:27" ht="13.5">
      <c r="A53" s="84" t="s">
        <v>33</v>
      </c>
      <c r="B53" s="47"/>
      <c r="C53" s="9">
        <v>195173</v>
      </c>
      <c r="D53" s="10"/>
      <c r="E53" s="11">
        <v>100000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16327535</v>
      </c>
      <c r="D54" s="10"/>
      <c r="E54" s="11">
        <v>14200000</v>
      </c>
      <c r="F54" s="11">
        <v>11951300</v>
      </c>
      <c r="G54" s="11"/>
      <c r="H54" s="11"/>
      <c r="I54" s="11">
        <v>513450</v>
      </c>
      <c r="J54" s="11">
        <v>513450</v>
      </c>
      <c r="K54" s="11">
        <v>402200</v>
      </c>
      <c r="L54" s="11">
        <v>337195</v>
      </c>
      <c r="M54" s="11">
        <v>735650</v>
      </c>
      <c r="N54" s="11">
        <v>1475045</v>
      </c>
      <c r="O54" s="11">
        <v>370000</v>
      </c>
      <c r="P54" s="11">
        <v>2217938</v>
      </c>
      <c r="Q54" s="11"/>
      <c r="R54" s="11">
        <v>2587938</v>
      </c>
      <c r="S54" s="11">
        <v>2258846</v>
      </c>
      <c r="T54" s="11"/>
      <c r="U54" s="11"/>
      <c r="V54" s="11">
        <v>2258846</v>
      </c>
      <c r="W54" s="11">
        <v>6835279</v>
      </c>
      <c r="X54" s="11">
        <v>11951300</v>
      </c>
      <c r="Y54" s="11">
        <v>-5116021</v>
      </c>
      <c r="Z54" s="2">
        <v>-42.81</v>
      </c>
      <c r="AA54" s="15">
        <v>11951300</v>
      </c>
    </row>
    <row r="55" spans="1:27" ht="13.5">
      <c r="A55" s="84" t="s">
        <v>35</v>
      </c>
      <c r="B55" s="47"/>
      <c r="C55" s="9"/>
      <c r="D55" s="10"/>
      <c r="E55" s="11"/>
      <c r="F55" s="11">
        <v>149830</v>
      </c>
      <c r="G55" s="11"/>
      <c r="H55" s="11">
        <v>74915</v>
      </c>
      <c r="I55" s="11"/>
      <c r="J55" s="11">
        <v>74915</v>
      </c>
      <c r="K55" s="11">
        <v>74915</v>
      </c>
      <c r="L55" s="11"/>
      <c r="M55" s="11"/>
      <c r="N55" s="11">
        <v>74915</v>
      </c>
      <c r="O55" s="11"/>
      <c r="P55" s="11"/>
      <c r="Q55" s="11"/>
      <c r="R55" s="11"/>
      <c r="S55" s="11"/>
      <c r="T55" s="11">
        <v>3391807</v>
      </c>
      <c r="U55" s="11">
        <v>1137473</v>
      </c>
      <c r="V55" s="11">
        <v>4529280</v>
      </c>
      <c r="W55" s="11">
        <v>4679110</v>
      </c>
      <c r="X55" s="11">
        <v>149830</v>
      </c>
      <c r="Y55" s="11">
        <v>4529280</v>
      </c>
      <c r="Z55" s="2">
        <v>3022.95</v>
      </c>
      <c r="AA55" s="15">
        <v>149830</v>
      </c>
    </row>
    <row r="56" spans="1:27" ht="13.5">
      <c r="A56" s="84" t="s">
        <v>36</v>
      </c>
      <c r="B56" s="47"/>
      <c r="C56" s="9"/>
      <c r="D56" s="10"/>
      <c r="E56" s="11">
        <v>250000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18084259</v>
      </c>
      <c r="D57" s="50">
        <f t="shared" si="11"/>
        <v>0</v>
      </c>
      <c r="E57" s="51">
        <f t="shared" si="11"/>
        <v>16250000</v>
      </c>
      <c r="F57" s="51">
        <f t="shared" si="11"/>
        <v>12101130</v>
      </c>
      <c r="G57" s="51">
        <f t="shared" si="11"/>
        <v>0</v>
      </c>
      <c r="H57" s="51">
        <f t="shared" si="11"/>
        <v>74915</v>
      </c>
      <c r="I57" s="51">
        <f t="shared" si="11"/>
        <v>669289</v>
      </c>
      <c r="J57" s="51">
        <f t="shared" si="11"/>
        <v>744204</v>
      </c>
      <c r="K57" s="51">
        <f t="shared" si="11"/>
        <v>477115</v>
      </c>
      <c r="L57" s="51">
        <f t="shared" si="11"/>
        <v>337195</v>
      </c>
      <c r="M57" s="51">
        <f t="shared" si="11"/>
        <v>735650</v>
      </c>
      <c r="N57" s="51">
        <f t="shared" si="11"/>
        <v>1549960</v>
      </c>
      <c r="O57" s="51">
        <f t="shared" si="11"/>
        <v>370000</v>
      </c>
      <c r="P57" s="51">
        <f t="shared" si="11"/>
        <v>2217938</v>
      </c>
      <c r="Q57" s="51">
        <f t="shared" si="11"/>
        <v>0</v>
      </c>
      <c r="R57" s="51">
        <f t="shared" si="11"/>
        <v>2587938</v>
      </c>
      <c r="S57" s="51">
        <f t="shared" si="11"/>
        <v>2258846</v>
      </c>
      <c r="T57" s="51">
        <f t="shared" si="11"/>
        <v>3391807</v>
      </c>
      <c r="U57" s="51">
        <f t="shared" si="11"/>
        <v>1137473</v>
      </c>
      <c r="V57" s="51">
        <f t="shared" si="11"/>
        <v>6788126</v>
      </c>
      <c r="W57" s="51">
        <f t="shared" si="11"/>
        <v>11670228</v>
      </c>
      <c r="X57" s="51">
        <f t="shared" si="11"/>
        <v>12101130</v>
      </c>
      <c r="Y57" s="51">
        <f t="shared" si="11"/>
        <v>-430902</v>
      </c>
      <c r="Z57" s="52">
        <f>+IF(X57&lt;&gt;0,+(Y57/X57)*100,0)</f>
        <v>-3.5608410123682663</v>
      </c>
      <c r="AA57" s="53">
        <f>SUM(AA52:AA56)</f>
        <v>12101130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1473825</v>
      </c>
      <c r="D61" s="10"/>
      <c r="E61" s="11">
        <v>1600000</v>
      </c>
      <c r="F61" s="11">
        <v>1026964</v>
      </c>
      <c r="G61" s="11">
        <v>17035</v>
      </c>
      <c r="H61" s="11"/>
      <c r="I61" s="11">
        <v>208958</v>
      </c>
      <c r="J61" s="11">
        <v>225993</v>
      </c>
      <c r="K61" s="11">
        <v>47825</v>
      </c>
      <c r="L61" s="11">
        <v>130772</v>
      </c>
      <c r="M61" s="11">
        <v>37469</v>
      </c>
      <c r="N61" s="11">
        <v>216066</v>
      </c>
      <c r="O61" s="11">
        <v>33180</v>
      </c>
      <c r="P61" s="11">
        <v>61863</v>
      </c>
      <c r="Q61" s="11">
        <v>707323</v>
      </c>
      <c r="R61" s="11">
        <v>802366</v>
      </c>
      <c r="S61" s="11">
        <v>69580</v>
      </c>
      <c r="T61" s="11">
        <v>264465</v>
      </c>
      <c r="U61" s="11">
        <v>8634</v>
      </c>
      <c r="V61" s="11">
        <v>342679</v>
      </c>
      <c r="W61" s="11">
        <v>1587104</v>
      </c>
      <c r="X61" s="11">
        <v>1026964</v>
      </c>
      <c r="Y61" s="11">
        <v>560140</v>
      </c>
      <c r="Z61" s="2">
        <v>54.54</v>
      </c>
      <c r="AA61" s="15">
        <v>1026964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19558083</v>
      </c>
      <c r="D68" s="10">
        <v>3139403</v>
      </c>
      <c r="E68" s="11"/>
      <c r="F68" s="11">
        <v>13128294</v>
      </c>
      <c r="G68" s="11">
        <v>17035</v>
      </c>
      <c r="H68" s="11">
        <v>74915</v>
      </c>
      <c r="I68" s="11">
        <v>878247</v>
      </c>
      <c r="J68" s="11">
        <v>970197</v>
      </c>
      <c r="K68" s="11">
        <v>524940</v>
      </c>
      <c r="L68" s="11">
        <v>497967</v>
      </c>
      <c r="M68" s="11">
        <v>773119</v>
      </c>
      <c r="N68" s="11">
        <v>1796026</v>
      </c>
      <c r="O68" s="11">
        <v>403180</v>
      </c>
      <c r="P68" s="11">
        <v>2279801</v>
      </c>
      <c r="Q68" s="11">
        <v>707323</v>
      </c>
      <c r="R68" s="11">
        <v>3390304</v>
      </c>
      <c r="S68" s="11">
        <v>2325420</v>
      </c>
      <c r="T68" s="11">
        <v>3656272</v>
      </c>
      <c r="U68" s="11">
        <v>1146107</v>
      </c>
      <c r="V68" s="11">
        <v>7127799</v>
      </c>
      <c r="W68" s="11">
        <v>13284326</v>
      </c>
      <c r="X68" s="11">
        <v>13128294</v>
      </c>
      <c r="Y68" s="11">
        <v>156032</v>
      </c>
      <c r="Z68" s="2">
        <v>1.19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19558083</v>
      </c>
      <c r="D69" s="78">
        <f t="shared" si="12"/>
        <v>3139403</v>
      </c>
      <c r="E69" s="79">
        <f t="shared" si="12"/>
        <v>0</v>
      </c>
      <c r="F69" s="79">
        <f t="shared" si="12"/>
        <v>13128294</v>
      </c>
      <c r="G69" s="79">
        <f t="shared" si="12"/>
        <v>17035</v>
      </c>
      <c r="H69" s="79">
        <f t="shared" si="12"/>
        <v>74915</v>
      </c>
      <c r="I69" s="79">
        <f t="shared" si="12"/>
        <v>878247</v>
      </c>
      <c r="J69" s="79">
        <f t="shared" si="12"/>
        <v>970197</v>
      </c>
      <c r="K69" s="79">
        <f t="shared" si="12"/>
        <v>524940</v>
      </c>
      <c r="L69" s="79">
        <f t="shared" si="12"/>
        <v>497967</v>
      </c>
      <c r="M69" s="79">
        <f t="shared" si="12"/>
        <v>773119</v>
      </c>
      <c r="N69" s="79">
        <f t="shared" si="12"/>
        <v>1796026</v>
      </c>
      <c r="O69" s="79">
        <f t="shared" si="12"/>
        <v>403180</v>
      </c>
      <c r="P69" s="79">
        <f t="shared" si="12"/>
        <v>2279801</v>
      </c>
      <c r="Q69" s="79">
        <f t="shared" si="12"/>
        <v>707323</v>
      </c>
      <c r="R69" s="79">
        <f t="shared" si="12"/>
        <v>3390304</v>
      </c>
      <c r="S69" s="79">
        <f t="shared" si="12"/>
        <v>2325420</v>
      </c>
      <c r="T69" s="79">
        <f t="shared" si="12"/>
        <v>3656272</v>
      </c>
      <c r="U69" s="79">
        <f t="shared" si="12"/>
        <v>1146107</v>
      </c>
      <c r="V69" s="79">
        <f t="shared" si="12"/>
        <v>7127799</v>
      </c>
      <c r="W69" s="79">
        <f t="shared" si="12"/>
        <v>13284326</v>
      </c>
      <c r="X69" s="79">
        <f t="shared" si="12"/>
        <v>13128294</v>
      </c>
      <c r="Y69" s="79">
        <f t="shared" si="12"/>
        <v>156032</v>
      </c>
      <c r="Z69" s="80">
        <f>+IF(X69&lt;&gt;0,+(Y69/X69)*100,0)</f>
        <v>1.1885169542973366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1614913272</v>
      </c>
      <c r="D5" s="42">
        <f t="shared" si="0"/>
        <v>0</v>
      </c>
      <c r="E5" s="43">
        <f t="shared" si="0"/>
        <v>53798246</v>
      </c>
      <c r="F5" s="43">
        <f t="shared" si="0"/>
        <v>53798246</v>
      </c>
      <c r="G5" s="43">
        <f t="shared" si="0"/>
        <v>649532</v>
      </c>
      <c r="H5" s="43">
        <f t="shared" si="0"/>
        <v>8916991</v>
      </c>
      <c r="I5" s="43">
        <f t="shared" si="0"/>
        <v>28548808</v>
      </c>
      <c r="J5" s="43">
        <f t="shared" si="0"/>
        <v>38115331</v>
      </c>
      <c r="K5" s="43">
        <f t="shared" si="0"/>
        <v>6663069</v>
      </c>
      <c r="L5" s="43">
        <f t="shared" si="0"/>
        <v>15199544</v>
      </c>
      <c r="M5" s="43">
        <f t="shared" si="0"/>
        <v>1089723</v>
      </c>
      <c r="N5" s="43">
        <f t="shared" si="0"/>
        <v>22952336</v>
      </c>
      <c r="O5" s="43">
        <f t="shared" si="0"/>
        <v>1802153</v>
      </c>
      <c r="P5" s="43">
        <f t="shared" si="0"/>
        <v>1021141</v>
      </c>
      <c r="Q5" s="43">
        <f t="shared" si="0"/>
        <v>340001</v>
      </c>
      <c r="R5" s="43">
        <f t="shared" si="0"/>
        <v>3163295</v>
      </c>
      <c r="S5" s="43">
        <f t="shared" si="0"/>
        <v>4953090</v>
      </c>
      <c r="T5" s="43">
        <f t="shared" si="0"/>
        <v>2662129</v>
      </c>
      <c r="U5" s="43">
        <f t="shared" si="0"/>
        <v>302244</v>
      </c>
      <c r="V5" s="43">
        <f t="shared" si="0"/>
        <v>7917463</v>
      </c>
      <c r="W5" s="43">
        <f t="shared" si="0"/>
        <v>72148425</v>
      </c>
      <c r="X5" s="43">
        <f t="shared" si="0"/>
        <v>53798246</v>
      </c>
      <c r="Y5" s="43">
        <f t="shared" si="0"/>
        <v>18350179</v>
      </c>
      <c r="Z5" s="44">
        <f>+IF(X5&lt;&gt;0,+(Y5/X5)*100,0)</f>
        <v>34.109251442881614</v>
      </c>
      <c r="AA5" s="45">
        <f>SUM(AA11:AA18)</f>
        <v>53798246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>
        <v>4872435</v>
      </c>
      <c r="J6" s="11">
        <v>4872435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4872435</v>
      </c>
      <c r="X6" s="11"/>
      <c r="Y6" s="11">
        <v>4872435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47598246</v>
      </c>
      <c r="F8" s="11">
        <v>47598246</v>
      </c>
      <c r="G8" s="11">
        <v>649532</v>
      </c>
      <c r="H8" s="11">
        <v>8916991</v>
      </c>
      <c r="I8" s="11">
        <v>23676373</v>
      </c>
      <c r="J8" s="11">
        <v>33242896</v>
      </c>
      <c r="K8" s="11">
        <v>5324753</v>
      </c>
      <c r="L8" s="11">
        <v>14953718</v>
      </c>
      <c r="M8" s="11">
        <v>1089723</v>
      </c>
      <c r="N8" s="11">
        <v>21368194</v>
      </c>
      <c r="O8" s="11"/>
      <c r="P8" s="11"/>
      <c r="Q8" s="11">
        <v>340001</v>
      </c>
      <c r="R8" s="11">
        <v>340001</v>
      </c>
      <c r="S8" s="11">
        <v>4953090</v>
      </c>
      <c r="T8" s="11">
        <v>2662129</v>
      </c>
      <c r="U8" s="11">
        <v>105258</v>
      </c>
      <c r="V8" s="11">
        <v>7720477</v>
      </c>
      <c r="W8" s="11">
        <v>62671568</v>
      </c>
      <c r="X8" s="11">
        <v>47598246</v>
      </c>
      <c r="Y8" s="11">
        <v>15073322</v>
      </c>
      <c r="Z8" s="2">
        <v>31.67</v>
      </c>
      <c r="AA8" s="15">
        <v>47598246</v>
      </c>
    </row>
    <row r="9" spans="1:27" ht="13.5">
      <c r="A9" s="46" t="s">
        <v>35</v>
      </c>
      <c r="B9" s="47"/>
      <c r="C9" s="9"/>
      <c r="D9" s="10"/>
      <c r="E9" s="11">
        <v>5200000</v>
      </c>
      <c r="F9" s="11">
        <v>5200000</v>
      </c>
      <c r="G9" s="11"/>
      <c r="H9" s="11"/>
      <c r="I9" s="11"/>
      <c r="J9" s="11"/>
      <c r="K9" s="11">
        <v>1091987</v>
      </c>
      <c r="L9" s="11"/>
      <c r="M9" s="11"/>
      <c r="N9" s="11">
        <v>1091987</v>
      </c>
      <c r="O9" s="11">
        <v>1500817</v>
      </c>
      <c r="P9" s="11">
        <v>659535</v>
      </c>
      <c r="Q9" s="11"/>
      <c r="R9" s="11">
        <v>2160352</v>
      </c>
      <c r="S9" s="11"/>
      <c r="T9" s="11"/>
      <c r="U9" s="11"/>
      <c r="V9" s="11"/>
      <c r="W9" s="11">
        <v>3252339</v>
      </c>
      <c r="X9" s="11">
        <v>5200000</v>
      </c>
      <c r="Y9" s="11">
        <v>-1947661</v>
      </c>
      <c r="Z9" s="2">
        <v>-37.46</v>
      </c>
      <c r="AA9" s="15">
        <v>5200000</v>
      </c>
    </row>
    <row r="10" spans="1:27" ht="13.5">
      <c r="A10" s="46" t="s">
        <v>36</v>
      </c>
      <c r="B10" s="47"/>
      <c r="C10" s="9">
        <v>817454824</v>
      </c>
      <c r="D10" s="10"/>
      <c r="E10" s="11"/>
      <c r="F10" s="11"/>
      <c r="G10" s="11"/>
      <c r="H10" s="11"/>
      <c r="I10" s="11"/>
      <c r="J10" s="11"/>
      <c r="K10" s="11">
        <v>246329</v>
      </c>
      <c r="L10" s="11">
        <v>245826</v>
      </c>
      <c r="M10" s="11"/>
      <c r="N10" s="11">
        <v>492155</v>
      </c>
      <c r="O10" s="11">
        <v>301336</v>
      </c>
      <c r="P10" s="11">
        <v>361606</v>
      </c>
      <c r="Q10" s="11"/>
      <c r="R10" s="11">
        <v>662942</v>
      </c>
      <c r="S10" s="11"/>
      <c r="T10" s="11"/>
      <c r="U10" s="11">
        <v>196986</v>
      </c>
      <c r="V10" s="11">
        <v>196986</v>
      </c>
      <c r="W10" s="11">
        <v>1352083</v>
      </c>
      <c r="X10" s="11"/>
      <c r="Y10" s="11">
        <v>1352083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817454824</v>
      </c>
      <c r="D11" s="50">
        <f t="shared" si="1"/>
        <v>0</v>
      </c>
      <c r="E11" s="51">
        <f t="shared" si="1"/>
        <v>52798246</v>
      </c>
      <c r="F11" s="51">
        <f t="shared" si="1"/>
        <v>52798246</v>
      </c>
      <c r="G11" s="51">
        <f t="shared" si="1"/>
        <v>649532</v>
      </c>
      <c r="H11" s="51">
        <f t="shared" si="1"/>
        <v>8916991</v>
      </c>
      <c r="I11" s="51">
        <f t="shared" si="1"/>
        <v>28548808</v>
      </c>
      <c r="J11" s="51">
        <f t="shared" si="1"/>
        <v>38115331</v>
      </c>
      <c r="K11" s="51">
        <f t="shared" si="1"/>
        <v>6663069</v>
      </c>
      <c r="L11" s="51">
        <f t="shared" si="1"/>
        <v>15199544</v>
      </c>
      <c r="M11" s="51">
        <f t="shared" si="1"/>
        <v>1089723</v>
      </c>
      <c r="N11" s="51">
        <f t="shared" si="1"/>
        <v>22952336</v>
      </c>
      <c r="O11" s="51">
        <f t="shared" si="1"/>
        <v>1802153</v>
      </c>
      <c r="P11" s="51">
        <f t="shared" si="1"/>
        <v>1021141</v>
      </c>
      <c r="Q11" s="51">
        <f t="shared" si="1"/>
        <v>340001</v>
      </c>
      <c r="R11" s="51">
        <f t="shared" si="1"/>
        <v>3163295</v>
      </c>
      <c r="S11" s="51">
        <f t="shared" si="1"/>
        <v>4953090</v>
      </c>
      <c r="T11" s="51">
        <f t="shared" si="1"/>
        <v>2662129</v>
      </c>
      <c r="U11" s="51">
        <f t="shared" si="1"/>
        <v>302244</v>
      </c>
      <c r="V11" s="51">
        <f t="shared" si="1"/>
        <v>7917463</v>
      </c>
      <c r="W11" s="51">
        <f t="shared" si="1"/>
        <v>72148425</v>
      </c>
      <c r="X11" s="51">
        <f t="shared" si="1"/>
        <v>52798246</v>
      </c>
      <c r="Y11" s="51">
        <f t="shared" si="1"/>
        <v>19350179</v>
      </c>
      <c r="Z11" s="52">
        <f>+IF(X11&lt;&gt;0,+(Y11/X11)*100,0)</f>
        <v>36.64928376597965</v>
      </c>
      <c r="AA11" s="53">
        <f>SUM(AA6:AA10)</f>
        <v>52798246</v>
      </c>
    </row>
    <row r="12" spans="1:27" ht="13.5">
      <c r="A12" s="54" t="s">
        <v>38</v>
      </c>
      <c r="B12" s="35"/>
      <c r="C12" s="9">
        <v>69225455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728232993</v>
      </c>
      <c r="D15" s="10"/>
      <c r="E15" s="11">
        <v>1000000</v>
      </c>
      <c r="F15" s="11">
        <v>1000000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1000000</v>
      </c>
      <c r="Y15" s="11">
        <v>-1000000</v>
      </c>
      <c r="Z15" s="2">
        <v>-100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70806736</v>
      </c>
      <c r="F20" s="60">
        <f t="shared" si="2"/>
        <v>70806736</v>
      </c>
      <c r="G20" s="60">
        <f t="shared" si="2"/>
        <v>0</v>
      </c>
      <c r="H20" s="60">
        <f t="shared" si="2"/>
        <v>21259401</v>
      </c>
      <c r="I20" s="60">
        <f t="shared" si="2"/>
        <v>0</v>
      </c>
      <c r="J20" s="60">
        <f t="shared" si="2"/>
        <v>21259401</v>
      </c>
      <c r="K20" s="60">
        <f t="shared" si="2"/>
        <v>0</v>
      </c>
      <c r="L20" s="60">
        <f t="shared" si="2"/>
        <v>0</v>
      </c>
      <c r="M20" s="60">
        <f t="shared" si="2"/>
        <v>3778175</v>
      </c>
      <c r="N20" s="60">
        <f t="shared" si="2"/>
        <v>3778175</v>
      </c>
      <c r="O20" s="60">
        <f t="shared" si="2"/>
        <v>3455402</v>
      </c>
      <c r="P20" s="60">
        <f t="shared" si="2"/>
        <v>13611899</v>
      </c>
      <c r="Q20" s="60">
        <f t="shared" si="2"/>
        <v>1532211</v>
      </c>
      <c r="R20" s="60">
        <f t="shared" si="2"/>
        <v>18599512</v>
      </c>
      <c r="S20" s="60">
        <f t="shared" si="2"/>
        <v>4578792</v>
      </c>
      <c r="T20" s="60">
        <f t="shared" si="2"/>
        <v>8993698</v>
      </c>
      <c r="U20" s="60">
        <f t="shared" si="2"/>
        <v>6639526</v>
      </c>
      <c r="V20" s="60">
        <f t="shared" si="2"/>
        <v>20212016</v>
      </c>
      <c r="W20" s="60">
        <f t="shared" si="2"/>
        <v>63849104</v>
      </c>
      <c r="X20" s="60">
        <f t="shared" si="2"/>
        <v>70806736</v>
      </c>
      <c r="Y20" s="60">
        <f t="shared" si="2"/>
        <v>-6957632</v>
      </c>
      <c r="Z20" s="61">
        <f>+IF(X20&lt;&gt;0,+(Y20/X20)*100,0)</f>
        <v>-9.826228962171056</v>
      </c>
      <c r="AA20" s="62">
        <f>SUM(AA26:AA33)</f>
        <v>70806736</v>
      </c>
    </row>
    <row r="21" spans="1:27" ht="13.5">
      <c r="A21" s="46" t="s">
        <v>32</v>
      </c>
      <c r="B21" s="47"/>
      <c r="C21" s="9"/>
      <c r="D21" s="10"/>
      <c r="E21" s="11">
        <v>5921072</v>
      </c>
      <c r="F21" s="11">
        <v>5921072</v>
      </c>
      <c r="G21" s="11"/>
      <c r="H21" s="11">
        <v>1761752</v>
      </c>
      <c r="I21" s="11"/>
      <c r="J21" s="11">
        <v>1761752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1761752</v>
      </c>
      <c r="X21" s="11">
        <v>5921072</v>
      </c>
      <c r="Y21" s="11">
        <v>-4159320</v>
      </c>
      <c r="Z21" s="2">
        <v>-70.25</v>
      </c>
      <c r="AA21" s="15">
        <v>5921072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64885664</v>
      </c>
      <c r="F23" s="11">
        <v>64885664</v>
      </c>
      <c r="G23" s="11"/>
      <c r="H23" s="11">
        <v>19497649</v>
      </c>
      <c r="I23" s="11"/>
      <c r="J23" s="11">
        <v>19497649</v>
      </c>
      <c r="K23" s="11"/>
      <c r="L23" s="11"/>
      <c r="M23" s="11">
        <v>3778175</v>
      </c>
      <c r="N23" s="11">
        <v>3778175</v>
      </c>
      <c r="O23" s="11">
        <v>3455402</v>
      </c>
      <c r="P23" s="11">
        <v>13611899</v>
      </c>
      <c r="Q23" s="11">
        <v>1532211</v>
      </c>
      <c r="R23" s="11">
        <v>18599512</v>
      </c>
      <c r="S23" s="11">
        <v>4578792</v>
      </c>
      <c r="T23" s="11">
        <v>8993698</v>
      </c>
      <c r="U23" s="11">
        <v>6639526</v>
      </c>
      <c r="V23" s="11">
        <v>20212016</v>
      </c>
      <c r="W23" s="11">
        <v>62087352</v>
      </c>
      <c r="X23" s="11">
        <v>64885664</v>
      </c>
      <c r="Y23" s="11">
        <v>-2798312</v>
      </c>
      <c r="Z23" s="2">
        <v>-4.31</v>
      </c>
      <c r="AA23" s="15">
        <v>64885664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70806736</v>
      </c>
      <c r="F26" s="51">
        <f t="shared" si="3"/>
        <v>70806736</v>
      </c>
      <c r="G26" s="51">
        <f t="shared" si="3"/>
        <v>0</v>
      </c>
      <c r="H26" s="51">
        <f t="shared" si="3"/>
        <v>21259401</v>
      </c>
      <c r="I26" s="51">
        <f t="shared" si="3"/>
        <v>0</v>
      </c>
      <c r="J26" s="51">
        <f t="shared" si="3"/>
        <v>21259401</v>
      </c>
      <c r="K26" s="51">
        <f t="shared" si="3"/>
        <v>0</v>
      </c>
      <c r="L26" s="51">
        <f t="shared" si="3"/>
        <v>0</v>
      </c>
      <c r="M26" s="51">
        <f t="shared" si="3"/>
        <v>3778175</v>
      </c>
      <c r="N26" s="51">
        <f t="shared" si="3"/>
        <v>3778175</v>
      </c>
      <c r="O26" s="51">
        <f t="shared" si="3"/>
        <v>3455402</v>
      </c>
      <c r="P26" s="51">
        <f t="shared" si="3"/>
        <v>13611899</v>
      </c>
      <c r="Q26" s="51">
        <f t="shared" si="3"/>
        <v>1532211</v>
      </c>
      <c r="R26" s="51">
        <f t="shared" si="3"/>
        <v>18599512</v>
      </c>
      <c r="S26" s="51">
        <f t="shared" si="3"/>
        <v>4578792</v>
      </c>
      <c r="T26" s="51">
        <f t="shared" si="3"/>
        <v>8993698</v>
      </c>
      <c r="U26" s="51">
        <f t="shared" si="3"/>
        <v>6639526</v>
      </c>
      <c r="V26" s="51">
        <f t="shared" si="3"/>
        <v>20212016</v>
      </c>
      <c r="W26" s="51">
        <f t="shared" si="3"/>
        <v>63849104</v>
      </c>
      <c r="X26" s="51">
        <f t="shared" si="3"/>
        <v>70806736</v>
      </c>
      <c r="Y26" s="51">
        <f t="shared" si="3"/>
        <v>-6957632</v>
      </c>
      <c r="Z26" s="52">
        <f>+IF(X26&lt;&gt;0,+(Y26/X26)*100,0)</f>
        <v>-9.826228962171056</v>
      </c>
      <c r="AA26" s="53">
        <f>SUM(AA21:AA25)</f>
        <v>70806736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5921072</v>
      </c>
      <c r="F36" s="11">
        <f t="shared" si="4"/>
        <v>5921072</v>
      </c>
      <c r="G36" s="11">
        <f t="shared" si="4"/>
        <v>0</v>
      </c>
      <c r="H36" s="11">
        <f t="shared" si="4"/>
        <v>1761752</v>
      </c>
      <c r="I36" s="11">
        <f t="shared" si="4"/>
        <v>4872435</v>
      </c>
      <c r="J36" s="11">
        <f t="shared" si="4"/>
        <v>6634187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6634187</v>
      </c>
      <c r="X36" s="11">
        <f t="shared" si="4"/>
        <v>5921072</v>
      </c>
      <c r="Y36" s="11">
        <f t="shared" si="4"/>
        <v>713115</v>
      </c>
      <c r="Z36" s="2">
        <f aca="true" t="shared" si="5" ref="Z36:Z49">+IF(X36&lt;&gt;0,+(Y36/X36)*100,0)</f>
        <v>12.043680603782558</v>
      </c>
      <c r="AA36" s="15">
        <f>AA6+AA21</f>
        <v>5921072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112483910</v>
      </c>
      <c r="F38" s="11">
        <f t="shared" si="4"/>
        <v>112483910</v>
      </c>
      <c r="G38" s="11">
        <f t="shared" si="4"/>
        <v>649532</v>
      </c>
      <c r="H38" s="11">
        <f t="shared" si="4"/>
        <v>28414640</v>
      </c>
      <c r="I38" s="11">
        <f t="shared" si="4"/>
        <v>23676373</v>
      </c>
      <c r="J38" s="11">
        <f t="shared" si="4"/>
        <v>52740545</v>
      </c>
      <c r="K38" s="11">
        <f t="shared" si="4"/>
        <v>5324753</v>
      </c>
      <c r="L38" s="11">
        <f t="shared" si="4"/>
        <v>14953718</v>
      </c>
      <c r="M38" s="11">
        <f t="shared" si="4"/>
        <v>4867898</v>
      </c>
      <c r="N38" s="11">
        <f t="shared" si="4"/>
        <v>25146369</v>
      </c>
      <c r="O38" s="11">
        <f t="shared" si="4"/>
        <v>3455402</v>
      </c>
      <c r="P38" s="11">
        <f t="shared" si="4"/>
        <v>13611899</v>
      </c>
      <c r="Q38" s="11">
        <f t="shared" si="4"/>
        <v>1872212</v>
      </c>
      <c r="R38" s="11">
        <f t="shared" si="4"/>
        <v>18939513</v>
      </c>
      <c r="S38" s="11">
        <f t="shared" si="4"/>
        <v>9531882</v>
      </c>
      <c r="T38" s="11">
        <f t="shared" si="4"/>
        <v>11655827</v>
      </c>
      <c r="U38" s="11">
        <f t="shared" si="4"/>
        <v>6744784</v>
      </c>
      <c r="V38" s="11">
        <f t="shared" si="4"/>
        <v>27932493</v>
      </c>
      <c r="W38" s="11">
        <f t="shared" si="4"/>
        <v>124758920</v>
      </c>
      <c r="X38" s="11">
        <f t="shared" si="4"/>
        <v>112483910</v>
      </c>
      <c r="Y38" s="11">
        <f t="shared" si="4"/>
        <v>12275010</v>
      </c>
      <c r="Z38" s="2">
        <f t="shared" si="5"/>
        <v>10.912680755852104</v>
      </c>
      <c r="AA38" s="15">
        <f>AA8+AA23</f>
        <v>112483910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5200000</v>
      </c>
      <c r="F39" s="11">
        <f t="shared" si="4"/>
        <v>5200000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1091987</v>
      </c>
      <c r="L39" s="11">
        <f t="shared" si="4"/>
        <v>0</v>
      </c>
      <c r="M39" s="11">
        <f t="shared" si="4"/>
        <v>0</v>
      </c>
      <c r="N39" s="11">
        <f t="shared" si="4"/>
        <v>1091987</v>
      </c>
      <c r="O39" s="11">
        <f t="shared" si="4"/>
        <v>1500817</v>
      </c>
      <c r="P39" s="11">
        <f t="shared" si="4"/>
        <v>659535</v>
      </c>
      <c r="Q39" s="11">
        <f t="shared" si="4"/>
        <v>0</v>
      </c>
      <c r="R39" s="11">
        <f t="shared" si="4"/>
        <v>2160352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3252339</v>
      </c>
      <c r="X39" s="11">
        <f t="shared" si="4"/>
        <v>5200000</v>
      </c>
      <c r="Y39" s="11">
        <f t="shared" si="4"/>
        <v>-1947661</v>
      </c>
      <c r="Z39" s="2">
        <f t="shared" si="5"/>
        <v>-37.45501923076923</v>
      </c>
      <c r="AA39" s="15">
        <f>AA9+AA24</f>
        <v>5200000</v>
      </c>
    </row>
    <row r="40" spans="1:27" ht="13.5">
      <c r="A40" s="46" t="s">
        <v>36</v>
      </c>
      <c r="B40" s="47"/>
      <c r="C40" s="9">
        <f t="shared" si="4"/>
        <v>817454824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246329</v>
      </c>
      <c r="L40" s="11">
        <f t="shared" si="4"/>
        <v>245826</v>
      </c>
      <c r="M40" s="11">
        <f t="shared" si="4"/>
        <v>0</v>
      </c>
      <c r="N40" s="11">
        <f t="shared" si="4"/>
        <v>492155</v>
      </c>
      <c r="O40" s="11">
        <f t="shared" si="4"/>
        <v>301336</v>
      </c>
      <c r="P40" s="11">
        <f t="shared" si="4"/>
        <v>361606</v>
      </c>
      <c r="Q40" s="11">
        <f t="shared" si="4"/>
        <v>0</v>
      </c>
      <c r="R40" s="11">
        <f t="shared" si="4"/>
        <v>662942</v>
      </c>
      <c r="S40" s="11">
        <f t="shared" si="4"/>
        <v>0</v>
      </c>
      <c r="T40" s="11">
        <f t="shared" si="4"/>
        <v>0</v>
      </c>
      <c r="U40" s="11">
        <f t="shared" si="4"/>
        <v>196986</v>
      </c>
      <c r="V40" s="11">
        <f t="shared" si="4"/>
        <v>196986</v>
      </c>
      <c r="W40" s="11">
        <f t="shared" si="4"/>
        <v>1352083</v>
      </c>
      <c r="X40" s="11">
        <f t="shared" si="4"/>
        <v>0</v>
      </c>
      <c r="Y40" s="11">
        <f t="shared" si="4"/>
        <v>1352083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817454824</v>
      </c>
      <c r="D41" s="50">
        <f t="shared" si="6"/>
        <v>0</v>
      </c>
      <c r="E41" s="51">
        <f t="shared" si="6"/>
        <v>123604982</v>
      </c>
      <c r="F41" s="51">
        <f t="shared" si="6"/>
        <v>123604982</v>
      </c>
      <c r="G41" s="51">
        <f t="shared" si="6"/>
        <v>649532</v>
      </c>
      <c r="H41" s="51">
        <f t="shared" si="6"/>
        <v>30176392</v>
      </c>
      <c r="I41" s="51">
        <f t="shared" si="6"/>
        <v>28548808</v>
      </c>
      <c r="J41" s="51">
        <f t="shared" si="6"/>
        <v>59374732</v>
      </c>
      <c r="K41" s="51">
        <f t="shared" si="6"/>
        <v>6663069</v>
      </c>
      <c r="L41" s="51">
        <f t="shared" si="6"/>
        <v>15199544</v>
      </c>
      <c r="M41" s="51">
        <f t="shared" si="6"/>
        <v>4867898</v>
      </c>
      <c r="N41" s="51">
        <f t="shared" si="6"/>
        <v>26730511</v>
      </c>
      <c r="O41" s="51">
        <f t="shared" si="6"/>
        <v>5257555</v>
      </c>
      <c r="P41" s="51">
        <f t="shared" si="6"/>
        <v>14633040</v>
      </c>
      <c r="Q41" s="51">
        <f t="shared" si="6"/>
        <v>1872212</v>
      </c>
      <c r="R41" s="51">
        <f t="shared" si="6"/>
        <v>21762807</v>
      </c>
      <c r="S41" s="51">
        <f t="shared" si="6"/>
        <v>9531882</v>
      </c>
      <c r="T41" s="51">
        <f t="shared" si="6"/>
        <v>11655827</v>
      </c>
      <c r="U41" s="51">
        <f t="shared" si="6"/>
        <v>6941770</v>
      </c>
      <c r="V41" s="51">
        <f t="shared" si="6"/>
        <v>28129479</v>
      </c>
      <c r="W41" s="51">
        <f t="shared" si="6"/>
        <v>135997529</v>
      </c>
      <c r="X41" s="51">
        <f t="shared" si="6"/>
        <v>123604982</v>
      </c>
      <c r="Y41" s="51">
        <f t="shared" si="6"/>
        <v>12392547</v>
      </c>
      <c r="Z41" s="52">
        <f t="shared" si="5"/>
        <v>10.025928404730482</v>
      </c>
      <c r="AA41" s="53">
        <f>SUM(AA36:AA40)</f>
        <v>123604982</v>
      </c>
    </row>
    <row r="42" spans="1:27" ht="13.5">
      <c r="A42" s="54" t="s">
        <v>38</v>
      </c>
      <c r="B42" s="35"/>
      <c r="C42" s="65">
        <f aca="true" t="shared" si="7" ref="C42:Y48">C12+C27</f>
        <v>69225455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728232993</v>
      </c>
      <c r="D45" s="66">
        <f t="shared" si="7"/>
        <v>0</v>
      </c>
      <c r="E45" s="67">
        <f t="shared" si="7"/>
        <v>1000000</v>
      </c>
      <c r="F45" s="67">
        <f t="shared" si="7"/>
        <v>1000000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1000000</v>
      </c>
      <c r="Y45" s="67">
        <f t="shared" si="7"/>
        <v>-1000000</v>
      </c>
      <c r="Z45" s="69">
        <f t="shared" si="5"/>
        <v>-100</v>
      </c>
      <c r="AA45" s="68">
        <f t="shared" si="8"/>
        <v>1000000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1614913272</v>
      </c>
      <c r="D49" s="78">
        <f t="shared" si="9"/>
        <v>0</v>
      </c>
      <c r="E49" s="79">
        <f t="shared" si="9"/>
        <v>124604982</v>
      </c>
      <c r="F49" s="79">
        <f t="shared" si="9"/>
        <v>124604982</v>
      </c>
      <c r="G49" s="79">
        <f t="shared" si="9"/>
        <v>649532</v>
      </c>
      <c r="H49" s="79">
        <f t="shared" si="9"/>
        <v>30176392</v>
      </c>
      <c r="I49" s="79">
        <f t="shared" si="9"/>
        <v>28548808</v>
      </c>
      <c r="J49" s="79">
        <f t="shared" si="9"/>
        <v>59374732</v>
      </c>
      <c r="K49" s="79">
        <f t="shared" si="9"/>
        <v>6663069</v>
      </c>
      <c r="L49" s="79">
        <f t="shared" si="9"/>
        <v>15199544</v>
      </c>
      <c r="M49" s="79">
        <f t="shared" si="9"/>
        <v>4867898</v>
      </c>
      <c r="N49" s="79">
        <f t="shared" si="9"/>
        <v>26730511</v>
      </c>
      <c r="O49" s="79">
        <f t="shared" si="9"/>
        <v>5257555</v>
      </c>
      <c r="P49" s="79">
        <f t="shared" si="9"/>
        <v>14633040</v>
      </c>
      <c r="Q49" s="79">
        <f t="shared" si="9"/>
        <v>1872212</v>
      </c>
      <c r="R49" s="79">
        <f t="shared" si="9"/>
        <v>21762807</v>
      </c>
      <c r="S49" s="79">
        <f t="shared" si="9"/>
        <v>9531882</v>
      </c>
      <c r="T49" s="79">
        <f t="shared" si="9"/>
        <v>11655827</v>
      </c>
      <c r="U49" s="79">
        <f t="shared" si="9"/>
        <v>6941770</v>
      </c>
      <c r="V49" s="79">
        <f t="shared" si="9"/>
        <v>28129479</v>
      </c>
      <c r="W49" s="79">
        <f t="shared" si="9"/>
        <v>135997529</v>
      </c>
      <c r="X49" s="79">
        <f t="shared" si="9"/>
        <v>124604982</v>
      </c>
      <c r="Y49" s="79">
        <f t="shared" si="9"/>
        <v>11392547</v>
      </c>
      <c r="Z49" s="80">
        <f t="shared" si="5"/>
        <v>9.142930577205973</v>
      </c>
      <c r="AA49" s="81">
        <f>SUM(AA41:AA48)</f>
        <v>124604982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36275700</v>
      </c>
      <c r="F51" s="67">
        <f t="shared" si="10"/>
        <v>36275700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36275700</v>
      </c>
      <c r="Y51" s="67">
        <f t="shared" si="10"/>
        <v>-36275700</v>
      </c>
      <c r="Z51" s="69">
        <f>+IF(X51&lt;&gt;0,+(Y51/X51)*100,0)</f>
        <v>-100</v>
      </c>
      <c r="AA51" s="68">
        <f>SUM(AA57:AA61)</f>
        <v>36275700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36275700</v>
      </c>
      <c r="F61" s="11">
        <v>36275700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36275700</v>
      </c>
      <c r="Y61" s="11">
        <v>-36275700</v>
      </c>
      <c r="Z61" s="2">
        <v>-100</v>
      </c>
      <c r="AA61" s="15">
        <v>36275700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7158306</v>
      </c>
      <c r="F65" s="11"/>
      <c r="G65" s="11"/>
      <c r="H65" s="11">
        <v>10850757</v>
      </c>
      <c r="I65" s="11">
        <v>11325281</v>
      </c>
      <c r="J65" s="11">
        <v>22176038</v>
      </c>
      <c r="K65" s="11">
        <v>11153095</v>
      </c>
      <c r="L65" s="11">
        <v>11376130</v>
      </c>
      <c r="M65" s="11">
        <v>12583468</v>
      </c>
      <c r="N65" s="11">
        <v>35112693</v>
      </c>
      <c r="O65" s="11">
        <v>10864268</v>
      </c>
      <c r="P65" s="11">
        <v>12957683</v>
      </c>
      <c r="Q65" s="11"/>
      <c r="R65" s="11">
        <v>23821951</v>
      </c>
      <c r="S65" s="11">
        <v>11102536</v>
      </c>
      <c r="T65" s="11">
        <v>11216618</v>
      </c>
      <c r="U65" s="11"/>
      <c r="V65" s="11">
        <v>22319154</v>
      </c>
      <c r="W65" s="11">
        <v>103429836</v>
      </c>
      <c r="X65" s="11"/>
      <c r="Y65" s="11">
        <v>103429836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8855000</v>
      </c>
      <c r="F66" s="14"/>
      <c r="G66" s="14"/>
      <c r="H66" s="14">
        <v>2070088</v>
      </c>
      <c r="I66" s="14">
        <v>781989</v>
      </c>
      <c r="J66" s="14">
        <v>2852077</v>
      </c>
      <c r="K66" s="14">
        <v>6818469</v>
      </c>
      <c r="L66" s="14">
        <v>3408989</v>
      </c>
      <c r="M66" s="14">
        <v>3715865</v>
      </c>
      <c r="N66" s="14">
        <v>13943323</v>
      </c>
      <c r="O66" s="14">
        <v>708681</v>
      </c>
      <c r="P66" s="14">
        <v>1708624</v>
      </c>
      <c r="Q66" s="14"/>
      <c r="R66" s="14">
        <v>2417305</v>
      </c>
      <c r="S66" s="14">
        <v>689709</v>
      </c>
      <c r="T66" s="14">
        <v>4683707</v>
      </c>
      <c r="U66" s="14"/>
      <c r="V66" s="14">
        <v>5373416</v>
      </c>
      <c r="W66" s="14">
        <v>24586121</v>
      </c>
      <c r="X66" s="14"/>
      <c r="Y66" s="14">
        <v>24586121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8510000</v>
      </c>
      <c r="F67" s="11"/>
      <c r="G67" s="11"/>
      <c r="H67" s="11">
        <v>1249136</v>
      </c>
      <c r="I67" s="11">
        <v>1472201</v>
      </c>
      <c r="J67" s="11">
        <v>2721337</v>
      </c>
      <c r="K67" s="11">
        <v>695278</v>
      </c>
      <c r="L67" s="11">
        <v>2477302</v>
      </c>
      <c r="M67" s="11">
        <v>8331179</v>
      </c>
      <c r="N67" s="11">
        <v>11503759</v>
      </c>
      <c r="O67" s="11">
        <v>2617858</v>
      </c>
      <c r="P67" s="11">
        <v>1683961</v>
      </c>
      <c r="Q67" s="11"/>
      <c r="R67" s="11">
        <v>4301819</v>
      </c>
      <c r="S67" s="11">
        <v>1864022</v>
      </c>
      <c r="T67" s="11">
        <v>2444671</v>
      </c>
      <c r="U67" s="11"/>
      <c r="V67" s="11">
        <v>4308693</v>
      </c>
      <c r="W67" s="11">
        <v>22835608</v>
      </c>
      <c r="X67" s="11"/>
      <c r="Y67" s="11">
        <v>22835608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11752000</v>
      </c>
      <c r="F68" s="11"/>
      <c r="G68" s="11"/>
      <c r="H68" s="11">
        <v>7452000</v>
      </c>
      <c r="I68" s="11">
        <v>9580011</v>
      </c>
      <c r="J68" s="11">
        <v>17032011</v>
      </c>
      <c r="K68" s="11">
        <v>7664860</v>
      </c>
      <c r="L68" s="11">
        <v>10185000</v>
      </c>
      <c r="M68" s="11">
        <v>9570411</v>
      </c>
      <c r="N68" s="11">
        <v>27420271</v>
      </c>
      <c r="O68" s="11">
        <v>10760000</v>
      </c>
      <c r="P68" s="11">
        <v>13207777</v>
      </c>
      <c r="Q68" s="11"/>
      <c r="R68" s="11">
        <v>23967777</v>
      </c>
      <c r="S68" s="11">
        <v>11667863</v>
      </c>
      <c r="T68" s="11">
        <v>11922000</v>
      </c>
      <c r="U68" s="11"/>
      <c r="V68" s="11">
        <v>23589863</v>
      </c>
      <c r="W68" s="11">
        <v>92009922</v>
      </c>
      <c r="X68" s="11"/>
      <c r="Y68" s="11">
        <v>92009922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36275306</v>
      </c>
      <c r="F69" s="79">
        <f t="shared" si="12"/>
        <v>0</v>
      </c>
      <c r="G69" s="79">
        <f t="shared" si="12"/>
        <v>0</v>
      </c>
      <c r="H69" s="79">
        <f t="shared" si="12"/>
        <v>21621981</v>
      </c>
      <c r="I69" s="79">
        <f t="shared" si="12"/>
        <v>23159482</v>
      </c>
      <c r="J69" s="79">
        <f t="shared" si="12"/>
        <v>44781463</v>
      </c>
      <c r="K69" s="79">
        <f t="shared" si="12"/>
        <v>26331702</v>
      </c>
      <c r="L69" s="79">
        <f t="shared" si="12"/>
        <v>27447421</v>
      </c>
      <c r="M69" s="79">
        <f t="shared" si="12"/>
        <v>34200923</v>
      </c>
      <c r="N69" s="79">
        <f t="shared" si="12"/>
        <v>87980046</v>
      </c>
      <c r="O69" s="79">
        <f t="shared" si="12"/>
        <v>24950807</v>
      </c>
      <c r="P69" s="79">
        <f t="shared" si="12"/>
        <v>29558045</v>
      </c>
      <c r="Q69" s="79">
        <f t="shared" si="12"/>
        <v>0</v>
      </c>
      <c r="R69" s="79">
        <f t="shared" si="12"/>
        <v>54508852</v>
      </c>
      <c r="S69" s="79">
        <f t="shared" si="12"/>
        <v>25324130</v>
      </c>
      <c r="T69" s="79">
        <f t="shared" si="12"/>
        <v>30266996</v>
      </c>
      <c r="U69" s="79">
        <f t="shared" si="12"/>
        <v>0</v>
      </c>
      <c r="V69" s="79">
        <f t="shared" si="12"/>
        <v>55591126</v>
      </c>
      <c r="W69" s="79">
        <f t="shared" si="12"/>
        <v>242861487</v>
      </c>
      <c r="X69" s="79">
        <f t="shared" si="12"/>
        <v>0</v>
      </c>
      <c r="Y69" s="79">
        <f t="shared" si="12"/>
        <v>242861487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22222512</v>
      </c>
      <c r="D5" s="42">
        <f t="shared" si="0"/>
        <v>0</v>
      </c>
      <c r="E5" s="43">
        <f t="shared" si="0"/>
        <v>33853060</v>
      </c>
      <c r="F5" s="43">
        <f t="shared" si="0"/>
        <v>33345894</v>
      </c>
      <c r="G5" s="43">
        <f t="shared" si="0"/>
        <v>881565</v>
      </c>
      <c r="H5" s="43">
        <f t="shared" si="0"/>
        <v>1012220</v>
      </c>
      <c r="I5" s="43">
        <f t="shared" si="0"/>
        <v>979155</v>
      </c>
      <c r="J5" s="43">
        <f t="shared" si="0"/>
        <v>2872940</v>
      </c>
      <c r="K5" s="43">
        <f t="shared" si="0"/>
        <v>2913989</v>
      </c>
      <c r="L5" s="43">
        <f t="shared" si="0"/>
        <v>1511498</v>
      </c>
      <c r="M5" s="43">
        <f t="shared" si="0"/>
        <v>3255502</v>
      </c>
      <c r="N5" s="43">
        <f t="shared" si="0"/>
        <v>7680989</v>
      </c>
      <c r="O5" s="43">
        <f t="shared" si="0"/>
        <v>2537540</v>
      </c>
      <c r="P5" s="43">
        <f t="shared" si="0"/>
        <v>2671443</v>
      </c>
      <c r="Q5" s="43">
        <f t="shared" si="0"/>
        <v>655795</v>
      </c>
      <c r="R5" s="43">
        <f t="shared" si="0"/>
        <v>5864778</v>
      </c>
      <c r="S5" s="43">
        <f t="shared" si="0"/>
        <v>3022167</v>
      </c>
      <c r="T5" s="43">
        <f t="shared" si="0"/>
        <v>287438</v>
      </c>
      <c r="U5" s="43">
        <f t="shared" si="0"/>
        <v>4704499</v>
      </c>
      <c r="V5" s="43">
        <f t="shared" si="0"/>
        <v>8014104</v>
      </c>
      <c r="W5" s="43">
        <f t="shared" si="0"/>
        <v>24432811</v>
      </c>
      <c r="X5" s="43">
        <f t="shared" si="0"/>
        <v>33345894</v>
      </c>
      <c r="Y5" s="43">
        <f t="shared" si="0"/>
        <v>-8913083</v>
      </c>
      <c r="Z5" s="44">
        <f>+IF(X5&lt;&gt;0,+(Y5/X5)*100,0)</f>
        <v>-26.729176911556184</v>
      </c>
      <c r="AA5" s="45">
        <f>SUM(AA11:AA18)</f>
        <v>33345894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>
        <v>24396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22222512</v>
      </c>
      <c r="D15" s="10"/>
      <c r="E15" s="11">
        <v>30828664</v>
      </c>
      <c r="F15" s="11">
        <v>32672278</v>
      </c>
      <c r="G15" s="11">
        <v>881565</v>
      </c>
      <c r="H15" s="11">
        <v>1012220</v>
      </c>
      <c r="I15" s="11">
        <v>979155</v>
      </c>
      <c r="J15" s="11">
        <v>2872940</v>
      </c>
      <c r="K15" s="11">
        <v>2913989</v>
      </c>
      <c r="L15" s="11">
        <v>1511498</v>
      </c>
      <c r="M15" s="11">
        <v>3255502</v>
      </c>
      <c r="N15" s="11">
        <v>7680989</v>
      </c>
      <c r="O15" s="11">
        <v>2537540</v>
      </c>
      <c r="P15" s="11">
        <v>2671443</v>
      </c>
      <c r="Q15" s="11">
        <v>655795</v>
      </c>
      <c r="R15" s="11">
        <v>5864778</v>
      </c>
      <c r="S15" s="11">
        <v>3022167</v>
      </c>
      <c r="T15" s="11">
        <v>287438</v>
      </c>
      <c r="U15" s="11">
        <v>4704499</v>
      </c>
      <c r="V15" s="11">
        <v>8014104</v>
      </c>
      <c r="W15" s="11">
        <v>24432811</v>
      </c>
      <c r="X15" s="11">
        <v>32672278</v>
      </c>
      <c r="Y15" s="11">
        <v>-8239467</v>
      </c>
      <c r="Z15" s="2">
        <v>-25.22</v>
      </c>
      <c r="AA15" s="15">
        <v>32672278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3000000</v>
      </c>
      <c r="F18" s="18">
        <v>673616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673616</v>
      </c>
      <c r="Y18" s="18">
        <v>-673616</v>
      </c>
      <c r="Z18" s="3">
        <v>-100</v>
      </c>
      <c r="AA18" s="23">
        <v>673616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24396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22222512</v>
      </c>
      <c r="D45" s="66">
        <f t="shared" si="7"/>
        <v>0</v>
      </c>
      <c r="E45" s="67">
        <f t="shared" si="7"/>
        <v>30828664</v>
      </c>
      <c r="F45" s="67">
        <f t="shared" si="7"/>
        <v>32672278</v>
      </c>
      <c r="G45" s="67">
        <f t="shared" si="7"/>
        <v>881565</v>
      </c>
      <c r="H45" s="67">
        <f t="shared" si="7"/>
        <v>1012220</v>
      </c>
      <c r="I45" s="67">
        <f t="shared" si="7"/>
        <v>979155</v>
      </c>
      <c r="J45" s="67">
        <f t="shared" si="7"/>
        <v>2872940</v>
      </c>
      <c r="K45" s="67">
        <f t="shared" si="7"/>
        <v>2913989</v>
      </c>
      <c r="L45" s="67">
        <f t="shared" si="7"/>
        <v>1511498</v>
      </c>
      <c r="M45" s="67">
        <f t="shared" si="7"/>
        <v>3255502</v>
      </c>
      <c r="N45" s="67">
        <f t="shared" si="7"/>
        <v>7680989</v>
      </c>
      <c r="O45" s="67">
        <f t="shared" si="7"/>
        <v>2537540</v>
      </c>
      <c r="P45" s="67">
        <f t="shared" si="7"/>
        <v>2671443</v>
      </c>
      <c r="Q45" s="67">
        <f t="shared" si="7"/>
        <v>655795</v>
      </c>
      <c r="R45" s="67">
        <f t="shared" si="7"/>
        <v>5864778</v>
      </c>
      <c r="S45" s="67">
        <f t="shared" si="7"/>
        <v>3022167</v>
      </c>
      <c r="T45" s="67">
        <f t="shared" si="7"/>
        <v>287438</v>
      </c>
      <c r="U45" s="67">
        <f t="shared" si="7"/>
        <v>4704499</v>
      </c>
      <c r="V45" s="67">
        <f t="shared" si="7"/>
        <v>8014104</v>
      </c>
      <c r="W45" s="67">
        <f t="shared" si="7"/>
        <v>24432811</v>
      </c>
      <c r="X45" s="67">
        <f t="shared" si="7"/>
        <v>32672278</v>
      </c>
      <c r="Y45" s="67">
        <f t="shared" si="7"/>
        <v>-8239467</v>
      </c>
      <c r="Z45" s="69">
        <f t="shared" si="5"/>
        <v>-25.218526238054167</v>
      </c>
      <c r="AA45" s="68">
        <f t="shared" si="8"/>
        <v>32672278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3000000</v>
      </c>
      <c r="F48" s="67">
        <f t="shared" si="7"/>
        <v>673616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673616</v>
      </c>
      <c r="Y48" s="67">
        <f t="shared" si="7"/>
        <v>-673616</v>
      </c>
      <c r="Z48" s="69">
        <f t="shared" si="5"/>
        <v>-100</v>
      </c>
      <c r="AA48" s="68">
        <f t="shared" si="8"/>
        <v>673616</v>
      </c>
    </row>
    <row r="49" spans="1:27" ht="13.5">
      <c r="A49" s="75" t="s">
        <v>49</v>
      </c>
      <c r="B49" s="76"/>
      <c r="C49" s="77">
        <f aca="true" t="shared" si="9" ref="C49:Y49">SUM(C41:C48)</f>
        <v>22222512</v>
      </c>
      <c r="D49" s="78">
        <f t="shared" si="9"/>
        <v>0</v>
      </c>
      <c r="E49" s="79">
        <f t="shared" si="9"/>
        <v>33853060</v>
      </c>
      <c r="F49" s="79">
        <f t="shared" si="9"/>
        <v>33345894</v>
      </c>
      <c r="G49" s="79">
        <f t="shared" si="9"/>
        <v>881565</v>
      </c>
      <c r="H49" s="79">
        <f t="shared" si="9"/>
        <v>1012220</v>
      </c>
      <c r="I49" s="79">
        <f t="shared" si="9"/>
        <v>979155</v>
      </c>
      <c r="J49" s="79">
        <f t="shared" si="9"/>
        <v>2872940</v>
      </c>
      <c r="K49" s="79">
        <f t="shared" si="9"/>
        <v>2913989</v>
      </c>
      <c r="L49" s="79">
        <f t="shared" si="9"/>
        <v>1511498</v>
      </c>
      <c r="M49" s="79">
        <f t="shared" si="9"/>
        <v>3255502</v>
      </c>
      <c r="N49" s="79">
        <f t="shared" si="9"/>
        <v>7680989</v>
      </c>
      <c r="O49" s="79">
        <f t="shared" si="9"/>
        <v>2537540</v>
      </c>
      <c r="P49" s="79">
        <f t="shared" si="9"/>
        <v>2671443</v>
      </c>
      <c r="Q49" s="79">
        <f t="shared" si="9"/>
        <v>655795</v>
      </c>
      <c r="R49" s="79">
        <f t="shared" si="9"/>
        <v>5864778</v>
      </c>
      <c r="S49" s="79">
        <f t="shared" si="9"/>
        <v>3022167</v>
      </c>
      <c r="T49" s="79">
        <f t="shared" si="9"/>
        <v>287438</v>
      </c>
      <c r="U49" s="79">
        <f t="shared" si="9"/>
        <v>4704499</v>
      </c>
      <c r="V49" s="79">
        <f t="shared" si="9"/>
        <v>8014104</v>
      </c>
      <c r="W49" s="79">
        <f t="shared" si="9"/>
        <v>24432811</v>
      </c>
      <c r="X49" s="79">
        <f t="shared" si="9"/>
        <v>33345894</v>
      </c>
      <c r="Y49" s="79">
        <f t="shared" si="9"/>
        <v>-8913083</v>
      </c>
      <c r="Z49" s="80">
        <f t="shared" si="5"/>
        <v>-26.729176911556184</v>
      </c>
      <c r="AA49" s="81">
        <f>SUM(AA41:AA48)</f>
        <v>33345894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4094424</v>
      </c>
      <c r="D51" s="66">
        <f t="shared" si="10"/>
        <v>0</v>
      </c>
      <c r="E51" s="67">
        <f t="shared" si="10"/>
        <v>11491309</v>
      </c>
      <c r="F51" s="67">
        <f t="shared" si="10"/>
        <v>8898399</v>
      </c>
      <c r="G51" s="67">
        <f t="shared" si="10"/>
        <v>390768</v>
      </c>
      <c r="H51" s="67">
        <f t="shared" si="10"/>
        <v>300058</v>
      </c>
      <c r="I51" s="67">
        <f t="shared" si="10"/>
        <v>348197</v>
      </c>
      <c r="J51" s="67">
        <f t="shared" si="10"/>
        <v>1039023</v>
      </c>
      <c r="K51" s="67">
        <f t="shared" si="10"/>
        <v>314583</v>
      </c>
      <c r="L51" s="67">
        <f t="shared" si="10"/>
        <v>514085</v>
      </c>
      <c r="M51" s="67">
        <f t="shared" si="10"/>
        <v>881317</v>
      </c>
      <c r="N51" s="67">
        <f t="shared" si="10"/>
        <v>1709985</v>
      </c>
      <c r="O51" s="67">
        <f t="shared" si="10"/>
        <v>292405</v>
      </c>
      <c r="P51" s="67">
        <f t="shared" si="10"/>
        <v>98806</v>
      </c>
      <c r="Q51" s="67">
        <f t="shared" si="10"/>
        <v>767941</v>
      </c>
      <c r="R51" s="67">
        <f t="shared" si="10"/>
        <v>1159152</v>
      </c>
      <c r="S51" s="67">
        <f t="shared" si="10"/>
        <v>684799</v>
      </c>
      <c r="T51" s="67">
        <f t="shared" si="10"/>
        <v>2777568</v>
      </c>
      <c r="U51" s="67">
        <f t="shared" si="10"/>
        <v>787087</v>
      </c>
      <c r="V51" s="67">
        <f t="shared" si="10"/>
        <v>4249454</v>
      </c>
      <c r="W51" s="67">
        <f t="shared" si="10"/>
        <v>8157614</v>
      </c>
      <c r="X51" s="67">
        <f t="shared" si="10"/>
        <v>8898399</v>
      </c>
      <c r="Y51" s="67">
        <f t="shared" si="10"/>
        <v>-740785</v>
      </c>
      <c r="Z51" s="69">
        <f>+IF(X51&lt;&gt;0,+(Y51/X51)*100,0)</f>
        <v>-8.324924517320476</v>
      </c>
      <c r="AA51" s="68">
        <f>SUM(AA57:AA61)</f>
        <v>8898399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4094424</v>
      </c>
      <c r="D61" s="10"/>
      <c r="E61" s="11">
        <v>11491309</v>
      </c>
      <c r="F61" s="11">
        <v>8898399</v>
      </c>
      <c r="G61" s="11">
        <v>390768</v>
      </c>
      <c r="H61" s="11">
        <v>300058</v>
      </c>
      <c r="I61" s="11">
        <v>348197</v>
      </c>
      <c r="J61" s="11">
        <v>1039023</v>
      </c>
      <c r="K61" s="11">
        <v>314583</v>
      </c>
      <c r="L61" s="11">
        <v>514085</v>
      </c>
      <c r="M61" s="11">
        <v>881317</v>
      </c>
      <c r="N61" s="11">
        <v>1709985</v>
      </c>
      <c r="O61" s="11">
        <v>292405</v>
      </c>
      <c r="P61" s="11">
        <v>98806</v>
      </c>
      <c r="Q61" s="11">
        <v>767941</v>
      </c>
      <c r="R61" s="11">
        <v>1159152</v>
      </c>
      <c r="S61" s="11">
        <v>684799</v>
      </c>
      <c r="T61" s="11">
        <v>2777568</v>
      </c>
      <c r="U61" s="11">
        <v>787087</v>
      </c>
      <c r="V61" s="11">
        <v>4249454</v>
      </c>
      <c r="W61" s="11">
        <v>8157614</v>
      </c>
      <c r="X61" s="11">
        <v>8898399</v>
      </c>
      <c r="Y61" s="11">
        <v>-740785</v>
      </c>
      <c r="Z61" s="2">
        <v>-8.32</v>
      </c>
      <c r="AA61" s="15">
        <v>8898399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4094424</v>
      </c>
      <c r="D67" s="10"/>
      <c r="E67" s="11">
        <v>11491309</v>
      </c>
      <c r="F67" s="11">
        <v>12771135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12771135</v>
      </c>
      <c r="Y67" s="11">
        <v>-12771135</v>
      </c>
      <c r="Z67" s="2">
        <v>-100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390767</v>
      </c>
      <c r="H68" s="11">
        <v>300058</v>
      </c>
      <c r="I68" s="11">
        <v>348197</v>
      </c>
      <c r="J68" s="11">
        <v>1039022</v>
      </c>
      <c r="K68" s="11">
        <v>314584</v>
      </c>
      <c r="L68" s="11">
        <v>514084</v>
      </c>
      <c r="M68" s="11">
        <v>881316</v>
      </c>
      <c r="N68" s="11">
        <v>1709984</v>
      </c>
      <c r="O68" s="11">
        <v>292404</v>
      </c>
      <c r="P68" s="11">
        <v>98806</v>
      </c>
      <c r="Q68" s="11">
        <v>767942</v>
      </c>
      <c r="R68" s="11">
        <v>1159152</v>
      </c>
      <c r="S68" s="11">
        <v>684799</v>
      </c>
      <c r="T68" s="11">
        <v>2777568</v>
      </c>
      <c r="U68" s="11">
        <v>787088</v>
      </c>
      <c r="V68" s="11">
        <v>4249455</v>
      </c>
      <c r="W68" s="11">
        <v>8157613</v>
      </c>
      <c r="X68" s="11"/>
      <c r="Y68" s="11">
        <v>8157613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4094424</v>
      </c>
      <c r="D69" s="78">
        <f t="shared" si="12"/>
        <v>0</v>
      </c>
      <c r="E69" s="79">
        <f t="shared" si="12"/>
        <v>11491309</v>
      </c>
      <c r="F69" s="79">
        <f t="shared" si="12"/>
        <v>12771135</v>
      </c>
      <c r="G69" s="79">
        <f t="shared" si="12"/>
        <v>390767</v>
      </c>
      <c r="H69" s="79">
        <f t="shared" si="12"/>
        <v>300058</v>
      </c>
      <c r="I69" s="79">
        <f t="shared" si="12"/>
        <v>348197</v>
      </c>
      <c r="J69" s="79">
        <f t="shared" si="12"/>
        <v>1039022</v>
      </c>
      <c r="K69" s="79">
        <f t="shared" si="12"/>
        <v>314584</v>
      </c>
      <c r="L69" s="79">
        <f t="shared" si="12"/>
        <v>514084</v>
      </c>
      <c r="M69" s="79">
        <f t="shared" si="12"/>
        <v>881316</v>
      </c>
      <c r="N69" s="79">
        <f t="shared" si="12"/>
        <v>1709984</v>
      </c>
      <c r="O69" s="79">
        <f t="shared" si="12"/>
        <v>292404</v>
      </c>
      <c r="P69" s="79">
        <f t="shared" si="12"/>
        <v>98806</v>
      </c>
      <c r="Q69" s="79">
        <f t="shared" si="12"/>
        <v>767942</v>
      </c>
      <c r="R69" s="79">
        <f t="shared" si="12"/>
        <v>1159152</v>
      </c>
      <c r="S69" s="79">
        <f t="shared" si="12"/>
        <v>684799</v>
      </c>
      <c r="T69" s="79">
        <f t="shared" si="12"/>
        <v>2777568</v>
      </c>
      <c r="U69" s="79">
        <f t="shared" si="12"/>
        <v>787088</v>
      </c>
      <c r="V69" s="79">
        <f t="shared" si="12"/>
        <v>4249455</v>
      </c>
      <c r="W69" s="79">
        <f t="shared" si="12"/>
        <v>8157613</v>
      </c>
      <c r="X69" s="79">
        <f t="shared" si="12"/>
        <v>12771135</v>
      </c>
      <c r="Y69" s="79">
        <f t="shared" si="12"/>
        <v>-4613522</v>
      </c>
      <c r="Z69" s="80">
        <f>+IF(X69&lt;&gt;0,+(Y69/X69)*100,0)</f>
        <v>-36.12460443022488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55421716</v>
      </c>
      <c r="D5" s="42">
        <f t="shared" si="0"/>
        <v>0</v>
      </c>
      <c r="E5" s="43">
        <f t="shared" si="0"/>
        <v>3251850</v>
      </c>
      <c r="F5" s="43">
        <f t="shared" si="0"/>
        <v>3251850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2989221</v>
      </c>
      <c r="M5" s="43">
        <f t="shared" si="0"/>
        <v>0</v>
      </c>
      <c r="N5" s="43">
        <f t="shared" si="0"/>
        <v>2989221</v>
      </c>
      <c r="O5" s="43">
        <f t="shared" si="0"/>
        <v>8804266</v>
      </c>
      <c r="P5" s="43">
        <f t="shared" si="0"/>
        <v>0</v>
      </c>
      <c r="Q5" s="43">
        <f t="shared" si="0"/>
        <v>14963296</v>
      </c>
      <c r="R5" s="43">
        <f t="shared" si="0"/>
        <v>23767562</v>
      </c>
      <c r="S5" s="43">
        <f t="shared" si="0"/>
        <v>3179581</v>
      </c>
      <c r="T5" s="43">
        <f t="shared" si="0"/>
        <v>9918345</v>
      </c>
      <c r="U5" s="43">
        <f t="shared" si="0"/>
        <v>8127497</v>
      </c>
      <c r="V5" s="43">
        <f t="shared" si="0"/>
        <v>21225423</v>
      </c>
      <c r="W5" s="43">
        <f t="shared" si="0"/>
        <v>47982206</v>
      </c>
      <c r="X5" s="43">
        <f t="shared" si="0"/>
        <v>3251850</v>
      </c>
      <c r="Y5" s="43">
        <f t="shared" si="0"/>
        <v>44730356</v>
      </c>
      <c r="Z5" s="44">
        <f>+IF(X5&lt;&gt;0,+(Y5/X5)*100,0)</f>
        <v>1375.5356489382966</v>
      </c>
      <c r="AA5" s="45">
        <f>SUM(AA11:AA18)</f>
        <v>3251850</v>
      </c>
    </row>
    <row r="6" spans="1:27" ht="13.5">
      <c r="A6" s="46" t="s">
        <v>32</v>
      </c>
      <c r="B6" s="47"/>
      <c r="C6" s="9">
        <v>12986423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3751908</v>
      </c>
      <c r="R6" s="11">
        <v>3751908</v>
      </c>
      <c r="S6" s="11"/>
      <c r="T6" s="11"/>
      <c r="U6" s="11">
        <v>432524</v>
      </c>
      <c r="V6" s="11">
        <v>432524</v>
      </c>
      <c r="W6" s="11">
        <v>4184432</v>
      </c>
      <c r="X6" s="11"/>
      <c r="Y6" s="11">
        <v>4184432</v>
      </c>
      <c r="Z6" s="2"/>
      <c r="AA6" s="15"/>
    </row>
    <row r="7" spans="1:27" ht="13.5">
      <c r="A7" s="46" t="s">
        <v>33</v>
      </c>
      <c r="B7" s="47"/>
      <c r="C7" s="9">
        <v>3000000</v>
      </c>
      <c r="D7" s="10"/>
      <c r="E7" s="11">
        <v>1000000</v>
      </c>
      <c r="F7" s="11">
        <v>1000000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311179</v>
      </c>
      <c r="T7" s="11"/>
      <c r="U7" s="11"/>
      <c r="V7" s="11">
        <v>311179</v>
      </c>
      <c r="W7" s="11">
        <v>311179</v>
      </c>
      <c r="X7" s="11">
        <v>1000000</v>
      </c>
      <c r="Y7" s="11">
        <v>-688821</v>
      </c>
      <c r="Z7" s="2">
        <v>-68.88</v>
      </c>
      <c r="AA7" s="15">
        <v>1000000</v>
      </c>
    </row>
    <row r="8" spans="1:27" ht="13.5">
      <c r="A8" s="46" t="s">
        <v>34</v>
      </c>
      <c r="B8" s="47"/>
      <c r="C8" s="9">
        <v>27195853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11211388</v>
      </c>
      <c r="R8" s="11">
        <v>11211388</v>
      </c>
      <c r="S8" s="11">
        <v>2868402</v>
      </c>
      <c r="T8" s="11">
        <v>9918345</v>
      </c>
      <c r="U8" s="11">
        <v>7694973</v>
      </c>
      <c r="V8" s="11">
        <v>20481720</v>
      </c>
      <c r="W8" s="11">
        <v>31693108</v>
      </c>
      <c r="X8" s="11"/>
      <c r="Y8" s="11">
        <v>31693108</v>
      </c>
      <c r="Z8" s="2"/>
      <c r="AA8" s="15"/>
    </row>
    <row r="9" spans="1:27" ht="13.5">
      <c r="A9" s="46" t="s">
        <v>35</v>
      </c>
      <c r="B9" s="47"/>
      <c r="C9" s="9">
        <v>6124541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2251850</v>
      </c>
      <c r="F10" s="11">
        <v>2251850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2251850</v>
      </c>
      <c r="Y10" s="11">
        <v>-2251850</v>
      </c>
      <c r="Z10" s="2">
        <v>-100</v>
      </c>
      <c r="AA10" s="15">
        <v>2251850</v>
      </c>
    </row>
    <row r="11" spans="1:27" ht="13.5">
      <c r="A11" s="48" t="s">
        <v>37</v>
      </c>
      <c r="B11" s="47"/>
      <c r="C11" s="49">
        <f aca="true" t="shared" si="1" ref="C11:Y11">SUM(C6:C10)</f>
        <v>49306817</v>
      </c>
      <c r="D11" s="50">
        <f t="shared" si="1"/>
        <v>0</v>
      </c>
      <c r="E11" s="51">
        <f t="shared" si="1"/>
        <v>3251850</v>
      </c>
      <c r="F11" s="51">
        <f t="shared" si="1"/>
        <v>3251850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14963296</v>
      </c>
      <c r="R11" s="51">
        <f t="shared" si="1"/>
        <v>14963296</v>
      </c>
      <c r="S11" s="51">
        <f t="shared" si="1"/>
        <v>3179581</v>
      </c>
      <c r="T11" s="51">
        <f t="shared" si="1"/>
        <v>9918345</v>
      </c>
      <c r="U11" s="51">
        <f t="shared" si="1"/>
        <v>8127497</v>
      </c>
      <c r="V11" s="51">
        <f t="shared" si="1"/>
        <v>21225423</v>
      </c>
      <c r="W11" s="51">
        <f t="shared" si="1"/>
        <v>36188719</v>
      </c>
      <c r="X11" s="51">
        <f t="shared" si="1"/>
        <v>3251850</v>
      </c>
      <c r="Y11" s="51">
        <f t="shared" si="1"/>
        <v>32936869</v>
      </c>
      <c r="Z11" s="52">
        <f>+IF(X11&lt;&gt;0,+(Y11/X11)*100,0)</f>
        <v>1012.8655688300506</v>
      </c>
      <c r="AA11" s="53">
        <f>SUM(AA6:AA10)</f>
        <v>3251850</v>
      </c>
    </row>
    <row r="12" spans="1:27" ht="13.5">
      <c r="A12" s="54" t="s">
        <v>38</v>
      </c>
      <c r="B12" s="35"/>
      <c r="C12" s="9">
        <v>6114899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>
        <v>2989221</v>
      </c>
      <c r="M15" s="11"/>
      <c r="N15" s="11">
        <v>2989221</v>
      </c>
      <c r="O15" s="11">
        <v>8804266</v>
      </c>
      <c r="P15" s="11"/>
      <c r="Q15" s="11"/>
      <c r="R15" s="11">
        <v>8804266</v>
      </c>
      <c r="S15" s="11"/>
      <c r="T15" s="11"/>
      <c r="U15" s="11"/>
      <c r="V15" s="11"/>
      <c r="W15" s="11">
        <v>11793487</v>
      </c>
      <c r="X15" s="11"/>
      <c r="Y15" s="11">
        <v>11793487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42752150</v>
      </c>
      <c r="F20" s="60">
        <f t="shared" si="2"/>
        <v>42752150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15131000</v>
      </c>
      <c r="M20" s="60">
        <f t="shared" si="2"/>
        <v>0</v>
      </c>
      <c r="N20" s="60">
        <f t="shared" si="2"/>
        <v>15131000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15131000</v>
      </c>
      <c r="X20" s="60">
        <f t="shared" si="2"/>
        <v>42752150</v>
      </c>
      <c r="Y20" s="60">
        <f t="shared" si="2"/>
        <v>-27621150</v>
      </c>
      <c r="Z20" s="61">
        <f>+IF(X20&lt;&gt;0,+(Y20/X20)*100,0)</f>
        <v>-64.60762792046715</v>
      </c>
      <c r="AA20" s="62">
        <f>SUM(AA26:AA33)</f>
        <v>42752150</v>
      </c>
    </row>
    <row r="21" spans="1:27" ht="13.5">
      <c r="A21" s="46" t="s">
        <v>32</v>
      </c>
      <c r="B21" s="47"/>
      <c r="C21" s="9"/>
      <c r="D21" s="10"/>
      <c r="E21" s="11">
        <v>20196629</v>
      </c>
      <c r="F21" s="11">
        <v>20196629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20196629</v>
      </c>
      <c r="Y21" s="11">
        <v>-20196629</v>
      </c>
      <c r="Z21" s="2">
        <v>-100</v>
      </c>
      <c r="AA21" s="15">
        <v>20196629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22555521</v>
      </c>
      <c r="F23" s="11">
        <v>22555521</v>
      </c>
      <c r="G23" s="11"/>
      <c r="H23" s="11"/>
      <c r="I23" s="11"/>
      <c r="J23" s="11"/>
      <c r="K23" s="11"/>
      <c r="L23" s="11">
        <v>15131000</v>
      </c>
      <c r="M23" s="11"/>
      <c r="N23" s="11">
        <v>15131000</v>
      </c>
      <c r="O23" s="11"/>
      <c r="P23" s="11"/>
      <c r="Q23" s="11"/>
      <c r="R23" s="11"/>
      <c r="S23" s="11"/>
      <c r="T23" s="11"/>
      <c r="U23" s="11"/>
      <c r="V23" s="11"/>
      <c r="W23" s="11">
        <v>15131000</v>
      </c>
      <c r="X23" s="11">
        <v>22555521</v>
      </c>
      <c r="Y23" s="11">
        <v>-7424521</v>
      </c>
      <c r="Z23" s="2">
        <v>-32.92</v>
      </c>
      <c r="AA23" s="15">
        <v>22555521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42752150</v>
      </c>
      <c r="F26" s="51">
        <f t="shared" si="3"/>
        <v>42752150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15131000</v>
      </c>
      <c r="M26" s="51">
        <f t="shared" si="3"/>
        <v>0</v>
      </c>
      <c r="N26" s="51">
        <f t="shared" si="3"/>
        <v>15131000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15131000</v>
      </c>
      <c r="X26" s="51">
        <f t="shared" si="3"/>
        <v>42752150</v>
      </c>
      <c r="Y26" s="51">
        <f t="shared" si="3"/>
        <v>-27621150</v>
      </c>
      <c r="Z26" s="52">
        <f>+IF(X26&lt;&gt;0,+(Y26/X26)*100,0)</f>
        <v>-64.60762792046715</v>
      </c>
      <c r="AA26" s="53">
        <f>SUM(AA21:AA25)</f>
        <v>42752150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12986423</v>
      </c>
      <c r="D36" s="10">
        <f t="shared" si="4"/>
        <v>0</v>
      </c>
      <c r="E36" s="11">
        <f t="shared" si="4"/>
        <v>20196629</v>
      </c>
      <c r="F36" s="11">
        <f t="shared" si="4"/>
        <v>20196629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3751908</v>
      </c>
      <c r="R36" s="11">
        <f t="shared" si="4"/>
        <v>3751908</v>
      </c>
      <c r="S36" s="11">
        <f t="shared" si="4"/>
        <v>0</v>
      </c>
      <c r="T36" s="11">
        <f t="shared" si="4"/>
        <v>0</v>
      </c>
      <c r="U36" s="11">
        <f t="shared" si="4"/>
        <v>432524</v>
      </c>
      <c r="V36" s="11">
        <f t="shared" si="4"/>
        <v>432524</v>
      </c>
      <c r="W36" s="11">
        <f t="shared" si="4"/>
        <v>4184432</v>
      </c>
      <c r="X36" s="11">
        <f t="shared" si="4"/>
        <v>20196629</v>
      </c>
      <c r="Y36" s="11">
        <f t="shared" si="4"/>
        <v>-16012197</v>
      </c>
      <c r="Z36" s="2">
        <f aca="true" t="shared" si="5" ref="Z36:Z49">+IF(X36&lt;&gt;0,+(Y36/X36)*100,0)</f>
        <v>-79.28153257655028</v>
      </c>
      <c r="AA36" s="15">
        <f>AA6+AA21</f>
        <v>20196629</v>
      </c>
    </row>
    <row r="37" spans="1:27" ht="13.5">
      <c r="A37" s="46" t="s">
        <v>33</v>
      </c>
      <c r="B37" s="47"/>
      <c r="C37" s="9">
        <f t="shared" si="4"/>
        <v>3000000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311179</v>
      </c>
      <c r="T37" s="11">
        <f t="shared" si="4"/>
        <v>0</v>
      </c>
      <c r="U37" s="11">
        <f t="shared" si="4"/>
        <v>0</v>
      </c>
      <c r="V37" s="11">
        <f t="shared" si="4"/>
        <v>311179</v>
      </c>
      <c r="W37" s="11">
        <f t="shared" si="4"/>
        <v>311179</v>
      </c>
      <c r="X37" s="11">
        <f t="shared" si="4"/>
        <v>1000000</v>
      </c>
      <c r="Y37" s="11">
        <f t="shared" si="4"/>
        <v>-688821</v>
      </c>
      <c r="Z37" s="2">
        <f t="shared" si="5"/>
        <v>-68.88210000000001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27195853</v>
      </c>
      <c r="D38" s="10">
        <f t="shared" si="4"/>
        <v>0</v>
      </c>
      <c r="E38" s="11">
        <f t="shared" si="4"/>
        <v>22555521</v>
      </c>
      <c r="F38" s="11">
        <f t="shared" si="4"/>
        <v>22555521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15131000</v>
      </c>
      <c r="M38" s="11">
        <f t="shared" si="4"/>
        <v>0</v>
      </c>
      <c r="N38" s="11">
        <f t="shared" si="4"/>
        <v>15131000</v>
      </c>
      <c r="O38" s="11">
        <f t="shared" si="4"/>
        <v>0</v>
      </c>
      <c r="P38" s="11">
        <f t="shared" si="4"/>
        <v>0</v>
      </c>
      <c r="Q38" s="11">
        <f t="shared" si="4"/>
        <v>11211388</v>
      </c>
      <c r="R38" s="11">
        <f t="shared" si="4"/>
        <v>11211388</v>
      </c>
      <c r="S38" s="11">
        <f t="shared" si="4"/>
        <v>2868402</v>
      </c>
      <c r="T38" s="11">
        <f t="shared" si="4"/>
        <v>9918345</v>
      </c>
      <c r="U38" s="11">
        <f t="shared" si="4"/>
        <v>7694973</v>
      </c>
      <c r="V38" s="11">
        <f t="shared" si="4"/>
        <v>20481720</v>
      </c>
      <c r="W38" s="11">
        <f t="shared" si="4"/>
        <v>46824108</v>
      </c>
      <c r="X38" s="11">
        <f t="shared" si="4"/>
        <v>22555521</v>
      </c>
      <c r="Y38" s="11">
        <f t="shared" si="4"/>
        <v>24268587</v>
      </c>
      <c r="Z38" s="2">
        <f t="shared" si="5"/>
        <v>107.5948855271399</v>
      </c>
      <c r="AA38" s="15">
        <f>AA8+AA23</f>
        <v>22555521</v>
      </c>
    </row>
    <row r="39" spans="1:27" ht="13.5">
      <c r="A39" s="46" t="s">
        <v>35</v>
      </c>
      <c r="B39" s="47"/>
      <c r="C39" s="9">
        <f t="shared" si="4"/>
        <v>6124541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2251850</v>
      </c>
      <c r="F40" s="11">
        <f t="shared" si="4"/>
        <v>2251850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2251850</v>
      </c>
      <c r="Y40" s="11">
        <f t="shared" si="4"/>
        <v>-2251850</v>
      </c>
      <c r="Z40" s="2">
        <f t="shared" si="5"/>
        <v>-100</v>
      </c>
      <c r="AA40" s="15">
        <f>AA10+AA25</f>
        <v>2251850</v>
      </c>
    </row>
    <row r="41" spans="1:27" ht="13.5">
      <c r="A41" s="48" t="s">
        <v>37</v>
      </c>
      <c r="B41" s="47"/>
      <c r="C41" s="49">
        <f aca="true" t="shared" si="6" ref="C41:Y41">SUM(C36:C40)</f>
        <v>49306817</v>
      </c>
      <c r="D41" s="50">
        <f t="shared" si="6"/>
        <v>0</v>
      </c>
      <c r="E41" s="51">
        <f t="shared" si="6"/>
        <v>46004000</v>
      </c>
      <c r="F41" s="51">
        <f t="shared" si="6"/>
        <v>46004000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15131000</v>
      </c>
      <c r="M41" s="51">
        <f t="shared" si="6"/>
        <v>0</v>
      </c>
      <c r="N41" s="51">
        <f t="shared" si="6"/>
        <v>15131000</v>
      </c>
      <c r="O41" s="51">
        <f t="shared" si="6"/>
        <v>0</v>
      </c>
      <c r="P41" s="51">
        <f t="shared" si="6"/>
        <v>0</v>
      </c>
      <c r="Q41" s="51">
        <f t="shared" si="6"/>
        <v>14963296</v>
      </c>
      <c r="R41" s="51">
        <f t="shared" si="6"/>
        <v>14963296</v>
      </c>
      <c r="S41" s="51">
        <f t="shared" si="6"/>
        <v>3179581</v>
      </c>
      <c r="T41" s="51">
        <f t="shared" si="6"/>
        <v>9918345</v>
      </c>
      <c r="U41" s="51">
        <f t="shared" si="6"/>
        <v>8127497</v>
      </c>
      <c r="V41" s="51">
        <f t="shared" si="6"/>
        <v>21225423</v>
      </c>
      <c r="W41" s="51">
        <f t="shared" si="6"/>
        <v>51319719</v>
      </c>
      <c r="X41" s="51">
        <f t="shared" si="6"/>
        <v>46004000</v>
      </c>
      <c r="Y41" s="51">
        <f t="shared" si="6"/>
        <v>5315719</v>
      </c>
      <c r="Z41" s="52">
        <f t="shared" si="5"/>
        <v>11.554906095122163</v>
      </c>
      <c r="AA41" s="53">
        <f>SUM(AA36:AA40)</f>
        <v>46004000</v>
      </c>
    </row>
    <row r="42" spans="1:27" ht="13.5">
      <c r="A42" s="54" t="s">
        <v>38</v>
      </c>
      <c r="B42" s="35"/>
      <c r="C42" s="65">
        <f aca="true" t="shared" si="7" ref="C42:Y48">C12+C27</f>
        <v>6114899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2989221</v>
      </c>
      <c r="M45" s="67">
        <f t="shared" si="7"/>
        <v>0</v>
      </c>
      <c r="N45" s="67">
        <f t="shared" si="7"/>
        <v>2989221</v>
      </c>
      <c r="O45" s="67">
        <f t="shared" si="7"/>
        <v>8804266</v>
      </c>
      <c r="P45" s="67">
        <f t="shared" si="7"/>
        <v>0</v>
      </c>
      <c r="Q45" s="67">
        <f t="shared" si="7"/>
        <v>0</v>
      </c>
      <c r="R45" s="67">
        <f t="shared" si="7"/>
        <v>8804266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11793487</v>
      </c>
      <c r="X45" s="67">
        <f t="shared" si="7"/>
        <v>0</v>
      </c>
      <c r="Y45" s="67">
        <f t="shared" si="7"/>
        <v>11793487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55421716</v>
      </c>
      <c r="D49" s="78">
        <f t="shared" si="9"/>
        <v>0</v>
      </c>
      <c r="E49" s="79">
        <f t="shared" si="9"/>
        <v>46004000</v>
      </c>
      <c r="F49" s="79">
        <f t="shared" si="9"/>
        <v>46004000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18120221</v>
      </c>
      <c r="M49" s="79">
        <f t="shared" si="9"/>
        <v>0</v>
      </c>
      <c r="N49" s="79">
        <f t="shared" si="9"/>
        <v>18120221</v>
      </c>
      <c r="O49" s="79">
        <f t="shared" si="9"/>
        <v>8804266</v>
      </c>
      <c r="P49" s="79">
        <f t="shared" si="9"/>
        <v>0</v>
      </c>
      <c r="Q49" s="79">
        <f t="shared" si="9"/>
        <v>14963296</v>
      </c>
      <c r="R49" s="79">
        <f t="shared" si="9"/>
        <v>23767562</v>
      </c>
      <c r="S49" s="79">
        <f t="shared" si="9"/>
        <v>3179581</v>
      </c>
      <c r="T49" s="79">
        <f t="shared" si="9"/>
        <v>9918345</v>
      </c>
      <c r="U49" s="79">
        <f t="shared" si="9"/>
        <v>8127497</v>
      </c>
      <c r="V49" s="79">
        <f t="shared" si="9"/>
        <v>21225423</v>
      </c>
      <c r="W49" s="79">
        <f t="shared" si="9"/>
        <v>63113206</v>
      </c>
      <c r="X49" s="79">
        <f t="shared" si="9"/>
        <v>46004000</v>
      </c>
      <c r="Y49" s="79">
        <f t="shared" si="9"/>
        <v>17109206</v>
      </c>
      <c r="Z49" s="80">
        <f t="shared" si="5"/>
        <v>37.19069211372924</v>
      </c>
      <c r="AA49" s="81">
        <f>SUM(AA41:AA48)</f>
        <v>46004000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4559700</v>
      </c>
      <c r="F65" s="11"/>
      <c r="G65" s="11">
        <v>8827766</v>
      </c>
      <c r="H65" s="11">
        <v>9405126</v>
      </c>
      <c r="I65" s="11">
        <v>9405126</v>
      </c>
      <c r="J65" s="11">
        <v>27638018</v>
      </c>
      <c r="K65" s="11">
        <v>9360300</v>
      </c>
      <c r="L65" s="11">
        <v>9302077</v>
      </c>
      <c r="M65" s="11">
        <v>9268445</v>
      </c>
      <c r="N65" s="11">
        <v>27930822</v>
      </c>
      <c r="O65" s="11">
        <v>9729145</v>
      </c>
      <c r="P65" s="11">
        <v>9811790</v>
      </c>
      <c r="Q65" s="11">
        <v>9991873</v>
      </c>
      <c r="R65" s="11">
        <v>29532808</v>
      </c>
      <c r="S65" s="11">
        <v>10973722</v>
      </c>
      <c r="T65" s="11">
        <v>9729139</v>
      </c>
      <c r="U65" s="11">
        <v>10160771</v>
      </c>
      <c r="V65" s="11">
        <v>30863632</v>
      </c>
      <c r="W65" s="11">
        <v>115965280</v>
      </c>
      <c r="X65" s="11"/>
      <c r="Y65" s="11">
        <v>115965280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6839650</v>
      </c>
      <c r="F67" s="11"/>
      <c r="G67" s="11">
        <v>2944669</v>
      </c>
      <c r="H67" s="11">
        <v>1708227</v>
      </c>
      <c r="I67" s="11">
        <v>1708227</v>
      </c>
      <c r="J67" s="11">
        <v>6361123</v>
      </c>
      <c r="K67" s="11">
        <v>3246159</v>
      </c>
      <c r="L67" s="11">
        <v>2426719</v>
      </c>
      <c r="M67" s="11">
        <v>1677077</v>
      </c>
      <c r="N67" s="11">
        <v>7349955</v>
      </c>
      <c r="O67" s="11">
        <v>2259795</v>
      </c>
      <c r="P67" s="11">
        <v>2351446</v>
      </c>
      <c r="Q67" s="11">
        <v>4775992</v>
      </c>
      <c r="R67" s="11">
        <v>9387233</v>
      </c>
      <c r="S67" s="11">
        <v>1991310</v>
      </c>
      <c r="T67" s="11">
        <v>4120474</v>
      </c>
      <c r="U67" s="11">
        <v>7178566</v>
      </c>
      <c r="V67" s="11">
        <v>13290350</v>
      </c>
      <c r="W67" s="11">
        <v>36388661</v>
      </c>
      <c r="X67" s="11"/>
      <c r="Y67" s="11">
        <v>36388661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3799750</v>
      </c>
      <c r="F68" s="11"/>
      <c r="G68" s="11">
        <v>21062232</v>
      </c>
      <c r="H68" s="11">
        <v>22597000</v>
      </c>
      <c r="I68" s="11">
        <v>22597000</v>
      </c>
      <c r="J68" s="11">
        <v>66256232</v>
      </c>
      <c r="K68" s="11">
        <v>31409878</v>
      </c>
      <c r="L68" s="11">
        <v>25834284</v>
      </c>
      <c r="M68" s="11">
        <v>16448682</v>
      </c>
      <c r="N68" s="11">
        <v>73692844</v>
      </c>
      <c r="O68" s="11">
        <v>16135862</v>
      </c>
      <c r="P68" s="11">
        <v>5353574</v>
      </c>
      <c r="Q68" s="11">
        <v>30270359</v>
      </c>
      <c r="R68" s="11">
        <v>51759795</v>
      </c>
      <c r="S68" s="11">
        <v>60631563</v>
      </c>
      <c r="T68" s="11">
        <v>18041524</v>
      </c>
      <c r="U68" s="11">
        <v>30583916</v>
      </c>
      <c r="V68" s="11">
        <v>109257003</v>
      </c>
      <c r="W68" s="11">
        <v>300965874</v>
      </c>
      <c r="X68" s="11"/>
      <c r="Y68" s="11">
        <v>300965874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15199100</v>
      </c>
      <c r="F69" s="79">
        <f t="shared" si="12"/>
        <v>0</v>
      </c>
      <c r="G69" s="79">
        <f t="shared" si="12"/>
        <v>32834667</v>
      </c>
      <c r="H69" s="79">
        <f t="shared" si="12"/>
        <v>33710353</v>
      </c>
      <c r="I69" s="79">
        <f t="shared" si="12"/>
        <v>33710353</v>
      </c>
      <c r="J69" s="79">
        <f t="shared" si="12"/>
        <v>100255373</v>
      </c>
      <c r="K69" s="79">
        <f t="shared" si="12"/>
        <v>44016337</v>
      </c>
      <c r="L69" s="79">
        <f t="shared" si="12"/>
        <v>37563080</v>
      </c>
      <c r="M69" s="79">
        <f t="shared" si="12"/>
        <v>27394204</v>
      </c>
      <c r="N69" s="79">
        <f t="shared" si="12"/>
        <v>108973621</v>
      </c>
      <c r="O69" s="79">
        <f t="shared" si="12"/>
        <v>28124802</v>
      </c>
      <c r="P69" s="79">
        <f t="shared" si="12"/>
        <v>17516810</v>
      </c>
      <c r="Q69" s="79">
        <f t="shared" si="12"/>
        <v>45038224</v>
      </c>
      <c r="R69" s="79">
        <f t="shared" si="12"/>
        <v>90679836</v>
      </c>
      <c r="S69" s="79">
        <f t="shared" si="12"/>
        <v>73596595</v>
      </c>
      <c r="T69" s="79">
        <f t="shared" si="12"/>
        <v>31891137</v>
      </c>
      <c r="U69" s="79">
        <f t="shared" si="12"/>
        <v>47923253</v>
      </c>
      <c r="V69" s="79">
        <f t="shared" si="12"/>
        <v>153410985</v>
      </c>
      <c r="W69" s="79">
        <f t="shared" si="12"/>
        <v>453319815</v>
      </c>
      <c r="X69" s="79">
        <f t="shared" si="12"/>
        <v>0</v>
      </c>
      <c r="Y69" s="79">
        <f t="shared" si="12"/>
        <v>453319815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161218080</v>
      </c>
      <c r="D5" s="42">
        <f t="shared" si="0"/>
        <v>0</v>
      </c>
      <c r="E5" s="43">
        <f t="shared" si="0"/>
        <v>206735839</v>
      </c>
      <c r="F5" s="43">
        <f t="shared" si="0"/>
        <v>327951275</v>
      </c>
      <c r="G5" s="43">
        <f t="shared" si="0"/>
        <v>376166</v>
      </c>
      <c r="H5" s="43">
        <f t="shared" si="0"/>
        <v>1320685</v>
      </c>
      <c r="I5" s="43">
        <f t="shared" si="0"/>
        <v>15211086</v>
      </c>
      <c r="J5" s="43">
        <f t="shared" si="0"/>
        <v>16907937</v>
      </c>
      <c r="K5" s="43">
        <f t="shared" si="0"/>
        <v>18408447</v>
      </c>
      <c r="L5" s="43">
        <f t="shared" si="0"/>
        <v>54469351</v>
      </c>
      <c r="M5" s="43">
        <f t="shared" si="0"/>
        <v>26755911</v>
      </c>
      <c r="N5" s="43">
        <f t="shared" si="0"/>
        <v>99633709</v>
      </c>
      <c r="O5" s="43">
        <f t="shared" si="0"/>
        <v>24566952</v>
      </c>
      <c r="P5" s="43">
        <f t="shared" si="0"/>
        <v>21503553</v>
      </c>
      <c r="Q5" s="43">
        <f t="shared" si="0"/>
        <v>34469777</v>
      </c>
      <c r="R5" s="43">
        <f t="shared" si="0"/>
        <v>80540282</v>
      </c>
      <c r="S5" s="43">
        <f t="shared" si="0"/>
        <v>15618715</v>
      </c>
      <c r="T5" s="43">
        <f t="shared" si="0"/>
        <v>21477127</v>
      </c>
      <c r="U5" s="43">
        <f t="shared" si="0"/>
        <v>29020853</v>
      </c>
      <c r="V5" s="43">
        <f t="shared" si="0"/>
        <v>66116695</v>
      </c>
      <c r="W5" s="43">
        <f t="shared" si="0"/>
        <v>263198623</v>
      </c>
      <c r="X5" s="43">
        <f t="shared" si="0"/>
        <v>327951275</v>
      </c>
      <c r="Y5" s="43">
        <f t="shared" si="0"/>
        <v>-64752652</v>
      </c>
      <c r="Z5" s="44">
        <f>+IF(X5&lt;&gt;0,+(Y5/X5)*100,0)</f>
        <v>-19.744595290870574</v>
      </c>
      <c r="AA5" s="45">
        <f>SUM(AA11:AA18)</f>
        <v>327951275</v>
      </c>
    </row>
    <row r="6" spans="1:27" ht="13.5">
      <c r="A6" s="46" t="s">
        <v>32</v>
      </c>
      <c r="B6" s="47"/>
      <c r="C6" s="9">
        <v>83740547</v>
      </c>
      <c r="D6" s="10"/>
      <c r="E6" s="11">
        <v>87256412</v>
      </c>
      <c r="F6" s="11">
        <v>121597161</v>
      </c>
      <c r="G6" s="11">
        <v>350033</v>
      </c>
      <c r="H6" s="11"/>
      <c r="I6" s="11">
        <v>10096243</v>
      </c>
      <c r="J6" s="11">
        <v>10446276</v>
      </c>
      <c r="K6" s="11">
        <v>9000429</v>
      </c>
      <c r="L6" s="11">
        <v>26414755</v>
      </c>
      <c r="M6" s="11">
        <v>15132688</v>
      </c>
      <c r="N6" s="11">
        <v>50547872</v>
      </c>
      <c r="O6" s="11">
        <v>5819948</v>
      </c>
      <c r="P6" s="11">
        <v>11394661</v>
      </c>
      <c r="Q6" s="11">
        <v>10841668</v>
      </c>
      <c r="R6" s="11">
        <v>28056277</v>
      </c>
      <c r="S6" s="11">
        <v>5743919</v>
      </c>
      <c r="T6" s="11">
        <v>9723427</v>
      </c>
      <c r="U6" s="11">
        <v>10094856</v>
      </c>
      <c r="V6" s="11">
        <v>25562202</v>
      </c>
      <c r="W6" s="11">
        <v>114612627</v>
      </c>
      <c r="X6" s="11">
        <v>121597161</v>
      </c>
      <c r="Y6" s="11">
        <v>-6984534</v>
      </c>
      <c r="Z6" s="2">
        <v>-5.74</v>
      </c>
      <c r="AA6" s="15">
        <v>121597161</v>
      </c>
    </row>
    <row r="7" spans="1:27" ht="13.5">
      <c r="A7" s="46" t="s">
        <v>33</v>
      </c>
      <c r="B7" s="47"/>
      <c r="C7" s="9">
        <v>4068464</v>
      </c>
      <c r="D7" s="10"/>
      <c r="E7" s="11">
        <v>19034105</v>
      </c>
      <c r="F7" s="11">
        <v>39930971</v>
      </c>
      <c r="G7" s="11"/>
      <c r="H7" s="11"/>
      <c r="I7" s="11">
        <v>928127</v>
      </c>
      <c r="J7" s="11">
        <v>928127</v>
      </c>
      <c r="K7" s="11">
        <v>526514</v>
      </c>
      <c r="L7" s="11">
        <v>448682</v>
      </c>
      <c r="M7" s="11">
        <v>3946182</v>
      </c>
      <c r="N7" s="11">
        <v>4921378</v>
      </c>
      <c r="O7" s="11">
        <v>516520</v>
      </c>
      <c r="P7" s="11">
        <v>433267</v>
      </c>
      <c r="Q7" s="11">
        <v>3704622</v>
      </c>
      <c r="R7" s="11">
        <v>4654409</v>
      </c>
      <c r="S7" s="11">
        <v>3638838</v>
      </c>
      <c r="T7" s="11">
        <v>2952598</v>
      </c>
      <c r="U7" s="11">
        <v>772343</v>
      </c>
      <c r="V7" s="11">
        <v>7363779</v>
      </c>
      <c r="W7" s="11">
        <v>17867693</v>
      </c>
      <c r="X7" s="11">
        <v>39930971</v>
      </c>
      <c r="Y7" s="11">
        <v>-22063278</v>
      </c>
      <c r="Z7" s="2">
        <v>-55.25</v>
      </c>
      <c r="AA7" s="15">
        <v>39930971</v>
      </c>
    </row>
    <row r="8" spans="1:27" ht="13.5">
      <c r="A8" s="46" t="s">
        <v>34</v>
      </c>
      <c r="B8" s="47"/>
      <c r="C8" s="9">
        <v>36345379</v>
      </c>
      <c r="D8" s="10"/>
      <c r="E8" s="11">
        <v>65448004</v>
      </c>
      <c r="F8" s="11">
        <v>93744518</v>
      </c>
      <c r="G8" s="11"/>
      <c r="H8" s="11"/>
      <c r="I8" s="11">
        <v>2060072</v>
      </c>
      <c r="J8" s="11">
        <v>2060072</v>
      </c>
      <c r="K8" s="11">
        <v>1105206</v>
      </c>
      <c r="L8" s="11">
        <v>14262291</v>
      </c>
      <c r="M8" s="11">
        <v>2272570</v>
      </c>
      <c r="N8" s="11">
        <v>17640067</v>
      </c>
      <c r="O8" s="11">
        <v>10752912</v>
      </c>
      <c r="P8" s="11">
        <v>4502494</v>
      </c>
      <c r="Q8" s="11">
        <v>16686091</v>
      </c>
      <c r="R8" s="11">
        <v>31941497</v>
      </c>
      <c r="S8" s="11">
        <v>3534284</v>
      </c>
      <c r="T8" s="11">
        <v>6018171</v>
      </c>
      <c r="U8" s="11">
        <v>15063887</v>
      </c>
      <c r="V8" s="11">
        <v>24616342</v>
      </c>
      <c r="W8" s="11">
        <v>76257978</v>
      </c>
      <c r="X8" s="11">
        <v>93744518</v>
      </c>
      <c r="Y8" s="11">
        <v>-17486540</v>
      </c>
      <c r="Z8" s="2">
        <v>-18.65</v>
      </c>
      <c r="AA8" s="15">
        <v>93744518</v>
      </c>
    </row>
    <row r="9" spans="1:27" ht="13.5">
      <c r="A9" s="46" t="s">
        <v>35</v>
      </c>
      <c r="B9" s="47"/>
      <c r="C9" s="9">
        <v>16732587</v>
      </c>
      <c r="D9" s="10"/>
      <c r="E9" s="11">
        <v>7031579</v>
      </c>
      <c r="F9" s="11">
        <v>16683179</v>
      </c>
      <c r="G9" s="11"/>
      <c r="H9" s="11"/>
      <c r="I9" s="11"/>
      <c r="J9" s="11"/>
      <c r="K9" s="11">
        <v>192906</v>
      </c>
      <c r="L9" s="11"/>
      <c r="M9" s="11"/>
      <c r="N9" s="11">
        <v>192906</v>
      </c>
      <c r="O9" s="11">
        <v>1156131</v>
      </c>
      <c r="P9" s="11">
        <v>2470488</v>
      </c>
      <c r="Q9" s="11">
        <v>150000</v>
      </c>
      <c r="R9" s="11">
        <v>3776619</v>
      </c>
      <c r="S9" s="11">
        <v>644308</v>
      </c>
      <c r="T9" s="11"/>
      <c r="U9" s="11">
        <v>26314</v>
      </c>
      <c r="V9" s="11">
        <v>670622</v>
      </c>
      <c r="W9" s="11">
        <v>4640147</v>
      </c>
      <c r="X9" s="11">
        <v>16683179</v>
      </c>
      <c r="Y9" s="11">
        <v>-12043032</v>
      </c>
      <c r="Z9" s="2">
        <v>-72.19</v>
      </c>
      <c r="AA9" s="15">
        <v>16683179</v>
      </c>
    </row>
    <row r="10" spans="1:27" ht="13.5">
      <c r="A10" s="46" t="s">
        <v>36</v>
      </c>
      <c r="B10" s="47"/>
      <c r="C10" s="9">
        <v>2839594</v>
      </c>
      <c r="D10" s="10"/>
      <c r="E10" s="11">
        <v>6869983</v>
      </c>
      <c r="F10" s="11">
        <v>17248931</v>
      </c>
      <c r="G10" s="11"/>
      <c r="H10" s="11"/>
      <c r="I10" s="11">
        <v>708551</v>
      </c>
      <c r="J10" s="11">
        <v>708551</v>
      </c>
      <c r="K10" s="11">
        <v>263485</v>
      </c>
      <c r="L10" s="11">
        <v>4302083</v>
      </c>
      <c r="M10" s="11">
        <v>562846</v>
      </c>
      <c r="N10" s="11">
        <v>5128414</v>
      </c>
      <c r="O10" s="11">
        <v>2542877</v>
      </c>
      <c r="P10" s="11">
        <v>2117763</v>
      </c>
      <c r="Q10" s="11">
        <v>548578</v>
      </c>
      <c r="R10" s="11">
        <v>5209218</v>
      </c>
      <c r="S10" s="11">
        <v>365903</v>
      </c>
      <c r="T10" s="11">
        <v>2011816</v>
      </c>
      <c r="U10" s="11">
        <v>505136</v>
      </c>
      <c r="V10" s="11">
        <v>2882855</v>
      </c>
      <c r="W10" s="11">
        <v>13929038</v>
      </c>
      <c r="X10" s="11">
        <v>17248931</v>
      </c>
      <c r="Y10" s="11">
        <v>-3319893</v>
      </c>
      <c r="Z10" s="2">
        <v>-19.25</v>
      </c>
      <c r="AA10" s="15">
        <v>17248931</v>
      </c>
    </row>
    <row r="11" spans="1:27" ht="13.5">
      <c r="A11" s="48" t="s">
        <v>37</v>
      </c>
      <c r="B11" s="47"/>
      <c r="C11" s="49">
        <f aca="true" t="shared" si="1" ref="C11:Y11">SUM(C6:C10)</f>
        <v>143726571</v>
      </c>
      <c r="D11" s="50">
        <f t="shared" si="1"/>
        <v>0</v>
      </c>
      <c r="E11" s="51">
        <f t="shared" si="1"/>
        <v>185640083</v>
      </c>
      <c r="F11" s="51">
        <f t="shared" si="1"/>
        <v>289204760</v>
      </c>
      <c r="G11" s="51">
        <f t="shared" si="1"/>
        <v>350033</v>
      </c>
      <c r="H11" s="51">
        <f t="shared" si="1"/>
        <v>0</v>
      </c>
      <c r="I11" s="51">
        <f t="shared" si="1"/>
        <v>13792993</v>
      </c>
      <c r="J11" s="51">
        <f t="shared" si="1"/>
        <v>14143026</v>
      </c>
      <c r="K11" s="51">
        <f t="shared" si="1"/>
        <v>11088540</v>
      </c>
      <c r="L11" s="51">
        <f t="shared" si="1"/>
        <v>45427811</v>
      </c>
      <c r="M11" s="51">
        <f t="shared" si="1"/>
        <v>21914286</v>
      </c>
      <c r="N11" s="51">
        <f t="shared" si="1"/>
        <v>78430637</v>
      </c>
      <c r="O11" s="51">
        <f t="shared" si="1"/>
        <v>20788388</v>
      </c>
      <c r="P11" s="51">
        <f t="shared" si="1"/>
        <v>20918673</v>
      </c>
      <c r="Q11" s="51">
        <f t="shared" si="1"/>
        <v>31930959</v>
      </c>
      <c r="R11" s="51">
        <f t="shared" si="1"/>
        <v>73638020</v>
      </c>
      <c r="S11" s="51">
        <f t="shared" si="1"/>
        <v>13927252</v>
      </c>
      <c r="T11" s="51">
        <f t="shared" si="1"/>
        <v>20706012</v>
      </c>
      <c r="U11" s="51">
        <f t="shared" si="1"/>
        <v>26462536</v>
      </c>
      <c r="V11" s="51">
        <f t="shared" si="1"/>
        <v>61095800</v>
      </c>
      <c r="W11" s="51">
        <f t="shared" si="1"/>
        <v>227307483</v>
      </c>
      <c r="X11" s="51">
        <f t="shared" si="1"/>
        <v>289204760</v>
      </c>
      <c r="Y11" s="51">
        <f t="shared" si="1"/>
        <v>-61897277</v>
      </c>
      <c r="Z11" s="52">
        <f>+IF(X11&lt;&gt;0,+(Y11/X11)*100,0)</f>
        <v>-21.402578920208644</v>
      </c>
      <c r="AA11" s="53">
        <f>SUM(AA6:AA10)</f>
        <v>289204760</v>
      </c>
    </row>
    <row r="12" spans="1:27" ht="13.5">
      <c r="A12" s="54" t="s">
        <v>38</v>
      </c>
      <c r="B12" s="35"/>
      <c r="C12" s="9">
        <v>6934345</v>
      </c>
      <c r="D12" s="10"/>
      <c r="E12" s="11">
        <v>5182705</v>
      </c>
      <c r="F12" s="11">
        <v>8053093</v>
      </c>
      <c r="G12" s="11"/>
      <c r="H12" s="11"/>
      <c r="I12" s="11"/>
      <c r="J12" s="11"/>
      <c r="K12" s="11">
        <v>1251674</v>
      </c>
      <c r="L12" s="11"/>
      <c r="M12" s="11">
        <v>694446</v>
      </c>
      <c r="N12" s="11">
        <v>1946120</v>
      </c>
      <c r="O12" s="11">
        <v>178679</v>
      </c>
      <c r="P12" s="11">
        <v>275289</v>
      </c>
      <c r="Q12" s="11">
        <v>365095</v>
      </c>
      <c r="R12" s="11">
        <v>819063</v>
      </c>
      <c r="S12" s="11">
        <v>87194</v>
      </c>
      <c r="T12" s="11">
        <v>173000</v>
      </c>
      <c r="U12" s="11">
        <v>516870</v>
      </c>
      <c r="V12" s="11">
        <v>777064</v>
      </c>
      <c r="W12" s="11">
        <v>3542247</v>
      </c>
      <c r="X12" s="11">
        <v>8053093</v>
      </c>
      <c r="Y12" s="11">
        <v>-4510846</v>
      </c>
      <c r="Z12" s="2">
        <v>-56.01</v>
      </c>
      <c r="AA12" s="15">
        <v>8053093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6947345</v>
      </c>
      <c r="D15" s="10"/>
      <c r="E15" s="11">
        <v>15913051</v>
      </c>
      <c r="F15" s="11">
        <v>30693422</v>
      </c>
      <c r="G15" s="11">
        <v>26133</v>
      </c>
      <c r="H15" s="11">
        <v>1320685</v>
      </c>
      <c r="I15" s="11">
        <v>1417043</v>
      </c>
      <c r="J15" s="11">
        <v>2763861</v>
      </c>
      <c r="K15" s="11">
        <v>6068233</v>
      </c>
      <c r="L15" s="11">
        <v>8497425</v>
      </c>
      <c r="M15" s="11">
        <v>2317429</v>
      </c>
      <c r="N15" s="11">
        <v>16883087</v>
      </c>
      <c r="O15" s="11">
        <v>2020938</v>
      </c>
      <c r="P15" s="11">
        <v>309591</v>
      </c>
      <c r="Q15" s="11">
        <v>1024765</v>
      </c>
      <c r="R15" s="11">
        <v>3355294</v>
      </c>
      <c r="S15" s="11">
        <v>1604269</v>
      </c>
      <c r="T15" s="11">
        <v>232490</v>
      </c>
      <c r="U15" s="11">
        <v>1951385</v>
      </c>
      <c r="V15" s="11">
        <v>3788144</v>
      </c>
      <c r="W15" s="11">
        <v>26790386</v>
      </c>
      <c r="X15" s="11">
        <v>30693422</v>
      </c>
      <c r="Y15" s="11">
        <v>-3903036</v>
      </c>
      <c r="Z15" s="2">
        <v>-12.72</v>
      </c>
      <c r="AA15" s="15">
        <v>30693422</v>
      </c>
    </row>
    <row r="16" spans="1:27" ht="13.5">
      <c r="A16" s="55" t="s">
        <v>43</v>
      </c>
      <c r="B16" s="56"/>
      <c r="C16" s="15">
        <v>179012</v>
      </c>
      <c r="D16" s="10"/>
      <c r="E16" s="11"/>
      <c r="F16" s="11"/>
      <c r="G16" s="11"/>
      <c r="H16" s="11"/>
      <c r="I16" s="11"/>
      <c r="J16" s="11"/>
      <c r="K16" s="11"/>
      <c r="L16" s="11">
        <v>544115</v>
      </c>
      <c r="M16" s="11"/>
      <c r="N16" s="11">
        <v>544115</v>
      </c>
      <c r="O16" s="11"/>
      <c r="P16" s="11"/>
      <c r="Q16" s="11"/>
      <c r="R16" s="11"/>
      <c r="S16" s="11"/>
      <c r="T16" s="11"/>
      <c r="U16" s="11"/>
      <c r="V16" s="11"/>
      <c r="W16" s="11">
        <v>544115</v>
      </c>
      <c r="X16" s="11"/>
      <c r="Y16" s="11">
        <v>544115</v>
      </c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3430807</v>
      </c>
      <c r="D18" s="17"/>
      <c r="E18" s="18"/>
      <c r="F18" s="18"/>
      <c r="G18" s="18"/>
      <c r="H18" s="18"/>
      <c r="I18" s="18">
        <v>1050</v>
      </c>
      <c r="J18" s="18">
        <v>1050</v>
      </c>
      <c r="K18" s="18"/>
      <c r="L18" s="18"/>
      <c r="M18" s="18">
        <v>1829750</v>
      </c>
      <c r="N18" s="18">
        <v>1829750</v>
      </c>
      <c r="O18" s="18">
        <v>1578947</v>
      </c>
      <c r="P18" s="18"/>
      <c r="Q18" s="18">
        <v>1148958</v>
      </c>
      <c r="R18" s="18">
        <v>2727905</v>
      </c>
      <c r="S18" s="18"/>
      <c r="T18" s="18">
        <v>365625</v>
      </c>
      <c r="U18" s="18">
        <v>90062</v>
      </c>
      <c r="V18" s="18">
        <v>455687</v>
      </c>
      <c r="W18" s="18">
        <v>5014392</v>
      </c>
      <c r="X18" s="18"/>
      <c r="Y18" s="18">
        <v>5014392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69523479</v>
      </c>
      <c r="D20" s="59">
        <f t="shared" si="2"/>
        <v>0</v>
      </c>
      <c r="E20" s="60">
        <f t="shared" si="2"/>
        <v>315781490</v>
      </c>
      <c r="F20" s="60">
        <f t="shared" si="2"/>
        <v>370310314</v>
      </c>
      <c r="G20" s="60">
        <f t="shared" si="2"/>
        <v>2198829</v>
      </c>
      <c r="H20" s="60">
        <f t="shared" si="2"/>
        <v>5509923</v>
      </c>
      <c r="I20" s="60">
        <f t="shared" si="2"/>
        <v>7778124</v>
      </c>
      <c r="J20" s="60">
        <f t="shared" si="2"/>
        <v>15486876</v>
      </c>
      <c r="K20" s="60">
        <f t="shared" si="2"/>
        <v>17008215</v>
      </c>
      <c r="L20" s="60">
        <f t="shared" si="2"/>
        <v>13992128</v>
      </c>
      <c r="M20" s="60">
        <f t="shared" si="2"/>
        <v>15868082</v>
      </c>
      <c r="N20" s="60">
        <f t="shared" si="2"/>
        <v>46868425</v>
      </c>
      <c r="O20" s="60">
        <f t="shared" si="2"/>
        <v>10890369</v>
      </c>
      <c r="P20" s="60">
        <f t="shared" si="2"/>
        <v>8359460</v>
      </c>
      <c r="Q20" s="60">
        <f t="shared" si="2"/>
        <v>26501125</v>
      </c>
      <c r="R20" s="60">
        <f t="shared" si="2"/>
        <v>45750954</v>
      </c>
      <c r="S20" s="60">
        <f t="shared" si="2"/>
        <v>17255606</v>
      </c>
      <c r="T20" s="60">
        <f t="shared" si="2"/>
        <v>21282166</v>
      </c>
      <c r="U20" s="60">
        <f t="shared" si="2"/>
        <v>31402857</v>
      </c>
      <c r="V20" s="60">
        <f t="shared" si="2"/>
        <v>69940629</v>
      </c>
      <c r="W20" s="60">
        <f t="shared" si="2"/>
        <v>178046884</v>
      </c>
      <c r="X20" s="60">
        <f t="shared" si="2"/>
        <v>370310314</v>
      </c>
      <c r="Y20" s="60">
        <f t="shared" si="2"/>
        <v>-192263430</v>
      </c>
      <c r="Z20" s="61">
        <f>+IF(X20&lt;&gt;0,+(Y20/X20)*100,0)</f>
        <v>-51.91954496843964</v>
      </c>
      <c r="AA20" s="62">
        <f>SUM(AA26:AA33)</f>
        <v>370310314</v>
      </c>
    </row>
    <row r="21" spans="1:27" ht="13.5">
      <c r="A21" s="46" t="s">
        <v>32</v>
      </c>
      <c r="B21" s="47"/>
      <c r="C21" s="9">
        <v>24202341</v>
      </c>
      <c r="D21" s="10"/>
      <c r="E21" s="11">
        <v>100845164</v>
      </c>
      <c r="F21" s="11">
        <v>138683491</v>
      </c>
      <c r="G21" s="11">
        <v>1731796</v>
      </c>
      <c r="H21" s="11">
        <v>3198085</v>
      </c>
      <c r="I21" s="11">
        <v>7193877</v>
      </c>
      <c r="J21" s="11">
        <v>12123758</v>
      </c>
      <c r="K21" s="11">
        <v>10879213</v>
      </c>
      <c r="L21" s="11">
        <v>10640247</v>
      </c>
      <c r="M21" s="11">
        <v>10521353</v>
      </c>
      <c r="N21" s="11">
        <v>32040813</v>
      </c>
      <c r="O21" s="11">
        <v>4199203</v>
      </c>
      <c r="P21" s="11">
        <v>2866120</v>
      </c>
      <c r="Q21" s="11">
        <v>20413417</v>
      </c>
      <c r="R21" s="11">
        <v>27478740</v>
      </c>
      <c r="S21" s="11">
        <v>12901867</v>
      </c>
      <c r="T21" s="11">
        <v>15201975</v>
      </c>
      <c r="U21" s="11">
        <v>19849273</v>
      </c>
      <c r="V21" s="11">
        <v>47953115</v>
      </c>
      <c r="W21" s="11">
        <v>119596426</v>
      </c>
      <c r="X21" s="11">
        <v>138683491</v>
      </c>
      <c r="Y21" s="11">
        <v>-19087065</v>
      </c>
      <c r="Z21" s="2">
        <v>-13.76</v>
      </c>
      <c r="AA21" s="15">
        <v>138683491</v>
      </c>
    </row>
    <row r="22" spans="1:27" ht="13.5">
      <c r="A22" s="46" t="s">
        <v>33</v>
      </c>
      <c r="B22" s="47"/>
      <c r="C22" s="9">
        <v>4752764</v>
      </c>
      <c r="D22" s="10"/>
      <c r="E22" s="11">
        <v>21042355</v>
      </c>
      <c r="F22" s="11">
        <v>49036271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49036271</v>
      </c>
      <c r="Y22" s="11">
        <v>-49036271</v>
      </c>
      <c r="Z22" s="2">
        <v>-100</v>
      </c>
      <c r="AA22" s="15">
        <v>49036271</v>
      </c>
    </row>
    <row r="23" spans="1:27" ht="13.5">
      <c r="A23" s="46" t="s">
        <v>34</v>
      </c>
      <c r="B23" s="47"/>
      <c r="C23" s="9">
        <v>12946449</v>
      </c>
      <c r="D23" s="10"/>
      <c r="E23" s="11">
        <v>77493527</v>
      </c>
      <c r="F23" s="11">
        <v>18733447</v>
      </c>
      <c r="G23" s="11">
        <v>467033</v>
      </c>
      <c r="H23" s="11">
        <v>2257420</v>
      </c>
      <c r="I23" s="11">
        <v>584247</v>
      </c>
      <c r="J23" s="11">
        <v>3308700</v>
      </c>
      <c r="K23" s="11">
        <v>5144064</v>
      </c>
      <c r="L23" s="11">
        <v>3031413</v>
      </c>
      <c r="M23" s="11">
        <v>3889497</v>
      </c>
      <c r="N23" s="11">
        <v>12064974</v>
      </c>
      <c r="O23" s="11">
        <v>6577233</v>
      </c>
      <c r="P23" s="11">
        <v>466579</v>
      </c>
      <c r="Q23" s="11">
        <v>3197710</v>
      </c>
      <c r="R23" s="11">
        <v>10241522</v>
      </c>
      <c r="S23" s="11">
        <v>3376525</v>
      </c>
      <c r="T23" s="11">
        <v>3552612</v>
      </c>
      <c r="U23" s="11">
        <v>4824648</v>
      </c>
      <c r="V23" s="11">
        <v>11753785</v>
      </c>
      <c r="W23" s="11">
        <v>37368981</v>
      </c>
      <c r="X23" s="11">
        <v>18733447</v>
      </c>
      <c r="Y23" s="11">
        <v>18635534</v>
      </c>
      <c r="Z23" s="2">
        <v>99.48</v>
      </c>
      <c r="AA23" s="15">
        <v>18733447</v>
      </c>
    </row>
    <row r="24" spans="1:27" ht="13.5">
      <c r="A24" s="46" t="s">
        <v>35</v>
      </c>
      <c r="B24" s="47"/>
      <c r="C24" s="9">
        <v>2871842</v>
      </c>
      <c r="D24" s="10"/>
      <c r="E24" s="11">
        <v>69226656</v>
      </c>
      <c r="F24" s="11">
        <v>84869364</v>
      </c>
      <c r="G24" s="11"/>
      <c r="H24" s="11"/>
      <c r="I24" s="11"/>
      <c r="J24" s="11"/>
      <c r="K24" s="11">
        <v>459076</v>
      </c>
      <c r="L24" s="11"/>
      <c r="M24" s="11">
        <v>165800</v>
      </c>
      <c r="N24" s="11">
        <v>624876</v>
      </c>
      <c r="O24" s="11">
        <v>92239</v>
      </c>
      <c r="P24" s="11">
        <v>223263</v>
      </c>
      <c r="Q24" s="11">
        <v>488138</v>
      </c>
      <c r="R24" s="11">
        <v>803640</v>
      </c>
      <c r="S24" s="11">
        <v>298595</v>
      </c>
      <c r="T24" s="11">
        <v>86060</v>
      </c>
      <c r="U24" s="11">
        <v>5319795</v>
      </c>
      <c r="V24" s="11">
        <v>5704450</v>
      </c>
      <c r="W24" s="11">
        <v>7132966</v>
      </c>
      <c r="X24" s="11">
        <v>84869364</v>
      </c>
      <c r="Y24" s="11">
        <v>-77736398</v>
      </c>
      <c r="Z24" s="2">
        <v>-91.6</v>
      </c>
      <c r="AA24" s="15">
        <v>84869364</v>
      </c>
    </row>
    <row r="25" spans="1:27" ht="13.5">
      <c r="A25" s="46" t="s">
        <v>36</v>
      </c>
      <c r="B25" s="47"/>
      <c r="C25" s="9">
        <v>14435664</v>
      </c>
      <c r="D25" s="10"/>
      <c r="E25" s="11">
        <v>22767035</v>
      </c>
      <c r="F25" s="11">
        <v>48545041</v>
      </c>
      <c r="G25" s="11"/>
      <c r="H25" s="11">
        <v>54418</v>
      </c>
      <c r="I25" s="11"/>
      <c r="J25" s="11">
        <v>54418</v>
      </c>
      <c r="K25" s="11"/>
      <c r="L25" s="11">
        <v>26100</v>
      </c>
      <c r="M25" s="11">
        <v>54913</v>
      </c>
      <c r="N25" s="11">
        <v>81013</v>
      </c>
      <c r="O25" s="11">
        <v>53747</v>
      </c>
      <c r="P25" s="11">
        <v>4017061</v>
      </c>
      <c r="Q25" s="11">
        <v>2002943</v>
      </c>
      <c r="R25" s="11">
        <v>6073751</v>
      </c>
      <c r="S25" s="11"/>
      <c r="T25" s="11"/>
      <c r="U25" s="11">
        <v>535912</v>
      </c>
      <c r="V25" s="11">
        <v>535912</v>
      </c>
      <c r="W25" s="11">
        <v>6745094</v>
      </c>
      <c r="X25" s="11">
        <v>48545041</v>
      </c>
      <c r="Y25" s="11">
        <v>-41799947</v>
      </c>
      <c r="Z25" s="2">
        <v>-86.11</v>
      </c>
      <c r="AA25" s="15">
        <v>48545041</v>
      </c>
    </row>
    <row r="26" spans="1:27" ht="13.5">
      <c r="A26" s="48" t="s">
        <v>37</v>
      </c>
      <c r="B26" s="63"/>
      <c r="C26" s="49">
        <f aca="true" t="shared" si="3" ref="C26:Y26">SUM(C21:C25)</f>
        <v>59209060</v>
      </c>
      <c r="D26" s="50">
        <f t="shared" si="3"/>
        <v>0</v>
      </c>
      <c r="E26" s="51">
        <f t="shared" si="3"/>
        <v>291374737</v>
      </c>
      <c r="F26" s="51">
        <f t="shared" si="3"/>
        <v>339867614</v>
      </c>
      <c r="G26" s="51">
        <f t="shared" si="3"/>
        <v>2198829</v>
      </c>
      <c r="H26" s="51">
        <f t="shared" si="3"/>
        <v>5509923</v>
      </c>
      <c r="I26" s="51">
        <f t="shared" si="3"/>
        <v>7778124</v>
      </c>
      <c r="J26" s="51">
        <f t="shared" si="3"/>
        <v>15486876</v>
      </c>
      <c r="K26" s="51">
        <f t="shared" si="3"/>
        <v>16482353</v>
      </c>
      <c r="L26" s="51">
        <f t="shared" si="3"/>
        <v>13697760</v>
      </c>
      <c r="M26" s="51">
        <f t="shared" si="3"/>
        <v>14631563</v>
      </c>
      <c r="N26" s="51">
        <f t="shared" si="3"/>
        <v>44811676</v>
      </c>
      <c r="O26" s="51">
        <f t="shared" si="3"/>
        <v>10922422</v>
      </c>
      <c r="P26" s="51">
        <f t="shared" si="3"/>
        <v>7573023</v>
      </c>
      <c r="Q26" s="51">
        <f t="shared" si="3"/>
        <v>26102208</v>
      </c>
      <c r="R26" s="51">
        <f t="shared" si="3"/>
        <v>44597653</v>
      </c>
      <c r="S26" s="51">
        <f t="shared" si="3"/>
        <v>16576987</v>
      </c>
      <c r="T26" s="51">
        <f t="shared" si="3"/>
        <v>18840647</v>
      </c>
      <c r="U26" s="51">
        <f t="shared" si="3"/>
        <v>30529628</v>
      </c>
      <c r="V26" s="51">
        <f t="shared" si="3"/>
        <v>65947262</v>
      </c>
      <c r="W26" s="51">
        <f t="shared" si="3"/>
        <v>170843467</v>
      </c>
      <c r="X26" s="51">
        <f t="shared" si="3"/>
        <v>339867614</v>
      </c>
      <c r="Y26" s="51">
        <f t="shared" si="3"/>
        <v>-169024147</v>
      </c>
      <c r="Z26" s="52">
        <f>+IF(X26&lt;&gt;0,+(Y26/X26)*100,0)</f>
        <v>-49.73234872564233</v>
      </c>
      <c r="AA26" s="53">
        <f>SUM(AA21:AA25)</f>
        <v>339867614</v>
      </c>
    </row>
    <row r="27" spans="1:27" ht="13.5">
      <c r="A27" s="54" t="s">
        <v>38</v>
      </c>
      <c r="B27" s="64"/>
      <c r="C27" s="9">
        <v>919234</v>
      </c>
      <c r="D27" s="10"/>
      <c r="E27" s="11">
        <v>5970554</v>
      </c>
      <c r="F27" s="11">
        <v>5970554</v>
      </c>
      <c r="G27" s="11"/>
      <c r="H27" s="11"/>
      <c r="I27" s="11"/>
      <c r="J27" s="11"/>
      <c r="K27" s="11"/>
      <c r="L27" s="11"/>
      <c r="M27" s="11">
        <v>43336</v>
      </c>
      <c r="N27" s="11">
        <v>43336</v>
      </c>
      <c r="O27" s="11"/>
      <c r="P27" s="11">
        <v>75710</v>
      </c>
      <c r="Q27" s="11"/>
      <c r="R27" s="11">
        <v>75710</v>
      </c>
      <c r="S27" s="11"/>
      <c r="T27" s="11">
        <v>58250</v>
      </c>
      <c r="U27" s="11"/>
      <c r="V27" s="11">
        <v>58250</v>
      </c>
      <c r="W27" s="11">
        <v>177296</v>
      </c>
      <c r="X27" s="11">
        <v>5970554</v>
      </c>
      <c r="Y27" s="11">
        <v>-5793258</v>
      </c>
      <c r="Z27" s="2">
        <v>-97.03</v>
      </c>
      <c r="AA27" s="15">
        <v>5970554</v>
      </c>
    </row>
    <row r="28" spans="1:27" ht="13.5">
      <c r="A28" s="54" t="s">
        <v>39</v>
      </c>
      <c r="B28" s="64"/>
      <c r="C28" s="12">
        <v>2126835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7268350</v>
      </c>
      <c r="D30" s="10"/>
      <c r="E30" s="11">
        <v>18436199</v>
      </c>
      <c r="F30" s="11">
        <v>24472146</v>
      </c>
      <c r="G30" s="11"/>
      <c r="H30" s="11"/>
      <c r="I30" s="11"/>
      <c r="J30" s="11"/>
      <c r="K30" s="11">
        <v>182983</v>
      </c>
      <c r="L30" s="11">
        <v>-60987</v>
      </c>
      <c r="M30" s="11">
        <v>715316</v>
      </c>
      <c r="N30" s="11">
        <v>837312</v>
      </c>
      <c r="O30" s="11">
        <v>-64107</v>
      </c>
      <c r="P30" s="11">
        <v>694568</v>
      </c>
      <c r="Q30" s="11">
        <v>60000</v>
      </c>
      <c r="R30" s="11">
        <v>690461</v>
      </c>
      <c r="S30" s="11">
        <v>469496</v>
      </c>
      <c r="T30" s="11">
        <v>2246952</v>
      </c>
      <c r="U30" s="11">
        <v>232758</v>
      </c>
      <c r="V30" s="11">
        <v>2949206</v>
      </c>
      <c r="W30" s="11">
        <v>4476979</v>
      </c>
      <c r="X30" s="11">
        <v>24472146</v>
      </c>
      <c r="Y30" s="11">
        <v>-19995167</v>
      </c>
      <c r="Z30" s="2">
        <v>-81.71</v>
      </c>
      <c r="AA30" s="15">
        <v>24472146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>
        <v>342879</v>
      </c>
      <c r="L33" s="18">
        <v>355355</v>
      </c>
      <c r="M33" s="18">
        <v>477867</v>
      </c>
      <c r="N33" s="18">
        <v>1176101</v>
      </c>
      <c r="O33" s="18">
        <v>32054</v>
      </c>
      <c r="P33" s="18">
        <v>16159</v>
      </c>
      <c r="Q33" s="18">
        <v>338917</v>
      </c>
      <c r="R33" s="18">
        <v>387130</v>
      </c>
      <c r="S33" s="18">
        <v>209123</v>
      </c>
      <c r="T33" s="18">
        <v>136317</v>
      </c>
      <c r="U33" s="18">
        <v>640471</v>
      </c>
      <c r="V33" s="18">
        <v>985911</v>
      </c>
      <c r="W33" s="18">
        <v>2549142</v>
      </c>
      <c r="X33" s="18"/>
      <c r="Y33" s="18">
        <v>2549142</v>
      </c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107942888</v>
      </c>
      <c r="D36" s="10">
        <f t="shared" si="4"/>
        <v>0</v>
      </c>
      <c r="E36" s="11">
        <f t="shared" si="4"/>
        <v>188101576</v>
      </c>
      <c r="F36" s="11">
        <f t="shared" si="4"/>
        <v>260280652</v>
      </c>
      <c r="G36" s="11">
        <f t="shared" si="4"/>
        <v>2081829</v>
      </c>
      <c r="H36" s="11">
        <f t="shared" si="4"/>
        <v>3198085</v>
      </c>
      <c r="I36" s="11">
        <f t="shared" si="4"/>
        <v>17290120</v>
      </c>
      <c r="J36" s="11">
        <f t="shared" si="4"/>
        <v>22570034</v>
      </c>
      <c r="K36" s="11">
        <f t="shared" si="4"/>
        <v>19879642</v>
      </c>
      <c r="L36" s="11">
        <f t="shared" si="4"/>
        <v>37055002</v>
      </c>
      <c r="M36" s="11">
        <f t="shared" si="4"/>
        <v>25654041</v>
      </c>
      <c r="N36" s="11">
        <f t="shared" si="4"/>
        <v>82588685</v>
      </c>
      <c r="O36" s="11">
        <f t="shared" si="4"/>
        <v>10019151</v>
      </c>
      <c r="P36" s="11">
        <f t="shared" si="4"/>
        <v>14260781</v>
      </c>
      <c r="Q36" s="11">
        <f t="shared" si="4"/>
        <v>31255085</v>
      </c>
      <c r="R36" s="11">
        <f t="shared" si="4"/>
        <v>55535017</v>
      </c>
      <c r="S36" s="11">
        <f t="shared" si="4"/>
        <v>18645786</v>
      </c>
      <c r="T36" s="11">
        <f t="shared" si="4"/>
        <v>24925402</v>
      </c>
      <c r="U36" s="11">
        <f t="shared" si="4"/>
        <v>29944129</v>
      </c>
      <c r="V36" s="11">
        <f t="shared" si="4"/>
        <v>73515317</v>
      </c>
      <c r="W36" s="11">
        <f t="shared" si="4"/>
        <v>234209053</v>
      </c>
      <c r="X36" s="11">
        <f t="shared" si="4"/>
        <v>260280652</v>
      </c>
      <c r="Y36" s="11">
        <f t="shared" si="4"/>
        <v>-26071599</v>
      </c>
      <c r="Z36" s="2">
        <f aca="true" t="shared" si="5" ref="Z36:Z49">+IF(X36&lt;&gt;0,+(Y36/X36)*100,0)</f>
        <v>-10.016725714979383</v>
      </c>
      <c r="AA36" s="15">
        <f>AA6+AA21</f>
        <v>260280652</v>
      </c>
    </row>
    <row r="37" spans="1:27" ht="13.5">
      <c r="A37" s="46" t="s">
        <v>33</v>
      </c>
      <c r="B37" s="47"/>
      <c r="C37" s="9">
        <f t="shared" si="4"/>
        <v>8821228</v>
      </c>
      <c r="D37" s="10">
        <f t="shared" si="4"/>
        <v>0</v>
      </c>
      <c r="E37" s="11">
        <f t="shared" si="4"/>
        <v>40076460</v>
      </c>
      <c r="F37" s="11">
        <f t="shared" si="4"/>
        <v>88967242</v>
      </c>
      <c r="G37" s="11">
        <f t="shared" si="4"/>
        <v>0</v>
      </c>
      <c r="H37" s="11">
        <f t="shared" si="4"/>
        <v>0</v>
      </c>
      <c r="I37" s="11">
        <f t="shared" si="4"/>
        <v>928127</v>
      </c>
      <c r="J37" s="11">
        <f t="shared" si="4"/>
        <v>928127</v>
      </c>
      <c r="K37" s="11">
        <f t="shared" si="4"/>
        <v>526514</v>
      </c>
      <c r="L37" s="11">
        <f t="shared" si="4"/>
        <v>448682</v>
      </c>
      <c r="M37" s="11">
        <f t="shared" si="4"/>
        <v>3946182</v>
      </c>
      <c r="N37" s="11">
        <f t="shared" si="4"/>
        <v>4921378</v>
      </c>
      <c r="O37" s="11">
        <f t="shared" si="4"/>
        <v>516520</v>
      </c>
      <c r="P37" s="11">
        <f t="shared" si="4"/>
        <v>433267</v>
      </c>
      <c r="Q37" s="11">
        <f t="shared" si="4"/>
        <v>3704622</v>
      </c>
      <c r="R37" s="11">
        <f t="shared" si="4"/>
        <v>4654409</v>
      </c>
      <c r="S37" s="11">
        <f t="shared" si="4"/>
        <v>3638838</v>
      </c>
      <c r="T37" s="11">
        <f t="shared" si="4"/>
        <v>2952598</v>
      </c>
      <c r="U37" s="11">
        <f t="shared" si="4"/>
        <v>772343</v>
      </c>
      <c r="V37" s="11">
        <f t="shared" si="4"/>
        <v>7363779</v>
      </c>
      <c r="W37" s="11">
        <f t="shared" si="4"/>
        <v>17867693</v>
      </c>
      <c r="X37" s="11">
        <f t="shared" si="4"/>
        <v>88967242</v>
      </c>
      <c r="Y37" s="11">
        <f t="shared" si="4"/>
        <v>-71099549</v>
      </c>
      <c r="Z37" s="2">
        <f t="shared" si="5"/>
        <v>-79.91654838530343</v>
      </c>
      <c r="AA37" s="15">
        <f>AA7+AA22</f>
        <v>88967242</v>
      </c>
    </row>
    <row r="38" spans="1:27" ht="13.5">
      <c r="A38" s="46" t="s">
        <v>34</v>
      </c>
      <c r="B38" s="47"/>
      <c r="C38" s="9">
        <f t="shared" si="4"/>
        <v>49291828</v>
      </c>
      <c r="D38" s="10">
        <f t="shared" si="4"/>
        <v>0</v>
      </c>
      <c r="E38" s="11">
        <f t="shared" si="4"/>
        <v>142941531</v>
      </c>
      <c r="F38" s="11">
        <f t="shared" si="4"/>
        <v>112477965</v>
      </c>
      <c r="G38" s="11">
        <f t="shared" si="4"/>
        <v>467033</v>
      </c>
      <c r="H38" s="11">
        <f t="shared" si="4"/>
        <v>2257420</v>
      </c>
      <c r="I38" s="11">
        <f t="shared" si="4"/>
        <v>2644319</v>
      </c>
      <c r="J38" s="11">
        <f t="shared" si="4"/>
        <v>5368772</v>
      </c>
      <c r="K38" s="11">
        <f t="shared" si="4"/>
        <v>6249270</v>
      </c>
      <c r="L38" s="11">
        <f t="shared" si="4"/>
        <v>17293704</v>
      </c>
      <c r="M38" s="11">
        <f t="shared" si="4"/>
        <v>6162067</v>
      </c>
      <c r="N38" s="11">
        <f t="shared" si="4"/>
        <v>29705041</v>
      </c>
      <c r="O38" s="11">
        <f t="shared" si="4"/>
        <v>17330145</v>
      </c>
      <c r="P38" s="11">
        <f t="shared" si="4"/>
        <v>4969073</v>
      </c>
      <c r="Q38" s="11">
        <f t="shared" si="4"/>
        <v>19883801</v>
      </c>
      <c r="R38" s="11">
        <f t="shared" si="4"/>
        <v>42183019</v>
      </c>
      <c r="S38" s="11">
        <f t="shared" si="4"/>
        <v>6910809</v>
      </c>
      <c r="T38" s="11">
        <f t="shared" si="4"/>
        <v>9570783</v>
      </c>
      <c r="U38" s="11">
        <f t="shared" si="4"/>
        <v>19888535</v>
      </c>
      <c r="V38" s="11">
        <f t="shared" si="4"/>
        <v>36370127</v>
      </c>
      <c r="W38" s="11">
        <f t="shared" si="4"/>
        <v>113626959</v>
      </c>
      <c r="X38" s="11">
        <f t="shared" si="4"/>
        <v>112477965</v>
      </c>
      <c r="Y38" s="11">
        <f t="shared" si="4"/>
        <v>1148994</v>
      </c>
      <c r="Z38" s="2">
        <f t="shared" si="5"/>
        <v>1.0215280833005824</v>
      </c>
      <c r="AA38" s="15">
        <f>AA8+AA23</f>
        <v>112477965</v>
      </c>
    </row>
    <row r="39" spans="1:27" ht="13.5">
      <c r="A39" s="46" t="s">
        <v>35</v>
      </c>
      <c r="B39" s="47"/>
      <c r="C39" s="9">
        <f t="shared" si="4"/>
        <v>19604429</v>
      </c>
      <c r="D39" s="10">
        <f t="shared" si="4"/>
        <v>0</v>
      </c>
      <c r="E39" s="11">
        <f t="shared" si="4"/>
        <v>76258235</v>
      </c>
      <c r="F39" s="11">
        <f t="shared" si="4"/>
        <v>101552543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651982</v>
      </c>
      <c r="L39" s="11">
        <f t="shared" si="4"/>
        <v>0</v>
      </c>
      <c r="M39" s="11">
        <f t="shared" si="4"/>
        <v>165800</v>
      </c>
      <c r="N39" s="11">
        <f t="shared" si="4"/>
        <v>817782</v>
      </c>
      <c r="O39" s="11">
        <f t="shared" si="4"/>
        <v>1248370</v>
      </c>
      <c r="P39" s="11">
        <f t="shared" si="4"/>
        <v>2693751</v>
      </c>
      <c r="Q39" s="11">
        <f t="shared" si="4"/>
        <v>638138</v>
      </c>
      <c r="R39" s="11">
        <f t="shared" si="4"/>
        <v>4580259</v>
      </c>
      <c r="S39" s="11">
        <f t="shared" si="4"/>
        <v>942903</v>
      </c>
      <c r="T39" s="11">
        <f t="shared" si="4"/>
        <v>86060</v>
      </c>
      <c r="U39" s="11">
        <f t="shared" si="4"/>
        <v>5346109</v>
      </c>
      <c r="V39" s="11">
        <f t="shared" si="4"/>
        <v>6375072</v>
      </c>
      <c r="W39" s="11">
        <f t="shared" si="4"/>
        <v>11773113</v>
      </c>
      <c r="X39" s="11">
        <f t="shared" si="4"/>
        <v>101552543</v>
      </c>
      <c r="Y39" s="11">
        <f t="shared" si="4"/>
        <v>-89779430</v>
      </c>
      <c r="Z39" s="2">
        <f t="shared" si="5"/>
        <v>-88.4068752468365</v>
      </c>
      <c r="AA39" s="15">
        <f>AA9+AA24</f>
        <v>101552543</v>
      </c>
    </row>
    <row r="40" spans="1:27" ht="13.5">
      <c r="A40" s="46" t="s">
        <v>36</v>
      </c>
      <c r="B40" s="47"/>
      <c r="C40" s="9">
        <f t="shared" si="4"/>
        <v>17275258</v>
      </c>
      <c r="D40" s="10">
        <f t="shared" si="4"/>
        <v>0</v>
      </c>
      <c r="E40" s="11">
        <f t="shared" si="4"/>
        <v>29637018</v>
      </c>
      <c r="F40" s="11">
        <f t="shared" si="4"/>
        <v>65793972</v>
      </c>
      <c r="G40" s="11">
        <f t="shared" si="4"/>
        <v>0</v>
      </c>
      <c r="H40" s="11">
        <f t="shared" si="4"/>
        <v>54418</v>
      </c>
      <c r="I40" s="11">
        <f t="shared" si="4"/>
        <v>708551</v>
      </c>
      <c r="J40" s="11">
        <f t="shared" si="4"/>
        <v>762969</v>
      </c>
      <c r="K40" s="11">
        <f t="shared" si="4"/>
        <v>263485</v>
      </c>
      <c r="L40" s="11">
        <f t="shared" si="4"/>
        <v>4328183</v>
      </c>
      <c r="M40" s="11">
        <f t="shared" si="4"/>
        <v>617759</v>
      </c>
      <c r="N40" s="11">
        <f t="shared" si="4"/>
        <v>5209427</v>
      </c>
      <c r="O40" s="11">
        <f t="shared" si="4"/>
        <v>2596624</v>
      </c>
      <c r="P40" s="11">
        <f t="shared" si="4"/>
        <v>6134824</v>
      </c>
      <c r="Q40" s="11">
        <f t="shared" si="4"/>
        <v>2551521</v>
      </c>
      <c r="R40" s="11">
        <f t="shared" si="4"/>
        <v>11282969</v>
      </c>
      <c r="S40" s="11">
        <f t="shared" si="4"/>
        <v>365903</v>
      </c>
      <c r="T40" s="11">
        <f t="shared" si="4"/>
        <v>2011816</v>
      </c>
      <c r="U40" s="11">
        <f t="shared" si="4"/>
        <v>1041048</v>
      </c>
      <c r="V40" s="11">
        <f t="shared" si="4"/>
        <v>3418767</v>
      </c>
      <c r="W40" s="11">
        <f t="shared" si="4"/>
        <v>20674132</v>
      </c>
      <c r="X40" s="11">
        <f t="shared" si="4"/>
        <v>65793972</v>
      </c>
      <c r="Y40" s="11">
        <f t="shared" si="4"/>
        <v>-45119840</v>
      </c>
      <c r="Z40" s="2">
        <f t="shared" si="5"/>
        <v>-68.57746785678177</v>
      </c>
      <c r="AA40" s="15">
        <f>AA10+AA25</f>
        <v>65793972</v>
      </c>
    </row>
    <row r="41" spans="1:27" ht="13.5">
      <c r="A41" s="48" t="s">
        <v>37</v>
      </c>
      <c r="B41" s="47"/>
      <c r="C41" s="49">
        <f aca="true" t="shared" si="6" ref="C41:Y41">SUM(C36:C40)</f>
        <v>202935631</v>
      </c>
      <c r="D41" s="50">
        <f t="shared" si="6"/>
        <v>0</v>
      </c>
      <c r="E41" s="51">
        <f t="shared" si="6"/>
        <v>477014820</v>
      </c>
      <c r="F41" s="51">
        <f t="shared" si="6"/>
        <v>629072374</v>
      </c>
      <c r="G41" s="51">
        <f t="shared" si="6"/>
        <v>2548862</v>
      </c>
      <c r="H41" s="51">
        <f t="shared" si="6"/>
        <v>5509923</v>
      </c>
      <c r="I41" s="51">
        <f t="shared" si="6"/>
        <v>21571117</v>
      </c>
      <c r="J41" s="51">
        <f t="shared" si="6"/>
        <v>29629902</v>
      </c>
      <c r="K41" s="51">
        <f t="shared" si="6"/>
        <v>27570893</v>
      </c>
      <c r="L41" s="51">
        <f t="shared" si="6"/>
        <v>59125571</v>
      </c>
      <c r="M41" s="51">
        <f t="shared" si="6"/>
        <v>36545849</v>
      </c>
      <c r="N41" s="51">
        <f t="shared" si="6"/>
        <v>123242313</v>
      </c>
      <c r="O41" s="51">
        <f t="shared" si="6"/>
        <v>31710810</v>
      </c>
      <c r="P41" s="51">
        <f t="shared" si="6"/>
        <v>28491696</v>
      </c>
      <c r="Q41" s="51">
        <f t="shared" si="6"/>
        <v>58033167</v>
      </c>
      <c r="R41" s="51">
        <f t="shared" si="6"/>
        <v>118235673</v>
      </c>
      <c r="S41" s="51">
        <f t="shared" si="6"/>
        <v>30504239</v>
      </c>
      <c r="T41" s="51">
        <f t="shared" si="6"/>
        <v>39546659</v>
      </c>
      <c r="U41" s="51">
        <f t="shared" si="6"/>
        <v>56992164</v>
      </c>
      <c r="V41" s="51">
        <f t="shared" si="6"/>
        <v>127043062</v>
      </c>
      <c r="W41" s="51">
        <f t="shared" si="6"/>
        <v>398150950</v>
      </c>
      <c r="X41" s="51">
        <f t="shared" si="6"/>
        <v>629072374</v>
      </c>
      <c r="Y41" s="51">
        <f t="shared" si="6"/>
        <v>-230921424</v>
      </c>
      <c r="Z41" s="52">
        <f t="shared" si="5"/>
        <v>-36.70824432039039</v>
      </c>
      <c r="AA41" s="53">
        <f>SUM(AA36:AA40)</f>
        <v>629072374</v>
      </c>
    </row>
    <row r="42" spans="1:27" ht="13.5">
      <c r="A42" s="54" t="s">
        <v>38</v>
      </c>
      <c r="B42" s="35"/>
      <c r="C42" s="65">
        <f aca="true" t="shared" si="7" ref="C42:Y48">C12+C27</f>
        <v>7853579</v>
      </c>
      <c r="D42" s="66">
        <f t="shared" si="7"/>
        <v>0</v>
      </c>
      <c r="E42" s="67">
        <f t="shared" si="7"/>
        <v>11153259</v>
      </c>
      <c r="F42" s="67">
        <f t="shared" si="7"/>
        <v>14023647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1251674</v>
      </c>
      <c r="L42" s="67">
        <f t="shared" si="7"/>
        <v>0</v>
      </c>
      <c r="M42" s="67">
        <f t="shared" si="7"/>
        <v>737782</v>
      </c>
      <c r="N42" s="67">
        <f t="shared" si="7"/>
        <v>1989456</v>
      </c>
      <c r="O42" s="67">
        <f t="shared" si="7"/>
        <v>178679</v>
      </c>
      <c r="P42" s="67">
        <f t="shared" si="7"/>
        <v>350999</v>
      </c>
      <c r="Q42" s="67">
        <f t="shared" si="7"/>
        <v>365095</v>
      </c>
      <c r="R42" s="67">
        <f t="shared" si="7"/>
        <v>894773</v>
      </c>
      <c r="S42" s="67">
        <f t="shared" si="7"/>
        <v>87194</v>
      </c>
      <c r="T42" s="67">
        <f t="shared" si="7"/>
        <v>231250</v>
      </c>
      <c r="U42" s="67">
        <f t="shared" si="7"/>
        <v>516870</v>
      </c>
      <c r="V42" s="67">
        <f t="shared" si="7"/>
        <v>835314</v>
      </c>
      <c r="W42" s="67">
        <f t="shared" si="7"/>
        <v>3719543</v>
      </c>
      <c r="X42" s="67">
        <f t="shared" si="7"/>
        <v>14023647</v>
      </c>
      <c r="Y42" s="67">
        <f t="shared" si="7"/>
        <v>-10304104</v>
      </c>
      <c r="Z42" s="69">
        <f t="shared" si="5"/>
        <v>-73.47663557133176</v>
      </c>
      <c r="AA42" s="68">
        <f aca="true" t="shared" si="8" ref="AA42:AA48">AA12+AA27</f>
        <v>14023647</v>
      </c>
    </row>
    <row r="43" spans="1:27" ht="13.5">
      <c r="A43" s="54" t="s">
        <v>39</v>
      </c>
      <c r="B43" s="35"/>
      <c r="C43" s="70">
        <f t="shared" si="7"/>
        <v>2126835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14215695</v>
      </c>
      <c r="D45" s="66">
        <f t="shared" si="7"/>
        <v>0</v>
      </c>
      <c r="E45" s="67">
        <f t="shared" si="7"/>
        <v>34349250</v>
      </c>
      <c r="F45" s="67">
        <f t="shared" si="7"/>
        <v>55165568</v>
      </c>
      <c r="G45" s="67">
        <f t="shared" si="7"/>
        <v>26133</v>
      </c>
      <c r="H45" s="67">
        <f t="shared" si="7"/>
        <v>1320685</v>
      </c>
      <c r="I45" s="67">
        <f t="shared" si="7"/>
        <v>1417043</v>
      </c>
      <c r="J45" s="67">
        <f t="shared" si="7"/>
        <v>2763861</v>
      </c>
      <c r="K45" s="67">
        <f t="shared" si="7"/>
        <v>6251216</v>
      </c>
      <c r="L45" s="67">
        <f t="shared" si="7"/>
        <v>8436438</v>
      </c>
      <c r="M45" s="67">
        <f t="shared" si="7"/>
        <v>3032745</v>
      </c>
      <c r="N45" s="67">
        <f t="shared" si="7"/>
        <v>17720399</v>
      </c>
      <c r="O45" s="67">
        <f t="shared" si="7"/>
        <v>1956831</v>
      </c>
      <c r="P45" s="67">
        <f t="shared" si="7"/>
        <v>1004159</v>
      </c>
      <c r="Q45" s="67">
        <f t="shared" si="7"/>
        <v>1084765</v>
      </c>
      <c r="R45" s="67">
        <f t="shared" si="7"/>
        <v>4045755</v>
      </c>
      <c r="S45" s="67">
        <f t="shared" si="7"/>
        <v>2073765</v>
      </c>
      <c r="T45" s="67">
        <f t="shared" si="7"/>
        <v>2479442</v>
      </c>
      <c r="U45" s="67">
        <f t="shared" si="7"/>
        <v>2184143</v>
      </c>
      <c r="V45" s="67">
        <f t="shared" si="7"/>
        <v>6737350</v>
      </c>
      <c r="W45" s="67">
        <f t="shared" si="7"/>
        <v>31267365</v>
      </c>
      <c r="X45" s="67">
        <f t="shared" si="7"/>
        <v>55165568</v>
      </c>
      <c r="Y45" s="67">
        <f t="shared" si="7"/>
        <v>-23898203</v>
      </c>
      <c r="Z45" s="69">
        <f t="shared" si="5"/>
        <v>-43.32086819082512</v>
      </c>
      <c r="AA45" s="68">
        <f t="shared" si="8"/>
        <v>55165568</v>
      </c>
    </row>
    <row r="46" spans="1:27" ht="13.5">
      <c r="A46" s="55" t="s">
        <v>43</v>
      </c>
      <c r="B46" s="35"/>
      <c r="C46" s="65">
        <f t="shared" si="7"/>
        <v>179012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544115</v>
      </c>
      <c r="M46" s="67">
        <f t="shared" si="7"/>
        <v>0</v>
      </c>
      <c r="N46" s="67">
        <f t="shared" si="7"/>
        <v>544115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544115</v>
      </c>
      <c r="X46" s="67">
        <f t="shared" si="7"/>
        <v>0</v>
      </c>
      <c r="Y46" s="67">
        <f t="shared" si="7"/>
        <v>544115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3430807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1050</v>
      </c>
      <c r="J48" s="67">
        <f t="shared" si="7"/>
        <v>1050</v>
      </c>
      <c r="K48" s="67">
        <f t="shared" si="7"/>
        <v>342879</v>
      </c>
      <c r="L48" s="67">
        <f t="shared" si="7"/>
        <v>355355</v>
      </c>
      <c r="M48" s="67">
        <f t="shared" si="7"/>
        <v>2307617</v>
      </c>
      <c r="N48" s="67">
        <f t="shared" si="7"/>
        <v>3005851</v>
      </c>
      <c r="O48" s="67">
        <f t="shared" si="7"/>
        <v>1611001</v>
      </c>
      <c r="P48" s="67">
        <f t="shared" si="7"/>
        <v>16159</v>
      </c>
      <c r="Q48" s="67">
        <f t="shared" si="7"/>
        <v>1487875</v>
      </c>
      <c r="R48" s="67">
        <f t="shared" si="7"/>
        <v>3115035</v>
      </c>
      <c r="S48" s="67">
        <f t="shared" si="7"/>
        <v>209123</v>
      </c>
      <c r="T48" s="67">
        <f t="shared" si="7"/>
        <v>501942</v>
      </c>
      <c r="U48" s="67">
        <f t="shared" si="7"/>
        <v>730533</v>
      </c>
      <c r="V48" s="67">
        <f t="shared" si="7"/>
        <v>1441598</v>
      </c>
      <c r="W48" s="67">
        <f t="shared" si="7"/>
        <v>7563534</v>
      </c>
      <c r="X48" s="67">
        <f t="shared" si="7"/>
        <v>0</v>
      </c>
      <c r="Y48" s="67">
        <f t="shared" si="7"/>
        <v>7563534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230741559</v>
      </c>
      <c r="D49" s="78">
        <f t="shared" si="9"/>
        <v>0</v>
      </c>
      <c r="E49" s="79">
        <f t="shared" si="9"/>
        <v>522517329</v>
      </c>
      <c r="F49" s="79">
        <f t="shared" si="9"/>
        <v>698261589</v>
      </c>
      <c r="G49" s="79">
        <f t="shared" si="9"/>
        <v>2574995</v>
      </c>
      <c r="H49" s="79">
        <f t="shared" si="9"/>
        <v>6830608</v>
      </c>
      <c r="I49" s="79">
        <f t="shared" si="9"/>
        <v>22989210</v>
      </c>
      <c r="J49" s="79">
        <f t="shared" si="9"/>
        <v>32394813</v>
      </c>
      <c r="K49" s="79">
        <f t="shared" si="9"/>
        <v>35416662</v>
      </c>
      <c r="L49" s="79">
        <f t="shared" si="9"/>
        <v>68461479</v>
      </c>
      <c r="M49" s="79">
        <f t="shared" si="9"/>
        <v>42623993</v>
      </c>
      <c r="N49" s="79">
        <f t="shared" si="9"/>
        <v>146502134</v>
      </c>
      <c r="O49" s="79">
        <f t="shared" si="9"/>
        <v>35457321</v>
      </c>
      <c r="P49" s="79">
        <f t="shared" si="9"/>
        <v>29863013</v>
      </c>
      <c r="Q49" s="79">
        <f t="shared" si="9"/>
        <v>60970902</v>
      </c>
      <c r="R49" s="79">
        <f t="shared" si="9"/>
        <v>126291236</v>
      </c>
      <c r="S49" s="79">
        <f t="shared" si="9"/>
        <v>32874321</v>
      </c>
      <c r="T49" s="79">
        <f t="shared" si="9"/>
        <v>42759293</v>
      </c>
      <c r="U49" s="79">
        <f t="shared" si="9"/>
        <v>60423710</v>
      </c>
      <c r="V49" s="79">
        <f t="shared" si="9"/>
        <v>136057324</v>
      </c>
      <c r="W49" s="79">
        <f t="shared" si="9"/>
        <v>441245507</v>
      </c>
      <c r="X49" s="79">
        <f t="shared" si="9"/>
        <v>698261589</v>
      </c>
      <c r="Y49" s="79">
        <f t="shared" si="9"/>
        <v>-257016082</v>
      </c>
      <c r="Z49" s="80">
        <f t="shared" si="5"/>
        <v>-36.80799374459075</v>
      </c>
      <c r="AA49" s="81">
        <f>SUM(AA41:AA48)</f>
        <v>698261589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148019597</v>
      </c>
      <c r="D51" s="66">
        <f t="shared" si="10"/>
        <v>0</v>
      </c>
      <c r="E51" s="67">
        <f t="shared" si="10"/>
        <v>119282609</v>
      </c>
      <c r="F51" s="67">
        <f t="shared" si="10"/>
        <v>172915092</v>
      </c>
      <c r="G51" s="67">
        <f t="shared" si="10"/>
        <v>0</v>
      </c>
      <c r="H51" s="67">
        <f t="shared" si="10"/>
        <v>8131684</v>
      </c>
      <c r="I51" s="67">
        <f t="shared" si="10"/>
        <v>8720761</v>
      </c>
      <c r="J51" s="67">
        <f t="shared" si="10"/>
        <v>16852445</v>
      </c>
      <c r="K51" s="67">
        <f t="shared" si="10"/>
        <v>14007216</v>
      </c>
      <c r="L51" s="67">
        <f t="shared" si="10"/>
        <v>10414413</v>
      </c>
      <c r="M51" s="67">
        <f t="shared" si="10"/>
        <v>10572936</v>
      </c>
      <c r="N51" s="67">
        <f t="shared" si="10"/>
        <v>34994565</v>
      </c>
      <c r="O51" s="67">
        <f t="shared" si="10"/>
        <v>4945779</v>
      </c>
      <c r="P51" s="67">
        <f t="shared" si="10"/>
        <v>10677297</v>
      </c>
      <c r="Q51" s="67">
        <f t="shared" si="10"/>
        <v>12519590</v>
      </c>
      <c r="R51" s="67">
        <f t="shared" si="10"/>
        <v>28142666</v>
      </c>
      <c r="S51" s="67">
        <f t="shared" si="10"/>
        <v>8277074</v>
      </c>
      <c r="T51" s="67">
        <f t="shared" si="10"/>
        <v>11312863</v>
      </c>
      <c r="U51" s="67">
        <f t="shared" si="10"/>
        <v>11630738</v>
      </c>
      <c r="V51" s="67">
        <f t="shared" si="10"/>
        <v>31220675</v>
      </c>
      <c r="W51" s="67">
        <f t="shared" si="10"/>
        <v>111210351</v>
      </c>
      <c r="X51" s="67">
        <f t="shared" si="10"/>
        <v>172915092</v>
      </c>
      <c r="Y51" s="67">
        <f t="shared" si="10"/>
        <v>-61704741</v>
      </c>
      <c r="Z51" s="69">
        <f>+IF(X51&lt;&gt;0,+(Y51/X51)*100,0)</f>
        <v>-35.68499445959292</v>
      </c>
      <c r="AA51" s="68">
        <f>SUM(AA57:AA61)</f>
        <v>172915092</v>
      </c>
    </row>
    <row r="52" spans="1:27" ht="13.5">
      <c r="A52" s="84" t="s">
        <v>32</v>
      </c>
      <c r="B52" s="47"/>
      <c r="C52" s="9">
        <v>47802611</v>
      </c>
      <c r="D52" s="10"/>
      <c r="E52" s="11">
        <v>54468802</v>
      </c>
      <c r="F52" s="11">
        <v>60196705</v>
      </c>
      <c r="G52" s="11"/>
      <c r="H52" s="11">
        <v>2238600</v>
      </c>
      <c r="I52" s="11">
        <v>3238331</v>
      </c>
      <c r="J52" s="11">
        <v>5476931</v>
      </c>
      <c r="K52" s="11">
        <v>6642507</v>
      </c>
      <c r="L52" s="11">
        <v>5300909</v>
      </c>
      <c r="M52" s="11">
        <v>6170383</v>
      </c>
      <c r="N52" s="11">
        <v>18113799</v>
      </c>
      <c r="O52" s="11">
        <v>1657372</v>
      </c>
      <c r="P52" s="11">
        <v>3764410</v>
      </c>
      <c r="Q52" s="11">
        <v>3907988</v>
      </c>
      <c r="R52" s="11">
        <v>9329770</v>
      </c>
      <c r="S52" s="11">
        <v>3214718</v>
      </c>
      <c r="T52" s="11">
        <v>4853365</v>
      </c>
      <c r="U52" s="11">
        <v>6556801</v>
      </c>
      <c r="V52" s="11">
        <v>14624884</v>
      </c>
      <c r="W52" s="11">
        <v>47545384</v>
      </c>
      <c r="X52" s="11">
        <v>60196705</v>
      </c>
      <c r="Y52" s="11">
        <v>-12651321</v>
      </c>
      <c r="Z52" s="2">
        <v>-21.02</v>
      </c>
      <c r="AA52" s="15">
        <v>60196705</v>
      </c>
    </row>
    <row r="53" spans="1:27" ht="13.5">
      <c r="A53" s="84" t="s">
        <v>33</v>
      </c>
      <c r="B53" s="47"/>
      <c r="C53" s="9">
        <v>35372573</v>
      </c>
      <c r="D53" s="10"/>
      <c r="E53" s="11">
        <v>20618680</v>
      </c>
      <c r="F53" s="11">
        <v>33159936</v>
      </c>
      <c r="G53" s="11"/>
      <c r="H53" s="11">
        <v>4221516</v>
      </c>
      <c r="I53" s="11">
        <v>3897813</v>
      </c>
      <c r="J53" s="11">
        <v>8119329</v>
      </c>
      <c r="K53" s="11">
        <v>4644605</v>
      </c>
      <c r="L53" s="11">
        <v>3228226</v>
      </c>
      <c r="M53" s="11">
        <v>2276593</v>
      </c>
      <c r="N53" s="11">
        <v>10149424</v>
      </c>
      <c r="O53" s="11">
        <v>1930113</v>
      </c>
      <c r="P53" s="11">
        <v>4348573</v>
      </c>
      <c r="Q53" s="11">
        <v>4904664</v>
      </c>
      <c r="R53" s="11">
        <v>11183350</v>
      </c>
      <c r="S53" s="11">
        <v>2949708</v>
      </c>
      <c r="T53" s="11">
        <v>2746483</v>
      </c>
      <c r="U53" s="11">
        <v>2678235</v>
      </c>
      <c r="V53" s="11">
        <v>8374426</v>
      </c>
      <c r="W53" s="11">
        <v>37826529</v>
      </c>
      <c r="X53" s="11">
        <v>33159936</v>
      </c>
      <c r="Y53" s="11">
        <v>4666593</v>
      </c>
      <c r="Z53" s="2">
        <v>14.07</v>
      </c>
      <c r="AA53" s="15">
        <v>33159936</v>
      </c>
    </row>
    <row r="54" spans="1:27" ht="13.5">
      <c r="A54" s="84" t="s">
        <v>34</v>
      </c>
      <c r="B54" s="47"/>
      <c r="C54" s="9">
        <v>4660634</v>
      </c>
      <c r="D54" s="10"/>
      <c r="E54" s="11">
        <v>1856111</v>
      </c>
      <c r="F54" s="11">
        <v>7498263</v>
      </c>
      <c r="G54" s="11"/>
      <c r="H54" s="11">
        <v>55737</v>
      </c>
      <c r="I54" s="11">
        <v>36308</v>
      </c>
      <c r="J54" s="11">
        <v>92045</v>
      </c>
      <c r="K54" s="11">
        <v>125052</v>
      </c>
      <c r="L54" s="11">
        <v>221379</v>
      </c>
      <c r="M54" s="11">
        <v>42953</v>
      </c>
      <c r="N54" s="11">
        <v>389384</v>
      </c>
      <c r="O54" s="11">
        <v>29735</v>
      </c>
      <c r="P54" s="11">
        <v>254440</v>
      </c>
      <c r="Q54" s="11">
        <v>122605</v>
      </c>
      <c r="R54" s="11">
        <v>406780</v>
      </c>
      <c r="S54" s="11">
        <v>56191</v>
      </c>
      <c r="T54" s="11">
        <v>1777482</v>
      </c>
      <c r="U54" s="11">
        <v>176032</v>
      </c>
      <c r="V54" s="11">
        <v>2009705</v>
      </c>
      <c r="W54" s="11">
        <v>2897914</v>
      </c>
      <c r="X54" s="11">
        <v>7498263</v>
      </c>
      <c r="Y54" s="11">
        <v>-4600349</v>
      </c>
      <c r="Z54" s="2">
        <v>-61.35</v>
      </c>
      <c r="AA54" s="15">
        <v>7498263</v>
      </c>
    </row>
    <row r="55" spans="1:27" ht="13.5">
      <c r="A55" s="84" t="s">
        <v>35</v>
      </c>
      <c r="B55" s="47"/>
      <c r="C55" s="9"/>
      <c r="D55" s="10"/>
      <c r="E55" s="11">
        <v>1873297</v>
      </c>
      <c r="F55" s="11">
        <v>6399442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6399442</v>
      </c>
      <c r="Y55" s="11">
        <v>-6399442</v>
      </c>
      <c r="Z55" s="2">
        <v>-100</v>
      </c>
      <c r="AA55" s="15">
        <v>6399442</v>
      </c>
    </row>
    <row r="56" spans="1:27" ht="13.5">
      <c r="A56" s="84" t="s">
        <v>36</v>
      </c>
      <c r="B56" s="47"/>
      <c r="C56" s="9">
        <v>1298917</v>
      </c>
      <c r="D56" s="10"/>
      <c r="E56" s="11">
        <v>641066</v>
      </c>
      <c r="F56" s="11">
        <v>3892517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3892517</v>
      </c>
      <c r="Y56" s="11">
        <v>-3892517</v>
      </c>
      <c r="Z56" s="2">
        <v>-100</v>
      </c>
      <c r="AA56" s="15">
        <v>3892517</v>
      </c>
    </row>
    <row r="57" spans="1:27" ht="13.5">
      <c r="A57" s="85" t="s">
        <v>37</v>
      </c>
      <c r="B57" s="47"/>
      <c r="C57" s="49">
        <f aca="true" t="shared" si="11" ref="C57:Y57">SUM(C52:C56)</f>
        <v>89134735</v>
      </c>
      <c r="D57" s="50">
        <f t="shared" si="11"/>
        <v>0</v>
      </c>
      <c r="E57" s="51">
        <f t="shared" si="11"/>
        <v>79457956</v>
      </c>
      <c r="F57" s="51">
        <f t="shared" si="11"/>
        <v>111146863</v>
      </c>
      <c r="G57" s="51">
        <f t="shared" si="11"/>
        <v>0</v>
      </c>
      <c r="H57" s="51">
        <f t="shared" si="11"/>
        <v>6515853</v>
      </c>
      <c r="I57" s="51">
        <f t="shared" si="11"/>
        <v>7172452</v>
      </c>
      <c r="J57" s="51">
        <f t="shared" si="11"/>
        <v>13688305</v>
      </c>
      <c r="K57" s="51">
        <f t="shared" si="11"/>
        <v>11412164</v>
      </c>
      <c r="L57" s="51">
        <f t="shared" si="11"/>
        <v>8750514</v>
      </c>
      <c r="M57" s="51">
        <f t="shared" si="11"/>
        <v>8489929</v>
      </c>
      <c r="N57" s="51">
        <f t="shared" si="11"/>
        <v>28652607</v>
      </c>
      <c r="O57" s="51">
        <f t="shared" si="11"/>
        <v>3617220</v>
      </c>
      <c r="P57" s="51">
        <f t="shared" si="11"/>
        <v>8367423</v>
      </c>
      <c r="Q57" s="51">
        <f t="shared" si="11"/>
        <v>8935257</v>
      </c>
      <c r="R57" s="51">
        <f t="shared" si="11"/>
        <v>20919900</v>
      </c>
      <c r="S57" s="51">
        <f t="shared" si="11"/>
        <v>6220617</v>
      </c>
      <c r="T57" s="51">
        <f t="shared" si="11"/>
        <v>9377330</v>
      </c>
      <c r="U57" s="51">
        <f t="shared" si="11"/>
        <v>9411068</v>
      </c>
      <c r="V57" s="51">
        <f t="shared" si="11"/>
        <v>25009015</v>
      </c>
      <c r="W57" s="51">
        <f t="shared" si="11"/>
        <v>88269827</v>
      </c>
      <c r="X57" s="51">
        <f t="shared" si="11"/>
        <v>111146863</v>
      </c>
      <c r="Y57" s="51">
        <f t="shared" si="11"/>
        <v>-22877036</v>
      </c>
      <c r="Z57" s="52">
        <f>+IF(X57&lt;&gt;0,+(Y57/X57)*100,0)</f>
        <v>-20.58270956329195</v>
      </c>
      <c r="AA57" s="53">
        <f>SUM(AA52:AA56)</f>
        <v>111146863</v>
      </c>
    </row>
    <row r="58" spans="1:27" ht="13.5">
      <c r="A58" s="86" t="s">
        <v>38</v>
      </c>
      <c r="B58" s="35"/>
      <c r="C58" s="9">
        <v>8703125</v>
      </c>
      <c r="D58" s="10"/>
      <c r="E58" s="11">
        <v>7405092</v>
      </c>
      <c r="F58" s="11">
        <v>14600149</v>
      </c>
      <c r="G58" s="11"/>
      <c r="H58" s="11"/>
      <c r="I58" s="11">
        <v>405005</v>
      </c>
      <c r="J58" s="11">
        <v>405005</v>
      </c>
      <c r="K58" s="11">
        <v>800147</v>
      </c>
      <c r="L58" s="11">
        <v>260400</v>
      </c>
      <c r="M58" s="11">
        <v>1017085</v>
      </c>
      <c r="N58" s="11">
        <v>2077632</v>
      </c>
      <c r="O58" s="11">
        <v>93705</v>
      </c>
      <c r="P58" s="11">
        <v>1021564</v>
      </c>
      <c r="Q58" s="11">
        <v>1022392</v>
      </c>
      <c r="R58" s="11">
        <v>2137661</v>
      </c>
      <c r="S58" s="11">
        <v>195740</v>
      </c>
      <c r="T58" s="11">
        <v>348980</v>
      </c>
      <c r="U58" s="11">
        <v>112226</v>
      </c>
      <c r="V58" s="11">
        <v>656946</v>
      </c>
      <c r="W58" s="11">
        <v>5277244</v>
      </c>
      <c r="X58" s="11">
        <v>14600149</v>
      </c>
      <c r="Y58" s="11">
        <v>-9322905</v>
      </c>
      <c r="Z58" s="2">
        <v>-63.85</v>
      </c>
      <c r="AA58" s="15">
        <v>14600149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50181737</v>
      </c>
      <c r="D61" s="10"/>
      <c r="E61" s="11">
        <v>32419561</v>
      </c>
      <c r="F61" s="11">
        <v>47168080</v>
      </c>
      <c r="G61" s="11"/>
      <c r="H61" s="11">
        <v>1615831</v>
      </c>
      <c r="I61" s="11">
        <v>1143304</v>
      </c>
      <c r="J61" s="11">
        <v>2759135</v>
      </c>
      <c r="K61" s="11">
        <v>1794905</v>
      </c>
      <c r="L61" s="11">
        <v>1403499</v>
      </c>
      <c r="M61" s="11">
        <v>1065922</v>
      </c>
      <c r="N61" s="11">
        <v>4264326</v>
      </c>
      <c r="O61" s="11">
        <v>1234854</v>
      </c>
      <c r="P61" s="11">
        <v>1288310</v>
      </c>
      <c r="Q61" s="11">
        <v>2561941</v>
      </c>
      <c r="R61" s="11">
        <v>5085105</v>
      </c>
      <c r="S61" s="11">
        <v>1860717</v>
      </c>
      <c r="T61" s="11">
        <v>1586553</v>
      </c>
      <c r="U61" s="11">
        <v>2107444</v>
      </c>
      <c r="V61" s="11">
        <v>5554714</v>
      </c>
      <c r="W61" s="11">
        <v>17663280</v>
      </c>
      <c r="X61" s="11">
        <v>47168080</v>
      </c>
      <c r="Y61" s="11">
        <v>-29504800</v>
      </c>
      <c r="Z61" s="2">
        <v>-62.55</v>
      </c>
      <c r="AA61" s="15">
        <v>47168080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2520822</v>
      </c>
      <c r="I66" s="14">
        <v>2703436</v>
      </c>
      <c r="J66" s="14">
        <v>5224258</v>
      </c>
      <c r="K66" s="14">
        <v>4342237</v>
      </c>
      <c r="L66" s="14">
        <v>3228468</v>
      </c>
      <c r="M66" s="14">
        <v>3277610</v>
      </c>
      <c r="N66" s="14">
        <v>10848315</v>
      </c>
      <c r="O66" s="14">
        <v>1533192</v>
      </c>
      <c r="P66" s="14">
        <v>3309962</v>
      </c>
      <c r="Q66" s="14">
        <v>3881073</v>
      </c>
      <c r="R66" s="14">
        <v>8724227</v>
      </c>
      <c r="S66" s="14"/>
      <c r="T66" s="14">
        <v>2992548</v>
      </c>
      <c r="U66" s="14">
        <v>3658048</v>
      </c>
      <c r="V66" s="14">
        <v>6650596</v>
      </c>
      <c r="W66" s="14">
        <v>31447396</v>
      </c>
      <c r="X66" s="14"/>
      <c r="Y66" s="14">
        <v>31447396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5610862</v>
      </c>
      <c r="I67" s="11">
        <v>6017325</v>
      </c>
      <c r="J67" s="11">
        <v>11628187</v>
      </c>
      <c r="K67" s="11">
        <v>9664980</v>
      </c>
      <c r="L67" s="11">
        <v>7185946</v>
      </c>
      <c r="M67" s="11">
        <v>7295326</v>
      </c>
      <c r="N67" s="11">
        <v>24146252</v>
      </c>
      <c r="O67" s="11">
        <v>3412588</v>
      </c>
      <c r="P67" s="11">
        <v>7367335</v>
      </c>
      <c r="Q67" s="11">
        <v>8638518</v>
      </c>
      <c r="R67" s="11">
        <v>19418441</v>
      </c>
      <c r="S67" s="11"/>
      <c r="T67" s="11">
        <v>6660832</v>
      </c>
      <c r="U67" s="11">
        <v>8142108</v>
      </c>
      <c r="V67" s="11">
        <v>14802940</v>
      </c>
      <c r="W67" s="11">
        <v>69995820</v>
      </c>
      <c r="X67" s="11"/>
      <c r="Y67" s="11">
        <v>69995820</v>
      </c>
      <c r="Z67" s="2"/>
      <c r="AA67" s="15"/>
    </row>
    <row r="68" spans="1:27" ht="13.5">
      <c r="A68" s="86" t="s">
        <v>56</v>
      </c>
      <c r="B68" s="93"/>
      <c r="C68" s="9">
        <v>148019597</v>
      </c>
      <c r="D68" s="10"/>
      <c r="E68" s="11">
        <v>119282609</v>
      </c>
      <c r="F68" s="11">
        <v>172915092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172915092</v>
      </c>
      <c r="Y68" s="11">
        <v>-172915092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148019597</v>
      </c>
      <c r="D69" s="78">
        <f t="shared" si="12"/>
        <v>0</v>
      </c>
      <c r="E69" s="79">
        <f t="shared" si="12"/>
        <v>119282609</v>
      </c>
      <c r="F69" s="79">
        <f t="shared" si="12"/>
        <v>172915092</v>
      </c>
      <c r="G69" s="79">
        <f t="shared" si="12"/>
        <v>0</v>
      </c>
      <c r="H69" s="79">
        <f t="shared" si="12"/>
        <v>8131684</v>
      </c>
      <c r="I69" s="79">
        <f t="shared" si="12"/>
        <v>8720761</v>
      </c>
      <c r="J69" s="79">
        <f t="shared" si="12"/>
        <v>16852445</v>
      </c>
      <c r="K69" s="79">
        <f t="shared" si="12"/>
        <v>14007217</v>
      </c>
      <c r="L69" s="79">
        <f t="shared" si="12"/>
        <v>10414414</v>
      </c>
      <c r="M69" s="79">
        <f t="shared" si="12"/>
        <v>10572936</v>
      </c>
      <c r="N69" s="79">
        <f t="shared" si="12"/>
        <v>34994567</v>
      </c>
      <c r="O69" s="79">
        <f t="shared" si="12"/>
        <v>4945780</v>
      </c>
      <c r="P69" s="79">
        <f t="shared" si="12"/>
        <v>10677297</v>
      </c>
      <c r="Q69" s="79">
        <f t="shared" si="12"/>
        <v>12519591</v>
      </c>
      <c r="R69" s="79">
        <f t="shared" si="12"/>
        <v>28142668</v>
      </c>
      <c r="S69" s="79">
        <f t="shared" si="12"/>
        <v>0</v>
      </c>
      <c r="T69" s="79">
        <f t="shared" si="12"/>
        <v>9653380</v>
      </c>
      <c r="U69" s="79">
        <f t="shared" si="12"/>
        <v>11800156</v>
      </c>
      <c r="V69" s="79">
        <f t="shared" si="12"/>
        <v>21453536</v>
      </c>
      <c r="W69" s="79">
        <f t="shared" si="12"/>
        <v>101443216</v>
      </c>
      <c r="X69" s="79">
        <f t="shared" si="12"/>
        <v>172915092</v>
      </c>
      <c r="Y69" s="79">
        <f t="shared" si="12"/>
        <v>-71471876</v>
      </c>
      <c r="Z69" s="80">
        <f>+IF(X69&lt;&gt;0,+(Y69/X69)*100,0)</f>
        <v>-41.3335095122871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68569045</v>
      </c>
      <c r="D5" s="42">
        <f t="shared" si="0"/>
        <v>0</v>
      </c>
      <c r="E5" s="43">
        <f t="shared" si="0"/>
        <v>58641000</v>
      </c>
      <c r="F5" s="43">
        <f t="shared" si="0"/>
        <v>69241000</v>
      </c>
      <c r="G5" s="43">
        <f t="shared" si="0"/>
        <v>0</v>
      </c>
      <c r="H5" s="43">
        <f t="shared" si="0"/>
        <v>0</v>
      </c>
      <c r="I5" s="43">
        <f t="shared" si="0"/>
        <v>410172</v>
      </c>
      <c r="J5" s="43">
        <f t="shared" si="0"/>
        <v>410172</v>
      </c>
      <c r="K5" s="43">
        <f t="shared" si="0"/>
        <v>3618071</v>
      </c>
      <c r="L5" s="43">
        <f t="shared" si="0"/>
        <v>1072452</v>
      </c>
      <c r="M5" s="43">
        <f t="shared" si="0"/>
        <v>6512586</v>
      </c>
      <c r="N5" s="43">
        <f t="shared" si="0"/>
        <v>11203109</v>
      </c>
      <c r="O5" s="43">
        <f t="shared" si="0"/>
        <v>463328</v>
      </c>
      <c r="P5" s="43">
        <f t="shared" si="0"/>
        <v>5449936</v>
      </c>
      <c r="Q5" s="43">
        <f t="shared" si="0"/>
        <v>5925228</v>
      </c>
      <c r="R5" s="43">
        <f t="shared" si="0"/>
        <v>11838492</v>
      </c>
      <c r="S5" s="43">
        <f t="shared" si="0"/>
        <v>6128451</v>
      </c>
      <c r="T5" s="43">
        <f t="shared" si="0"/>
        <v>6241910</v>
      </c>
      <c r="U5" s="43">
        <f t="shared" si="0"/>
        <v>17610866</v>
      </c>
      <c r="V5" s="43">
        <f t="shared" si="0"/>
        <v>29981227</v>
      </c>
      <c r="W5" s="43">
        <f t="shared" si="0"/>
        <v>53433000</v>
      </c>
      <c r="X5" s="43">
        <f t="shared" si="0"/>
        <v>69241000</v>
      </c>
      <c r="Y5" s="43">
        <f t="shared" si="0"/>
        <v>-15808000</v>
      </c>
      <c r="Z5" s="44">
        <f>+IF(X5&lt;&gt;0,+(Y5/X5)*100,0)</f>
        <v>-22.830403951416066</v>
      </c>
      <c r="AA5" s="45">
        <f>SUM(AA11:AA18)</f>
        <v>69241000</v>
      </c>
    </row>
    <row r="6" spans="1:27" ht="13.5">
      <c r="A6" s="46" t="s">
        <v>32</v>
      </c>
      <c r="B6" s="47"/>
      <c r="C6" s="9">
        <v>12290500</v>
      </c>
      <c r="D6" s="10"/>
      <c r="E6" s="11">
        <v>14841000</v>
      </c>
      <c r="F6" s="11">
        <v>14841000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199660</v>
      </c>
      <c r="R6" s="11">
        <v>199660</v>
      </c>
      <c r="S6" s="11">
        <v>3479669</v>
      </c>
      <c r="T6" s="11">
        <v>2699716</v>
      </c>
      <c r="U6" s="11">
        <v>4588990</v>
      </c>
      <c r="V6" s="11">
        <v>10768375</v>
      </c>
      <c r="W6" s="11">
        <v>10968035</v>
      </c>
      <c r="X6" s="11">
        <v>14841000</v>
      </c>
      <c r="Y6" s="11">
        <v>-3872965</v>
      </c>
      <c r="Z6" s="2">
        <v>-26.1</v>
      </c>
      <c r="AA6" s="15">
        <v>14841000</v>
      </c>
    </row>
    <row r="7" spans="1:27" ht="13.5">
      <c r="A7" s="46" t="s">
        <v>33</v>
      </c>
      <c r="B7" s="47"/>
      <c r="C7" s="9">
        <v>19519405</v>
      </c>
      <c r="D7" s="10"/>
      <c r="E7" s="11">
        <v>5300000</v>
      </c>
      <c r="F7" s="11">
        <v>5300000</v>
      </c>
      <c r="G7" s="11"/>
      <c r="H7" s="11"/>
      <c r="I7" s="11"/>
      <c r="J7" s="11"/>
      <c r="K7" s="11"/>
      <c r="L7" s="11"/>
      <c r="M7" s="11">
        <v>1271036</v>
      </c>
      <c r="N7" s="11">
        <v>1271036</v>
      </c>
      <c r="O7" s="11">
        <v>463328</v>
      </c>
      <c r="P7" s="11">
        <v>12203</v>
      </c>
      <c r="Q7" s="11"/>
      <c r="R7" s="11">
        <v>475531</v>
      </c>
      <c r="S7" s="11">
        <v>8897</v>
      </c>
      <c r="T7" s="11"/>
      <c r="U7" s="11">
        <v>2026</v>
      </c>
      <c r="V7" s="11">
        <v>10923</v>
      </c>
      <c r="W7" s="11">
        <v>1757490</v>
      </c>
      <c r="X7" s="11">
        <v>5300000</v>
      </c>
      <c r="Y7" s="11">
        <v>-3542510</v>
      </c>
      <c r="Z7" s="2">
        <v>-66.84</v>
      </c>
      <c r="AA7" s="15">
        <v>5300000</v>
      </c>
    </row>
    <row r="8" spans="1:27" ht="13.5">
      <c r="A8" s="46" t="s">
        <v>34</v>
      </c>
      <c r="B8" s="47"/>
      <c r="C8" s="9">
        <v>25683340</v>
      </c>
      <c r="D8" s="10"/>
      <c r="E8" s="11">
        <v>21020000</v>
      </c>
      <c r="F8" s="11">
        <v>21020000</v>
      </c>
      <c r="G8" s="11"/>
      <c r="H8" s="11"/>
      <c r="I8" s="11">
        <v>410172</v>
      </c>
      <c r="J8" s="11">
        <v>410172</v>
      </c>
      <c r="K8" s="11">
        <v>2789911</v>
      </c>
      <c r="L8" s="11">
        <v>1072452</v>
      </c>
      <c r="M8" s="11">
        <v>5241550</v>
      </c>
      <c r="N8" s="11">
        <v>9103913</v>
      </c>
      <c r="O8" s="11"/>
      <c r="P8" s="11">
        <v>5437733</v>
      </c>
      <c r="Q8" s="11">
        <v>5469938</v>
      </c>
      <c r="R8" s="11">
        <v>10907671</v>
      </c>
      <c r="S8" s="11">
        <v>2639885</v>
      </c>
      <c r="T8" s="11">
        <v>3542194</v>
      </c>
      <c r="U8" s="11">
        <v>12954970</v>
      </c>
      <c r="V8" s="11">
        <v>19137049</v>
      </c>
      <c r="W8" s="11">
        <v>39558805</v>
      </c>
      <c r="X8" s="11">
        <v>21020000</v>
      </c>
      <c r="Y8" s="11">
        <v>18538805</v>
      </c>
      <c r="Z8" s="2">
        <v>88.2</v>
      </c>
      <c r="AA8" s="15">
        <v>21020000</v>
      </c>
    </row>
    <row r="9" spans="1:27" ht="13.5">
      <c r="A9" s="46" t="s">
        <v>35</v>
      </c>
      <c r="B9" s="47"/>
      <c r="C9" s="9">
        <v>9014800</v>
      </c>
      <c r="D9" s="10"/>
      <c r="E9" s="11">
        <v>13000000</v>
      </c>
      <c r="F9" s="11">
        <v>13000000</v>
      </c>
      <c r="G9" s="11"/>
      <c r="H9" s="11"/>
      <c r="I9" s="11"/>
      <c r="J9" s="11"/>
      <c r="K9" s="11">
        <v>828160</v>
      </c>
      <c r="L9" s="11"/>
      <c r="M9" s="11"/>
      <c r="N9" s="11">
        <v>828160</v>
      </c>
      <c r="O9" s="11"/>
      <c r="P9" s="11"/>
      <c r="Q9" s="11">
        <v>255630</v>
      </c>
      <c r="R9" s="11">
        <v>255630</v>
      </c>
      <c r="S9" s="11"/>
      <c r="T9" s="11"/>
      <c r="U9" s="11">
        <v>64880</v>
      </c>
      <c r="V9" s="11">
        <v>64880</v>
      </c>
      <c r="W9" s="11">
        <v>1148670</v>
      </c>
      <c r="X9" s="11">
        <v>13000000</v>
      </c>
      <c r="Y9" s="11">
        <v>-11851330</v>
      </c>
      <c r="Z9" s="2">
        <v>-91.16</v>
      </c>
      <c r="AA9" s="15">
        <v>13000000</v>
      </c>
    </row>
    <row r="10" spans="1:27" ht="13.5">
      <c r="A10" s="46" t="s">
        <v>36</v>
      </c>
      <c r="B10" s="47"/>
      <c r="C10" s="9"/>
      <c r="D10" s="10"/>
      <c r="E10" s="11"/>
      <c r="F10" s="11">
        <v>10600000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10600000</v>
      </c>
      <c r="Y10" s="11">
        <v>-10600000</v>
      </c>
      <c r="Z10" s="2">
        <v>-100</v>
      </c>
      <c r="AA10" s="15">
        <v>10600000</v>
      </c>
    </row>
    <row r="11" spans="1:27" ht="13.5">
      <c r="A11" s="48" t="s">
        <v>37</v>
      </c>
      <c r="B11" s="47"/>
      <c r="C11" s="49">
        <f aca="true" t="shared" si="1" ref="C11:Y11">SUM(C6:C10)</f>
        <v>66508045</v>
      </c>
      <c r="D11" s="50">
        <f t="shared" si="1"/>
        <v>0</v>
      </c>
      <c r="E11" s="51">
        <f t="shared" si="1"/>
        <v>54161000</v>
      </c>
      <c r="F11" s="51">
        <f t="shared" si="1"/>
        <v>64761000</v>
      </c>
      <c r="G11" s="51">
        <f t="shared" si="1"/>
        <v>0</v>
      </c>
      <c r="H11" s="51">
        <f t="shared" si="1"/>
        <v>0</v>
      </c>
      <c r="I11" s="51">
        <f t="shared" si="1"/>
        <v>410172</v>
      </c>
      <c r="J11" s="51">
        <f t="shared" si="1"/>
        <v>410172</v>
      </c>
      <c r="K11" s="51">
        <f t="shared" si="1"/>
        <v>3618071</v>
      </c>
      <c r="L11" s="51">
        <f t="shared" si="1"/>
        <v>1072452</v>
      </c>
      <c r="M11" s="51">
        <f t="shared" si="1"/>
        <v>6512586</v>
      </c>
      <c r="N11" s="51">
        <f t="shared" si="1"/>
        <v>11203109</v>
      </c>
      <c r="O11" s="51">
        <f t="shared" si="1"/>
        <v>463328</v>
      </c>
      <c r="P11" s="51">
        <f t="shared" si="1"/>
        <v>5449936</v>
      </c>
      <c r="Q11" s="51">
        <f t="shared" si="1"/>
        <v>5925228</v>
      </c>
      <c r="R11" s="51">
        <f t="shared" si="1"/>
        <v>11838492</v>
      </c>
      <c r="S11" s="51">
        <f t="shared" si="1"/>
        <v>6128451</v>
      </c>
      <c r="T11" s="51">
        <f t="shared" si="1"/>
        <v>6241910</v>
      </c>
      <c r="U11" s="51">
        <f t="shared" si="1"/>
        <v>17610866</v>
      </c>
      <c r="V11" s="51">
        <f t="shared" si="1"/>
        <v>29981227</v>
      </c>
      <c r="W11" s="51">
        <f t="shared" si="1"/>
        <v>53433000</v>
      </c>
      <c r="X11" s="51">
        <f t="shared" si="1"/>
        <v>64761000</v>
      </c>
      <c r="Y11" s="51">
        <f t="shared" si="1"/>
        <v>-11328000</v>
      </c>
      <c r="Z11" s="52">
        <f>+IF(X11&lt;&gt;0,+(Y11/X11)*100,0)</f>
        <v>-17.49200907953861</v>
      </c>
      <c r="AA11" s="53">
        <f>SUM(AA6:AA10)</f>
        <v>64761000</v>
      </c>
    </row>
    <row r="12" spans="1:27" ht="13.5">
      <c r="A12" s="54" t="s">
        <v>38</v>
      </c>
      <c r="B12" s="35"/>
      <c r="C12" s="9"/>
      <c r="D12" s="10"/>
      <c r="E12" s="11">
        <v>1807000</v>
      </c>
      <c r="F12" s="11">
        <v>1807000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1807000</v>
      </c>
      <c r="Y12" s="11">
        <v>-1807000</v>
      </c>
      <c r="Z12" s="2">
        <v>-100</v>
      </c>
      <c r="AA12" s="15">
        <v>1807000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2061000</v>
      </c>
      <c r="D15" s="10"/>
      <c r="E15" s="11">
        <v>2673000</v>
      </c>
      <c r="F15" s="11">
        <v>2673000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2673000</v>
      </c>
      <c r="Y15" s="11">
        <v>-2673000</v>
      </c>
      <c r="Z15" s="2">
        <v>-100</v>
      </c>
      <c r="AA15" s="15">
        <v>2673000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12290500</v>
      </c>
      <c r="D36" s="10">
        <f t="shared" si="4"/>
        <v>0</v>
      </c>
      <c r="E36" s="11">
        <f t="shared" si="4"/>
        <v>14841000</v>
      </c>
      <c r="F36" s="11">
        <f t="shared" si="4"/>
        <v>14841000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199660</v>
      </c>
      <c r="R36" s="11">
        <f t="shared" si="4"/>
        <v>199660</v>
      </c>
      <c r="S36" s="11">
        <f t="shared" si="4"/>
        <v>3479669</v>
      </c>
      <c r="T36" s="11">
        <f t="shared" si="4"/>
        <v>2699716</v>
      </c>
      <c r="U36" s="11">
        <f t="shared" si="4"/>
        <v>4588990</v>
      </c>
      <c r="V36" s="11">
        <f t="shared" si="4"/>
        <v>10768375</v>
      </c>
      <c r="W36" s="11">
        <f t="shared" si="4"/>
        <v>10968035</v>
      </c>
      <c r="X36" s="11">
        <f t="shared" si="4"/>
        <v>14841000</v>
      </c>
      <c r="Y36" s="11">
        <f t="shared" si="4"/>
        <v>-3872965</v>
      </c>
      <c r="Z36" s="2">
        <f aca="true" t="shared" si="5" ref="Z36:Z49">+IF(X36&lt;&gt;0,+(Y36/X36)*100,0)</f>
        <v>-26.09638838353211</v>
      </c>
      <c r="AA36" s="15">
        <f>AA6+AA21</f>
        <v>14841000</v>
      </c>
    </row>
    <row r="37" spans="1:27" ht="13.5">
      <c r="A37" s="46" t="s">
        <v>33</v>
      </c>
      <c r="B37" s="47"/>
      <c r="C37" s="9">
        <f t="shared" si="4"/>
        <v>19519405</v>
      </c>
      <c r="D37" s="10">
        <f t="shared" si="4"/>
        <v>0</v>
      </c>
      <c r="E37" s="11">
        <f t="shared" si="4"/>
        <v>5300000</v>
      </c>
      <c r="F37" s="11">
        <f t="shared" si="4"/>
        <v>5300000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1271036</v>
      </c>
      <c r="N37" s="11">
        <f t="shared" si="4"/>
        <v>1271036</v>
      </c>
      <c r="O37" s="11">
        <f t="shared" si="4"/>
        <v>463328</v>
      </c>
      <c r="P37" s="11">
        <f t="shared" si="4"/>
        <v>12203</v>
      </c>
      <c r="Q37" s="11">
        <f t="shared" si="4"/>
        <v>0</v>
      </c>
      <c r="R37" s="11">
        <f t="shared" si="4"/>
        <v>475531</v>
      </c>
      <c r="S37" s="11">
        <f t="shared" si="4"/>
        <v>8897</v>
      </c>
      <c r="T37" s="11">
        <f t="shared" si="4"/>
        <v>0</v>
      </c>
      <c r="U37" s="11">
        <f t="shared" si="4"/>
        <v>2026</v>
      </c>
      <c r="V37" s="11">
        <f t="shared" si="4"/>
        <v>10923</v>
      </c>
      <c r="W37" s="11">
        <f t="shared" si="4"/>
        <v>1757490</v>
      </c>
      <c r="X37" s="11">
        <f t="shared" si="4"/>
        <v>5300000</v>
      </c>
      <c r="Y37" s="11">
        <f t="shared" si="4"/>
        <v>-3542510</v>
      </c>
      <c r="Z37" s="2">
        <f t="shared" si="5"/>
        <v>-66.83981132075472</v>
      </c>
      <c r="AA37" s="15">
        <f>AA7+AA22</f>
        <v>5300000</v>
      </c>
    </row>
    <row r="38" spans="1:27" ht="13.5">
      <c r="A38" s="46" t="s">
        <v>34</v>
      </c>
      <c r="B38" s="47"/>
      <c r="C38" s="9">
        <f t="shared" si="4"/>
        <v>25683340</v>
      </c>
      <c r="D38" s="10">
        <f t="shared" si="4"/>
        <v>0</v>
      </c>
      <c r="E38" s="11">
        <f t="shared" si="4"/>
        <v>21020000</v>
      </c>
      <c r="F38" s="11">
        <f t="shared" si="4"/>
        <v>21020000</v>
      </c>
      <c r="G38" s="11">
        <f t="shared" si="4"/>
        <v>0</v>
      </c>
      <c r="H38" s="11">
        <f t="shared" si="4"/>
        <v>0</v>
      </c>
      <c r="I38" s="11">
        <f t="shared" si="4"/>
        <v>410172</v>
      </c>
      <c r="J38" s="11">
        <f t="shared" si="4"/>
        <v>410172</v>
      </c>
      <c r="K38" s="11">
        <f t="shared" si="4"/>
        <v>2789911</v>
      </c>
      <c r="L38" s="11">
        <f t="shared" si="4"/>
        <v>1072452</v>
      </c>
      <c r="M38" s="11">
        <f t="shared" si="4"/>
        <v>5241550</v>
      </c>
      <c r="N38" s="11">
        <f t="shared" si="4"/>
        <v>9103913</v>
      </c>
      <c r="O38" s="11">
        <f t="shared" si="4"/>
        <v>0</v>
      </c>
      <c r="P38" s="11">
        <f t="shared" si="4"/>
        <v>5437733</v>
      </c>
      <c r="Q38" s="11">
        <f t="shared" si="4"/>
        <v>5469938</v>
      </c>
      <c r="R38" s="11">
        <f t="shared" si="4"/>
        <v>10907671</v>
      </c>
      <c r="S38" s="11">
        <f t="shared" si="4"/>
        <v>2639885</v>
      </c>
      <c r="T38" s="11">
        <f t="shared" si="4"/>
        <v>3542194</v>
      </c>
      <c r="U38" s="11">
        <f t="shared" si="4"/>
        <v>12954970</v>
      </c>
      <c r="V38" s="11">
        <f t="shared" si="4"/>
        <v>19137049</v>
      </c>
      <c r="W38" s="11">
        <f t="shared" si="4"/>
        <v>39558805</v>
      </c>
      <c r="X38" s="11">
        <f t="shared" si="4"/>
        <v>21020000</v>
      </c>
      <c r="Y38" s="11">
        <f t="shared" si="4"/>
        <v>18538805</v>
      </c>
      <c r="Z38" s="2">
        <f t="shared" si="5"/>
        <v>88.19602759276879</v>
      </c>
      <c r="AA38" s="15">
        <f>AA8+AA23</f>
        <v>21020000</v>
      </c>
    </row>
    <row r="39" spans="1:27" ht="13.5">
      <c r="A39" s="46" t="s">
        <v>35</v>
      </c>
      <c r="B39" s="47"/>
      <c r="C39" s="9">
        <f t="shared" si="4"/>
        <v>9014800</v>
      </c>
      <c r="D39" s="10">
        <f t="shared" si="4"/>
        <v>0</v>
      </c>
      <c r="E39" s="11">
        <f t="shared" si="4"/>
        <v>13000000</v>
      </c>
      <c r="F39" s="11">
        <f t="shared" si="4"/>
        <v>13000000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828160</v>
      </c>
      <c r="L39" s="11">
        <f t="shared" si="4"/>
        <v>0</v>
      </c>
      <c r="M39" s="11">
        <f t="shared" si="4"/>
        <v>0</v>
      </c>
      <c r="N39" s="11">
        <f t="shared" si="4"/>
        <v>828160</v>
      </c>
      <c r="O39" s="11">
        <f t="shared" si="4"/>
        <v>0</v>
      </c>
      <c r="P39" s="11">
        <f t="shared" si="4"/>
        <v>0</v>
      </c>
      <c r="Q39" s="11">
        <f t="shared" si="4"/>
        <v>255630</v>
      </c>
      <c r="R39" s="11">
        <f t="shared" si="4"/>
        <v>255630</v>
      </c>
      <c r="S39" s="11">
        <f t="shared" si="4"/>
        <v>0</v>
      </c>
      <c r="T39" s="11">
        <f t="shared" si="4"/>
        <v>0</v>
      </c>
      <c r="U39" s="11">
        <f t="shared" si="4"/>
        <v>64880</v>
      </c>
      <c r="V39" s="11">
        <f t="shared" si="4"/>
        <v>64880</v>
      </c>
      <c r="W39" s="11">
        <f t="shared" si="4"/>
        <v>1148670</v>
      </c>
      <c r="X39" s="11">
        <f t="shared" si="4"/>
        <v>13000000</v>
      </c>
      <c r="Y39" s="11">
        <f t="shared" si="4"/>
        <v>-11851330</v>
      </c>
      <c r="Z39" s="2">
        <f t="shared" si="5"/>
        <v>-91.16407692307692</v>
      </c>
      <c r="AA39" s="15">
        <f>AA9+AA24</f>
        <v>13000000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10600000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10600000</v>
      </c>
      <c r="Y40" s="11">
        <f t="shared" si="4"/>
        <v>-10600000</v>
      </c>
      <c r="Z40" s="2">
        <f t="shared" si="5"/>
        <v>-100</v>
      </c>
      <c r="AA40" s="15">
        <f>AA10+AA25</f>
        <v>10600000</v>
      </c>
    </row>
    <row r="41" spans="1:27" ht="13.5">
      <c r="A41" s="48" t="s">
        <v>37</v>
      </c>
      <c r="B41" s="47"/>
      <c r="C41" s="49">
        <f aca="true" t="shared" si="6" ref="C41:Y41">SUM(C36:C40)</f>
        <v>66508045</v>
      </c>
      <c r="D41" s="50">
        <f t="shared" si="6"/>
        <v>0</v>
      </c>
      <c r="E41" s="51">
        <f t="shared" si="6"/>
        <v>54161000</v>
      </c>
      <c r="F41" s="51">
        <f t="shared" si="6"/>
        <v>64761000</v>
      </c>
      <c r="G41" s="51">
        <f t="shared" si="6"/>
        <v>0</v>
      </c>
      <c r="H41" s="51">
        <f t="shared" si="6"/>
        <v>0</v>
      </c>
      <c r="I41" s="51">
        <f t="shared" si="6"/>
        <v>410172</v>
      </c>
      <c r="J41" s="51">
        <f t="shared" si="6"/>
        <v>410172</v>
      </c>
      <c r="K41" s="51">
        <f t="shared" si="6"/>
        <v>3618071</v>
      </c>
      <c r="L41" s="51">
        <f t="shared" si="6"/>
        <v>1072452</v>
      </c>
      <c r="M41" s="51">
        <f t="shared" si="6"/>
        <v>6512586</v>
      </c>
      <c r="N41" s="51">
        <f t="shared" si="6"/>
        <v>11203109</v>
      </c>
      <c r="O41" s="51">
        <f t="shared" si="6"/>
        <v>463328</v>
      </c>
      <c r="P41" s="51">
        <f t="shared" si="6"/>
        <v>5449936</v>
      </c>
      <c r="Q41" s="51">
        <f t="shared" si="6"/>
        <v>5925228</v>
      </c>
      <c r="R41" s="51">
        <f t="shared" si="6"/>
        <v>11838492</v>
      </c>
      <c r="S41" s="51">
        <f t="shared" si="6"/>
        <v>6128451</v>
      </c>
      <c r="T41" s="51">
        <f t="shared" si="6"/>
        <v>6241910</v>
      </c>
      <c r="U41" s="51">
        <f t="shared" si="6"/>
        <v>17610866</v>
      </c>
      <c r="V41" s="51">
        <f t="shared" si="6"/>
        <v>29981227</v>
      </c>
      <c r="W41" s="51">
        <f t="shared" si="6"/>
        <v>53433000</v>
      </c>
      <c r="X41" s="51">
        <f t="shared" si="6"/>
        <v>64761000</v>
      </c>
      <c r="Y41" s="51">
        <f t="shared" si="6"/>
        <v>-11328000</v>
      </c>
      <c r="Z41" s="52">
        <f t="shared" si="5"/>
        <v>-17.49200907953861</v>
      </c>
      <c r="AA41" s="53">
        <f>SUM(AA36:AA40)</f>
        <v>64761000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1807000</v>
      </c>
      <c r="F42" s="67">
        <f t="shared" si="7"/>
        <v>1807000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1807000</v>
      </c>
      <c r="Y42" s="67">
        <f t="shared" si="7"/>
        <v>-1807000</v>
      </c>
      <c r="Z42" s="69">
        <f t="shared" si="5"/>
        <v>-100</v>
      </c>
      <c r="AA42" s="68">
        <f aca="true" t="shared" si="8" ref="AA42:AA48">AA12+AA27</f>
        <v>1807000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2061000</v>
      </c>
      <c r="D45" s="66">
        <f t="shared" si="7"/>
        <v>0</v>
      </c>
      <c r="E45" s="67">
        <f t="shared" si="7"/>
        <v>2673000</v>
      </c>
      <c r="F45" s="67">
        <f t="shared" si="7"/>
        <v>2673000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2673000</v>
      </c>
      <c r="Y45" s="67">
        <f t="shared" si="7"/>
        <v>-2673000</v>
      </c>
      <c r="Z45" s="69">
        <f t="shared" si="5"/>
        <v>-100</v>
      </c>
      <c r="AA45" s="68">
        <f t="shared" si="8"/>
        <v>2673000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68569045</v>
      </c>
      <c r="D49" s="78">
        <f t="shared" si="9"/>
        <v>0</v>
      </c>
      <c r="E49" s="79">
        <f t="shared" si="9"/>
        <v>58641000</v>
      </c>
      <c r="F49" s="79">
        <f t="shared" si="9"/>
        <v>69241000</v>
      </c>
      <c r="G49" s="79">
        <f t="shared" si="9"/>
        <v>0</v>
      </c>
      <c r="H49" s="79">
        <f t="shared" si="9"/>
        <v>0</v>
      </c>
      <c r="I49" s="79">
        <f t="shared" si="9"/>
        <v>410172</v>
      </c>
      <c r="J49" s="79">
        <f t="shared" si="9"/>
        <v>410172</v>
      </c>
      <c r="K49" s="79">
        <f t="shared" si="9"/>
        <v>3618071</v>
      </c>
      <c r="L49" s="79">
        <f t="shared" si="9"/>
        <v>1072452</v>
      </c>
      <c r="M49" s="79">
        <f t="shared" si="9"/>
        <v>6512586</v>
      </c>
      <c r="N49" s="79">
        <f t="shared" si="9"/>
        <v>11203109</v>
      </c>
      <c r="O49" s="79">
        <f t="shared" si="9"/>
        <v>463328</v>
      </c>
      <c r="P49" s="79">
        <f t="shared" si="9"/>
        <v>5449936</v>
      </c>
      <c r="Q49" s="79">
        <f t="shared" si="9"/>
        <v>5925228</v>
      </c>
      <c r="R49" s="79">
        <f t="shared" si="9"/>
        <v>11838492</v>
      </c>
      <c r="S49" s="79">
        <f t="shared" si="9"/>
        <v>6128451</v>
      </c>
      <c r="T49" s="79">
        <f t="shared" si="9"/>
        <v>6241910</v>
      </c>
      <c r="U49" s="79">
        <f t="shared" si="9"/>
        <v>17610866</v>
      </c>
      <c r="V49" s="79">
        <f t="shared" si="9"/>
        <v>29981227</v>
      </c>
      <c r="W49" s="79">
        <f t="shared" si="9"/>
        <v>53433000</v>
      </c>
      <c r="X49" s="79">
        <f t="shared" si="9"/>
        <v>69241000</v>
      </c>
      <c r="Y49" s="79">
        <f t="shared" si="9"/>
        <v>-15808000</v>
      </c>
      <c r="Z49" s="80">
        <f t="shared" si="5"/>
        <v>-22.830403951416066</v>
      </c>
      <c r="AA49" s="81">
        <f>SUM(AA41:AA48)</f>
        <v>69241000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4170707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4170707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380329</v>
      </c>
      <c r="I66" s="14">
        <v>334474</v>
      </c>
      <c r="J66" s="14">
        <v>714803</v>
      </c>
      <c r="K66" s="14">
        <v>155327</v>
      </c>
      <c r="L66" s="14">
        <v>456508</v>
      </c>
      <c r="M66" s="14">
        <v>107071</v>
      </c>
      <c r="N66" s="14">
        <v>718906</v>
      </c>
      <c r="O66" s="14">
        <v>194406</v>
      </c>
      <c r="P66" s="14">
        <v>19482</v>
      </c>
      <c r="Q66" s="14"/>
      <c r="R66" s="14">
        <v>213888</v>
      </c>
      <c r="S66" s="14"/>
      <c r="T66" s="14"/>
      <c r="U66" s="14"/>
      <c r="V66" s="14"/>
      <c r="W66" s="14">
        <v>1647597</v>
      </c>
      <c r="X66" s="14"/>
      <c r="Y66" s="14">
        <v>1647597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397036</v>
      </c>
      <c r="H67" s="11">
        <v>1034132</v>
      </c>
      <c r="I67" s="11">
        <v>274389</v>
      </c>
      <c r="J67" s="11">
        <v>1705557</v>
      </c>
      <c r="K67" s="11">
        <v>1953694</v>
      </c>
      <c r="L67" s="11">
        <v>424349</v>
      </c>
      <c r="M67" s="11">
        <v>1375001</v>
      </c>
      <c r="N67" s="11">
        <v>3753044</v>
      </c>
      <c r="O67" s="11">
        <v>870459</v>
      </c>
      <c r="P67" s="11">
        <v>955136</v>
      </c>
      <c r="Q67" s="11">
        <v>223783</v>
      </c>
      <c r="R67" s="11">
        <v>2049378</v>
      </c>
      <c r="S67" s="11">
        <v>194407</v>
      </c>
      <c r="T67" s="11"/>
      <c r="U67" s="11">
        <v>198481</v>
      </c>
      <c r="V67" s="11">
        <v>392888</v>
      </c>
      <c r="W67" s="11">
        <v>7900867</v>
      </c>
      <c r="X67" s="11"/>
      <c r="Y67" s="11">
        <v>7900867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4170707</v>
      </c>
      <c r="F68" s="11">
        <v>4170707</v>
      </c>
      <c r="G68" s="11">
        <v>585098</v>
      </c>
      <c r="H68" s="11">
        <v>1042465</v>
      </c>
      <c r="I68" s="11">
        <v>1046499</v>
      </c>
      <c r="J68" s="11">
        <v>2674062</v>
      </c>
      <c r="K68" s="11">
        <v>3543408</v>
      </c>
      <c r="L68" s="11">
        <v>1463187</v>
      </c>
      <c r="M68" s="11">
        <v>3745605</v>
      </c>
      <c r="N68" s="11">
        <v>8752200</v>
      </c>
      <c r="O68" s="11">
        <v>1825105</v>
      </c>
      <c r="P68" s="11">
        <v>884308</v>
      </c>
      <c r="Q68" s="11">
        <v>2277108</v>
      </c>
      <c r="R68" s="11">
        <v>4986521</v>
      </c>
      <c r="S68" s="11">
        <v>2552973</v>
      </c>
      <c r="T68" s="11"/>
      <c r="U68" s="11">
        <v>2845300</v>
      </c>
      <c r="V68" s="11">
        <v>5398273</v>
      </c>
      <c r="W68" s="11">
        <v>21811056</v>
      </c>
      <c r="X68" s="11">
        <v>4170707</v>
      </c>
      <c r="Y68" s="11">
        <v>17640349</v>
      </c>
      <c r="Z68" s="2">
        <v>422.96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4170707</v>
      </c>
      <c r="F69" s="79">
        <f t="shared" si="12"/>
        <v>4170707</v>
      </c>
      <c r="G69" s="79">
        <f t="shared" si="12"/>
        <v>982134</v>
      </c>
      <c r="H69" s="79">
        <f t="shared" si="12"/>
        <v>2456926</v>
      </c>
      <c r="I69" s="79">
        <f t="shared" si="12"/>
        <v>1655362</v>
      </c>
      <c r="J69" s="79">
        <f t="shared" si="12"/>
        <v>5094422</v>
      </c>
      <c r="K69" s="79">
        <f t="shared" si="12"/>
        <v>5652429</v>
      </c>
      <c r="L69" s="79">
        <f t="shared" si="12"/>
        <v>2344044</v>
      </c>
      <c r="M69" s="79">
        <f t="shared" si="12"/>
        <v>5227677</v>
      </c>
      <c r="N69" s="79">
        <f t="shared" si="12"/>
        <v>13224150</v>
      </c>
      <c r="O69" s="79">
        <f t="shared" si="12"/>
        <v>2889970</v>
      </c>
      <c r="P69" s="79">
        <f t="shared" si="12"/>
        <v>1858926</v>
      </c>
      <c r="Q69" s="79">
        <f t="shared" si="12"/>
        <v>2500891</v>
      </c>
      <c r="R69" s="79">
        <f t="shared" si="12"/>
        <v>7249787</v>
      </c>
      <c r="S69" s="79">
        <f t="shared" si="12"/>
        <v>2747380</v>
      </c>
      <c r="T69" s="79">
        <f t="shared" si="12"/>
        <v>0</v>
      </c>
      <c r="U69" s="79">
        <f t="shared" si="12"/>
        <v>3043781</v>
      </c>
      <c r="V69" s="79">
        <f t="shared" si="12"/>
        <v>5791161</v>
      </c>
      <c r="W69" s="79">
        <f t="shared" si="12"/>
        <v>31359520</v>
      </c>
      <c r="X69" s="79">
        <f t="shared" si="12"/>
        <v>4170707</v>
      </c>
      <c r="Y69" s="79">
        <f t="shared" si="12"/>
        <v>27188813</v>
      </c>
      <c r="Z69" s="80">
        <f>+IF(X69&lt;&gt;0,+(Y69/X69)*100,0)</f>
        <v>651.8993782109364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130778647</v>
      </c>
      <c r="D5" s="42">
        <f t="shared" si="0"/>
        <v>0</v>
      </c>
      <c r="E5" s="43">
        <f t="shared" si="0"/>
        <v>102736650</v>
      </c>
      <c r="F5" s="43">
        <f t="shared" si="0"/>
        <v>151493650</v>
      </c>
      <c r="G5" s="43">
        <f t="shared" si="0"/>
        <v>6163726</v>
      </c>
      <c r="H5" s="43">
        <f t="shared" si="0"/>
        <v>15321769</v>
      </c>
      <c r="I5" s="43">
        <f t="shared" si="0"/>
        <v>15063337</v>
      </c>
      <c r="J5" s="43">
        <f t="shared" si="0"/>
        <v>36548832</v>
      </c>
      <c r="K5" s="43">
        <f t="shared" si="0"/>
        <v>0</v>
      </c>
      <c r="L5" s="43">
        <f t="shared" si="0"/>
        <v>7567570</v>
      </c>
      <c r="M5" s="43">
        <f t="shared" si="0"/>
        <v>15063938</v>
      </c>
      <c r="N5" s="43">
        <f t="shared" si="0"/>
        <v>22631508</v>
      </c>
      <c r="O5" s="43">
        <f t="shared" si="0"/>
        <v>9585424</v>
      </c>
      <c r="P5" s="43">
        <f t="shared" si="0"/>
        <v>2860301</v>
      </c>
      <c r="Q5" s="43">
        <f t="shared" si="0"/>
        <v>9809177</v>
      </c>
      <c r="R5" s="43">
        <f t="shared" si="0"/>
        <v>22254902</v>
      </c>
      <c r="S5" s="43">
        <f t="shared" si="0"/>
        <v>9275428</v>
      </c>
      <c r="T5" s="43">
        <f t="shared" si="0"/>
        <v>12549433</v>
      </c>
      <c r="U5" s="43">
        <f t="shared" si="0"/>
        <v>21800108</v>
      </c>
      <c r="V5" s="43">
        <f t="shared" si="0"/>
        <v>43624969</v>
      </c>
      <c r="W5" s="43">
        <f t="shared" si="0"/>
        <v>125060211</v>
      </c>
      <c r="X5" s="43">
        <f t="shared" si="0"/>
        <v>151493650</v>
      </c>
      <c r="Y5" s="43">
        <f t="shared" si="0"/>
        <v>-26433439</v>
      </c>
      <c r="Z5" s="44">
        <f>+IF(X5&lt;&gt;0,+(Y5/X5)*100,0)</f>
        <v>-17.448545863143437</v>
      </c>
      <c r="AA5" s="45">
        <f>SUM(AA11:AA18)</f>
        <v>151493650</v>
      </c>
    </row>
    <row r="6" spans="1:27" ht="13.5">
      <c r="A6" s="46" t="s">
        <v>32</v>
      </c>
      <c r="B6" s="47"/>
      <c r="C6" s="9">
        <v>33150400</v>
      </c>
      <c r="D6" s="10"/>
      <c r="E6" s="11">
        <v>14500000</v>
      </c>
      <c r="F6" s="11">
        <v>21258000</v>
      </c>
      <c r="G6" s="11"/>
      <c r="H6" s="11">
        <v>6141895</v>
      </c>
      <c r="I6" s="11">
        <v>2748574</v>
      </c>
      <c r="J6" s="11">
        <v>8890469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8890469</v>
      </c>
      <c r="X6" s="11">
        <v>21258000</v>
      </c>
      <c r="Y6" s="11">
        <v>-12367531</v>
      </c>
      <c r="Z6" s="2">
        <v>-58.18</v>
      </c>
      <c r="AA6" s="15">
        <v>21258000</v>
      </c>
    </row>
    <row r="7" spans="1:27" ht="13.5">
      <c r="A7" s="46" t="s">
        <v>33</v>
      </c>
      <c r="B7" s="47"/>
      <c r="C7" s="9"/>
      <c r="D7" s="10"/>
      <c r="E7" s="11">
        <v>15400000</v>
      </c>
      <c r="F7" s="11"/>
      <c r="G7" s="11"/>
      <c r="H7" s="11"/>
      <c r="I7" s="11">
        <v>3242430</v>
      </c>
      <c r="J7" s="11">
        <v>3242430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3242430</v>
      </c>
      <c r="X7" s="11"/>
      <c r="Y7" s="11">
        <v>3242430</v>
      </c>
      <c r="Z7" s="2"/>
      <c r="AA7" s="15"/>
    </row>
    <row r="8" spans="1:27" ht="13.5">
      <c r="A8" s="46" t="s">
        <v>34</v>
      </c>
      <c r="B8" s="47"/>
      <c r="C8" s="9">
        <v>71510351</v>
      </c>
      <c r="D8" s="10"/>
      <c r="E8" s="11">
        <v>54500000</v>
      </c>
      <c r="F8" s="11">
        <v>109464000</v>
      </c>
      <c r="G8" s="11"/>
      <c r="H8" s="11">
        <v>7287602</v>
      </c>
      <c r="I8" s="11">
        <v>4416752</v>
      </c>
      <c r="J8" s="11">
        <v>11704354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11704354</v>
      </c>
      <c r="X8" s="11">
        <v>109464000</v>
      </c>
      <c r="Y8" s="11">
        <v>-97759646</v>
      </c>
      <c r="Z8" s="2">
        <v>-89.31</v>
      </c>
      <c r="AA8" s="15">
        <v>109464000</v>
      </c>
    </row>
    <row r="9" spans="1:27" ht="13.5">
      <c r="A9" s="46" t="s">
        <v>35</v>
      </c>
      <c r="B9" s="47"/>
      <c r="C9" s="9"/>
      <c r="D9" s="10"/>
      <c r="E9" s="11"/>
      <c r="F9" s="11">
        <v>11000000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11000000</v>
      </c>
      <c r="Y9" s="11">
        <v>-11000000</v>
      </c>
      <c r="Z9" s="2">
        <v>-100</v>
      </c>
      <c r="AA9" s="15">
        <v>11000000</v>
      </c>
    </row>
    <row r="10" spans="1:27" ht="13.5">
      <c r="A10" s="46" t="s">
        <v>36</v>
      </c>
      <c r="B10" s="47"/>
      <c r="C10" s="9">
        <v>26117896</v>
      </c>
      <c r="D10" s="10"/>
      <c r="E10" s="11"/>
      <c r="F10" s="11"/>
      <c r="G10" s="11">
        <v>2208247</v>
      </c>
      <c r="H10" s="11">
        <v>1892272</v>
      </c>
      <c r="I10" s="11">
        <v>1720433</v>
      </c>
      <c r="J10" s="11">
        <v>5820952</v>
      </c>
      <c r="K10" s="11"/>
      <c r="L10" s="11">
        <v>7567570</v>
      </c>
      <c r="M10" s="11">
        <v>15063938</v>
      </c>
      <c r="N10" s="11">
        <v>22631508</v>
      </c>
      <c r="O10" s="11">
        <v>9585424</v>
      </c>
      <c r="P10" s="11">
        <v>2860301</v>
      </c>
      <c r="Q10" s="11">
        <v>9809177</v>
      </c>
      <c r="R10" s="11">
        <v>22254902</v>
      </c>
      <c r="S10" s="11">
        <v>9275428</v>
      </c>
      <c r="T10" s="11">
        <v>12549433</v>
      </c>
      <c r="U10" s="11">
        <v>21800108</v>
      </c>
      <c r="V10" s="11">
        <v>43624969</v>
      </c>
      <c r="W10" s="11">
        <v>94332331</v>
      </c>
      <c r="X10" s="11"/>
      <c r="Y10" s="11">
        <v>94332331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130778647</v>
      </c>
      <c r="D11" s="50">
        <f t="shared" si="1"/>
        <v>0</v>
      </c>
      <c r="E11" s="51">
        <f t="shared" si="1"/>
        <v>84400000</v>
      </c>
      <c r="F11" s="51">
        <f t="shared" si="1"/>
        <v>141722000</v>
      </c>
      <c r="G11" s="51">
        <f t="shared" si="1"/>
        <v>2208247</v>
      </c>
      <c r="H11" s="51">
        <f t="shared" si="1"/>
        <v>15321769</v>
      </c>
      <c r="I11" s="51">
        <f t="shared" si="1"/>
        <v>12128189</v>
      </c>
      <c r="J11" s="51">
        <f t="shared" si="1"/>
        <v>29658205</v>
      </c>
      <c r="K11" s="51">
        <f t="shared" si="1"/>
        <v>0</v>
      </c>
      <c r="L11" s="51">
        <f t="shared" si="1"/>
        <v>7567570</v>
      </c>
      <c r="M11" s="51">
        <f t="shared" si="1"/>
        <v>15063938</v>
      </c>
      <c r="N11" s="51">
        <f t="shared" si="1"/>
        <v>22631508</v>
      </c>
      <c r="O11" s="51">
        <f t="shared" si="1"/>
        <v>9585424</v>
      </c>
      <c r="P11" s="51">
        <f t="shared" si="1"/>
        <v>2860301</v>
      </c>
      <c r="Q11" s="51">
        <f t="shared" si="1"/>
        <v>9809177</v>
      </c>
      <c r="R11" s="51">
        <f t="shared" si="1"/>
        <v>22254902</v>
      </c>
      <c r="S11" s="51">
        <f t="shared" si="1"/>
        <v>9275428</v>
      </c>
      <c r="T11" s="51">
        <f t="shared" si="1"/>
        <v>12549433</v>
      </c>
      <c r="U11" s="51">
        <f t="shared" si="1"/>
        <v>21800108</v>
      </c>
      <c r="V11" s="51">
        <f t="shared" si="1"/>
        <v>43624969</v>
      </c>
      <c r="W11" s="51">
        <f t="shared" si="1"/>
        <v>118169584</v>
      </c>
      <c r="X11" s="51">
        <f t="shared" si="1"/>
        <v>141722000</v>
      </c>
      <c r="Y11" s="51">
        <f t="shared" si="1"/>
        <v>-23552416</v>
      </c>
      <c r="Z11" s="52">
        <f>+IF(X11&lt;&gt;0,+(Y11/X11)*100,0)</f>
        <v>-16.618743737740083</v>
      </c>
      <c r="AA11" s="53">
        <f>SUM(AA6:AA10)</f>
        <v>141722000</v>
      </c>
    </row>
    <row r="12" spans="1:27" ht="13.5">
      <c r="A12" s="54" t="s">
        <v>38</v>
      </c>
      <c r="B12" s="35"/>
      <c r="C12" s="9"/>
      <c r="D12" s="10"/>
      <c r="E12" s="11">
        <v>18336650</v>
      </c>
      <c r="F12" s="11">
        <v>9771650</v>
      </c>
      <c r="G12" s="11"/>
      <c r="H12" s="11"/>
      <c r="I12" s="11">
        <v>2935148</v>
      </c>
      <c r="J12" s="11">
        <v>2935148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2935148</v>
      </c>
      <c r="X12" s="11">
        <v>9771650</v>
      </c>
      <c r="Y12" s="11">
        <v>-6836502</v>
      </c>
      <c r="Z12" s="2">
        <v>-69.96</v>
      </c>
      <c r="AA12" s="15">
        <v>9771650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>
        <v>3955479</v>
      </c>
      <c r="H15" s="11"/>
      <c r="I15" s="11"/>
      <c r="J15" s="11">
        <v>3955479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3955479</v>
      </c>
      <c r="X15" s="11"/>
      <c r="Y15" s="11">
        <v>3955479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33150400</v>
      </c>
      <c r="D36" s="10">
        <f t="shared" si="4"/>
        <v>0</v>
      </c>
      <c r="E36" s="11">
        <f t="shared" si="4"/>
        <v>14500000</v>
      </c>
      <c r="F36" s="11">
        <f t="shared" si="4"/>
        <v>21258000</v>
      </c>
      <c r="G36" s="11">
        <f t="shared" si="4"/>
        <v>0</v>
      </c>
      <c r="H36" s="11">
        <f t="shared" si="4"/>
        <v>6141895</v>
      </c>
      <c r="I36" s="11">
        <f t="shared" si="4"/>
        <v>2748574</v>
      </c>
      <c r="J36" s="11">
        <f t="shared" si="4"/>
        <v>8890469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8890469</v>
      </c>
      <c r="X36" s="11">
        <f t="shared" si="4"/>
        <v>21258000</v>
      </c>
      <c r="Y36" s="11">
        <f t="shared" si="4"/>
        <v>-12367531</v>
      </c>
      <c r="Z36" s="2">
        <f aca="true" t="shared" si="5" ref="Z36:Z49">+IF(X36&lt;&gt;0,+(Y36/X36)*100,0)</f>
        <v>-58.178243484805726</v>
      </c>
      <c r="AA36" s="15">
        <f>AA6+AA21</f>
        <v>21258000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15400000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3242430</v>
      </c>
      <c r="J37" s="11">
        <f t="shared" si="4"/>
        <v>3242430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3242430</v>
      </c>
      <c r="X37" s="11">
        <f t="shared" si="4"/>
        <v>0</v>
      </c>
      <c r="Y37" s="11">
        <f t="shared" si="4"/>
        <v>3242430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71510351</v>
      </c>
      <c r="D38" s="10">
        <f t="shared" si="4"/>
        <v>0</v>
      </c>
      <c r="E38" s="11">
        <f t="shared" si="4"/>
        <v>54500000</v>
      </c>
      <c r="F38" s="11">
        <f t="shared" si="4"/>
        <v>109464000</v>
      </c>
      <c r="G38" s="11">
        <f t="shared" si="4"/>
        <v>0</v>
      </c>
      <c r="H38" s="11">
        <f t="shared" si="4"/>
        <v>7287602</v>
      </c>
      <c r="I38" s="11">
        <f t="shared" si="4"/>
        <v>4416752</v>
      </c>
      <c r="J38" s="11">
        <f t="shared" si="4"/>
        <v>11704354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11704354</v>
      </c>
      <c r="X38" s="11">
        <f t="shared" si="4"/>
        <v>109464000</v>
      </c>
      <c r="Y38" s="11">
        <f t="shared" si="4"/>
        <v>-97759646</v>
      </c>
      <c r="Z38" s="2">
        <f t="shared" si="5"/>
        <v>-89.30757692026602</v>
      </c>
      <c r="AA38" s="15">
        <f>AA8+AA23</f>
        <v>109464000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11000000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11000000</v>
      </c>
      <c r="Y39" s="11">
        <f t="shared" si="4"/>
        <v>-11000000</v>
      </c>
      <c r="Z39" s="2">
        <f t="shared" si="5"/>
        <v>-100</v>
      </c>
      <c r="AA39" s="15">
        <f>AA9+AA24</f>
        <v>11000000</v>
      </c>
    </row>
    <row r="40" spans="1:27" ht="13.5">
      <c r="A40" s="46" t="s">
        <v>36</v>
      </c>
      <c r="B40" s="47"/>
      <c r="C40" s="9">
        <f t="shared" si="4"/>
        <v>26117896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2208247</v>
      </c>
      <c r="H40" s="11">
        <f t="shared" si="4"/>
        <v>1892272</v>
      </c>
      <c r="I40" s="11">
        <f t="shared" si="4"/>
        <v>1720433</v>
      </c>
      <c r="J40" s="11">
        <f t="shared" si="4"/>
        <v>5820952</v>
      </c>
      <c r="K40" s="11">
        <f t="shared" si="4"/>
        <v>0</v>
      </c>
      <c r="L40" s="11">
        <f t="shared" si="4"/>
        <v>7567570</v>
      </c>
      <c r="M40" s="11">
        <f t="shared" si="4"/>
        <v>15063938</v>
      </c>
      <c r="N40" s="11">
        <f t="shared" si="4"/>
        <v>22631508</v>
      </c>
      <c r="O40" s="11">
        <f t="shared" si="4"/>
        <v>9585424</v>
      </c>
      <c r="P40" s="11">
        <f t="shared" si="4"/>
        <v>2860301</v>
      </c>
      <c r="Q40" s="11">
        <f t="shared" si="4"/>
        <v>9809177</v>
      </c>
      <c r="R40" s="11">
        <f t="shared" si="4"/>
        <v>22254902</v>
      </c>
      <c r="S40" s="11">
        <f t="shared" si="4"/>
        <v>9275428</v>
      </c>
      <c r="T40" s="11">
        <f t="shared" si="4"/>
        <v>12549433</v>
      </c>
      <c r="U40" s="11">
        <f t="shared" si="4"/>
        <v>21800108</v>
      </c>
      <c r="V40" s="11">
        <f t="shared" si="4"/>
        <v>43624969</v>
      </c>
      <c r="W40" s="11">
        <f t="shared" si="4"/>
        <v>94332331</v>
      </c>
      <c r="X40" s="11">
        <f t="shared" si="4"/>
        <v>0</v>
      </c>
      <c r="Y40" s="11">
        <f t="shared" si="4"/>
        <v>94332331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130778647</v>
      </c>
      <c r="D41" s="50">
        <f t="shared" si="6"/>
        <v>0</v>
      </c>
      <c r="E41" s="51">
        <f t="shared" si="6"/>
        <v>84400000</v>
      </c>
      <c r="F41" s="51">
        <f t="shared" si="6"/>
        <v>141722000</v>
      </c>
      <c r="G41" s="51">
        <f t="shared" si="6"/>
        <v>2208247</v>
      </c>
      <c r="H41" s="51">
        <f t="shared" si="6"/>
        <v>15321769</v>
      </c>
      <c r="I41" s="51">
        <f t="shared" si="6"/>
        <v>12128189</v>
      </c>
      <c r="J41" s="51">
        <f t="shared" si="6"/>
        <v>29658205</v>
      </c>
      <c r="K41" s="51">
        <f t="shared" si="6"/>
        <v>0</v>
      </c>
      <c r="L41" s="51">
        <f t="shared" si="6"/>
        <v>7567570</v>
      </c>
      <c r="M41" s="51">
        <f t="shared" si="6"/>
        <v>15063938</v>
      </c>
      <c r="N41" s="51">
        <f t="shared" si="6"/>
        <v>22631508</v>
      </c>
      <c r="O41" s="51">
        <f t="shared" si="6"/>
        <v>9585424</v>
      </c>
      <c r="P41" s="51">
        <f t="shared" si="6"/>
        <v>2860301</v>
      </c>
      <c r="Q41" s="51">
        <f t="shared" si="6"/>
        <v>9809177</v>
      </c>
      <c r="R41" s="51">
        <f t="shared" si="6"/>
        <v>22254902</v>
      </c>
      <c r="S41" s="51">
        <f t="shared" si="6"/>
        <v>9275428</v>
      </c>
      <c r="T41" s="51">
        <f t="shared" si="6"/>
        <v>12549433</v>
      </c>
      <c r="U41" s="51">
        <f t="shared" si="6"/>
        <v>21800108</v>
      </c>
      <c r="V41" s="51">
        <f t="shared" si="6"/>
        <v>43624969</v>
      </c>
      <c r="W41" s="51">
        <f t="shared" si="6"/>
        <v>118169584</v>
      </c>
      <c r="X41" s="51">
        <f t="shared" si="6"/>
        <v>141722000</v>
      </c>
      <c r="Y41" s="51">
        <f t="shared" si="6"/>
        <v>-23552416</v>
      </c>
      <c r="Z41" s="52">
        <f t="shared" si="5"/>
        <v>-16.618743737740083</v>
      </c>
      <c r="AA41" s="53">
        <f>SUM(AA36:AA40)</f>
        <v>141722000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18336650</v>
      </c>
      <c r="F42" s="67">
        <f t="shared" si="7"/>
        <v>9771650</v>
      </c>
      <c r="G42" s="67">
        <f t="shared" si="7"/>
        <v>0</v>
      </c>
      <c r="H42" s="67">
        <f t="shared" si="7"/>
        <v>0</v>
      </c>
      <c r="I42" s="67">
        <f t="shared" si="7"/>
        <v>2935148</v>
      </c>
      <c r="J42" s="67">
        <f t="shared" si="7"/>
        <v>2935148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2935148</v>
      </c>
      <c r="X42" s="67">
        <f t="shared" si="7"/>
        <v>9771650</v>
      </c>
      <c r="Y42" s="67">
        <f t="shared" si="7"/>
        <v>-6836502</v>
      </c>
      <c r="Z42" s="69">
        <f t="shared" si="5"/>
        <v>-69.96261634422028</v>
      </c>
      <c r="AA42" s="68">
        <f aca="true" t="shared" si="8" ref="AA42:AA48">AA12+AA27</f>
        <v>9771650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3955479</v>
      </c>
      <c r="H45" s="67">
        <f t="shared" si="7"/>
        <v>0</v>
      </c>
      <c r="I45" s="67">
        <f t="shared" si="7"/>
        <v>0</v>
      </c>
      <c r="J45" s="67">
        <f t="shared" si="7"/>
        <v>3955479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3955479</v>
      </c>
      <c r="X45" s="67">
        <f t="shared" si="7"/>
        <v>0</v>
      </c>
      <c r="Y45" s="67">
        <f t="shared" si="7"/>
        <v>3955479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130778647</v>
      </c>
      <c r="D49" s="78">
        <f t="shared" si="9"/>
        <v>0</v>
      </c>
      <c r="E49" s="79">
        <f t="shared" si="9"/>
        <v>102736650</v>
      </c>
      <c r="F49" s="79">
        <f t="shared" si="9"/>
        <v>151493650</v>
      </c>
      <c r="G49" s="79">
        <f t="shared" si="9"/>
        <v>6163726</v>
      </c>
      <c r="H49" s="79">
        <f t="shared" si="9"/>
        <v>15321769</v>
      </c>
      <c r="I49" s="79">
        <f t="shared" si="9"/>
        <v>15063337</v>
      </c>
      <c r="J49" s="79">
        <f t="shared" si="9"/>
        <v>36548832</v>
      </c>
      <c r="K49" s="79">
        <f t="shared" si="9"/>
        <v>0</v>
      </c>
      <c r="L49" s="79">
        <f t="shared" si="9"/>
        <v>7567570</v>
      </c>
      <c r="M49" s="79">
        <f t="shared" si="9"/>
        <v>15063938</v>
      </c>
      <c r="N49" s="79">
        <f t="shared" si="9"/>
        <v>22631508</v>
      </c>
      <c r="O49" s="79">
        <f t="shared" si="9"/>
        <v>9585424</v>
      </c>
      <c r="P49" s="79">
        <f t="shared" si="9"/>
        <v>2860301</v>
      </c>
      <c r="Q49" s="79">
        <f t="shared" si="9"/>
        <v>9809177</v>
      </c>
      <c r="R49" s="79">
        <f t="shared" si="9"/>
        <v>22254902</v>
      </c>
      <c r="S49" s="79">
        <f t="shared" si="9"/>
        <v>9275428</v>
      </c>
      <c r="T49" s="79">
        <f t="shared" si="9"/>
        <v>12549433</v>
      </c>
      <c r="U49" s="79">
        <f t="shared" si="9"/>
        <v>21800108</v>
      </c>
      <c r="V49" s="79">
        <f t="shared" si="9"/>
        <v>43624969</v>
      </c>
      <c r="W49" s="79">
        <f t="shared" si="9"/>
        <v>125060211</v>
      </c>
      <c r="X49" s="79">
        <f t="shared" si="9"/>
        <v>151493650</v>
      </c>
      <c r="Y49" s="79">
        <f t="shared" si="9"/>
        <v>-26433439</v>
      </c>
      <c r="Z49" s="80">
        <f t="shared" si="5"/>
        <v>-17.448545863143437</v>
      </c>
      <c r="AA49" s="81">
        <f>SUM(AA41:AA48)</f>
        <v>151493650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13355000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4713000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3080000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4230000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300000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120000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12443000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912000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2502013</v>
      </c>
      <c r="H65" s="11">
        <v>2716033</v>
      </c>
      <c r="I65" s="11">
        <v>5938139</v>
      </c>
      <c r="J65" s="11">
        <v>11156185</v>
      </c>
      <c r="K65" s="11">
        <v>2852047</v>
      </c>
      <c r="L65" s="11">
        <v>3604251</v>
      </c>
      <c r="M65" s="11">
        <v>6457240</v>
      </c>
      <c r="N65" s="11">
        <v>12913538</v>
      </c>
      <c r="O65" s="11">
        <v>3092123</v>
      </c>
      <c r="P65" s="11">
        <v>2825182</v>
      </c>
      <c r="Q65" s="11">
        <v>4708550</v>
      </c>
      <c r="R65" s="11">
        <v>10625855</v>
      </c>
      <c r="S65" s="11">
        <v>2532113</v>
      </c>
      <c r="T65" s="11">
        <v>4033031</v>
      </c>
      <c r="U65" s="11">
        <v>5269844</v>
      </c>
      <c r="V65" s="11">
        <v>11834988</v>
      </c>
      <c r="W65" s="11">
        <v>46530566</v>
      </c>
      <c r="X65" s="11"/>
      <c r="Y65" s="11">
        <v>46530566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13355454</v>
      </c>
      <c r="F66" s="14"/>
      <c r="G66" s="14">
        <v>97400</v>
      </c>
      <c r="H66" s="14">
        <v>608380</v>
      </c>
      <c r="I66" s="14">
        <v>689612</v>
      </c>
      <c r="J66" s="14">
        <v>1395392</v>
      </c>
      <c r="K66" s="14">
        <v>1332258</v>
      </c>
      <c r="L66" s="14">
        <v>1670520</v>
      </c>
      <c r="M66" s="14">
        <v>1489745</v>
      </c>
      <c r="N66" s="14">
        <v>4492523</v>
      </c>
      <c r="O66" s="14">
        <v>628212</v>
      </c>
      <c r="P66" s="14">
        <v>1552775</v>
      </c>
      <c r="Q66" s="14">
        <v>722995</v>
      </c>
      <c r="R66" s="14">
        <v>2903982</v>
      </c>
      <c r="S66" s="14">
        <v>1006700</v>
      </c>
      <c r="T66" s="14">
        <v>764012</v>
      </c>
      <c r="U66" s="14">
        <v>1195946</v>
      </c>
      <c r="V66" s="14">
        <v>2966658</v>
      </c>
      <c r="W66" s="14">
        <v>11758555</v>
      </c>
      <c r="X66" s="14"/>
      <c r="Y66" s="14">
        <v>11758555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13355454</v>
      </c>
      <c r="F69" s="79">
        <f t="shared" si="12"/>
        <v>0</v>
      </c>
      <c r="G69" s="79">
        <f t="shared" si="12"/>
        <v>2599413</v>
      </c>
      <c r="H69" s="79">
        <f t="shared" si="12"/>
        <v>3324413</v>
      </c>
      <c r="I69" s="79">
        <f t="shared" si="12"/>
        <v>6627751</v>
      </c>
      <c r="J69" s="79">
        <f t="shared" si="12"/>
        <v>12551577</v>
      </c>
      <c r="K69" s="79">
        <f t="shared" si="12"/>
        <v>4184305</v>
      </c>
      <c r="L69" s="79">
        <f t="shared" si="12"/>
        <v>5274771</v>
      </c>
      <c r="M69" s="79">
        <f t="shared" si="12"/>
        <v>7946985</v>
      </c>
      <c r="N69" s="79">
        <f t="shared" si="12"/>
        <v>17406061</v>
      </c>
      <c r="O69" s="79">
        <f t="shared" si="12"/>
        <v>3720335</v>
      </c>
      <c r="P69" s="79">
        <f t="shared" si="12"/>
        <v>4377957</v>
      </c>
      <c r="Q69" s="79">
        <f t="shared" si="12"/>
        <v>5431545</v>
      </c>
      <c r="R69" s="79">
        <f t="shared" si="12"/>
        <v>13529837</v>
      </c>
      <c r="S69" s="79">
        <f t="shared" si="12"/>
        <v>3538813</v>
      </c>
      <c r="T69" s="79">
        <f t="shared" si="12"/>
        <v>4797043</v>
      </c>
      <c r="U69" s="79">
        <f t="shared" si="12"/>
        <v>6465790</v>
      </c>
      <c r="V69" s="79">
        <f t="shared" si="12"/>
        <v>14801646</v>
      </c>
      <c r="W69" s="79">
        <f t="shared" si="12"/>
        <v>58289121</v>
      </c>
      <c r="X69" s="79">
        <f t="shared" si="12"/>
        <v>0</v>
      </c>
      <c r="Y69" s="79">
        <f t="shared" si="12"/>
        <v>58289121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180653796</v>
      </c>
      <c r="F5" s="43">
        <f t="shared" si="0"/>
        <v>180653796</v>
      </c>
      <c r="G5" s="43">
        <f t="shared" si="0"/>
        <v>4051924</v>
      </c>
      <c r="H5" s="43">
        <f t="shared" si="0"/>
        <v>7467023</v>
      </c>
      <c r="I5" s="43">
        <f t="shared" si="0"/>
        <v>1549849</v>
      </c>
      <c r="J5" s="43">
        <f t="shared" si="0"/>
        <v>13068796</v>
      </c>
      <c r="K5" s="43">
        <f t="shared" si="0"/>
        <v>11695475</v>
      </c>
      <c r="L5" s="43">
        <f t="shared" si="0"/>
        <v>44887630</v>
      </c>
      <c r="M5" s="43">
        <f t="shared" si="0"/>
        <v>41440415</v>
      </c>
      <c r="N5" s="43">
        <f t="shared" si="0"/>
        <v>98023520</v>
      </c>
      <c r="O5" s="43">
        <f t="shared" si="0"/>
        <v>328309</v>
      </c>
      <c r="P5" s="43">
        <f t="shared" si="0"/>
        <v>9835853</v>
      </c>
      <c r="Q5" s="43">
        <f t="shared" si="0"/>
        <v>30025226</v>
      </c>
      <c r="R5" s="43">
        <f t="shared" si="0"/>
        <v>40189388</v>
      </c>
      <c r="S5" s="43">
        <f t="shared" si="0"/>
        <v>2676173</v>
      </c>
      <c r="T5" s="43">
        <f t="shared" si="0"/>
        <v>134302</v>
      </c>
      <c r="U5" s="43">
        <f t="shared" si="0"/>
        <v>29166158</v>
      </c>
      <c r="V5" s="43">
        <f t="shared" si="0"/>
        <v>31976633</v>
      </c>
      <c r="W5" s="43">
        <f t="shared" si="0"/>
        <v>183258337</v>
      </c>
      <c r="X5" s="43">
        <f t="shared" si="0"/>
        <v>180653796</v>
      </c>
      <c r="Y5" s="43">
        <f t="shared" si="0"/>
        <v>2604541</v>
      </c>
      <c r="Z5" s="44">
        <f>+IF(X5&lt;&gt;0,+(Y5/X5)*100,0)</f>
        <v>1.4417305684514927</v>
      </c>
      <c r="AA5" s="45">
        <f>SUM(AA11:AA18)</f>
        <v>180653796</v>
      </c>
    </row>
    <row r="6" spans="1:27" ht="13.5">
      <c r="A6" s="46" t="s">
        <v>32</v>
      </c>
      <c r="B6" s="47"/>
      <c r="C6" s="9"/>
      <c r="D6" s="10"/>
      <c r="E6" s="11">
        <v>61987225</v>
      </c>
      <c r="F6" s="11">
        <v>61987225</v>
      </c>
      <c r="G6" s="11">
        <v>3803511</v>
      </c>
      <c r="H6" s="11">
        <v>1347855</v>
      </c>
      <c r="I6" s="11">
        <v>701754</v>
      </c>
      <c r="J6" s="11">
        <v>5853120</v>
      </c>
      <c r="K6" s="11">
        <v>877965</v>
      </c>
      <c r="L6" s="11">
        <v>7758564</v>
      </c>
      <c r="M6" s="11">
        <v>3900904</v>
      </c>
      <c r="N6" s="11">
        <v>12537433</v>
      </c>
      <c r="O6" s="11"/>
      <c r="P6" s="11">
        <v>-34650</v>
      </c>
      <c r="Q6" s="11">
        <v>2729465</v>
      </c>
      <c r="R6" s="11">
        <v>2694815</v>
      </c>
      <c r="S6" s="11">
        <v>516564</v>
      </c>
      <c r="T6" s="11"/>
      <c r="U6" s="11">
        <v>1547308</v>
      </c>
      <c r="V6" s="11">
        <v>2063872</v>
      </c>
      <c r="W6" s="11">
        <v>23149240</v>
      </c>
      <c r="X6" s="11">
        <v>61987225</v>
      </c>
      <c r="Y6" s="11">
        <v>-38837985</v>
      </c>
      <c r="Z6" s="2">
        <v>-62.65</v>
      </c>
      <c r="AA6" s="15">
        <v>61987225</v>
      </c>
    </row>
    <row r="7" spans="1:27" ht="13.5">
      <c r="A7" s="46" t="s">
        <v>33</v>
      </c>
      <c r="B7" s="47"/>
      <c r="C7" s="9"/>
      <c r="D7" s="10"/>
      <c r="E7" s="11">
        <v>11500000</v>
      </c>
      <c r="F7" s="11">
        <v>11500000</v>
      </c>
      <c r="G7" s="11"/>
      <c r="H7" s="11">
        <v>817440</v>
      </c>
      <c r="I7" s="11"/>
      <c r="J7" s="11">
        <v>817440</v>
      </c>
      <c r="K7" s="11">
        <v>63656</v>
      </c>
      <c r="L7" s="11">
        <v>450823</v>
      </c>
      <c r="M7" s="11">
        <v>1216556</v>
      </c>
      <c r="N7" s="11">
        <v>1731035</v>
      </c>
      <c r="O7" s="11">
        <v>145688</v>
      </c>
      <c r="P7" s="11">
        <v>207976</v>
      </c>
      <c r="Q7" s="11">
        <v>516815</v>
      </c>
      <c r="R7" s="11">
        <v>870479</v>
      </c>
      <c r="S7" s="11">
        <v>173600</v>
      </c>
      <c r="T7" s="11">
        <v>134302</v>
      </c>
      <c r="U7" s="11">
        <v>2711863</v>
      </c>
      <c r="V7" s="11">
        <v>3019765</v>
      </c>
      <c r="W7" s="11">
        <v>6438719</v>
      </c>
      <c r="X7" s="11">
        <v>11500000</v>
      </c>
      <c r="Y7" s="11">
        <v>-5061281</v>
      </c>
      <c r="Z7" s="2">
        <v>-44.01</v>
      </c>
      <c r="AA7" s="15">
        <v>11500000</v>
      </c>
    </row>
    <row r="8" spans="1:27" ht="13.5">
      <c r="A8" s="46" t="s">
        <v>34</v>
      </c>
      <c r="B8" s="47"/>
      <c r="C8" s="9"/>
      <c r="D8" s="10"/>
      <c r="E8" s="11">
        <v>79814371</v>
      </c>
      <c r="F8" s="11">
        <v>79814371</v>
      </c>
      <c r="G8" s="11"/>
      <c r="H8" s="11">
        <v>5301728</v>
      </c>
      <c r="I8" s="11">
        <v>409499</v>
      </c>
      <c r="J8" s="11">
        <v>5711227</v>
      </c>
      <c r="K8" s="11">
        <v>10745855</v>
      </c>
      <c r="L8" s="11">
        <v>28988459</v>
      </c>
      <c r="M8" s="11">
        <v>30169201</v>
      </c>
      <c r="N8" s="11">
        <v>69903515</v>
      </c>
      <c r="O8" s="11"/>
      <c r="P8" s="11">
        <v>7298931</v>
      </c>
      <c r="Q8" s="11">
        <v>23416925</v>
      </c>
      <c r="R8" s="11">
        <v>30715856</v>
      </c>
      <c r="S8" s="11">
        <v>1864788</v>
      </c>
      <c r="T8" s="11"/>
      <c r="U8" s="11">
        <v>24074412</v>
      </c>
      <c r="V8" s="11">
        <v>25939200</v>
      </c>
      <c r="W8" s="11">
        <v>132269798</v>
      </c>
      <c r="X8" s="11">
        <v>79814371</v>
      </c>
      <c r="Y8" s="11">
        <v>52455427</v>
      </c>
      <c r="Z8" s="2">
        <v>65.72</v>
      </c>
      <c r="AA8" s="15">
        <v>79814371</v>
      </c>
    </row>
    <row r="9" spans="1:27" ht="13.5">
      <c r="A9" s="46" t="s">
        <v>35</v>
      </c>
      <c r="B9" s="47"/>
      <c r="C9" s="9"/>
      <c r="D9" s="10"/>
      <c r="E9" s="11">
        <v>22500000</v>
      </c>
      <c r="F9" s="11">
        <v>22500000</v>
      </c>
      <c r="G9" s="11">
        <v>248413</v>
      </c>
      <c r="H9" s="11"/>
      <c r="I9" s="11"/>
      <c r="J9" s="11">
        <v>248413</v>
      </c>
      <c r="K9" s="11"/>
      <c r="L9" s="11">
        <v>4864945</v>
      </c>
      <c r="M9" s="11">
        <v>4660112</v>
      </c>
      <c r="N9" s="11">
        <v>9525057</v>
      </c>
      <c r="O9" s="11"/>
      <c r="P9" s="11">
        <v>2882617</v>
      </c>
      <c r="Q9" s="11">
        <v>2639849</v>
      </c>
      <c r="R9" s="11">
        <v>5522466</v>
      </c>
      <c r="S9" s="11"/>
      <c r="T9" s="11"/>
      <c r="U9" s="11"/>
      <c r="V9" s="11"/>
      <c r="W9" s="11">
        <v>15295936</v>
      </c>
      <c r="X9" s="11">
        <v>22500000</v>
      </c>
      <c r="Y9" s="11">
        <v>-7204064</v>
      </c>
      <c r="Z9" s="2">
        <v>-32.02</v>
      </c>
      <c r="AA9" s="15">
        <v>22500000</v>
      </c>
    </row>
    <row r="10" spans="1:27" ht="13.5">
      <c r="A10" s="46" t="s">
        <v>36</v>
      </c>
      <c r="B10" s="47"/>
      <c r="C10" s="9"/>
      <c r="D10" s="10"/>
      <c r="E10" s="11">
        <v>200000</v>
      </c>
      <c r="F10" s="11">
        <v>200000</v>
      </c>
      <c r="G10" s="11"/>
      <c r="H10" s="11"/>
      <c r="I10" s="11"/>
      <c r="J10" s="11"/>
      <c r="K10" s="11">
        <v>6798</v>
      </c>
      <c r="L10" s="11">
        <v>922000</v>
      </c>
      <c r="M10" s="11"/>
      <c r="N10" s="11">
        <v>928798</v>
      </c>
      <c r="O10" s="11"/>
      <c r="P10" s="11"/>
      <c r="Q10" s="11"/>
      <c r="R10" s="11"/>
      <c r="S10" s="11"/>
      <c r="T10" s="11"/>
      <c r="U10" s="11"/>
      <c r="V10" s="11"/>
      <c r="W10" s="11">
        <v>928798</v>
      </c>
      <c r="X10" s="11">
        <v>200000</v>
      </c>
      <c r="Y10" s="11">
        <v>728798</v>
      </c>
      <c r="Z10" s="2">
        <v>364.4</v>
      </c>
      <c r="AA10" s="15">
        <v>200000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176001596</v>
      </c>
      <c r="F11" s="51">
        <f t="shared" si="1"/>
        <v>176001596</v>
      </c>
      <c r="G11" s="51">
        <f t="shared" si="1"/>
        <v>4051924</v>
      </c>
      <c r="H11" s="51">
        <f t="shared" si="1"/>
        <v>7467023</v>
      </c>
      <c r="I11" s="51">
        <f t="shared" si="1"/>
        <v>1111253</v>
      </c>
      <c r="J11" s="51">
        <f t="shared" si="1"/>
        <v>12630200</v>
      </c>
      <c r="K11" s="51">
        <f t="shared" si="1"/>
        <v>11694274</v>
      </c>
      <c r="L11" s="51">
        <f t="shared" si="1"/>
        <v>42984791</v>
      </c>
      <c r="M11" s="51">
        <f t="shared" si="1"/>
        <v>39946773</v>
      </c>
      <c r="N11" s="51">
        <f t="shared" si="1"/>
        <v>94625838</v>
      </c>
      <c r="O11" s="51">
        <f t="shared" si="1"/>
        <v>145688</v>
      </c>
      <c r="P11" s="51">
        <f t="shared" si="1"/>
        <v>10354874</v>
      </c>
      <c r="Q11" s="51">
        <f t="shared" si="1"/>
        <v>29303054</v>
      </c>
      <c r="R11" s="51">
        <f t="shared" si="1"/>
        <v>39803616</v>
      </c>
      <c r="S11" s="51">
        <f t="shared" si="1"/>
        <v>2554952</v>
      </c>
      <c r="T11" s="51">
        <f t="shared" si="1"/>
        <v>134302</v>
      </c>
      <c r="U11" s="51">
        <f t="shared" si="1"/>
        <v>28333583</v>
      </c>
      <c r="V11" s="51">
        <f t="shared" si="1"/>
        <v>31022837</v>
      </c>
      <c r="W11" s="51">
        <f t="shared" si="1"/>
        <v>178082491</v>
      </c>
      <c r="X11" s="51">
        <f t="shared" si="1"/>
        <v>176001596</v>
      </c>
      <c r="Y11" s="51">
        <f t="shared" si="1"/>
        <v>2080895</v>
      </c>
      <c r="Z11" s="52">
        <f>+IF(X11&lt;&gt;0,+(Y11/X11)*100,0)</f>
        <v>1.1823159830891534</v>
      </c>
      <c r="AA11" s="53">
        <f>SUM(AA6:AA10)</f>
        <v>176001596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>
        <v>438596</v>
      </c>
      <c r="J12" s="11">
        <v>438596</v>
      </c>
      <c r="K12" s="11"/>
      <c r="L12" s="11">
        <v>1716371</v>
      </c>
      <c r="M12" s="11"/>
      <c r="N12" s="11">
        <v>1716371</v>
      </c>
      <c r="O12" s="11"/>
      <c r="P12" s="11"/>
      <c r="Q12" s="11"/>
      <c r="R12" s="11"/>
      <c r="S12" s="11"/>
      <c r="T12" s="11"/>
      <c r="U12" s="11"/>
      <c r="V12" s="11"/>
      <c r="W12" s="11">
        <v>2154967</v>
      </c>
      <c r="X12" s="11"/>
      <c r="Y12" s="11">
        <v>2154967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4452200</v>
      </c>
      <c r="F15" s="11">
        <v>4452200</v>
      </c>
      <c r="G15" s="11"/>
      <c r="H15" s="11"/>
      <c r="I15" s="11"/>
      <c r="J15" s="11"/>
      <c r="K15" s="11">
        <v>1201</v>
      </c>
      <c r="L15" s="11">
        <v>186468</v>
      </c>
      <c r="M15" s="11">
        <v>1493642</v>
      </c>
      <c r="N15" s="11">
        <v>1681311</v>
      </c>
      <c r="O15" s="11">
        <v>182621</v>
      </c>
      <c r="P15" s="11">
        <v>-519021</v>
      </c>
      <c r="Q15" s="11">
        <v>722172</v>
      </c>
      <c r="R15" s="11">
        <v>385772</v>
      </c>
      <c r="S15" s="11">
        <v>113623</v>
      </c>
      <c r="T15" s="11"/>
      <c r="U15" s="11">
        <v>793315</v>
      </c>
      <c r="V15" s="11">
        <v>906938</v>
      </c>
      <c r="W15" s="11">
        <v>2974021</v>
      </c>
      <c r="X15" s="11">
        <v>4452200</v>
      </c>
      <c r="Y15" s="11">
        <v>-1478179</v>
      </c>
      <c r="Z15" s="2">
        <v>-33.2</v>
      </c>
      <c r="AA15" s="15">
        <v>4452200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200000</v>
      </c>
      <c r="F18" s="18">
        <v>200000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v>7598</v>
      </c>
      <c r="T18" s="18"/>
      <c r="U18" s="18">
        <v>39260</v>
      </c>
      <c r="V18" s="18">
        <v>46858</v>
      </c>
      <c r="W18" s="18">
        <v>46858</v>
      </c>
      <c r="X18" s="18">
        <v>200000</v>
      </c>
      <c r="Y18" s="18">
        <v>-153142</v>
      </c>
      <c r="Z18" s="3">
        <v>-76.57</v>
      </c>
      <c r="AA18" s="23">
        <v>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50252710</v>
      </c>
      <c r="F20" s="60">
        <f t="shared" si="2"/>
        <v>50252710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50252710</v>
      </c>
      <c r="Y20" s="60">
        <f t="shared" si="2"/>
        <v>-50252710</v>
      </c>
      <c r="Z20" s="61">
        <f>+IF(X20&lt;&gt;0,+(Y20/X20)*100,0)</f>
        <v>-100</v>
      </c>
      <c r="AA20" s="62">
        <f>SUM(AA26:AA33)</f>
        <v>50252710</v>
      </c>
    </row>
    <row r="21" spans="1:27" ht="13.5">
      <c r="A21" s="46" t="s">
        <v>32</v>
      </c>
      <c r="B21" s="47"/>
      <c r="C21" s="9"/>
      <c r="D21" s="10"/>
      <c r="E21" s="11">
        <v>1800000</v>
      </c>
      <c r="F21" s="11">
        <v>1800000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1800000</v>
      </c>
      <c r="Y21" s="11">
        <v>-1800000</v>
      </c>
      <c r="Z21" s="2">
        <v>-100</v>
      </c>
      <c r="AA21" s="15">
        <v>1800000</v>
      </c>
    </row>
    <row r="22" spans="1:27" ht="13.5">
      <c r="A22" s="46" t="s">
        <v>33</v>
      </c>
      <c r="B22" s="47"/>
      <c r="C22" s="9"/>
      <c r="D22" s="10"/>
      <c r="E22" s="11">
        <v>3000000</v>
      </c>
      <c r="F22" s="11">
        <v>3000000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3000000</v>
      </c>
      <c r="Y22" s="11">
        <v>-3000000</v>
      </c>
      <c r="Z22" s="2">
        <v>-100</v>
      </c>
      <c r="AA22" s="15">
        <v>3000000</v>
      </c>
    </row>
    <row r="23" spans="1:27" ht="13.5">
      <c r="A23" s="46" t="s">
        <v>34</v>
      </c>
      <c r="B23" s="47"/>
      <c r="C23" s="9"/>
      <c r="D23" s="10"/>
      <c r="E23" s="11">
        <v>42895317</v>
      </c>
      <c r="F23" s="11">
        <v>42895317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42895317</v>
      </c>
      <c r="Y23" s="11">
        <v>-42895317</v>
      </c>
      <c r="Z23" s="2">
        <v>-100</v>
      </c>
      <c r="AA23" s="15">
        <v>42895317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47695317</v>
      </c>
      <c r="F26" s="51">
        <f t="shared" si="3"/>
        <v>47695317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47695317</v>
      </c>
      <c r="Y26" s="51">
        <f t="shared" si="3"/>
        <v>-47695317</v>
      </c>
      <c r="Z26" s="52">
        <f>+IF(X26&lt;&gt;0,+(Y26/X26)*100,0)</f>
        <v>-100</v>
      </c>
      <c r="AA26" s="53">
        <f>SUM(AA21:AA25)</f>
        <v>47695317</v>
      </c>
    </row>
    <row r="27" spans="1:27" ht="13.5">
      <c r="A27" s="54" t="s">
        <v>38</v>
      </c>
      <c r="B27" s="64"/>
      <c r="C27" s="9"/>
      <c r="D27" s="10"/>
      <c r="E27" s="11">
        <v>2557393</v>
      </c>
      <c r="F27" s="11">
        <v>2557393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2557393</v>
      </c>
      <c r="Y27" s="11">
        <v>-2557393</v>
      </c>
      <c r="Z27" s="2">
        <v>-100</v>
      </c>
      <c r="AA27" s="15">
        <v>2557393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63787225</v>
      </c>
      <c r="F36" s="11">
        <f t="shared" si="4"/>
        <v>63787225</v>
      </c>
      <c r="G36" s="11">
        <f t="shared" si="4"/>
        <v>3803511</v>
      </c>
      <c r="H36" s="11">
        <f t="shared" si="4"/>
        <v>1347855</v>
      </c>
      <c r="I36" s="11">
        <f t="shared" si="4"/>
        <v>701754</v>
      </c>
      <c r="J36" s="11">
        <f t="shared" si="4"/>
        <v>5853120</v>
      </c>
      <c r="K36" s="11">
        <f t="shared" si="4"/>
        <v>877965</v>
      </c>
      <c r="L36" s="11">
        <f t="shared" si="4"/>
        <v>7758564</v>
      </c>
      <c r="M36" s="11">
        <f t="shared" si="4"/>
        <v>3900904</v>
      </c>
      <c r="N36" s="11">
        <f t="shared" si="4"/>
        <v>12537433</v>
      </c>
      <c r="O36" s="11">
        <f t="shared" si="4"/>
        <v>0</v>
      </c>
      <c r="P36" s="11">
        <f t="shared" si="4"/>
        <v>-34650</v>
      </c>
      <c r="Q36" s="11">
        <f t="shared" si="4"/>
        <v>2729465</v>
      </c>
      <c r="R36" s="11">
        <f t="shared" si="4"/>
        <v>2694815</v>
      </c>
      <c r="S36" s="11">
        <f t="shared" si="4"/>
        <v>516564</v>
      </c>
      <c r="T36" s="11">
        <f t="shared" si="4"/>
        <v>0</v>
      </c>
      <c r="U36" s="11">
        <f t="shared" si="4"/>
        <v>1547308</v>
      </c>
      <c r="V36" s="11">
        <f t="shared" si="4"/>
        <v>2063872</v>
      </c>
      <c r="W36" s="11">
        <f t="shared" si="4"/>
        <v>23149240</v>
      </c>
      <c r="X36" s="11">
        <f t="shared" si="4"/>
        <v>63787225</v>
      </c>
      <c r="Y36" s="11">
        <f t="shared" si="4"/>
        <v>-40637985</v>
      </c>
      <c r="Z36" s="2">
        <f aca="true" t="shared" si="5" ref="Z36:Z49">+IF(X36&lt;&gt;0,+(Y36/X36)*100,0)</f>
        <v>-63.7086579640359</v>
      </c>
      <c r="AA36" s="15">
        <f>AA6+AA21</f>
        <v>63787225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14500000</v>
      </c>
      <c r="F37" s="11">
        <f t="shared" si="4"/>
        <v>14500000</v>
      </c>
      <c r="G37" s="11">
        <f t="shared" si="4"/>
        <v>0</v>
      </c>
      <c r="H37" s="11">
        <f t="shared" si="4"/>
        <v>817440</v>
      </c>
      <c r="I37" s="11">
        <f t="shared" si="4"/>
        <v>0</v>
      </c>
      <c r="J37" s="11">
        <f t="shared" si="4"/>
        <v>817440</v>
      </c>
      <c r="K37" s="11">
        <f t="shared" si="4"/>
        <v>63656</v>
      </c>
      <c r="L37" s="11">
        <f t="shared" si="4"/>
        <v>450823</v>
      </c>
      <c r="M37" s="11">
        <f t="shared" si="4"/>
        <v>1216556</v>
      </c>
      <c r="N37" s="11">
        <f t="shared" si="4"/>
        <v>1731035</v>
      </c>
      <c r="O37" s="11">
        <f t="shared" si="4"/>
        <v>145688</v>
      </c>
      <c r="P37" s="11">
        <f t="shared" si="4"/>
        <v>207976</v>
      </c>
      <c r="Q37" s="11">
        <f t="shared" si="4"/>
        <v>516815</v>
      </c>
      <c r="R37" s="11">
        <f t="shared" si="4"/>
        <v>870479</v>
      </c>
      <c r="S37" s="11">
        <f t="shared" si="4"/>
        <v>173600</v>
      </c>
      <c r="T37" s="11">
        <f t="shared" si="4"/>
        <v>134302</v>
      </c>
      <c r="U37" s="11">
        <f t="shared" si="4"/>
        <v>2711863</v>
      </c>
      <c r="V37" s="11">
        <f t="shared" si="4"/>
        <v>3019765</v>
      </c>
      <c r="W37" s="11">
        <f t="shared" si="4"/>
        <v>6438719</v>
      </c>
      <c r="X37" s="11">
        <f t="shared" si="4"/>
        <v>14500000</v>
      </c>
      <c r="Y37" s="11">
        <f t="shared" si="4"/>
        <v>-8061281</v>
      </c>
      <c r="Z37" s="2">
        <f t="shared" si="5"/>
        <v>-55.59504137931034</v>
      </c>
      <c r="AA37" s="15">
        <f>AA7+AA22</f>
        <v>14500000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122709688</v>
      </c>
      <c r="F38" s="11">
        <f t="shared" si="4"/>
        <v>122709688</v>
      </c>
      <c r="G38" s="11">
        <f t="shared" si="4"/>
        <v>0</v>
      </c>
      <c r="H38" s="11">
        <f t="shared" si="4"/>
        <v>5301728</v>
      </c>
      <c r="I38" s="11">
        <f t="shared" si="4"/>
        <v>409499</v>
      </c>
      <c r="J38" s="11">
        <f t="shared" si="4"/>
        <v>5711227</v>
      </c>
      <c r="K38" s="11">
        <f t="shared" si="4"/>
        <v>10745855</v>
      </c>
      <c r="L38" s="11">
        <f t="shared" si="4"/>
        <v>28988459</v>
      </c>
      <c r="M38" s="11">
        <f t="shared" si="4"/>
        <v>30169201</v>
      </c>
      <c r="N38" s="11">
        <f t="shared" si="4"/>
        <v>69903515</v>
      </c>
      <c r="O38" s="11">
        <f t="shared" si="4"/>
        <v>0</v>
      </c>
      <c r="P38" s="11">
        <f t="shared" si="4"/>
        <v>7298931</v>
      </c>
      <c r="Q38" s="11">
        <f t="shared" si="4"/>
        <v>23416925</v>
      </c>
      <c r="R38" s="11">
        <f t="shared" si="4"/>
        <v>30715856</v>
      </c>
      <c r="S38" s="11">
        <f t="shared" si="4"/>
        <v>1864788</v>
      </c>
      <c r="T38" s="11">
        <f t="shared" si="4"/>
        <v>0</v>
      </c>
      <c r="U38" s="11">
        <f t="shared" si="4"/>
        <v>24074412</v>
      </c>
      <c r="V38" s="11">
        <f t="shared" si="4"/>
        <v>25939200</v>
      </c>
      <c r="W38" s="11">
        <f t="shared" si="4"/>
        <v>132269798</v>
      </c>
      <c r="X38" s="11">
        <f t="shared" si="4"/>
        <v>122709688</v>
      </c>
      <c r="Y38" s="11">
        <f t="shared" si="4"/>
        <v>9560110</v>
      </c>
      <c r="Z38" s="2">
        <f t="shared" si="5"/>
        <v>7.790835553261289</v>
      </c>
      <c r="AA38" s="15">
        <f>AA8+AA23</f>
        <v>122709688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22500000</v>
      </c>
      <c r="F39" s="11">
        <f t="shared" si="4"/>
        <v>22500000</v>
      </c>
      <c r="G39" s="11">
        <f t="shared" si="4"/>
        <v>248413</v>
      </c>
      <c r="H39" s="11">
        <f t="shared" si="4"/>
        <v>0</v>
      </c>
      <c r="I39" s="11">
        <f t="shared" si="4"/>
        <v>0</v>
      </c>
      <c r="J39" s="11">
        <f t="shared" si="4"/>
        <v>248413</v>
      </c>
      <c r="K39" s="11">
        <f t="shared" si="4"/>
        <v>0</v>
      </c>
      <c r="L39" s="11">
        <f t="shared" si="4"/>
        <v>4864945</v>
      </c>
      <c r="M39" s="11">
        <f t="shared" si="4"/>
        <v>4660112</v>
      </c>
      <c r="N39" s="11">
        <f t="shared" si="4"/>
        <v>9525057</v>
      </c>
      <c r="O39" s="11">
        <f t="shared" si="4"/>
        <v>0</v>
      </c>
      <c r="P39" s="11">
        <f t="shared" si="4"/>
        <v>2882617</v>
      </c>
      <c r="Q39" s="11">
        <f t="shared" si="4"/>
        <v>2639849</v>
      </c>
      <c r="R39" s="11">
        <f t="shared" si="4"/>
        <v>5522466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15295936</v>
      </c>
      <c r="X39" s="11">
        <f t="shared" si="4"/>
        <v>22500000</v>
      </c>
      <c r="Y39" s="11">
        <f t="shared" si="4"/>
        <v>-7204064</v>
      </c>
      <c r="Z39" s="2">
        <f t="shared" si="5"/>
        <v>-32.01806222222222</v>
      </c>
      <c r="AA39" s="15">
        <f>AA9+AA24</f>
        <v>22500000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200000</v>
      </c>
      <c r="F40" s="11">
        <f t="shared" si="4"/>
        <v>200000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6798</v>
      </c>
      <c r="L40" s="11">
        <f t="shared" si="4"/>
        <v>922000</v>
      </c>
      <c r="M40" s="11">
        <f t="shared" si="4"/>
        <v>0</v>
      </c>
      <c r="N40" s="11">
        <f t="shared" si="4"/>
        <v>928798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928798</v>
      </c>
      <c r="X40" s="11">
        <f t="shared" si="4"/>
        <v>200000</v>
      </c>
      <c r="Y40" s="11">
        <f t="shared" si="4"/>
        <v>728798</v>
      </c>
      <c r="Z40" s="2">
        <f t="shared" si="5"/>
        <v>364.399</v>
      </c>
      <c r="AA40" s="15">
        <f>AA10+AA25</f>
        <v>200000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223696913</v>
      </c>
      <c r="F41" s="51">
        <f t="shared" si="6"/>
        <v>223696913</v>
      </c>
      <c r="G41" s="51">
        <f t="shared" si="6"/>
        <v>4051924</v>
      </c>
      <c r="H41" s="51">
        <f t="shared" si="6"/>
        <v>7467023</v>
      </c>
      <c r="I41" s="51">
        <f t="shared" si="6"/>
        <v>1111253</v>
      </c>
      <c r="J41" s="51">
        <f t="shared" si="6"/>
        <v>12630200</v>
      </c>
      <c r="K41" s="51">
        <f t="shared" si="6"/>
        <v>11694274</v>
      </c>
      <c r="L41" s="51">
        <f t="shared" si="6"/>
        <v>42984791</v>
      </c>
      <c r="M41" s="51">
        <f t="shared" si="6"/>
        <v>39946773</v>
      </c>
      <c r="N41" s="51">
        <f t="shared" si="6"/>
        <v>94625838</v>
      </c>
      <c r="O41" s="51">
        <f t="shared" si="6"/>
        <v>145688</v>
      </c>
      <c r="P41" s="51">
        <f t="shared" si="6"/>
        <v>10354874</v>
      </c>
      <c r="Q41" s="51">
        <f t="shared" si="6"/>
        <v>29303054</v>
      </c>
      <c r="R41" s="51">
        <f t="shared" si="6"/>
        <v>39803616</v>
      </c>
      <c r="S41" s="51">
        <f t="shared" si="6"/>
        <v>2554952</v>
      </c>
      <c r="T41" s="51">
        <f t="shared" si="6"/>
        <v>134302</v>
      </c>
      <c r="U41" s="51">
        <f t="shared" si="6"/>
        <v>28333583</v>
      </c>
      <c r="V41" s="51">
        <f t="shared" si="6"/>
        <v>31022837</v>
      </c>
      <c r="W41" s="51">
        <f t="shared" si="6"/>
        <v>178082491</v>
      </c>
      <c r="X41" s="51">
        <f t="shared" si="6"/>
        <v>223696913</v>
      </c>
      <c r="Y41" s="51">
        <f t="shared" si="6"/>
        <v>-45614422</v>
      </c>
      <c r="Z41" s="52">
        <f t="shared" si="5"/>
        <v>-20.39117187102175</v>
      </c>
      <c r="AA41" s="53">
        <f>SUM(AA36:AA40)</f>
        <v>223696913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2557393</v>
      </c>
      <c r="F42" s="67">
        <f t="shared" si="7"/>
        <v>2557393</v>
      </c>
      <c r="G42" s="67">
        <f t="shared" si="7"/>
        <v>0</v>
      </c>
      <c r="H42" s="67">
        <f t="shared" si="7"/>
        <v>0</v>
      </c>
      <c r="I42" s="67">
        <f t="shared" si="7"/>
        <v>438596</v>
      </c>
      <c r="J42" s="67">
        <f t="shared" si="7"/>
        <v>438596</v>
      </c>
      <c r="K42" s="67">
        <f t="shared" si="7"/>
        <v>0</v>
      </c>
      <c r="L42" s="67">
        <f t="shared" si="7"/>
        <v>1716371</v>
      </c>
      <c r="M42" s="67">
        <f t="shared" si="7"/>
        <v>0</v>
      </c>
      <c r="N42" s="67">
        <f t="shared" si="7"/>
        <v>1716371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2154967</v>
      </c>
      <c r="X42" s="67">
        <f t="shared" si="7"/>
        <v>2557393</v>
      </c>
      <c r="Y42" s="67">
        <f t="shared" si="7"/>
        <v>-402426</v>
      </c>
      <c r="Z42" s="69">
        <f t="shared" si="5"/>
        <v>-15.735790314589899</v>
      </c>
      <c r="AA42" s="68">
        <f aca="true" t="shared" si="8" ref="AA42:AA48">AA12+AA27</f>
        <v>2557393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4452200</v>
      </c>
      <c r="F45" s="67">
        <f t="shared" si="7"/>
        <v>4452200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1201</v>
      </c>
      <c r="L45" s="67">
        <f t="shared" si="7"/>
        <v>186468</v>
      </c>
      <c r="M45" s="67">
        <f t="shared" si="7"/>
        <v>1493642</v>
      </c>
      <c r="N45" s="67">
        <f t="shared" si="7"/>
        <v>1681311</v>
      </c>
      <c r="O45" s="67">
        <f t="shared" si="7"/>
        <v>182621</v>
      </c>
      <c r="P45" s="67">
        <f t="shared" si="7"/>
        <v>-519021</v>
      </c>
      <c r="Q45" s="67">
        <f t="shared" si="7"/>
        <v>722172</v>
      </c>
      <c r="R45" s="67">
        <f t="shared" si="7"/>
        <v>385772</v>
      </c>
      <c r="S45" s="67">
        <f t="shared" si="7"/>
        <v>113623</v>
      </c>
      <c r="T45" s="67">
        <f t="shared" si="7"/>
        <v>0</v>
      </c>
      <c r="U45" s="67">
        <f t="shared" si="7"/>
        <v>793315</v>
      </c>
      <c r="V45" s="67">
        <f t="shared" si="7"/>
        <v>906938</v>
      </c>
      <c r="W45" s="67">
        <f t="shared" si="7"/>
        <v>2974021</v>
      </c>
      <c r="X45" s="67">
        <f t="shared" si="7"/>
        <v>4452200</v>
      </c>
      <c r="Y45" s="67">
        <f t="shared" si="7"/>
        <v>-1478179</v>
      </c>
      <c r="Z45" s="69">
        <f t="shared" si="5"/>
        <v>-33.20109159516643</v>
      </c>
      <c r="AA45" s="68">
        <f t="shared" si="8"/>
        <v>4452200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200000</v>
      </c>
      <c r="F48" s="67">
        <f t="shared" si="7"/>
        <v>200000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7598</v>
      </c>
      <c r="T48" s="67">
        <f t="shared" si="7"/>
        <v>0</v>
      </c>
      <c r="U48" s="67">
        <f t="shared" si="7"/>
        <v>39260</v>
      </c>
      <c r="V48" s="67">
        <f t="shared" si="7"/>
        <v>46858</v>
      </c>
      <c r="W48" s="67">
        <f t="shared" si="7"/>
        <v>46858</v>
      </c>
      <c r="X48" s="67">
        <f t="shared" si="7"/>
        <v>200000</v>
      </c>
      <c r="Y48" s="67">
        <f t="shared" si="7"/>
        <v>-153142</v>
      </c>
      <c r="Z48" s="69">
        <f t="shared" si="5"/>
        <v>-76.571</v>
      </c>
      <c r="AA48" s="68">
        <f t="shared" si="8"/>
        <v>200000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230906506</v>
      </c>
      <c r="F49" s="79">
        <f t="shared" si="9"/>
        <v>230906506</v>
      </c>
      <c r="G49" s="79">
        <f t="shared" si="9"/>
        <v>4051924</v>
      </c>
      <c r="H49" s="79">
        <f t="shared" si="9"/>
        <v>7467023</v>
      </c>
      <c r="I49" s="79">
        <f t="shared" si="9"/>
        <v>1549849</v>
      </c>
      <c r="J49" s="79">
        <f t="shared" si="9"/>
        <v>13068796</v>
      </c>
      <c r="K49" s="79">
        <f t="shared" si="9"/>
        <v>11695475</v>
      </c>
      <c r="L49" s="79">
        <f t="shared" si="9"/>
        <v>44887630</v>
      </c>
      <c r="M49" s="79">
        <f t="shared" si="9"/>
        <v>41440415</v>
      </c>
      <c r="N49" s="79">
        <f t="shared" si="9"/>
        <v>98023520</v>
      </c>
      <c r="O49" s="79">
        <f t="shared" si="9"/>
        <v>328309</v>
      </c>
      <c r="P49" s="79">
        <f t="shared" si="9"/>
        <v>9835853</v>
      </c>
      <c r="Q49" s="79">
        <f t="shared" si="9"/>
        <v>30025226</v>
      </c>
      <c r="R49" s="79">
        <f t="shared" si="9"/>
        <v>40189388</v>
      </c>
      <c r="S49" s="79">
        <f t="shared" si="9"/>
        <v>2676173</v>
      </c>
      <c r="T49" s="79">
        <f t="shared" si="9"/>
        <v>134302</v>
      </c>
      <c r="U49" s="79">
        <f t="shared" si="9"/>
        <v>29166158</v>
      </c>
      <c r="V49" s="79">
        <f t="shared" si="9"/>
        <v>31976633</v>
      </c>
      <c r="W49" s="79">
        <f t="shared" si="9"/>
        <v>183258337</v>
      </c>
      <c r="X49" s="79">
        <f t="shared" si="9"/>
        <v>230906506</v>
      </c>
      <c r="Y49" s="79">
        <f t="shared" si="9"/>
        <v>-47648169</v>
      </c>
      <c r="Z49" s="80">
        <f t="shared" si="5"/>
        <v>-20.635264820125943</v>
      </c>
      <c r="AA49" s="81">
        <f>SUM(AA41:AA48)</f>
        <v>230906506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38150630</v>
      </c>
      <c r="F51" s="67">
        <f t="shared" si="10"/>
        <v>38150630</v>
      </c>
      <c r="G51" s="67">
        <f t="shared" si="10"/>
        <v>651</v>
      </c>
      <c r="H51" s="67">
        <f t="shared" si="10"/>
        <v>689455</v>
      </c>
      <c r="I51" s="67">
        <f t="shared" si="10"/>
        <v>1378485</v>
      </c>
      <c r="J51" s="67">
        <f t="shared" si="10"/>
        <v>2068591</v>
      </c>
      <c r="K51" s="67">
        <f t="shared" si="10"/>
        <v>232785</v>
      </c>
      <c r="L51" s="67">
        <f t="shared" si="10"/>
        <v>613385</v>
      </c>
      <c r="M51" s="67">
        <f t="shared" si="10"/>
        <v>2458321</v>
      </c>
      <c r="N51" s="67">
        <f t="shared" si="10"/>
        <v>3304491</v>
      </c>
      <c r="O51" s="67">
        <f t="shared" si="10"/>
        <v>926617</v>
      </c>
      <c r="P51" s="67">
        <f t="shared" si="10"/>
        <v>3040769</v>
      </c>
      <c r="Q51" s="67">
        <f t="shared" si="10"/>
        <v>457585</v>
      </c>
      <c r="R51" s="67">
        <f t="shared" si="10"/>
        <v>4424971</v>
      </c>
      <c r="S51" s="67">
        <f t="shared" si="10"/>
        <v>404689</v>
      </c>
      <c r="T51" s="67">
        <f t="shared" si="10"/>
        <v>564943</v>
      </c>
      <c r="U51" s="67">
        <f t="shared" si="10"/>
        <v>7081702</v>
      </c>
      <c r="V51" s="67">
        <f t="shared" si="10"/>
        <v>8051334</v>
      </c>
      <c r="W51" s="67">
        <f t="shared" si="10"/>
        <v>17849387</v>
      </c>
      <c r="X51" s="67">
        <f t="shared" si="10"/>
        <v>38150630</v>
      </c>
      <c r="Y51" s="67">
        <f t="shared" si="10"/>
        <v>-20301243</v>
      </c>
      <c r="Z51" s="69">
        <f>+IF(X51&lt;&gt;0,+(Y51/X51)*100,0)</f>
        <v>-53.21338861245542</v>
      </c>
      <c r="AA51" s="68">
        <f>SUM(AA57:AA61)</f>
        <v>38150630</v>
      </c>
    </row>
    <row r="52" spans="1:27" ht="13.5">
      <c r="A52" s="84" t="s">
        <v>32</v>
      </c>
      <c r="B52" s="47"/>
      <c r="C52" s="9"/>
      <c r="D52" s="10"/>
      <c r="E52" s="11">
        <v>3432344</v>
      </c>
      <c r="F52" s="11">
        <v>3432344</v>
      </c>
      <c r="G52" s="11"/>
      <c r="H52" s="11">
        <v>303950</v>
      </c>
      <c r="I52" s="11">
        <v>239250</v>
      </c>
      <c r="J52" s="11">
        <v>543200</v>
      </c>
      <c r="K52" s="11"/>
      <c r="L52" s="11">
        <v>48453</v>
      </c>
      <c r="M52" s="11">
        <v>11836</v>
      </c>
      <c r="N52" s="11">
        <v>60289</v>
      </c>
      <c r="O52" s="11">
        <v>115994</v>
      </c>
      <c r="P52" s="11">
        <v>100541</v>
      </c>
      <c r="Q52" s="11">
        <v>16156</v>
      </c>
      <c r="R52" s="11">
        <v>232691</v>
      </c>
      <c r="S52" s="11"/>
      <c r="T52" s="11">
        <v>-84744</v>
      </c>
      <c r="U52" s="11">
        <v>132820</v>
      </c>
      <c r="V52" s="11">
        <v>48076</v>
      </c>
      <c r="W52" s="11">
        <v>884256</v>
      </c>
      <c r="X52" s="11">
        <v>3432344</v>
      </c>
      <c r="Y52" s="11">
        <v>-2548088</v>
      </c>
      <c r="Z52" s="2">
        <v>-74.24</v>
      </c>
      <c r="AA52" s="15">
        <v>3432344</v>
      </c>
    </row>
    <row r="53" spans="1:27" ht="13.5">
      <c r="A53" s="84" t="s">
        <v>33</v>
      </c>
      <c r="B53" s="47"/>
      <c r="C53" s="9"/>
      <c r="D53" s="10"/>
      <c r="E53" s="11">
        <v>4032398</v>
      </c>
      <c r="F53" s="11">
        <v>4032398</v>
      </c>
      <c r="G53" s="11"/>
      <c r="H53" s="11"/>
      <c r="I53" s="11">
        <v>1566</v>
      </c>
      <c r="J53" s="11">
        <v>1566</v>
      </c>
      <c r="K53" s="11"/>
      <c r="L53" s="11">
        <v>166382</v>
      </c>
      <c r="M53" s="11">
        <v>132657</v>
      </c>
      <c r="N53" s="11">
        <v>299039</v>
      </c>
      <c r="O53" s="11">
        <v>135557</v>
      </c>
      <c r="P53" s="11">
        <v>449591</v>
      </c>
      <c r="Q53" s="11">
        <v>40126</v>
      </c>
      <c r="R53" s="11">
        <v>625274</v>
      </c>
      <c r="S53" s="11">
        <v>35270</v>
      </c>
      <c r="T53" s="11">
        <v>118567</v>
      </c>
      <c r="U53" s="11">
        <v>649379</v>
      </c>
      <c r="V53" s="11">
        <v>803216</v>
      </c>
      <c r="W53" s="11">
        <v>1729095</v>
      </c>
      <c r="X53" s="11">
        <v>4032398</v>
      </c>
      <c r="Y53" s="11">
        <v>-2303303</v>
      </c>
      <c r="Z53" s="2">
        <v>-57.12</v>
      </c>
      <c r="AA53" s="15">
        <v>4032398</v>
      </c>
    </row>
    <row r="54" spans="1:27" ht="13.5">
      <c r="A54" s="84" t="s">
        <v>34</v>
      </c>
      <c r="B54" s="47"/>
      <c r="C54" s="9"/>
      <c r="D54" s="10"/>
      <c r="E54" s="11">
        <v>19008540</v>
      </c>
      <c r="F54" s="11">
        <v>19008540</v>
      </c>
      <c r="G54" s="11">
        <v>651</v>
      </c>
      <c r="H54" s="11">
        <v>368640</v>
      </c>
      <c r="I54" s="11">
        <v>1124307</v>
      </c>
      <c r="J54" s="11">
        <v>1493598</v>
      </c>
      <c r="K54" s="11">
        <v>232785</v>
      </c>
      <c r="L54" s="11">
        <v>363821</v>
      </c>
      <c r="M54" s="11">
        <v>1719178</v>
      </c>
      <c r="N54" s="11">
        <v>2315784</v>
      </c>
      <c r="O54" s="11">
        <v>115020</v>
      </c>
      <c r="P54" s="11">
        <v>601643</v>
      </c>
      <c r="Q54" s="11">
        <v>375025</v>
      </c>
      <c r="R54" s="11">
        <v>1091688</v>
      </c>
      <c r="S54" s="11">
        <v>306310</v>
      </c>
      <c r="T54" s="11">
        <v>505997</v>
      </c>
      <c r="U54" s="11">
        <v>794699</v>
      </c>
      <c r="V54" s="11">
        <v>1607006</v>
      </c>
      <c r="W54" s="11">
        <v>6508076</v>
      </c>
      <c r="X54" s="11">
        <v>19008540</v>
      </c>
      <c r="Y54" s="11">
        <v>-12500464</v>
      </c>
      <c r="Z54" s="2">
        <v>-65.76</v>
      </c>
      <c r="AA54" s="15">
        <v>19008540</v>
      </c>
    </row>
    <row r="55" spans="1:27" ht="13.5">
      <c r="A55" s="84" t="s">
        <v>35</v>
      </c>
      <c r="B55" s="47"/>
      <c r="C55" s="9"/>
      <c r="D55" s="10"/>
      <c r="E55" s="11">
        <v>2336742</v>
      </c>
      <c r="F55" s="11">
        <v>2336742</v>
      </c>
      <c r="G55" s="11"/>
      <c r="H55" s="11">
        <v>2900</v>
      </c>
      <c r="I55" s="11"/>
      <c r="J55" s="11">
        <v>2900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2900</v>
      </c>
      <c r="X55" s="11">
        <v>2336742</v>
      </c>
      <c r="Y55" s="11">
        <v>-2333842</v>
      </c>
      <c r="Z55" s="2">
        <v>-99.88</v>
      </c>
      <c r="AA55" s="15">
        <v>2336742</v>
      </c>
    </row>
    <row r="56" spans="1:27" ht="13.5">
      <c r="A56" s="84" t="s">
        <v>36</v>
      </c>
      <c r="B56" s="47"/>
      <c r="C56" s="9"/>
      <c r="D56" s="10"/>
      <c r="E56" s="11">
        <v>1936319</v>
      </c>
      <c r="F56" s="11">
        <v>1936319</v>
      </c>
      <c r="G56" s="11"/>
      <c r="H56" s="11"/>
      <c r="I56" s="11"/>
      <c r="J56" s="11"/>
      <c r="K56" s="11"/>
      <c r="L56" s="11"/>
      <c r="M56" s="11">
        <v>545000</v>
      </c>
      <c r="N56" s="11">
        <v>545000</v>
      </c>
      <c r="O56" s="11">
        <v>346106</v>
      </c>
      <c r="P56" s="11">
        <v>122386</v>
      </c>
      <c r="Q56" s="11"/>
      <c r="R56" s="11">
        <v>468492</v>
      </c>
      <c r="S56" s="11"/>
      <c r="T56" s="11"/>
      <c r="U56" s="11">
        <v>273000</v>
      </c>
      <c r="V56" s="11">
        <v>273000</v>
      </c>
      <c r="W56" s="11">
        <v>1286492</v>
      </c>
      <c r="X56" s="11">
        <v>1936319</v>
      </c>
      <c r="Y56" s="11">
        <v>-649827</v>
      </c>
      <c r="Z56" s="2">
        <v>-33.56</v>
      </c>
      <c r="AA56" s="15">
        <v>1936319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30746343</v>
      </c>
      <c r="F57" s="51">
        <f t="shared" si="11"/>
        <v>30746343</v>
      </c>
      <c r="G57" s="51">
        <f t="shared" si="11"/>
        <v>651</v>
      </c>
      <c r="H57" s="51">
        <f t="shared" si="11"/>
        <v>675490</v>
      </c>
      <c r="I57" s="51">
        <f t="shared" si="11"/>
        <v>1365123</v>
      </c>
      <c r="J57" s="51">
        <f t="shared" si="11"/>
        <v>2041264</v>
      </c>
      <c r="K57" s="51">
        <f t="shared" si="11"/>
        <v>232785</v>
      </c>
      <c r="L57" s="51">
        <f t="shared" si="11"/>
        <v>578656</v>
      </c>
      <c r="M57" s="51">
        <f t="shared" si="11"/>
        <v>2408671</v>
      </c>
      <c r="N57" s="51">
        <f t="shared" si="11"/>
        <v>3220112</v>
      </c>
      <c r="O57" s="51">
        <f t="shared" si="11"/>
        <v>712677</v>
      </c>
      <c r="P57" s="51">
        <f t="shared" si="11"/>
        <v>1274161</v>
      </c>
      <c r="Q57" s="51">
        <f t="shared" si="11"/>
        <v>431307</v>
      </c>
      <c r="R57" s="51">
        <f t="shared" si="11"/>
        <v>2418145</v>
      </c>
      <c r="S57" s="51">
        <f t="shared" si="11"/>
        <v>341580</v>
      </c>
      <c r="T57" s="51">
        <f t="shared" si="11"/>
        <v>539820</v>
      </c>
      <c r="U57" s="51">
        <f t="shared" si="11"/>
        <v>1849898</v>
      </c>
      <c r="V57" s="51">
        <f t="shared" si="11"/>
        <v>2731298</v>
      </c>
      <c r="W57" s="51">
        <f t="shared" si="11"/>
        <v>10410819</v>
      </c>
      <c r="X57" s="51">
        <f t="shared" si="11"/>
        <v>30746343</v>
      </c>
      <c r="Y57" s="51">
        <f t="shared" si="11"/>
        <v>-20335524</v>
      </c>
      <c r="Z57" s="52">
        <f>+IF(X57&lt;&gt;0,+(Y57/X57)*100,0)</f>
        <v>-66.13965114485323</v>
      </c>
      <c r="AA57" s="53">
        <f>SUM(AA52:AA56)</f>
        <v>30746343</v>
      </c>
    </row>
    <row r="58" spans="1:27" ht="13.5">
      <c r="A58" s="86" t="s">
        <v>38</v>
      </c>
      <c r="B58" s="35"/>
      <c r="C58" s="9"/>
      <c r="D58" s="10"/>
      <c r="E58" s="11">
        <v>45577</v>
      </c>
      <c r="F58" s="11">
        <v>45577</v>
      </c>
      <c r="G58" s="11"/>
      <c r="H58" s="11"/>
      <c r="I58" s="11">
        <v>562</v>
      </c>
      <c r="J58" s="11">
        <v>562</v>
      </c>
      <c r="K58" s="11"/>
      <c r="L58" s="11">
        <v>6833</v>
      </c>
      <c r="M58" s="11">
        <v>10511</v>
      </c>
      <c r="N58" s="11">
        <v>17344</v>
      </c>
      <c r="O58" s="11"/>
      <c r="P58" s="11">
        <v>5460</v>
      </c>
      <c r="Q58" s="11"/>
      <c r="R58" s="11">
        <v>5460</v>
      </c>
      <c r="S58" s="11"/>
      <c r="T58" s="11"/>
      <c r="U58" s="11">
        <v>1579</v>
      </c>
      <c r="V58" s="11">
        <v>1579</v>
      </c>
      <c r="W58" s="11">
        <v>24945</v>
      </c>
      <c r="X58" s="11">
        <v>45577</v>
      </c>
      <c r="Y58" s="11">
        <v>-20632</v>
      </c>
      <c r="Z58" s="2">
        <v>-45.27</v>
      </c>
      <c r="AA58" s="15">
        <v>45577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7358710</v>
      </c>
      <c r="F61" s="11">
        <v>7358710</v>
      </c>
      <c r="G61" s="11"/>
      <c r="H61" s="11">
        <v>13965</v>
      </c>
      <c r="I61" s="11">
        <v>12800</v>
      </c>
      <c r="J61" s="11">
        <v>26765</v>
      </c>
      <c r="K61" s="11"/>
      <c r="L61" s="11">
        <v>27896</v>
      </c>
      <c r="M61" s="11">
        <v>39139</v>
      </c>
      <c r="N61" s="11">
        <v>67035</v>
      </c>
      <c r="O61" s="11">
        <v>213940</v>
      </c>
      <c r="P61" s="11">
        <v>1761148</v>
      </c>
      <c r="Q61" s="11">
        <v>26278</v>
      </c>
      <c r="R61" s="11">
        <v>2001366</v>
      </c>
      <c r="S61" s="11">
        <v>63109</v>
      </c>
      <c r="T61" s="11">
        <v>25123</v>
      </c>
      <c r="U61" s="11">
        <v>5230225</v>
      </c>
      <c r="V61" s="11">
        <v>5318457</v>
      </c>
      <c r="W61" s="11">
        <v>7413623</v>
      </c>
      <c r="X61" s="11">
        <v>7358710</v>
      </c>
      <c r="Y61" s="11">
        <v>54913</v>
      </c>
      <c r="Z61" s="2">
        <v>0.75</v>
      </c>
      <c r="AA61" s="15">
        <v>7358710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>
        <v>10391600</v>
      </c>
      <c r="E68" s="11">
        <v>38150631</v>
      </c>
      <c r="F68" s="11">
        <v>10391600</v>
      </c>
      <c r="G68" s="11">
        <v>651</v>
      </c>
      <c r="H68" s="11">
        <v>689456</v>
      </c>
      <c r="I68" s="11">
        <v>1378485</v>
      </c>
      <c r="J68" s="11">
        <v>2068592</v>
      </c>
      <c r="K68" s="11">
        <v>232785</v>
      </c>
      <c r="L68" s="11">
        <v>519227</v>
      </c>
      <c r="M68" s="11">
        <v>2458319</v>
      </c>
      <c r="N68" s="11">
        <v>3210331</v>
      </c>
      <c r="O68" s="11"/>
      <c r="P68" s="11">
        <v>3040770</v>
      </c>
      <c r="Q68" s="11">
        <v>457584</v>
      </c>
      <c r="R68" s="11">
        <v>3498354</v>
      </c>
      <c r="S68" s="11">
        <v>404689</v>
      </c>
      <c r="T68" s="11">
        <v>564943</v>
      </c>
      <c r="U68" s="11">
        <v>7081702</v>
      </c>
      <c r="V68" s="11">
        <v>8051334</v>
      </c>
      <c r="W68" s="11">
        <v>16828611</v>
      </c>
      <c r="X68" s="11">
        <v>10391600</v>
      </c>
      <c r="Y68" s="11">
        <v>6437011</v>
      </c>
      <c r="Z68" s="2">
        <v>61.94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10391600</v>
      </c>
      <c r="E69" s="79">
        <f t="shared" si="12"/>
        <v>38150631</v>
      </c>
      <c r="F69" s="79">
        <f t="shared" si="12"/>
        <v>10391600</v>
      </c>
      <c r="G69" s="79">
        <f t="shared" si="12"/>
        <v>651</v>
      </c>
      <c r="H69" s="79">
        <f t="shared" si="12"/>
        <v>689456</v>
      </c>
      <c r="I69" s="79">
        <f t="shared" si="12"/>
        <v>1378485</v>
      </c>
      <c r="J69" s="79">
        <f t="shared" si="12"/>
        <v>2068592</v>
      </c>
      <c r="K69" s="79">
        <f t="shared" si="12"/>
        <v>232785</v>
      </c>
      <c r="L69" s="79">
        <f t="shared" si="12"/>
        <v>519227</v>
      </c>
      <c r="M69" s="79">
        <f t="shared" si="12"/>
        <v>2458319</v>
      </c>
      <c r="N69" s="79">
        <f t="shared" si="12"/>
        <v>3210331</v>
      </c>
      <c r="O69" s="79">
        <f t="shared" si="12"/>
        <v>0</v>
      </c>
      <c r="P69" s="79">
        <f t="shared" si="12"/>
        <v>3040770</v>
      </c>
      <c r="Q69" s="79">
        <f t="shared" si="12"/>
        <v>457584</v>
      </c>
      <c r="R69" s="79">
        <f t="shared" si="12"/>
        <v>3498354</v>
      </c>
      <c r="S69" s="79">
        <f t="shared" si="12"/>
        <v>404689</v>
      </c>
      <c r="T69" s="79">
        <f t="shared" si="12"/>
        <v>564943</v>
      </c>
      <c r="U69" s="79">
        <f t="shared" si="12"/>
        <v>7081702</v>
      </c>
      <c r="V69" s="79">
        <f t="shared" si="12"/>
        <v>8051334</v>
      </c>
      <c r="W69" s="79">
        <f t="shared" si="12"/>
        <v>16828611</v>
      </c>
      <c r="X69" s="79">
        <f t="shared" si="12"/>
        <v>10391600</v>
      </c>
      <c r="Y69" s="79">
        <f t="shared" si="12"/>
        <v>6437011</v>
      </c>
      <c r="Z69" s="80">
        <f>+IF(X69&lt;&gt;0,+(Y69/X69)*100,0)</f>
        <v>61.94436852842681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440655000</v>
      </c>
      <c r="F5" s="43">
        <f t="shared" si="0"/>
        <v>443886437</v>
      </c>
      <c r="G5" s="43">
        <f t="shared" si="0"/>
        <v>20753286</v>
      </c>
      <c r="H5" s="43">
        <f t="shared" si="0"/>
        <v>27428394</v>
      </c>
      <c r="I5" s="43">
        <f t="shared" si="0"/>
        <v>8874006</v>
      </c>
      <c r="J5" s="43">
        <f t="shared" si="0"/>
        <v>57055686</v>
      </c>
      <c r="K5" s="43">
        <f t="shared" si="0"/>
        <v>22594634</v>
      </c>
      <c r="L5" s="43">
        <f t="shared" si="0"/>
        <v>16023381</v>
      </c>
      <c r="M5" s="43">
        <f t="shared" si="0"/>
        <v>31543171</v>
      </c>
      <c r="N5" s="43">
        <f t="shared" si="0"/>
        <v>70161186</v>
      </c>
      <c r="O5" s="43">
        <f t="shared" si="0"/>
        <v>13228498</v>
      </c>
      <c r="P5" s="43">
        <f t="shared" si="0"/>
        <v>8796658</v>
      </c>
      <c r="Q5" s="43">
        <f t="shared" si="0"/>
        <v>24531980</v>
      </c>
      <c r="R5" s="43">
        <f t="shared" si="0"/>
        <v>46557136</v>
      </c>
      <c r="S5" s="43">
        <f t="shared" si="0"/>
        <v>4652727</v>
      </c>
      <c r="T5" s="43">
        <f t="shared" si="0"/>
        <v>11521442</v>
      </c>
      <c r="U5" s="43">
        <f t="shared" si="0"/>
        <v>111712830</v>
      </c>
      <c r="V5" s="43">
        <f t="shared" si="0"/>
        <v>127886999</v>
      </c>
      <c r="W5" s="43">
        <f t="shared" si="0"/>
        <v>301661007</v>
      </c>
      <c r="X5" s="43">
        <f t="shared" si="0"/>
        <v>443886437</v>
      </c>
      <c r="Y5" s="43">
        <f t="shared" si="0"/>
        <v>-142225430</v>
      </c>
      <c r="Z5" s="44">
        <f>+IF(X5&lt;&gt;0,+(Y5/X5)*100,0)</f>
        <v>-32.04094969903304</v>
      </c>
      <c r="AA5" s="45">
        <f>SUM(AA11:AA18)</f>
        <v>443886437</v>
      </c>
    </row>
    <row r="6" spans="1:27" ht="13.5">
      <c r="A6" s="46" t="s">
        <v>32</v>
      </c>
      <c r="B6" s="47"/>
      <c r="C6" s="9"/>
      <c r="D6" s="10"/>
      <c r="E6" s="11">
        <v>122786000</v>
      </c>
      <c r="F6" s="11">
        <v>144786437</v>
      </c>
      <c r="G6" s="11">
        <v>18252031</v>
      </c>
      <c r="H6" s="11">
        <v>19500489</v>
      </c>
      <c r="I6" s="11">
        <v>7549909</v>
      </c>
      <c r="J6" s="11">
        <v>45302429</v>
      </c>
      <c r="K6" s="11">
        <v>16780621</v>
      </c>
      <c r="L6" s="11">
        <v>5549799</v>
      </c>
      <c r="M6" s="11">
        <v>12069251</v>
      </c>
      <c r="N6" s="11">
        <v>34399671</v>
      </c>
      <c r="O6" s="11">
        <v>3416661</v>
      </c>
      <c r="P6" s="11">
        <v>1395813</v>
      </c>
      <c r="Q6" s="11">
        <v>5747708</v>
      </c>
      <c r="R6" s="11">
        <v>10560182</v>
      </c>
      <c r="S6" s="11">
        <v>2405208</v>
      </c>
      <c r="T6" s="11">
        <v>5492246</v>
      </c>
      <c r="U6" s="11">
        <v>15290813</v>
      </c>
      <c r="V6" s="11">
        <v>23188267</v>
      </c>
      <c r="W6" s="11">
        <v>113450549</v>
      </c>
      <c r="X6" s="11">
        <v>144786437</v>
      </c>
      <c r="Y6" s="11">
        <v>-31335888</v>
      </c>
      <c r="Z6" s="2">
        <v>-21.64</v>
      </c>
      <c r="AA6" s="15">
        <v>144786437</v>
      </c>
    </row>
    <row r="7" spans="1:27" ht="13.5">
      <c r="A7" s="46" t="s">
        <v>33</v>
      </c>
      <c r="B7" s="47"/>
      <c r="C7" s="9"/>
      <c r="D7" s="10"/>
      <c r="E7" s="11">
        <v>9200000</v>
      </c>
      <c r="F7" s="11">
        <v>5200000</v>
      </c>
      <c r="G7" s="11">
        <v>292105</v>
      </c>
      <c r="H7" s="11"/>
      <c r="I7" s="11"/>
      <c r="J7" s="11">
        <v>292105</v>
      </c>
      <c r="K7" s="11">
        <v>621324</v>
      </c>
      <c r="L7" s="11">
        <v>672894</v>
      </c>
      <c r="M7" s="11"/>
      <c r="N7" s="11">
        <v>1294218</v>
      </c>
      <c r="O7" s="11">
        <v>344395</v>
      </c>
      <c r="P7" s="11"/>
      <c r="Q7" s="11"/>
      <c r="R7" s="11">
        <v>344395</v>
      </c>
      <c r="S7" s="11"/>
      <c r="T7" s="11">
        <v>647052</v>
      </c>
      <c r="U7" s="11">
        <v>1065047</v>
      </c>
      <c r="V7" s="11">
        <v>1712099</v>
      </c>
      <c r="W7" s="11">
        <v>3642817</v>
      </c>
      <c r="X7" s="11">
        <v>5200000</v>
      </c>
      <c r="Y7" s="11">
        <v>-1557183</v>
      </c>
      <c r="Z7" s="2">
        <v>-29.95</v>
      </c>
      <c r="AA7" s="15">
        <v>5200000</v>
      </c>
    </row>
    <row r="8" spans="1:27" ht="13.5">
      <c r="A8" s="46" t="s">
        <v>34</v>
      </c>
      <c r="B8" s="47"/>
      <c r="C8" s="9"/>
      <c r="D8" s="10"/>
      <c r="E8" s="11">
        <v>203300000</v>
      </c>
      <c r="F8" s="11">
        <v>193200000</v>
      </c>
      <c r="G8" s="11">
        <v>1798526</v>
      </c>
      <c r="H8" s="11">
        <v>1843758</v>
      </c>
      <c r="I8" s="11">
        <v>1177835</v>
      </c>
      <c r="J8" s="11">
        <v>4820119</v>
      </c>
      <c r="K8" s="11">
        <v>331759</v>
      </c>
      <c r="L8" s="11">
        <v>4126827</v>
      </c>
      <c r="M8" s="11">
        <v>18851864</v>
      </c>
      <c r="N8" s="11">
        <v>23310450</v>
      </c>
      <c r="O8" s="11">
        <v>4013000</v>
      </c>
      <c r="P8" s="11">
        <v>164752</v>
      </c>
      <c r="Q8" s="11">
        <v>17167911</v>
      </c>
      <c r="R8" s="11">
        <v>21345663</v>
      </c>
      <c r="S8" s="11">
        <v>495638</v>
      </c>
      <c r="T8" s="11"/>
      <c r="U8" s="11">
        <v>90578079</v>
      </c>
      <c r="V8" s="11">
        <v>91073717</v>
      </c>
      <c r="W8" s="11">
        <v>140549949</v>
      </c>
      <c r="X8" s="11">
        <v>193200000</v>
      </c>
      <c r="Y8" s="11">
        <v>-52650051</v>
      </c>
      <c r="Z8" s="2">
        <v>-27.25</v>
      </c>
      <c r="AA8" s="15">
        <v>193200000</v>
      </c>
    </row>
    <row r="9" spans="1:27" ht="13.5">
      <c r="A9" s="46" t="s">
        <v>35</v>
      </c>
      <c r="B9" s="47"/>
      <c r="C9" s="9"/>
      <c r="D9" s="10"/>
      <c r="E9" s="11">
        <v>46000000</v>
      </c>
      <c r="F9" s="11">
        <v>36000000</v>
      </c>
      <c r="G9" s="11"/>
      <c r="H9" s="11">
        <v>1714555</v>
      </c>
      <c r="I9" s="11"/>
      <c r="J9" s="11">
        <v>1714555</v>
      </c>
      <c r="K9" s="11">
        <v>2771107</v>
      </c>
      <c r="L9" s="11"/>
      <c r="M9" s="11"/>
      <c r="N9" s="11">
        <v>2771107</v>
      </c>
      <c r="O9" s="11"/>
      <c r="P9" s="11">
        <v>4167948</v>
      </c>
      <c r="Q9" s="11">
        <v>947890</v>
      </c>
      <c r="R9" s="11">
        <v>5115838</v>
      </c>
      <c r="S9" s="11">
        <v>237330</v>
      </c>
      <c r="T9" s="11">
        <v>3145843</v>
      </c>
      <c r="U9" s="11">
        <v>4690023</v>
      </c>
      <c r="V9" s="11">
        <v>8073196</v>
      </c>
      <c r="W9" s="11">
        <v>17674696</v>
      </c>
      <c r="X9" s="11">
        <v>36000000</v>
      </c>
      <c r="Y9" s="11">
        <v>-18325304</v>
      </c>
      <c r="Z9" s="2">
        <v>-50.9</v>
      </c>
      <c r="AA9" s="15">
        <v>36000000</v>
      </c>
    </row>
    <row r="10" spans="1:27" ht="13.5">
      <c r="A10" s="46" t="s">
        <v>36</v>
      </c>
      <c r="B10" s="47"/>
      <c r="C10" s="9"/>
      <c r="D10" s="10"/>
      <c r="E10" s="11">
        <v>9600000</v>
      </c>
      <c r="F10" s="11">
        <v>21950000</v>
      </c>
      <c r="G10" s="11"/>
      <c r="H10" s="11"/>
      <c r="I10" s="11"/>
      <c r="J10" s="11"/>
      <c r="K10" s="11">
        <v>1452970</v>
      </c>
      <c r="L10" s="11"/>
      <c r="M10" s="11"/>
      <c r="N10" s="11">
        <v>1452970</v>
      </c>
      <c r="O10" s="11"/>
      <c r="P10" s="11"/>
      <c r="Q10" s="11"/>
      <c r="R10" s="11"/>
      <c r="S10" s="11"/>
      <c r="T10" s="11"/>
      <c r="U10" s="11"/>
      <c r="V10" s="11"/>
      <c r="W10" s="11">
        <v>1452970</v>
      </c>
      <c r="X10" s="11">
        <v>21950000</v>
      </c>
      <c r="Y10" s="11">
        <v>-20497030</v>
      </c>
      <c r="Z10" s="2">
        <v>-93.38</v>
      </c>
      <c r="AA10" s="15">
        <v>21950000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390886000</v>
      </c>
      <c r="F11" s="51">
        <f t="shared" si="1"/>
        <v>401136437</v>
      </c>
      <c r="G11" s="51">
        <f t="shared" si="1"/>
        <v>20342662</v>
      </c>
      <c r="H11" s="51">
        <f t="shared" si="1"/>
        <v>23058802</v>
      </c>
      <c r="I11" s="51">
        <f t="shared" si="1"/>
        <v>8727744</v>
      </c>
      <c r="J11" s="51">
        <f t="shared" si="1"/>
        <v>52129208</v>
      </c>
      <c r="K11" s="51">
        <f t="shared" si="1"/>
        <v>21957781</v>
      </c>
      <c r="L11" s="51">
        <f t="shared" si="1"/>
        <v>10349520</v>
      </c>
      <c r="M11" s="51">
        <f t="shared" si="1"/>
        <v>30921115</v>
      </c>
      <c r="N11" s="51">
        <f t="shared" si="1"/>
        <v>63228416</v>
      </c>
      <c r="O11" s="51">
        <f t="shared" si="1"/>
        <v>7774056</v>
      </c>
      <c r="P11" s="51">
        <f t="shared" si="1"/>
        <v>5728513</v>
      </c>
      <c r="Q11" s="51">
        <f t="shared" si="1"/>
        <v>23863509</v>
      </c>
      <c r="R11" s="51">
        <f t="shared" si="1"/>
        <v>37366078</v>
      </c>
      <c r="S11" s="51">
        <f t="shared" si="1"/>
        <v>3138176</v>
      </c>
      <c r="T11" s="51">
        <f t="shared" si="1"/>
        <v>9285141</v>
      </c>
      <c r="U11" s="51">
        <f t="shared" si="1"/>
        <v>111623962</v>
      </c>
      <c r="V11" s="51">
        <f t="shared" si="1"/>
        <v>124047279</v>
      </c>
      <c r="W11" s="51">
        <f t="shared" si="1"/>
        <v>276770981</v>
      </c>
      <c r="X11" s="51">
        <f t="shared" si="1"/>
        <v>401136437</v>
      </c>
      <c r="Y11" s="51">
        <f t="shared" si="1"/>
        <v>-124365456</v>
      </c>
      <c r="Z11" s="52">
        <f>+IF(X11&lt;&gt;0,+(Y11/X11)*100,0)</f>
        <v>-31.003280811411305</v>
      </c>
      <c r="AA11" s="53">
        <f>SUM(AA6:AA10)</f>
        <v>401136437</v>
      </c>
    </row>
    <row r="12" spans="1:27" ht="13.5">
      <c r="A12" s="54" t="s">
        <v>38</v>
      </c>
      <c r="B12" s="35"/>
      <c r="C12" s="9"/>
      <c r="D12" s="10"/>
      <c r="E12" s="11">
        <v>23000000</v>
      </c>
      <c r="F12" s="11">
        <v>15600000</v>
      </c>
      <c r="G12" s="11">
        <v>392368</v>
      </c>
      <c r="H12" s="11">
        <v>1751261</v>
      </c>
      <c r="I12" s="11"/>
      <c r="J12" s="11">
        <v>2143629</v>
      </c>
      <c r="K12" s="11">
        <v>487856</v>
      </c>
      <c r="L12" s="11">
        <v>4505046</v>
      </c>
      <c r="M12" s="11">
        <v>292105</v>
      </c>
      <c r="N12" s="11">
        <v>5285007</v>
      </c>
      <c r="O12" s="11">
        <v>2742000</v>
      </c>
      <c r="P12" s="11">
        <v>3068145</v>
      </c>
      <c r="Q12" s="11">
        <v>668471</v>
      </c>
      <c r="R12" s="11">
        <v>6478616</v>
      </c>
      <c r="S12" s="11"/>
      <c r="T12" s="11">
        <v>1131514</v>
      </c>
      <c r="U12" s="11">
        <v>36413</v>
      </c>
      <c r="V12" s="11">
        <v>1167927</v>
      </c>
      <c r="W12" s="11">
        <v>15075179</v>
      </c>
      <c r="X12" s="11">
        <v>15600000</v>
      </c>
      <c r="Y12" s="11">
        <v>-524821</v>
      </c>
      <c r="Z12" s="2">
        <v>-3.36</v>
      </c>
      <c r="AA12" s="15">
        <v>15600000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26769000</v>
      </c>
      <c r="F15" s="11">
        <v>27150000</v>
      </c>
      <c r="G15" s="11">
        <v>18256</v>
      </c>
      <c r="H15" s="11">
        <v>2618331</v>
      </c>
      <c r="I15" s="11">
        <v>146262</v>
      </c>
      <c r="J15" s="11">
        <v>2782849</v>
      </c>
      <c r="K15" s="11">
        <v>148997</v>
      </c>
      <c r="L15" s="11">
        <v>1168815</v>
      </c>
      <c r="M15" s="11">
        <v>329951</v>
      </c>
      <c r="N15" s="11">
        <v>1647763</v>
      </c>
      <c r="O15" s="11">
        <v>2712442</v>
      </c>
      <c r="P15" s="11"/>
      <c r="Q15" s="11"/>
      <c r="R15" s="11">
        <v>2712442</v>
      </c>
      <c r="S15" s="11">
        <v>1514551</v>
      </c>
      <c r="T15" s="11">
        <v>1104787</v>
      </c>
      <c r="U15" s="11">
        <v>52455</v>
      </c>
      <c r="V15" s="11">
        <v>2671793</v>
      </c>
      <c r="W15" s="11">
        <v>9814847</v>
      </c>
      <c r="X15" s="11">
        <v>27150000</v>
      </c>
      <c r="Y15" s="11">
        <v>-17335153</v>
      </c>
      <c r="Z15" s="2">
        <v>-63.85</v>
      </c>
      <c r="AA15" s="15">
        <v>27150000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122786000</v>
      </c>
      <c r="F36" s="11">
        <f t="shared" si="4"/>
        <v>144786437</v>
      </c>
      <c r="G36" s="11">
        <f t="shared" si="4"/>
        <v>18252031</v>
      </c>
      <c r="H36" s="11">
        <f t="shared" si="4"/>
        <v>19500489</v>
      </c>
      <c r="I36" s="11">
        <f t="shared" si="4"/>
        <v>7549909</v>
      </c>
      <c r="J36" s="11">
        <f t="shared" si="4"/>
        <v>45302429</v>
      </c>
      <c r="K36" s="11">
        <f t="shared" si="4"/>
        <v>16780621</v>
      </c>
      <c r="L36" s="11">
        <f t="shared" si="4"/>
        <v>5549799</v>
      </c>
      <c r="M36" s="11">
        <f t="shared" si="4"/>
        <v>12069251</v>
      </c>
      <c r="N36" s="11">
        <f t="shared" si="4"/>
        <v>34399671</v>
      </c>
      <c r="O36" s="11">
        <f t="shared" si="4"/>
        <v>3416661</v>
      </c>
      <c r="P36" s="11">
        <f t="shared" si="4"/>
        <v>1395813</v>
      </c>
      <c r="Q36" s="11">
        <f t="shared" si="4"/>
        <v>5747708</v>
      </c>
      <c r="R36" s="11">
        <f t="shared" si="4"/>
        <v>10560182</v>
      </c>
      <c r="S36" s="11">
        <f t="shared" si="4"/>
        <v>2405208</v>
      </c>
      <c r="T36" s="11">
        <f t="shared" si="4"/>
        <v>5492246</v>
      </c>
      <c r="U36" s="11">
        <f t="shared" si="4"/>
        <v>15290813</v>
      </c>
      <c r="V36" s="11">
        <f t="shared" si="4"/>
        <v>23188267</v>
      </c>
      <c r="W36" s="11">
        <f t="shared" si="4"/>
        <v>113450549</v>
      </c>
      <c r="X36" s="11">
        <f t="shared" si="4"/>
        <v>144786437</v>
      </c>
      <c r="Y36" s="11">
        <f t="shared" si="4"/>
        <v>-31335888</v>
      </c>
      <c r="Z36" s="2">
        <f aca="true" t="shared" si="5" ref="Z36:Z49">+IF(X36&lt;&gt;0,+(Y36/X36)*100,0)</f>
        <v>-21.642833851902854</v>
      </c>
      <c r="AA36" s="15">
        <f>AA6+AA21</f>
        <v>144786437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9200000</v>
      </c>
      <c r="F37" s="11">
        <f t="shared" si="4"/>
        <v>5200000</v>
      </c>
      <c r="G37" s="11">
        <f t="shared" si="4"/>
        <v>292105</v>
      </c>
      <c r="H37" s="11">
        <f t="shared" si="4"/>
        <v>0</v>
      </c>
      <c r="I37" s="11">
        <f t="shared" si="4"/>
        <v>0</v>
      </c>
      <c r="J37" s="11">
        <f t="shared" si="4"/>
        <v>292105</v>
      </c>
      <c r="K37" s="11">
        <f t="shared" si="4"/>
        <v>621324</v>
      </c>
      <c r="L37" s="11">
        <f t="shared" si="4"/>
        <v>672894</v>
      </c>
      <c r="M37" s="11">
        <f t="shared" si="4"/>
        <v>0</v>
      </c>
      <c r="N37" s="11">
        <f t="shared" si="4"/>
        <v>1294218</v>
      </c>
      <c r="O37" s="11">
        <f t="shared" si="4"/>
        <v>344395</v>
      </c>
      <c r="P37" s="11">
        <f t="shared" si="4"/>
        <v>0</v>
      </c>
      <c r="Q37" s="11">
        <f t="shared" si="4"/>
        <v>0</v>
      </c>
      <c r="R37" s="11">
        <f t="shared" si="4"/>
        <v>344395</v>
      </c>
      <c r="S37" s="11">
        <f t="shared" si="4"/>
        <v>0</v>
      </c>
      <c r="T37" s="11">
        <f t="shared" si="4"/>
        <v>647052</v>
      </c>
      <c r="U37" s="11">
        <f t="shared" si="4"/>
        <v>1065047</v>
      </c>
      <c r="V37" s="11">
        <f t="shared" si="4"/>
        <v>1712099</v>
      </c>
      <c r="W37" s="11">
        <f t="shared" si="4"/>
        <v>3642817</v>
      </c>
      <c r="X37" s="11">
        <f t="shared" si="4"/>
        <v>5200000</v>
      </c>
      <c r="Y37" s="11">
        <f t="shared" si="4"/>
        <v>-1557183</v>
      </c>
      <c r="Z37" s="2">
        <f t="shared" si="5"/>
        <v>-29.945826923076922</v>
      </c>
      <c r="AA37" s="15">
        <f>AA7+AA22</f>
        <v>5200000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203300000</v>
      </c>
      <c r="F38" s="11">
        <f t="shared" si="4"/>
        <v>193200000</v>
      </c>
      <c r="G38" s="11">
        <f t="shared" si="4"/>
        <v>1798526</v>
      </c>
      <c r="H38" s="11">
        <f t="shared" si="4"/>
        <v>1843758</v>
      </c>
      <c r="I38" s="11">
        <f t="shared" si="4"/>
        <v>1177835</v>
      </c>
      <c r="J38" s="11">
        <f t="shared" si="4"/>
        <v>4820119</v>
      </c>
      <c r="K38" s="11">
        <f t="shared" si="4"/>
        <v>331759</v>
      </c>
      <c r="L38" s="11">
        <f t="shared" si="4"/>
        <v>4126827</v>
      </c>
      <c r="M38" s="11">
        <f t="shared" si="4"/>
        <v>18851864</v>
      </c>
      <c r="N38" s="11">
        <f t="shared" si="4"/>
        <v>23310450</v>
      </c>
      <c r="O38" s="11">
        <f t="shared" si="4"/>
        <v>4013000</v>
      </c>
      <c r="P38" s="11">
        <f t="shared" si="4"/>
        <v>164752</v>
      </c>
      <c r="Q38" s="11">
        <f t="shared" si="4"/>
        <v>17167911</v>
      </c>
      <c r="R38" s="11">
        <f t="shared" si="4"/>
        <v>21345663</v>
      </c>
      <c r="S38" s="11">
        <f t="shared" si="4"/>
        <v>495638</v>
      </c>
      <c r="T38" s="11">
        <f t="shared" si="4"/>
        <v>0</v>
      </c>
      <c r="U38" s="11">
        <f t="shared" si="4"/>
        <v>90578079</v>
      </c>
      <c r="V38" s="11">
        <f t="shared" si="4"/>
        <v>91073717</v>
      </c>
      <c r="W38" s="11">
        <f t="shared" si="4"/>
        <v>140549949</v>
      </c>
      <c r="X38" s="11">
        <f t="shared" si="4"/>
        <v>193200000</v>
      </c>
      <c r="Y38" s="11">
        <f t="shared" si="4"/>
        <v>-52650051</v>
      </c>
      <c r="Z38" s="2">
        <f t="shared" si="5"/>
        <v>-27.251579192546583</v>
      </c>
      <c r="AA38" s="15">
        <f>AA8+AA23</f>
        <v>193200000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46000000</v>
      </c>
      <c r="F39" s="11">
        <f t="shared" si="4"/>
        <v>36000000</v>
      </c>
      <c r="G39" s="11">
        <f t="shared" si="4"/>
        <v>0</v>
      </c>
      <c r="H39" s="11">
        <f t="shared" si="4"/>
        <v>1714555</v>
      </c>
      <c r="I39" s="11">
        <f t="shared" si="4"/>
        <v>0</v>
      </c>
      <c r="J39" s="11">
        <f t="shared" si="4"/>
        <v>1714555</v>
      </c>
      <c r="K39" s="11">
        <f t="shared" si="4"/>
        <v>2771107</v>
      </c>
      <c r="L39" s="11">
        <f t="shared" si="4"/>
        <v>0</v>
      </c>
      <c r="M39" s="11">
        <f t="shared" si="4"/>
        <v>0</v>
      </c>
      <c r="N39" s="11">
        <f t="shared" si="4"/>
        <v>2771107</v>
      </c>
      <c r="O39" s="11">
        <f t="shared" si="4"/>
        <v>0</v>
      </c>
      <c r="P39" s="11">
        <f t="shared" si="4"/>
        <v>4167948</v>
      </c>
      <c r="Q39" s="11">
        <f t="shared" si="4"/>
        <v>947890</v>
      </c>
      <c r="R39" s="11">
        <f t="shared" si="4"/>
        <v>5115838</v>
      </c>
      <c r="S39" s="11">
        <f t="shared" si="4"/>
        <v>237330</v>
      </c>
      <c r="T39" s="11">
        <f t="shared" si="4"/>
        <v>3145843</v>
      </c>
      <c r="U39" s="11">
        <f t="shared" si="4"/>
        <v>4690023</v>
      </c>
      <c r="V39" s="11">
        <f t="shared" si="4"/>
        <v>8073196</v>
      </c>
      <c r="W39" s="11">
        <f t="shared" si="4"/>
        <v>17674696</v>
      </c>
      <c r="X39" s="11">
        <f t="shared" si="4"/>
        <v>36000000</v>
      </c>
      <c r="Y39" s="11">
        <f t="shared" si="4"/>
        <v>-18325304</v>
      </c>
      <c r="Z39" s="2">
        <f t="shared" si="5"/>
        <v>-50.903622222222225</v>
      </c>
      <c r="AA39" s="15">
        <f>AA9+AA24</f>
        <v>36000000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9600000</v>
      </c>
      <c r="F40" s="11">
        <f t="shared" si="4"/>
        <v>21950000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1452970</v>
      </c>
      <c r="L40" s="11">
        <f t="shared" si="4"/>
        <v>0</v>
      </c>
      <c r="M40" s="11">
        <f t="shared" si="4"/>
        <v>0</v>
      </c>
      <c r="N40" s="11">
        <f t="shared" si="4"/>
        <v>1452970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1452970</v>
      </c>
      <c r="X40" s="11">
        <f t="shared" si="4"/>
        <v>21950000</v>
      </c>
      <c r="Y40" s="11">
        <f t="shared" si="4"/>
        <v>-20497030</v>
      </c>
      <c r="Z40" s="2">
        <f t="shared" si="5"/>
        <v>-93.38054669703872</v>
      </c>
      <c r="AA40" s="15">
        <f>AA10+AA25</f>
        <v>21950000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390886000</v>
      </c>
      <c r="F41" s="51">
        <f t="shared" si="6"/>
        <v>401136437</v>
      </c>
      <c r="G41" s="51">
        <f t="shared" si="6"/>
        <v>20342662</v>
      </c>
      <c r="H41" s="51">
        <f t="shared" si="6"/>
        <v>23058802</v>
      </c>
      <c r="I41" s="51">
        <f t="shared" si="6"/>
        <v>8727744</v>
      </c>
      <c r="J41" s="51">
        <f t="shared" si="6"/>
        <v>52129208</v>
      </c>
      <c r="K41" s="51">
        <f t="shared" si="6"/>
        <v>21957781</v>
      </c>
      <c r="L41" s="51">
        <f t="shared" si="6"/>
        <v>10349520</v>
      </c>
      <c r="M41" s="51">
        <f t="shared" si="6"/>
        <v>30921115</v>
      </c>
      <c r="N41" s="51">
        <f t="shared" si="6"/>
        <v>63228416</v>
      </c>
      <c r="O41" s="51">
        <f t="shared" si="6"/>
        <v>7774056</v>
      </c>
      <c r="P41" s="51">
        <f t="shared" si="6"/>
        <v>5728513</v>
      </c>
      <c r="Q41" s="51">
        <f t="shared" si="6"/>
        <v>23863509</v>
      </c>
      <c r="R41" s="51">
        <f t="shared" si="6"/>
        <v>37366078</v>
      </c>
      <c r="S41" s="51">
        <f t="shared" si="6"/>
        <v>3138176</v>
      </c>
      <c r="T41" s="51">
        <f t="shared" si="6"/>
        <v>9285141</v>
      </c>
      <c r="U41" s="51">
        <f t="shared" si="6"/>
        <v>111623962</v>
      </c>
      <c r="V41" s="51">
        <f t="shared" si="6"/>
        <v>124047279</v>
      </c>
      <c r="W41" s="51">
        <f t="shared" si="6"/>
        <v>276770981</v>
      </c>
      <c r="X41" s="51">
        <f t="shared" si="6"/>
        <v>401136437</v>
      </c>
      <c r="Y41" s="51">
        <f t="shared" si="6"/>
        <v>-124365456</v>
      </c>
      <c r="Z41" s="52">
        <f t="shared" si="5"/>
        <v>-31.003280811411305</v>
      </c>
      <c r="AA41" s="53">
        <f>SUM(AA36:AA40)</f>
        <v>401136437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23000000</v>
      </c>
      <c r="F42" s="67">
        <f t="shared" si="7"/>
        <v>15600000</v>
      </c>
      <c r="G42" s="67">
        <f t="shared" si="7"/>
        <v>392368</v>
      </c>
      <c r="H42" s="67">
        <f t="shared" si="7"/>
        <v>1751261</v>
      </c>
      <c r="I42" s="67">
        <f t="shared" si="7"/>
        <v>0</v>
      </c>
      <c r="J42" s="67">
        <f t="shared" si="7"/>
        <v>2143629</v>
      </c>
      <c r="K42" s="67">
        <f t="shared" si="7"/>
        <v>487856</v>
      </c>
      <c r="L42" s="67">
        <f t="shared" si="7"/>
        <v>4505046</v>
      </c>
      <c r="M42" s="67">
        <f t="shared" si="7"/>
        <v>292105</v>
      </c>
      <c r="N42" s="67">
        <f t="shared" si="7"/>
        <v>5285007</v>
      </c>
      <c r="O42" s="67">
        <f t="shared" si="7"/>
        <v>2742000</v>
      </c>
      <c r="P42" s="67">
        <f t="shared" si="7"/>
        <v>3068145</v>
      </c>
      <c r="Q42" s="67">
        <f t="shared" si="7"/>
        <v>668471</v>
      </c>
      <c r="R42" s="67">
        <f t="shared" si="7"/>
        <v>6478616</v>
      </c>
      <c r="S42" s="67">
        <f t="shared" si="7"/>
        <v>0</v>
      </c>
      <c r="T42" s="67">
        <f t="shared" si="7"/>
        <v>1131514</v>
      </c>
      <c r="U42" s="67">
        <f t="shared" si="7"/>
        <v>36413</v>
      </c>
      <c r="V42" s="67">
        <f t="shared" si="7"/>
        <v>1167927</v>
      </c>
      <c r="W42" s="67">
        <f t="shared" si="7"/>
        <v>15075179</v>
      </c>
      <c r="X42" s="67">
        <f t="shared" si="7"/>
        <v>15600000</v>
      </c>
      <c r="Y42" s="67">
        <f t="shared" si="7"/>
        <v>-524821</v>
      </c>
      <c r="Z42" s="69">
        <f t="shared" si="5"/>
        <v>-3.36423717948718</v>
      </c>
      <c r="AA42" s="68">
        <f aca="true" t="shared" si="8" ref="AA42:AA48">AA12+AA27</f>
        <v>15600000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26769000</v>
      </c>
      <c r="F45" s="67">
        <f t="shared" si="7"/>
        <v>27150000</v>
      </c>
      <c r="G45" s="67">
        <f t="shared" si="7"/>
        <v>18256</v>
      </c>
      <c r="H45" s="67">
        <f t="shared" si="7"/>
        <v>2618331</v>
      </c>
      <c r="I45" s="67">
        <f t="shared" si="7"/>
        <v>146262</v>
      </c>
      <c r="J45" s="67">
        <f t="shared" si="7"/>
        <v>2782849</v>
      </c>
      <c r="K45" s="67">
        <f t="shared" si="7"/>
        <v>148997</v>
      </c>
      <c r="L45" s="67">
        <f t="shared" si="7"/>
        <v>1168815</v>
      </c>
      <c r="M45" s="67">
        <f t="shared" si="7"/>
        <v>329951</v>
      </c>
      <c r="N45" s="67">
        <f t="shared" si="7"/>
        <v>1647763</v>
      </c>
      <c r="O45" s="67">
        <f t="shared" si="7"/>
        <v>2712442</v>
      </c>
      <c r="P45" s="67">
        <f t="shared" si="7"/>
        <v>0</v>
      </c>
      <c r="Q45" s="67">
        <f t="shared" si="7"/>
        <v>0</v>
      </c>
      <c r="R45" s="67">
        <f t="shared" si="7"/>
        <v>2712442</v>
      </c>
      <c r="S45" s="67">
        <f t="shared" si="7"/>
        <v>1514551</v>
      </c>
      <c r="T45" s="67">
        <f t="shared" si="7"/>
        <v>1104787</v>
      </c>
      <c r="U45" s="67">
        <f t="shared" si="7"/>
        <v>52455</v>
      </c>
      <c r="V45" s="67">
        <f t="shared" si="7"/>
        <v>2671793</v>
      </c>
      <c r="W45" s="67">
        <f t="shared" si="7"/>
        <v>9814847</v>
      </c>
      <c r="X45" s="67">
        <f t="shared" si="7"/>
        <v>27150000</v>
      </c>
      <c r="Y45" s="67">
        <f t="shared" si="7"/>
        <v>-17335153</v>
      </c>
      <c r="Z45" s="69">
        <f t="shared" si="5"/>
        <v>-63.84955064456722</v>
      </c>
      <c r="AA45" s="68">
        <f t="shared" si="8"/>
        <v>27150000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440655000</v>
      </c>
      <c r="F49" s="79">
        <f t="shared" si="9"/>
        <v>443886437</v>
      </c>
      <c r="G49" s="79">
        <f t="shared" si="9"/>
        <v>20753286</v>
      </c>
      <c r="H49" s="79">
        <f t="shared" si="9"/>
        <v>27428394</v>
      </c>
      <c r="I49" s="79">
        <f t="shared" si="9"/>
        <v>8874006</v>
      </c>
      <c r="J49" s="79">
        <f t="shared" si="9"/>
        <v>57055686</v>
      </c>
      <c r="K49" s="79">
        <f t="shared" si="9"/>
        <v>22594634</v>
      </c>
      <c r="L49" s="79">
        <f t="shared" si="9"/>
        <v>16023381</v>
      </c>
      <c r="M49" s="79">
        <f t="shared" si="9"/>
        <v>31543171</v>
      </c>
      <c r="N49" s="79">
        <f t="shared" si="9"/>
        <v>70161186</v>
      </c>
      <c r="O49" s="79">
        <f t="shared" si="9"/>
        <v>13228498</v>
      </c>
      <c r="P49" s="79">
        <f t="shared" si="9"/>
        <v>8796658</v>
      </c>
      <c r="Q49" s="79">
        <f t="shared" si="9"/>
        <v>24531980</v>
      </c>
      <c r="R49" s="79">
        <f t="shared" si="9"/>
        <v>46557136</v>
      </c>
      <c r="S49" s="79">
        <f t="shared" si="9"/>
        <v>4652727</v>
      </c>
      <c r="T49" s="79">
        <f t="shared" si="9"/>
        <v>11521442</v>
      </c>
      <c r="U49" s="79">
        <f t="shared" si="9"/>
        <v>111712830</v>
      </c>
      <c r="V49" s="79">
        <f t="shared" si="9"/>
        <v>127886999</v>
      </c>
      <c r="W49" s="79">
        <f t="shared" si="9"/>
        <v>301661007</v>
      </c>
      <c r="X49" s="79">
        <f t="shared" si="9"/>
        <v>443886437</v>
      </c>
      <c r="Y49" s="79">
        <f t="shared" si="9"/>
        <v>-142225430</v>
      </c>
      <c r="Z49" s="80">
        <f t="shared" si="5"/>
        <v>-32.04094969903304</v>
      </c>
      <c r="AA49" s="81">
        <f>SUM(AA41:AA48)</f>
        <v>443886437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88527556</v>
      </c>
      <c r="D68" s="10"/>
      <c r="E68" s="11">
        <v>56430800</v>
      </c>
      <c r="F68" s="11">
        <v>55907800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55907800</v>
      </c>
      <c r="Y68" s="11">
        <v>-55907800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88527556</v>
      </c>
      <c r="D69" s="78">
        <f t="shared" si="12"/>
        <v>0</v>
      </c>
      <c r="E69" s="79">
        <f t="shared" si="12"/>
        <v>56430800</v>
      </c>
      <c r="F69" s="79">
        <f t="shared" si="12"/>
        <v>55907800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55907800</v>
      </c>
      <c r="Y69" s="79">
        <f t="shared" si="12"/>
        <v>-55907800</v>
      </c>
      <c r="Z69" s="80">
        <f>+IF(X69&lt;&gt;0,+(Y69/X69)*100,0)</f>
        <v>-100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73782063</v>
      </c>
      <c r="F5" s="43">
        <f t="shared" si="0"/>
        <v>22952441</v>
      </c>
      <c r="G5" s="43">
        <f t="shared" si="0"/>
        <v>0</v>
      </c>
      <c r="H5" s="43">
        <f t="shared" si="0"/>
        <v>1568421</v>
      </c>
      <c r="I5" s="43">
        <f t="shared" si="0"/>
        <v>2899767</v>
      </c>
      <c r="J5" s="43">
        <f t="shared" si="0"/>
        <v>4468188</v>
      </c>
      <c r="K5" s="43">
        <f t="shared" si="0"/>
        <v>4811230</v>
      </c>
      <c r="L5" s="43">
        <f t="shared" si="0"/>
        <v>1420738</v>
      </c>
      <c r="M5" s="43">
        <f t="shared" si="0"/>
        <v>2086700</v>
      </c>
      <c r="N5" s="43">
        <f t="shared" si="0"/>
        <v>8318668</v>
      </c>
      <c r="O5" s="43">
        <f t="shared" si="0"/>
        <v>144217</v>
      </c>
      <c r="P5" s="43">
        <f t="shared" si="0"/>
        <v>1625171</v>
      </c>
      <c r="Q5" s="43">
        <f t="shared" si="0"/>
        <v>212106</v>
      </c>
      <c r="R5" s="43">
        <f t="shared" si="0"/>
        <v>1981494</v>
      </c>
      <c r="S5" s="43">
        <f t="shared" si="0"/>
        <v>994338</v>
      </c>
      <c r="T5" s="43">
        <f t="shared" si="0"/>
        <v>318544</v>
      </c>
      <c r="U5" s="43">
        <f t="shared" si="0"/>
        <v>3255030</v>
      </c>
      <c r="V5" s="43">
        <f t="shared" si="0"/>
        <v>4567912</v>
      </c>
      <c r="W5" s="43">
        <f t="shared" si="0"/>
        <v>19336262</v>
      </c>
      <c r="X5" s="43">
        <f t="shared" si="0"/>
        <v>22952441</v>
      </c>
      <c r="Y5" s="43">
        <f t="shared" si="0"/>
        <v>-3616179</v>
      </c>
      <c r="Z5" s="44">
        <f>+IF(X5&lt;&gt;0,+(Y5/X5)*100,0)</f>
        <v>-15.755095503785416</v>
      </c>
      <c r="AA5" s="45">
        <f>SUM(AA11:AA18)</f>
        <v>22952441</v>
      </c>
    </row>
    <row r="6" spans="1:27" ht="13.5">
      <c r="A6" s="46" t="s">
        <v>32</v>
      </c>
      <c r="B6" s="47"/>
      <c r="C6" s="9"/>
      <c r="D6" s="10"/>
      <c r="E6" s="11">
        <v>3400000</v>
      </c>
      <c r="F6" s="11">
        <v>400000</v>
      </c>
      <c r="G6" s="11"/>
      <c r="H6" s="11">
        <v>174645</v>
      </c>
      <c r="I6" s="11"/>
      <c r="J6" s="11">
        <v>174645</v>
      </c>
      <c r="K6" s="11">
        <v>262128</v>
      </c>
      <c r="L6" s="11">
        <v>1310738</v>
      </c>
      <c r="M6" s="11">
        <v>2086700</v>
      </c>
      <c r="N6" s="11">
        <v>3659566</v>
      </c>
      <c r="O6" s="11">
        <v>139187</v>
      </c>
      <c r="P6" s="11">
        <v>139659</v>
      </c>
      <c r="Q6" s="11">
        <v>154997</v>
      </c>
      <c r="R6" s="11">
        <v>433843</v>
      </c>
      <c r="S6" s="11"/>
      <c r="T6" s="11"/>
      <c r="U6" s="11">
        <v>1285315</v>
      </c>
      <c r="V6" s="11">
        <v>1285315</v>
      </c>
      <c r="W6" s="11">
        <v>5553369</v>
      </c>
      <c r="X6" s="11">
        <v>400000</v>
      </c>
      <c r="Y6" s="11">
        <v>5153369</v>
      </c>
      <c r="Z6" s="2">
        <v>1288.34</v>
      </c>
      <c r="AA6" s="15">
        <v>400000</v>
      </c>
    </row>
    <row r="7" spans="1:27" ht="13.5">
      <c r="A7" s="46" t="s">
        <v>33</v>
      </c>
      <c r="B7" s="47"/>
      <c r="C7" s="9"/>
      <c r="D7" s="10"/>
      <c r="E7" s="11"/>
      <c r="F7" s="11">
        <v>4200000</v>
      </c>
      <c r="G7" s="11"/>
      <c r="H7" s="11"/>
      <c r="I7" s="11"/>
      <c r="J7" s="11"/>
      <c r="K7" s="11">
        <v>1577578</v>
      </c>
      <c r="L7" s="11"/>
      <c r="M7" s="11"/>
      <c r="N7" s="11">
        <v>1577578</v>
      </c>
      <c r="O7" s="11"/>
      <c r="P7" s="11"/>
      <c r="Q7" s="11"/>
      <c r="R7" s="11"/>
      <c r="S7" s="11"/>
      <c r="T7" s="11"/>
      <c r="U7" s="11"/>
      <c r="V7" s="11"/>
      <c r="W7" s="11">
        <v>1577578</v>
      </c>
      <c r="X7" s="11">
        <v>4200000</v>
      </c>
      <c r="Y7" s="11">
        <v>-2622422</v>
      </c>
      <c r="Z7" s="2">
        <v>-62.44</v>
      </c>
      <c r="AA7" s="15">
        <v>4200000</v>
      </c>
    </row>
    <row r="8" spans="1:27" ht="13.5">
      <c r="A8" s="46" t="s">
        <v>34</v>
      </c>
      <c r="B8" s="47"/>
      <c r="C8" s="9"/>
      <c r="D8" s="10"/>
      <c r="E8" s="11">
        <v>60000000</v>
      </c>
      <c r="F8" s="11">
        <v>10000000</v>
      </c>
      <c r="G8" s="11"/>
      <c r="H8" s="11">
        <v>1265913</v>
      </c>
      <c r="I8" s="11">
        <v>1699632</v>
      </c>
      <c r="J8" s="11">
        <v>2965545</v>
      </c>
      <c r="K8" s="11">
        <v>2528038</v>
      </c>
      <c r="L8" s="11"/>
      <c r="M8" s="11"/>
      <c r="N8" s="11">
        <v>2528038</v>
      </c>
      <c r="O8" s="11"/>
      <c r="P8" s="11">
        <v>1031618</v>
      </c>
      <c r="Q8" s="11"/>
      <c r="R8" s="11">
        <v>1031618</v>
      </c>
      <c r="S8" s="11"/>
      <c r="T8" s="11"/>
      <c r="U8" s="11">
        <v>684172</v>
      </c>
      <c r="V8" s="11">
        <v>684172</v>
      </c>
      <c r="W8" s="11">
        <v>7209373</v>
      </c>
      <c r="X8" s="11">
        <v>10000000</v>
      </c>
      <c r="Y8" s="11">
        <v>-2790627</v>
      </c>
      <c r="Z8" s="2">
        <v>-27.91</v>
      </c>
      <c r="AA8" s="15">
        <v>10000000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8382063</v>
      </c>
      <c r="F10" s="11">
        <v>8352441</v>
      </c>
      <c r="G10" s="11"/>
      <c r="H10" s="11">
        <v>127863</v>
      </c>
      <c r="I10" s="11">
        <v>1200135</v>
      </c>
      <c r="J10" s="11">
        <v>1327998</v>
      </c>
      <c r="K10" s="11">
        <v>428435</v>
      </c>
      <c r="L10" s="11">
        <v>110000</v>
      </c>
      <c r="M10" s="11"/>
      <c r="N10" s="11">
        <v>538435</v>
      </c>
      <c r="O10" s="11"/>
      <c r="P10" s="11"/>
      <c r="Q10" s="11">
        <v>35463</v>
      </c>
      <c r="R10" s="11">
        <v>35463</v>
      </c>
      <c r="S10" s="11">
        <v>974138</v>
      </c>
      <c r="T10" s="11">
        <v>246744</v>
      </c>
      <c r="U10" s="11">
        <v>1180937</v>
      </c>
      <c r="V10" s="11">
        <v>2401819</v>
      </c>
      <c r="W10" s="11">
        <v>4303715</v>
      </c>
      <c r="X10" s="11">
        <v>8352441</v>
      </c>
      <c r="Y10" s="11">
        <v>-4048726</v>
      </c>
      <c r="Z10" s="2">
        <v>-48.47</v>
      </c>
      <c r="AA10" s="15">
        <v>8352441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71782063</v>
      </c>
      <c r="F11" s="51">
        <f t="shared" si="1"/>
        <v>22952441</v>
      </c>
      <c r="G11" s="51">
        <f t="shared" si="1"/>
        <v>0</v>
      </c>
      <c r="H11" s="51">
        <f t="shared" si="1"/>
        <v>1568421</v>
      </c>
      <c r="I11" s="51">
        <f t="shared" si="1"/>
        <v>2899767</v>
      </c>
      <c r="J11" s="51">
        <f t="shared" si="1"/>
        <v>4468188</v>
      </c>
      <c r="K11" s="51">
        <f t="shared" si="1"/>
        <v>4796179</v>
      </c>
      <c r="L11" s="51">
        <f t="shared" si="1"/>
        <v>1420738</v>
      </c>
      <c r="M11" s="51">
        <f t="shared" si="1"/>
        <v>2086700</v>
      </c>
      <c r="N11" s="51">
        <f t="shared" si="1"/>
        <v>8303617</v>
      </c>
      <c r="O11" s="51">
        <f t="shared" si="1"/>
        <v>139187</v>
      </c>
      <c r="P11" s="51">
        <f t="shared" si="1"/>
        <v>1171277</v>
      </c>
      <c r="Q11" s="51">
        <f t="shared" si="1"/>
        <v>190460</v>
      </c>
      <c r="R11" s="51">
        <f t="shared" si="1"/>
        <v>1500924</v>
      </c>
      <c r="S11" s="51">
        <f t="shared" si="1"/>
        <v>974138</v>
      </c>
      <c r="T11" s="51">
        <f t="shared" si="1"/>
        <v>246744</v>
      </c>
      <c r="U11" s="51">
        <f t="shared" si="1"/>
        <v>3150424</v>
      </c>
      <c r="V11" s="51">
        <f t="shared" si="1"/>
        <v>4371306</v>
      </c>
      <c r="W11" s="51">
        <f t="shared" si="1"/>
        <v>18644035</v>
      </c>
      <c r="X11" s="51">
        <f t="shared" si="1"/>
        <v>22952441</v>
      </c>
      <c r="Y11" s="51">
        <f t="shared" si="1"/>
        <v>-4308406</v>
      </c>
      <c r="Z11" s="52">
        <f>+IF(X11&lt;&gt;0,+(Y11/X11)*100,0)</f>
        <v>-18.771014377076494</v>
      </c>
      <c r="AA11" s="53">
        <f>SUM(AA6:AA10)</f>
        <v>22952441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2000000</v>
      </c>
      <c r="F15" s="11"/>
      <c r="G15" s="11"/>
      <c r="H15" s="11"/>
      <c r="I15" s="11"/>
      <c r="J15" s="11"/>
      <c r="K15" s="11">
        <v>15051</v>
      </c>
      <c r="L15" s="11"/>
      <c r="M15" s="11"/>
      <c r="N15" s="11">
        <v>15051</v>
      </c>
      <c r="O15" s="11">
        <v>5030</v>
      </c>
      <c r="P15" s="11">
        <v>453894</v>
      </c>
      <c r="Q15" s="11">
        <v>21646</v>
      </c>
      <c r="R15" s="11">
        <v>480570</v>
      </c>
      <c r="S15" s="11">
        <v>20200</v>
      </c>
      <c r="T15" s="11">
        <v>71800</v>
      </c>
      <c r="U15" s="11">
        <v>104606</v>
      </c>
      <c r="V15" s="11">
        <v>196606</v>
      </c>
      <c r="W15" s="11">
        <v>692227</v>
      </c>
      <c r="X15" s="11"/>
      <c r="Y15" s="11">
        <v>692227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3400000</v>
      </c>
      <c r="F36" s="11">
        <f t="shared" si="4"/>
        <v>400000</v>
      </c>
      <c r="G36" s="11">
        <f t="shared" si="4"/>
        <v>0</v>
      </c>
      <c r="H36" s="11">
        <f t="shared" si="4"/>
        <v>174645</v>
      </c>
      <c r="I36" s="11">
        <f t="shared" si="4"/>
        <v>0</v>
      </c>
      <c r="J36" s="11">
        <f t="shared" si="4"/>
        <v>174645</v>
      </c>
      <c r="K36" s="11">
        <f t="shared" si="4"/>
        <v>262128</v>
      </c>
      <c r="L36" s="11">
        <f t="shared" si="4"/>
        <v>1310738</v>
      </c>
      <c r="M36" s="11">
        <f t="shared" si="4"/>
        <v>2086700</v>
      </c>
      <c r="N36" s="11">
        <f t="shared" si="4"/>
        <v>3659566</v>
      </c>
      <c r="O36" s="11">
        <f t="shared" si="4"/>
        <v>139187</v>
      </c>
      <c r="P36" s="11">
        <f t="shared" si="4"/>
        <v>139659</v>
      </c>
      <c r="Q36" s="11">
        <f t="shared" si="4"/>
        <v>154997</v>
      </c>
      <c r="R36" s="11">
        <f t="shared" si="4"/>
        <v>433843</v>
      </c>
      <c r="S36" s="11">
        <f t="shared" si="4"/>
        <v>0</v>
      </c>
      <c r="T36" s="11">
        <f t="shared" si="4"/>
        <v>0</v>
      </c>
      <c r="U36" s="11">
        <f t="shared" si="4"/>
        <v>1285315</v>
      </c>
      <c r="V36" s="11">
        <f t="shared" si="4"/>
        <v>1285315</v>
      </c>
      <c r="W36" s="11">
        <f t="shared" si="4"/>
        <v>5553369</v>
      </c>
      <c r="X36" s="11">
        <f t="shared" si="4"/>
        <v>400000</v>
      </c>
      <c r="Y36" s="11">
        <f t="shared" si="4"/>
        <v>5153369</v>
      </c>
      <c r="Z36" s="2">
        <f aca="true" t="shared" si="5" ref="Z36:Z49">+IF(X36&lt;&gt;0,+(Y36/X36)*100,0)</f>
        <v>1288.34225</v>
      </c>
      <c r="AA36" s="15">
        <f>AA6+AA21</f>
        <v>400000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4200000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1577578</v>
      </c>
      <c r="L37" s="11">
        <f t="shared" si="4"/>
        <v>0</v>
      </c>
      <c r="M37" s="11">
        <f t="shared" si="4"/>
        <v>0</v>
      </c>
      <c r="N37" s="11">
        <f t="shared" si="4"/>
        <v>1577578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1577578</v>
      </c>
      <c r="X37" s="11">
        <f t="shared" si="4"/>
        <v>4200000</v>
      </c>
      <c r="Y37" s="11">
        <f t="shared" si="4"/>
        <v>-2622422</v>
      </c>
      <c r="Z37" s="2">
        <f t="shared" si="5"/>
        <v>-62.43861904761905</v>
      </c>
      <c r="AA37" s="15">
        <f>AA7+AA22</f>
        <v>4200000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60000000</v>
      </c>
      <c r="F38" s="11">
        <f t="shared" si="4"/>
        <v>10000000</v>
      </c>
      <c r="G38" s="11">
        <f t="shared" si="4"/>
        <v>0</v>
      </c>
      <c r="H38" s="11">
        <f t="shared" si="4"/>
        <v>1265913</v>
      </c>
      <c r="I38" s="11">
        <f t="shared" si="4"/>
        <v>1699632</v>
      </c>
      <c r="J38" s="11">
        <f t="shared" si="4"/>
        <v>2965545</v>
      </c>
      <c r="K38" s="11">
        <f t="shared" si="4"/>
        <v>2528038</v>
      </c>
      <c r="L38" s="11">
        <f t="shared" si="4"/>
        <v>0</v>
      </c>
      <c r="M38" s="11">
        <f t="shared" si="4"/>
        <v>0</v>
      </c>
      <c r="N38" s="11">
        <f t="shared" si="4"/>
        <v>2528038</v>
      </c>
      <c r="O38" s="11">
        <f t="shared" si="4"/>
        <v>0</v>
      </c>
      <c r="P38" s="11">
        <f t="shared" si="4"/>
        <v>1031618</v>
      </c>
      <c r="Q38" s="11">
        <f t="shared" si="4"/>
        <v>0</v>
      </c>
      <c r="R38" s="11">
        <f t="shared" si="4"/>
        <v>1031618</v>
      </c>
      <c r="S38" s="11">
        <f t="shared" si="4"/>
        <v>0</v>
      </c>
      <c r="T38" s="11">
        <f t="shared" si="4"/>
        <v>0</v>
      </c>
      <c r="U38" s="11">
        <f t="shared" si="4"/>
        <v>684172</v>
      </c>
      <c r="V38" s="11">
        <f t="shared" si="4"/>
        <v>684172</v>
      </c>
      <c r="W38" s="11">
        <f t="shared" si="4"/>
        <v>7209373</v>
      </c>
      <c r="X38" s="11">
        <f t="shared" si="4"/>
        <v>10000000</v>
      </c>
      <c r="Y38" s="11">
        <f t="shared" si="4"/>
        <v>-2790627</v>
      </c>
      <c r="Z38" s="2">
        <f t="shared" si="5"/>
        <v>-27.90627</v>
      </c>
      <c r="AA38" s="15">
        <f>AA8+AA23</f>
        <v>10000000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8382063</v>
      </c>
      <c r="F40" s="11">
        <f t="shared" si="4"/>
        <v>8352441</v>
      </c>
      <c r="G40" s="11">
        <f t="shared" si="4"/>
        <v>0</v>
      </c>
      <c r="H40" s="11">
        <f t="shared" si="4"/>
        <v>127863</v>
      </c>
      <c r="I40" s="11">
        <f t="shared" si="4"/>
        <v>1200135</v>
      </c>
      <c r="J40" s="11">
        <f t="shared" si="4"/>
        <v>1327998</v>
      </c>
      <c r="K40" s="11">
        <f t="shared" si="4"/>
        <v>428435</v>
      </c>
      <c r="L40" s="11">
        <f t="shared" si="4"/>
        <v>110000</v>
      </c>
      <c r="M40" s="11">
        <f t="shared" si="4"/>
        <v>0</v>
      </c>
      <c r="N40" s="11">
        <f t="shared" si="4"/>
        <v>538435</v>
      </c>
      <c r="O40" s="11">
        <f t="shared" si="4"/>
        <v>0</v>
      </c>
      <c r="P40" s="11">
        <f t="shared" si="4"/>
        <v>0</v>
      </c>
      <c r="Q40" s="11">
        <f t="shared" si="4"/>
        <v>35463</v>
      </c>
      <c r="R40" s="11">
        <f t="shared" si="4"/>
        <v>35463</v>
      </c>
      <c r="S40" s="11">
        <f t="shared" si="4"/>
        <v>974138</v>
      </c>
      <c r="T40" s="11">
        <f t="shared" si="4"/>
        <v>246744</v>
      </c>
      <c r="U40" s="11">
        <f t="shared" si="4"/>
        <v>1180937</v>
      </c>
      <c r="V40" s="11">
        <f t="shared" si="4"/>
        <v>2401819</v>
      </c>
      <c r="W40" s="11">
        <f t="shared" si="4"/>
        <v>4303715</v>
      </c>
      <c r="X40" s="11">
        <f t="shared" si="4"/>
        <v>8352441</v>
      </c>
      <c r="Y40" s="11">
        <f t="shared" si="4"/>
        <v>-4048726</v>
      </c>
      <c r="Z40" s="2">
        <f t="shared" si="5"/>
        <v>-48.473565991067765</v>
      </c>
      <c r="AA40" s="15">
        <f>AA10+AA25</f>
        <v>8352441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71782063</v>
      </c>
      <c r="F41" s="51">
        <f t="shared" si="6"/>
        <v>22952441</v>
      </c>
      <c r="G41" s="51">
        <f t="shared" si="6"/>
        <v>0</v>
      </c>
      <c r="H41" s="51">
        <f t="shared" si="6"/>
        <v>1568421</v>
      </c>
      <c r="I41" s="51">
        <f t="shared" si="6"/>
        <v>2899767</v>
      </c>
      <c r="J41" s="51">
        <f t="shared" si="6"/>
        <v>4468188</v>
      </c>
      <c r="K41" s="51">
        <f t="shared" si="6"/>
        <v>4796179</v>
      </c>
      <c r="L41" s="51">
        <f t="shared" si="6"/>
        <v>1420738</v>
      </c>
      <c r="M41" s="51">
        <f t="shared" si="6"/>
        <v>2086700</v>
      </c>
      <c r="N41" s="51">
        <f t="shared" si="6"/>
        <v>8303617</v>
      </c>
      <c r="O41" s="51">
        <f t="shared" si="6"/>
        <v>139187</v>
      </c>
      <c r="P41" s="51">
        <f t="shared" si="6"/>
        <v>1171277</v>
      </c>
      <c r="Q41" s="51">
        <f t="shared" si="6"/>
        <v>190460</v>
      </c>
      <c r="R41" s="51">
        <f t="shared" si="6"/>
        <v>1500924</v>
      </c>
      <c r="S41" s="51">
        <f t="shared" si="6"/>
        <v>974138</v>
      </c>
      <c r="T41" s="51">
        <f t="shared" si="6"/>
        <v>246744</v>
      </c>
      <c r="U41" s="51">
        <f t="shared" si="6"/>
        <v>3150424</v>
      </c>
      <c r="V41" s="51">
        <f t="shared" si="6"/>
        <v>4371306</v>
      </c>
      <c r="W41" s="51">
        <f t="shared" si="6"/>
        <v>18644035</v>
      </c>
      <c r="X41" s="51">
        <f t="shared" si="6"/>
        <v>22952441</v>
      </c>
      <c r="Y41" s="51">
        <f t="shared" si="6"/>
        <v>-4308406</v>
      </c>
      <c r="Z41" s="52">
        <f t="shared" si="5"/>
        <v>-18.771014377076494</v>
      </c>
      <c r="AA41" s="53">
        <f>SUM(AA36:AA40)</f>
        <v>22952441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2000000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15051</v>
      </c>
      <c r="L45" s="67">
        <f t="shared" si="7"/>
        <v>0</v>
      </c>
      <c r="M45" s="67">
        <f t="shared" si="7"/>
        <v>0</v>
      </c>
      <c r="N45" s="67">
        <f t="shared" si="7"/>
        <v>15051</v>
      </c>
      <c r="O45" s="67">
        <f t="shared" si="7"/>
        <v>5030</v>
      </c>
      <c r="P45" s="67">
        <f t="shared" si="7"/>
        <v>453894</v>
      </c>
      <c r="Q45" s="67">
        <f t="shared" si="7"/>
        <v>21646</v>
      </c>
      <c r="R45" s="67">
        <f t="shared" si="7"/>
        <v>480570</v>
      </c>
      <c r="S45" s="67">
        <f t="shared" si="7"/>
        <v>20200</v>
      </c>
      <c r="T45" s="67">
        <f t="shared" si="7"/>
        <v>71800</v>
      </c>
      <c r="U45" s="67">
        <f t="shared" si="7"/>
        <v>104606</v>
      </c>
      <c r="V45" s="67">
        <f t="shared" si="7"/>
        <v>196606</v>
      </c>
      <c r="W45" s="67">
        <f t="shared" si="7"/>
        <v>692227</v>
      </c>
      <c r="X45" s="67">
        <f t="shared" si="7"/>
        <v>0</v>
      </c>
      <c r="Y45" s="67">
        <f t="shared" si="7"/>
        <v>692227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73782063</v>
      </c>
      <c r="F49" s="79">
        <f t="shared" si="9"/>
        <v>22952441</v>
      </c>
      <c r="G49" s="79">
        <f t="shared" si="9"/>
        <v>0</v>
      </c>
      <c r="H49" s="79">
        <f t="shared" si="9"/>
        <v>1568421</v>
      </c>
      <c r="I49" s="79">
        <f t="shared" si="9"/>
        <v>2899767</v>
      </c>
      <c r="J49" s="79">
        <f t="shared" si="9"/>
        <v>4468188</v>
      </c>
      <c r="K49" s="79">
        <f t="shared" si="9"/>
        <v>4811230</v>
      </c>
      <c r="L49" s="79">
        <f t="shared" si="9"/>
        <v>1420738</v>
      </c>
      <c r="M49" s="79">
        <f t="shared" si="9"/>
        <v>2086700</v>
      </c>
      <c r="N49" s="79">
        <f t="shared" si="9"/>
        <v>8318668</v>
      </c>
      <c r="O49" s="79">
        <f t="shared" si="9"/>
        <v>144217</v>
      </c>
      <c r="P49" s="79">
        <f t="shared" si="9"/>
        <v>1625171</v>
      </c>
      <c r="Q49" s="79">
        <f t="shared" si="9"/>
        <v>212106</v>
      </c>
      <c r="R49" s="79">
        <f t="shared" si="9"/>
        <v>1981494</v>
      </c>
      <c r="S49" s="79">
        <f t="shared" si="9"/>
        <v>994338</v>
      </c>
      <c r="T49" s="79">
        <f t="shared" si="9"/>
        <v>318544</v>
      </c>
      <c r="U49" s="79">
        <f t="shared" si="9"/>
        <v>3255030</v>
      </c>
      <c r="V49" s="79">
        <f t="shared" si="9"/>
        <v>4567912</v>
      </c>
      <c r="W49" s="79">
        <f t="shared" si="9"/>
        <v>19336262</v>
      </c>
      <c r="X49" s="79">
        <f t="shared" si="9"/>
        <v>22952441</v>
      </c>
      <c r="Y49" s="79">
        <f t="shared" si="9"/>
        <v>-3616179</v>
      </c>
      <c r="Z49" s="80">
        <f t="shared" si="5"/>
        <v>-15.755095503785416</v>
      </c>
      <c r="AA49" s="81">
        <f>SUM(AA41:AA48)</f>
        <v>22952441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490000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490000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490000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99179</v>
      </c>
      <c r="D66" s="13"/>
      <c r="E66" s="14">
        <v>489810</v>
      </c>
      <c r="F66" s="14">
        <v>427156</v>
      </c>
      <c r="G66" s="14">
        <v>460</v>
      </c>
      <c r="H66" s="14">
        <v>1228</v>
      </c>
      <c r="I66" s="14"/>
      <c r="J66" s="14">
        <v>1688</v>
      </c>
      <c r="K66" s="14">
        <v>250</v>
      </c>
      <c r="L66" s="14">
        <v>1451</v>
      </c>
      <c r="M66" s="14">
        <v>9187</v>
      </c>
      <c r="N66" s="14">
        <v>10888</v>
      </c>
      <c r="O66" s="14">
        <v>116830</v>
      </c>
      <c r="P66" s="14">
        <v>1560</v>
      </c>
      <c r="Q66" s="14">
        <v>833</v>
      </c>
      <c r="R66" s="14">
        <v>119223</v>
      </c>
      <c r="S66" s="14">
        <v>186</v>
      </c>
      <c r="T66" s="14">
        <v>25311</v>
      </c>
      <c r="U66" s="14">
        <v>-16217</v>
      </c>
      <c r="V66" s="14">
        <v>9280</v>
      </c>
      <c r="W66" s="14">
        <v>141079</v>
      </c>
      <c r="X66" s="14">
        <v>427156</v>
      </c>
      <c r="Y66" s="14">
        <v>-286077</v>
      </c>
      <c r="Z66" s="2">
        <v>-66.97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99179</v>
      </c>
      <c r="D69" s="78">
        <f t="shared" si="12"/>
        <v>0</v>
      </c>
      <c r="E69" s="79">
        <f t="shared" si="12"/>
        <v>489810</v>
      </c>
      <c r="F69" s="79">
        <f t="shared" si="12"/>
        <v>427156</v>
      </c>
      <c r="G69" s="79">
        <f t="shared" si="12"/>
        <v>460</v>
      </c>
      <c r="H69" s="79">
        <f t="shared" si="12"/>
        <v>1228</v>
      </c>
      <c r="I69" s="79">
        <f t="shared" si="12"/>
        <v>0</v>
      </c>
      <c r="J69" s="79">
        <f t="shared" si="12"/>
        <v>1688</v>
      </c>
      <c r="K69" s="79">
        <f t="shared" si="12"/>
        <v>250</v>
      </c>
      <c r="L69" s="79">
        <f t="shared" si="12"/>
        <v>1451</v>
      </c>
      <c r="M69" s="79">
        <f t="shared" si="12"/>
        <v>9187</v>
      </c>
      <c r="N69" s="79">
        <f t="shared" si="12"/>
        <v>10888</v>
      </c>
      <c r="O69" s="79">
        <f t="shared" si="12"/>
        <v>116830</v>
      </c>
      <c r="P69" s="79">
        <f t="shared" si="12"/>
        <v>1560</v>
      </c>
      <c r="Q69" s="79">
        <f t="shared" si="12"/>
        <v>833</v>
      </c>
      <c r="R69" s="79">
        <f t="shared" si="12"/>
        <v>119223</v>
      </c>
      <c r="S69" s="79">
        <f t="shared" si="12"/>
        <v>186</v>
      </c>
      <c r="T69" s="79">
        <f t="shared" si="12"/>
        <v>25311</v>
      </c>
      <c r="U69" s="79">
        <f t="shared" si="12"/>
        <v>-16217</v>
      </c>
      <c r="V69" s="79">
        <f t="shared" si="12"/>
        <v>9280</v>
      </c>
      <c r="W69" s="79">
        <f t="shared" si="12"/>
        <v>141079</v>
      </c>
      <c r="X69" s="79">
        <f t="shared" si="12"/>
        <v>427156</v>
      </c>
      <c r="Y69" s="79">
        <f t="shared" si="12"/>
        <v>-286077</v>
      </c>
      <c r="Z69" s="80">
        <f>+IF(X69&lt;&gt;0,+(Y69/X69)*100,0)</f>
        <v>-66.97248780305087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58103718</v>
      </c>
      <c r="D5" s="42">
        <f t="shared" si="0"/>
        <v>0</v>
      </c>
      <c r="E5" s="43">
        <f t="shared" si="0"/>
        <v>139780300</v>
      </c>
      <c r="F5" s="43">
        <f t="shared" si="0"/>
        <v>139780300</v>
      </c>
      <c r="G5" s="43">
        <f t="shared" si="0"/>
        <v>0</v>
      </c>
      <c r="H5" s="43">
        <f t="shared" si="0"/>
        <v>382064</v>
      </c>
      <c r="I5" s="43">
        <f t="shared" si="0"/>
        <v>843397</v>
      </c>
      <c r="J5" s="43">
        <f t="shared" si="0"/>
        <v>1225461</v>
      </c>
      <c r="K5" s="43">
        <f t="shared" si="0"/>
        <v>4612797</v>
      </c>
      <c r="L5" s="43">
        <f t="shared" si="0"/>
        <v>0</v>
      </c>
      <c r="M5" s="43">
        <f t="shared" si="0"/>
        <v>1458427</v>
      </c>
      <c r="N5" s="43">
        <f t="shared" si="0"/>
        <v>6071224</v>
      </c>
      <c r="O5" s="43">
        <f t="shared" si="0"/>
        <v>0</v>
      </c>
      <c r="P5" s="43">
        <f t="shared" si="0"/>
        <v>2531138</v>
      </c>
      <c r="Q5" s="43">
        <f t="shared" si="0"/>
        <v>4193695</v>
      </c>
      <c r="R5" s="43">
        <f t="shared" si="0"/>
        <v>6724833</v>
      </c>
      <c r="S5" s="43">
        <f t="shared" si="0"/>
        <v>5997768</v>
      </c>
      <c r="T5" s="43">
        <f t="shared" si="0"/>
        <v>7141186</v>
      </c>
      <c r="U5" s="43">
        <f t="shared" si="0"/>
        <v>8439573</v>
      </c>
      <c r="V5" s="43">
        <f t="shared" si="0"/>
        <v>21578527</v>
      </c>
      <c r="W5" s="43">
        <f t="shared" si="0"/>
        <v>35600045</v>
      </c>
      <c r="X5" s="43">
        <f t="shared" si="0"/>
        <v>139780300</v>
      </c>
      <c r="Y5" s="43">
        <f t="shared" si="0"/>
        <v>-104180255</v>
      </c>
      <c r="Z5" s="44">
        <f>+IF(X5&lt;&gt;0,+(Y5/X5)*100,0)</f>
        <v>-74.53142896388117</v>
      </c>
      <c r="AA5" s="45">
        <f>SUM(AA11:AA18)</f>
        <v>139780300</v>
      </c>
    </row>
    <row r="6" spans="1:27" ht="13.5">
      <c r="A6" s="46" t="s">
        <v>32</v>
      </c>
      <c r="B6" s="47"/>
      <c r="C6" s="9">
        <v>8602990</v>
      </c>
      <c r="D6" s="10"/>
      <c r="E6" s="11">
        <v>15000000</v>
      </c>
      <c r="F6" s="11">
        <v>15000000</v>
      </c>
      <c r="G6" s="11"/>
      <c r="H6" s="11"/>
      <c r="I6" s="11"/>
      <c r="J6" s="11"/>
      <c r="K6" s="11">
        <v>137610</v>
      </c>
      <c r="L6" s="11"/>
      <c r="M6" s="11">
        <v>243748</v>
      </c>
      <c r="N6" s="11">
        <v>381358</v>
      </c>
      <c r="O6" s="11"/>
      <c r="P6" s="11"/>
      <c r="Q6" s="11"/>
      <c r="R6" s="11"/>
      <c r="S6" s="11"/>
      <c r="T6" s="11"/>
      <c r="U6" s="11"/>
      <c r="V6" s="11"/>
      <c r="W6" s="11">
        <v>381358</v>
      </c>
      <c r="X6" s="11">
        <v>15000000</v>
      </c>
      <c r="Y6" s="11">
        <v>-14618642</v>
      </c>
      <c r="Z6" s="2">
        <v>-97.46</v>
      </c>
      <c r="AA6" s="15">
        <v>15000000</v>
      </c>
    </row>
    <row r="7" spans="1:27" ht="13.5">
      <c r="A7" s="46" t="s">
        <v>33</v>
      </c>
      <c r="B7" s="47"/>
      <c r="C7" s="9">
        <v>19792679</v>
      </c>
      <c r="D7" s="10"/>
      <c r="E7" s="11">
        <v>37899000</v>
      </c>
      <c r="F7" s="11">
        <v>37899000</v>
      </c>
      <c r="G7" s="11"/>
      <c r="H7" s="11">
        <v>382064</v>
      </c>
      <c r="I7" s="11">
        <v>843397</v>
      </c>
      <c r="J7" s="11">
        <v>1225461</v>
      </c>
      <c r="K7" s="11">
        <v>1747696</v>
      </c>
      <c r="L7" s="11"/>
      <c r="M7" s="11">
        <v>754344</v>
      </c>
      <c r="N7" s="11">
        <v>2502040</v>
      </c>
      <c r="O7" s="11"/>
      <c r="P7" s="11">
        <v>1789128</v>
      </c>
      <c r="Q7" s="11"/>
      <c r="R7" s="11">
        <v>1789128</v>
      </c>
      <c r="S7" s="11"/>
      <c r="T7" s="11">
        <v>4173608</v>
      </c>
      <c r="U7" s="11">
        <v>1254208</v>
      </c>
      <c r="V7" s="11">
        <v>5427816</v>
      </c>
      <c r="W7" s="11">
        <v>10944445</v>
      </c>
      <c r="X7" s="11">
        <v>37899000</v>
      </c>
      <c r="Y7" s="11">
        <v>-26954555</v>
      </c>
      <c r="Z7" s="2">
        <v>-71.12</v>
      </c>
      <c r="AA7" s="15">
        <v>37899000</v>
      </c>
    </row>
    <row r="8" spans="1:27" ht="13.5">
      <c r="A8" s="46" t="s">
        <v>34</v>
      </c>
      <c r="B8" s="47"/>
      <c r="C8" s="9">
        <v>26474554</v>
      </c>
      <c r="D8" s="10"/>
      <c r="E8" s="11">
        <v>86881300</v>
      </c>
      <c r="F8" s="11">
        <v>86881300</v>
      </c>
      <c r="G8" s="11"/>
      <c r="H8" s="11"/>
      <c r="I8" s="11"/>
      <c r="J8" s="11"/>
      <c r="K8" s="11">
        <v>2727491</v>
      </c>
      <c r="L8" s="11"/>
      <c r="M8" s="11">
        <v>257895</v>
      </c>
      <c r="N8" s="11">
        <v>2985386</v>
      </c>
      <c r="O8" s="11"/>
      <c r="P8" s="11">
        <v>742010</v>
      </c>
      <c r="Q8" s="11">
        <v>464117</v>
      </c>
      <c r="R8" s="11">
        <v>1206127</v>
      </c>
      <c r="S8" s="11">
        <v>5997768</v>
      </c>
      <c r="T8" s="11">
        <v>964767</v>
      </c>
      <c r="U8" s="11">
        <v>6600087</v>
      </c>
      <c r="V8" s="11">
        <v>13562622</v>
      </c>
      <c r="W8" s="11">
        <v>17754135</v>
      </c>
      <c r="X8" s="11">
        <v>86881300</v>
      </c>
      <c r="Y8" s="11">
        <v>-69127165</v>
      </c>
      <c r="Z8" s="2">
        <v>-79.57</v>
      </c>
      <c r="AA8" s="15">
        <v>86881300</v>
      </c>
    </row>
    <row r="9" spans="1:27" ht="13.5">
      <c r="A9" s="46" t="s">
        <v>35</v>
      </c>
      <c r="B9" s="47"/>
      <c r="C9" s="9">
        <v>1671144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3729578</v>
      </c>
      <c r="R9" s="11">
        <v>3729578</v>
      </c>
      <c r="S9" s="11"/>
      <c r="T9" s="11">
        <v>2002811</v>
      </c>
      <c r="U9" s="11">
        <v>314031</v>
      </c>
      <c r="V9" s="11">
        <v>2316842</v>
      </c>
      <c r="W9" s="11">
        <v>6046420</v>
      </c>
      <c r="X9" s="11"/>
      <c r="Y9" s="11">
        <v>6046420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56541367</v>
      </c>
      <c r="D11" s="50">
        <f t="shared" si="1"/>
        <v>0</v>
      </c>
      <c r="E11" s="51">
        <f t="shared" si="1"/>
        <v>139780300</v>
      </c>
      <c r="F11" s="51">
        <f t="shared" si="1"/>
        <v>139780300</v>
      </c>
      <c r="G11" s="51">
        <f t="shared" si="1"/>
        <v>0</v>
      </c>
      <c r="H11" s="51">
        <f t="shared" si="1"/>
        <v>382064</v>
      </c>
      <c r="I11" s="51">
        <f t="shared" si="1"/>
        <v>843397</v>
      </c>
      <c r="J11" s="51">
        <f t="shared" si="1"/>
        <v>1225461</v>
      </c>
      <c r="K11" s="51">
        <f t="shared" si="1"/>
        <v>4612797</v>
      </c>
      <c r="L11" s="51">
        <f t="shared" si="1"/>
        <v>0</v>
      </c>
      <c r="M11" s="51">
        <f t="shared" si="1"/>
        <v>1255987</v>
      </c>
      <c r="N11" s="51">
        <f t="shared" si="1"/>
        <v>5868784</v>
      </c>
      <c r="O11" s="51">
        <f t="shared" si="1"/>
        <v>0</v>
      </c>
      <c r="P11" s="51">
        <f t="shared" si="1"/>
        <v>2531138</v>
      </c>
      <c r="Q11" s="51">
        <f t="shared" si="1"/>
        <v>4193695</v>
      </c>
      <c r="R11" s="51">
        <f t="shared" si="1"/>
        <v>6724833</v>
      </c>
      <c r="S11" s="51">
        <f t="shared" si="1"/>
        <v>5997768</v>
      </c>
      <c r="T11" s="51">
        <f t="shared" si="1"/>
        <v>7141186</v>
      </c>
      <c r="U11" s="51">
        <f t="shared" si="1"/>
        <v>8168326</v>
      </c>
      <c r="V11" s="51">
        <f t="shared" si="1"/>
        <v>21307280</v>
      </c>
      <c r="W11" s="51">
        <f t="shared" si="1"/>
        <v>35126358</v>
      </c>
      <c r="X11" s="51">
        <f t="shared" si="1"/>
        <v>139780300</v>
      </c>
      <c r="Y11" s="51">
        <f t="shared" si="1"/>
        <v>-104653942</v>
      </c>
      <c r="Z11" s="52">
        <f>+IF(X11&lt;&gt;0,+(Y11/X11)*100,0)</f>
        <v>-74.87030862002729</v>
      </c>
      <c r="AA11" s="53">
        <f>SUM(AA6:AA10)</f>
        <v>139780300</v>
      </c>
    </row>
    <row r="12" spans="1:27" ht="13.5">
      <c r="A12" s="54" t="s">
        <v>38</v>
      </c>
      <c r="B12" s="35"/>
      <c r="C12" s="9">
        <v>64500</v>
      </c>
      <c r="D12" s="10"/>
      <c r="E12" s="11"/>
      <c r="F12" s="11"/>
      <c r="G12" s="11"/>
      <c r="H12" s="11"/>
      <c r="I12" s="11"/>
      <c r="J12" s="11"/>
      <c r="K12" s="11"/>
      <c r="L12" s="11"/>
      <c r="M12" s="11">
        <v>202440</v>
      </c>
      <c r="N12" s="11">
        <v>202440</v>
      </c>
      <c r="O12" s="11"/>
      <c r="P12" s="11"/>
      <c r="Q12" s="11"/>
      <c r="R12" s="11"/>
      <c r="S12" s="11"/>
      <c r="T12" s="11"/>
      <c r="U12" s="11">
        <v>271247</v>
      </c>
      <c r="V12" s="11">
        <v>271247</v>
      </c>
      <c r="W12" s="11">
        <v>473687</v>
      </c>
      <c r="X12" s="11"/>
      <c r="Y12" s="11">
        <v>473687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1497851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8602990</v>
      </c>
      <c r="D36" s="10">
        <f t="shared" si="4"/>
        <v>0</v>
      </c>
      <c r="E36" s="11">
        <f t="shared" si="4"/>
        <v>15000000</v>
      </c>
      <c r="F36" s="11">
        <f t="shared" si="4"/>
        <v>15000000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137610</v>
      </c>
      <c r="L36" s="11">
        <f t="shared" si="4"/>
        <v>0</v>
      </c>
      <c r="M36" s="11">
        <f t="shared" si="4"/>
        <v>243748</v>
      </c>
      <c r="N36" s="11">
        <f t="shared" si="4"/>
        <v>381358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381358</v>
      </c>
      <c r="X36" s="11">
        <f t="shared" si="4"/>
        <v>15000000</v>
      </c>
      <c r="Y36" s="11">
        <f t="shared" si="4"/>
        <v>-14618642</v>
      </c>
      <c r="Z36" s="2">
        <f aca="true" t="shared" si="5" ref="Z36:Z49">+IF(X36&lt;&gt;0,+(Y36/X36)*100,0)</f>
        <v>-97.45761333333334</v>
      </c>
      <c r="AA36" s="15">
        <f>AA6+AA21</f>
        <v>15000000</v>
      </c>
    </row>
    <row r="37" spans="1:27" ht="13.5">
      <c r="A37" s="46" t="s">
        <v>33</v>
      </c>
      <c r="B37" s="47"/>
      <c r="C37" s="9">
        <f t="shared" si="4"/>
        <v>19792679</v>
      </c>
      <c r="D37" s="10">
        <f t="shared" si="4"/>
        <v>0</v>
      </c>
      <c r="E37" s="11">
        <f t="shared" si="4"/>
        <v>37899000</v>
      </c>
      <c r="F37" s="11">
        <f t="shared" si="4"/>
        <v>37899000</v>
      </c>
      <c r="G37" s="11">
        <f t="shared" si="4"/>
        <v>0</v>
      </c>
      <c r="H37" s="11">
        <f t="shared" si="4"/>
        <v>382064</v>
      </c>
      <c r="I37" s="11">
        <f t="shared" si="4"/>
        <v>843397</v>
      </c>
      <c r="J37" s="11">
        <f t="shared" si="4"/>
        <v>1225461</v>
      </c>
      <c r="K37" s="11">
        <f t="shared" si="4"/>
        <v>1747696</v>
      </c>
      <c r="L37" s="11">
        <f t="shared" si="4"/>
        <v>0</v>
      </c>
      <c r="M37" s="11">
        <f t="shared" si="4"/>
        <v>754344</v>
      </c>
      <c r="N37" s="11">
        <f t="shared" si="4"/>
        <v>2502040</v>
      </c>
      <c r="O37" s="11">
        <f t="shared" si="4"/>
        <v>0</v>
      </c>
      <c r="P37" s="11">
        <f t="shared" si="4"/>
        <v>1789128</v>
      </c>
      <c r="Q37" s="11">
        <f t="shared" si="4"/>
        <v>0</v>
      </c>
      <c r="R37" s="11">
        <f t="shared" si="4"/>
        <v>1789128</v>
      </c>
      <c r="S37" s="11">
        <f t="shared" si="4"/>
        <v>0</v>
      </c>
      <c r="T37" s="11">
        <f t="shared" si="4"/>
        <v>4173608</v>
      </c>
      <c r="U37" s="11">
        <f t="shared" si="4"/>
        <v>1254208</v>
      </c>
      <c r="V37" s="11">
        <f t="shared" si="4"/>
        <v>5427816</v>
      </c>
      <c r="W37" s="11">
        <f t="shared" si="4"/>
        <v>10944445</v>
      </c>
      <c r="X37" s="11">
        <f t="shared" si="4"/>
        <v>37899000</v>
      </c>
      <c r="Y37" s="11">
        <f t="shared" si="4"/>
        <v>-26954555</v>
      </c>
      <c r="Z37" s="2">
        <f t="shared" si="5"/>
        <v>-71.12207446106757</v>
      </c>
      <c r="AA37" s="15">
        <f>AA7+AA22</f>
        <v>37899000</v>
      </c>
    </row>
    <row r="38" spans="1:27" ht="13.5">
      <c r="A38" s="46" t="s">
        <v>34</v>
      </c>
      <c r="B38" s="47"/>
      <c r="C38" s="9">
        <f t="shared" si="4"/>
        <v>26474554</v>
      </c>
      <c r="D38" s="10">
        <f t="shared" si="4"/>
        <v>0</v>
      </c>
      <c r="E38" s="11">
        <f t="shared" si="4"/>
        <v>86881300</v>
      </c>
      <c r="F38" s="11">
        <f t="shared" si="4"/>
        <v>86881300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2727491</v>
      </c>
      <c r="L38" s="11">
        <f t="shared" si="4"/>
        <v>0</v>
      </c>
      <c r="M38" s="11">
        <f t="shared" si="4"/>
        <v>257895</v>
      </c>
      <c r="N38" s="11">
        <f t="shared" si="4"/>
        <v>2985386</v>
      </c>
      <c r="O38" s="11">
        <f t="shared" si="4"/>
        <v>0</v>
      </c>
      <c r="P38" s="11">
        <f t="shared" si="4"/>
        <v>742010</v>
      </c>
      <c r="Q38" s="11">
        <f t="shared" si="4"/>
        <v>464117</v>
      </c>
      <c r="R38" s="11">
        <f t="shared" si="4"/>
        <v>1206127</v>
      </c>
      <c r="S38" s="11">
        <f t="shared" si="4"/>
        <v>5997768</v>
      </c>
      <c r="T38" s="11">
        <f t="shared" si="4"/>
        <v>964767</v>
      </c>
      <c r="U38" s="11">
        <f t="shared" si="4"/>
        <v>6600087</v>
      </c>
      <c r="V38" s="11">
        <f t="shared" si="4"/>
        <v>13562622</v>
      </c>
      <c r="W38" s="11">
        <f t="shared" si="4"/>
        <v>17754135</v>
      </c>
      <c r="X38" s="11">
        <f t="shared" si="4"/>
        <v>86881300</v>
      </c>
      <c r="Y38" s="11">
        <f t="shared" si="4"/>
        <v>-69127165</v>
      </c>
      <c r="Z38" s="2">
        <f t="shared" si="5"/>
        <v>-79.56506751165095</v>
      </c>
      <c r="AA38" s="15">
        <f>AA8+AA23</f>
        <v>86881300</v>
      </c>
    </row>
    <row r="39" spans="1:27" ht="13.5">
      <c r="A39" s="46" t="s">
        <v>35</v>
      </c>
      <c r="B39" s="47"/>
      <c r="C39" s="9">
        <f t="shared" si="4"/>
        <v>1671144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3729578</v>
      </c>
      <c r="R39" s="11">
        <f t="shared" si="4"/>
        <v>3729578</v>
      </c>
      <c r="S39" s="11">
        <f t="shared" si="4"/>
        <v>0</v>
      </c>
      <c r="T39" s="11">
        <f t="shared" si="4"/>
        <v>2002811</v>
      </c>
      <c r="U39" s="11">
        <f t="shared" si="4"/>
        <v>314031</v>
      </c>
      <c r="V39" s="11">
        <f t="shared" si="4"/>
        <v>2316842</v>
      </c>
      <c r="W39" s="11">
        <f t="shared" si="4"/>
        <v>6046420</v>
      </c>
      <c r="X39" s="11">
        <f t="shared" si="4"/>
        <v>0</v>
      </c>
      <c r="Y39" s="11">
        <f t="shared" si="4"/>
        <v>6046420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56541367</v>
      </c>
      <c r="D41" s="50">
        <f t="shared" si="6"/>
        <v>0</v>
      </c>
      <c r="E41" s="51">
        <f t="shared" si="6"/>
        <v>139780300</v>
      </c>
      <c r="F41" s="51">
        <f t="shared" si="6"/>
        <v>139780300</v>
      </c>
      <c r="G41" s="51">
        <f t="shared" si="6"/>
        <v>0</v>
      </c>
      <c r="H41" s="51">
        <f t="shared" si="6"/>
        <v>382064</v>
      </c>
      <c r="I41" s="51">
        <f t="shared" si="6"/>
        <v>843397</v>
      </c>
      <c r="J41" s="51">
        <f t="shared" si="6"/>
        <v>1225461</v>
      </c>
      <c r="K41" s="51">
        <f t="shared" si="6"/>
        <v>4612797</v>
      </c>
      <c r="L41" s="51">
        <f t="shared" si="6"/>
        <v>0</v>
      </c>
      <c r="M41" s="51">
        <f t="shared" si="6"/>
        <v>1255987</v>
      </c>
      <c r="N41" s="51">
        <f t="shared" si="6"/>
        <v>5868784</v>
      </c>
      <c r="O41" s="51">
        <f t="shared" si="6"/>
        <v>0</v>
      </c>
      <c r="P41" s="51">
        <f t="shared" si="6"/>
        <v>2531138</v>
      </c>
      <c r="Q41" s="51">
        <f t="shared" si="6"/>
        <v>4193695</v>
      </c>
      <c r="R41" s="51">
        <f t="shared" si="6"/>
        <v>6724833</v>
      </c>
      <c r="S41" s="51">
        <f t="shared" si="6"/>
        <v>5997768</v>
      </c>
      <c r="T41" s="51">
        <f t="shared" si="6"/>
        <v>7141186</v>
      </c>
      <c r="U41" s="51">
        <f t="shared" si="6"/>
        <v>8168326</v>
      </c>
      <c r="V41" s="51">
        <f t="shared" si="6"/>
        <v>21307280</v>
      </c>
      <c r="W41" s="51">
        <f t="shared" si="6"/>
        <v>35126358</v>
      </c>
      <c r="X41" s="51">
        <f t="shared" si="6"/>
        <v>139780300</v>
      </c>
      <c r="Y41" s="51">
        <f t="shared" si="6"/>
        <v>-104653942</v>
      </c>
      <c r="Z41" s="52">
        <f t="shared" si="5"/>
        <v>-74.87030862002729</v>
      </c>
      <c r="AA41" s="53">
        <f>SUM(AA36:AA40)</f>
        <v>139780300</v>
      </c>
    </row>
    <row r="42" spans="1:27" ht="13.5">
      <c r="A42" s="54" t="s">
        <v>38</v>
      </c>
      <c r="B42" s="35"/>
      <c r="C42" s="65">
        <f aca="true" t="shared" si="7" ref="C42:Y48">C12+C27</f>
        <v>64500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202440</v>
      </c>
      <c r="N42" s="67">
        <f t="shared" si="7"/>
        <v>202440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271247</v>
      </c>
      <c r="V42" s="67">
        <f t="shared" si="7"/>
        <v>271247</v>
      </c>
      <c r="W42" s="67">
        <f t="shared" si="7"/>
        <v>473687</v>
      </c>
      <c r="X42" s="67">
        <f t="shared" si="7"/>
        <v>0</v>
      </c>
      <c r="Y42" s="67">
        <f t="shared" si="7"/>
        <v>473687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1497851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58103718</v>
      </c>
      <c r="D49" s="78">
        <f t="shared" si="9"/>
        <v>0</v>
      </c>
      <c r="E49" s="79">
        <f t="shared" si="9"/>
        <v>139780300</v>
      </c>
      <c r="F49" s="79">
        <f t="shared" si="9"/>
        <v>139780300</v>
      </c>
      <c r="G49" s="79">
        <f t="shared" si="9"/>
        <v>0</v>
      </c>
      <c r="H49" s="79">
        <f t="shared" si="9"/>
        <v>382064</v>
      </c>
      <c r="I49" s="79">
        <f t="shared" si="9"/>
        <v>843397</v>
      </c>
      <c r="J49" s="79">
        <f t="shared" si="9"/>
        <v>1225461</v>
      </c>
      <c r="K49" s="79">
        <f t="shared" si="9"/>
        <v>4612797</v>
      </c>
      <c r="L49" s="79">
        <f t="shared" si="9"/>
        <v>0</v>
      </c>
      <c r="M49" s="79">
        <f t="shared" si="9"/>
        <v>1458427</v>
      </c>
      <c r="N49" s="79">
        <f t="shared" si="9"/>
        <v>6071224</v>
      </c>
      <c r="O49" s="79">
        <f t="shared" si="9"/>
        <v>0</v>
      </c>
      <c r="P49" s="79">
        <f t="shared" si="9"/>
        <v>2531138</v>
      </c>
      <c r="Q49" s="79">
        <f t="shared" si="9"/>
        <v>4193695</v>
      </c>
      <c r="R49" s="79">
        <f t="shared" si="9"/>
        <v>6724833</v>
      </c>
      <c r="S49" s="79">
        <f t="shared" si="9"/>
        <v>5997768</v>
      </c>
      <c r="T49" s="79">
        <f t="shared" si="9"/>
        <v>7141186</v>
      </c>
      <c r="U49" s="79">
        <f t="shared" si="9"/>
        <v>8439573</v>
      </c>
      <c r="V49" s="79">
        <f t="shared" si="9"/>
        <v>21578527</v>
      </c>
      <c r="W49" s="79">
        <f t="shared" si="9"/>
        <v>35600045</v>
      </c>
      <c r="X49" s="79">
        <f t="shared" si="9"/>
        <v>139780300</v>
      </c>
      <c r="Y49" s="79">
        <f t="shared" si="9"/>
        <v>-104180255</v>
      </c>
      <c r="Z49" s="80">
        <f t="shared" si="5"/>
        <v>-74.53142896388117</v>
      </c>
      <c r="AA49" s="81">
        <f>SUM(AA41:AA48)</f>
        <v>139780300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15805592</v>
      </c>
      <c r="D51" s="66">
        <f t="shared" si="10"/>
        <v>0</v>
      </c>
      <c r="E51" s="67">
        <f t="shared" si="10"/>
        <v>21963800</v>
      </c>
      <c r="F51" s="67">
        <f t="shared" si="10"/>
        <v>21963800</v>
      </c>
      <c r="G51" s="67">
        <f t="shared" si="10"/>
        <v>744561</v>
      </c>
      <c r="H51" s="67">
        <f t="shared" si="10"/>
        <v>1481635</v>
      </c>
      <c r="I51" s="67">
        <f t="shared" si="10"/>
        <v>2056864</v>
      </c>
      <c r="J51" s="67">
        <f t="shared" si="10"/>
        <v>4283060</v>
      </c>
      <c r="K51" s="67">
        <f t="shared" si="10"/>
        <v>1169369</v>
      </c>
      <c r="L51" s="67">
        <f t="shared" si="10"/>
        <v>0</v>
      </c>
      <c r="M51" s="67">
        <f t="shared" si="10"/>
        <v>1125066</v>
      </c>
      <c r="N51" s="67">
        <f t="shared" si="10"/>
        <v>2294435</v>
      </c>
      <c r="O51" s="67">
        <f t="shared" si="10"/>
        <v>1090965</v>
      </c>
      <c r="P51" s="67">
        <f t="shared" si="10"/>
        <v>1370309</v>
      </c>
      <c r="Q51" s="67">
        <f t="shared" si="10"/>
        <v>1348897</v>
      </c>
      <c r="R51" s="67">
        <f t="shared" si="10"/>
        <v>3810171</v>
      </c>
      <c r="S51" s="67">
        <f t="shared" si="10"/>
        <v>1089639</v>
      </c>
      <c r="T51" s="67">
        <f t="shared" si="10"/>
        <v>1181947</v>
      </c>
      <c r="U51" s="67">
        <f t="shared" si="10"/>
        <v>3183761</v>
      </c>
      <c r="V51" s="67">
        <f t="shared" si="10"/>
        <v>5455347</v>
      </c>
      <c r="W51" s="67">
        <f t="shared" si="10"/>
        <v>15843013</v>
      </c>
      <c r="X51" s="67">
        <f t="shared" si="10"/>
        <v>21963800</v>
      </c>
      <c r="Y51" s="67">
        <f t="shared" si="10"/>
        <v>-6120787</v>
      </c>
      <c r="Z51" s="69">
        <f>+IF(X51&lt;&gt;0,+(Y51/X51)*100,0)</f>
        <v>-27.867613983008404</v>
      </c>
      <c r="AA51" s="68">
        <f>SUM(AA57:AA61)</f>
        <v>21963800</v>
      </c>
    </row>
    <row r="52" spans="1:27" ht="13.5">
      <c r="A52" s="84" t="s">
        <v>32</v>
      </c>
      <c r="B52" s="47"/>
      <c r="C52" s="9">
        <v>418327</v>
      </c>
      <c r="D52" s="10"/>
      <c r="E52" s="11">
        <v>1811949</v>
      </c>
      <c r="F52" s="11">
        <v>1811949</v>
      </c>
      <c r="G52" s="11">
        <v>1188</v>
      </c>
      <c r="H52" s="11">
        <v>4349</v>
      </c>
      <c r="I52" s="11">
        <v>18036</v>
      </c>
      <c r="J52" s="11">
        <v>23573</v>
      </c>
      <c r="K52" s="11">
        <v>2332</v>
      </c>
      <c r="L52" s="11"/>
      <c r="M52" s="11">
        <v>187264</v>
      </c>
      <c r="N52" s="11">
        <v>189596</v>
      </c>
      <c r="O52" s="11">
        <v>110563</v>
      </c>
      <c r="P52" s="11">
        <v>167778</v>
      </c>
      <c r="Q52" s="11">
        <v>171532</v>
      </c>
      <c r="R52" s="11">
        <v>449873</v>
      </c>
      <c r="S52" s="11">
        <v>5239</v>
      </c>
      <c r="T52" s="11">
        <v>18050</v>
      </c>
      <c r="U52" s="11">
        <v>317407</v>
      </c>
      <c r="V52" s="11">
        <v>340696</v>
      </c>
      <c r="W52" s="11">
        <v>1003738</v>
      </c>
      <c r="X52" s="11">
        <v>1811949</v>
      </c>
      <c r="Y52" s="11">
        <v>-808211</v>
      </c>
      <c r="Z52" s="2">
        <v>-44.6</v>
      </c>
      <c r="AA52" s="15">
        <v>1811949</v>
      </c>
    </row>
    <row r="53" spans="1:27" ht="13.5">
      <c r="A53" s="84" t="s">
        <v>33</v>
      </c>
      <c r="B53" s="47"/>
      <c r="C53" s="9">
        <v>5082501</v>
      </c>
      <c r="D53" s="10"/>
      <c r="E53" s="11">
        <v>7730700</v>
      </c>
      <c r="F53" s="11">
        <v>7730700</v>
      </c>
      <c r="G53" s="11">
        <v>421251</v>
      </c>
      <c r="H53" s="11">
        <v>455243</v>
      </c>
      <c r="I53" s="11">
        <v>614317</v>
      </c>
      <c r="J53" s="11">
        <v>1490811</v>
      </c>
      <c r="K53" s="11">
        <v>471606</v>
      </c>
      <c r="L53" s="11"/>
      <c r="M53" s="11">
        <v>184597</v>
      </c>
      <c r="N53" s="11">
        <v>656203</v>
      </c>
      <c r="O53" s="11">
        <v>329930</v>
      </c>
      <c r="P53" s="11">
        <v>693209</v>
      </c>
      <c r="Q53" s="11">
        <v>328246</v>
      </c>
      <c r="R53" s="11">
        <v>1351385</v>
      </c>
      <c r="S53" s="11">
        <v>553319</v>
      </c>
      <c r="T53" s="11">
        <v>690905</v>
      </c>
      <c r="U53" s="11">
        <v>2226711</v>
      </c>
      <c r="V53" s="11">
        <v>3470935</v>
      </c>
      <c r="W53" s="11">
        <v>6969334</v>
      </c>
      <c r="X53" s="11">
        <v>7730700</v>
      </c>
      <c r="Y53" s="11">
        <v>-761366</v>
      </c>
      <c r="Z53" s="2">
        <v>-9.85</v>
      </c>
      <c r="AA53" s="15">
        <v>7730700</v>
      </c>
    </row>
    <row r="54" spans="1:27" ht="13.5">
      <c r="A54" s="84" t="s">
        <v>34</v>
      </c>
      <c r="B54" s="47"/>
      <c r="C54" s="9">
        <v>3920040</v>
      </c>
      <c r="D54" s="10"/>
      <c r="E54" s="11">
        <v>3612249</v>
      </c>
      <c r="F54" s="11">
        <v>3612249</v>
      </c>
      <c r="G54" s="11">
        <v>21885</v>
      </c>
      <c r="H54" s="11">
        <v>25625</v>
      </c>
      <c r="I54" s="11">
        <v>117933</v>
      </c>
      <c r="J54" s="11">
        <v>165443</v>
      </c>
      <c r="K54" s="11">
        <v>398442</v>
      </c>
      <c r="L54" s="11"/>
      <c r="M54" s="11">
        <v>119538</v>
      </c>
      <c r="N54" s="11">
        <v>517980</v>
      </c>
      <c r="O54" s="11">
        <v>131989</v>
      </c>
      <c r="P54" s="11">
        <v>58515</v>
      </c>
      <c r="Q54" s="11">
        <v>43807</v>
      </c>
      <c r="R54" s="11">
        <v>234311</v>
      </c>
      <c r="S54" s="11">
        <v>148239</v>
      </c>
      <c r="T54" s="11">
        <v>110488</v>
      </c>
      <c r="U54" s="11">
        <v>224590</v>
      </c>
      <c r="V54" s="11">
        <v>483317</v>
      </c>
      <c r="W54" s="11">
        <v>1401051</v>
      </c>
      <c r="X54" s="11">
        <v>3612249</v>
      </c>
      <c r="Y54" s="11">
        <v>-2211198</v>
      </c>
      <c r="Z54" s="2">
        <v>-61.21</v>
      </c>
      <c r="AA54" s="15">
        <v>3612249</v>
      </c>
    </row>
    <row r="55" spans="1:27" ht="13.5">
      <c r="A55" s="84" t="s">
        <v>35</v>
      </c>
      <c r="B55" s="47"/>
      <c r="C55" s="9">
        <v>467253</v>
      </c>
      <c r="D55" s="10"/>
      <c r="E55" s="11">
        <v>762481</v>
      </c>
      <c r="F55" s="11">
        <v>762481</v>
      </c>
      <c r="G55" s="11">
        <v>1163</v>
      </c>
      <c r="H55" s="11">
        <v>6552</v>
      </c>
      <c r="I55" s="11">
        <v>8119</v>
      </c>
      <c r="J55" s="11">
        <v>15834</v>
      </c>
      <c r="K55" s="11">
        <v>23489</v>
      </c>
      <c r="L55" s="11"/>
      <c r="M55" s="11">
        <v>75746</v>
      </c>
      <c r="N55" s="11">
        <v>99235</v>
      </c>
      <c r="O55" s="11">
        <v>155923</v>
      </c>
      <c r="P55" s="11">
        <v>54750</v>
      </c>
      <c r="Q55" s="11">
        <v>71567</v>
      </c>
      <c r="R55" s="11">
        <v>282240</v>
      </c>
      <c r="S55" s="11">
        <v>76318</v>
      </c>
      <c r="T55" s="11">
        <v>184282</v>
      </c>
      <c r="U55" s="11">
        <v>-41895</v>
      </c>
      <c r="V55" s="11">
        <v>218705</v>
      </c>
      <c r="W55" s="11">
        <v>616014</v>
      </c>
      <c r="X55" s="11">
        <v>762481</v>
      </c>
      <c r="Y55" s="11">
        <v>-146467</v>
      </c>
      <c r="Z55" s="2">
        <v>-19.21</v>
      </c>
      <c r="AA55" s="15">
        <v>762481</v>
      </c>
    </row>
    <row r="56" spans="1:27" ht="13.5">
      <c r="A56" s="84" t="s">
        <v>36</v>
      </c>
      <c r="B56" s="47"/>
      <c r="C56" s="9">
        <v>694</v>
      </c>
      <c r="D56" s="10"/>
      <c r="E56" s="11">
        <v>5295</v>
      </c>
      <c r="F56" s="11">
        <v>5295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5295</v>
      </c>
      <c r="Y56" s="11">
        <v>-5295</v>
      </c>
      <c r="Z56" s="2">
        <v>-100</v>
      </c>
      <c r="AA56" s="15">
        <v>5295</v>
      </c>
    </row>
    <row r="57" spans="1:27" ht="13.5">
      <c r="A57" s="85" t="s">
        <v>37</v>
      </c>
      <c r="B57" s="47"/>
      <c r="C57" s="49">
        <f aca="true" t="shared" si="11" ref="C57:Y57">SUM(C52:C56)</f>
        <v>9888815</v>
      </c>
      <c r="D57" s="50">
        <f t="shared" si="11"/>
        <v>0</v>
      </c>
      <c r="E57" s="51">
        <f t="shared" si="11"/>
        <v>13922674</v>
      </c>
      <c r="F57" s="51">
        <f t="shared" si="11"/>
        <v>13922674</v>
      </c>
      <c r="G57" s="51">
        <f t="shared" si="11"/>
        <v>445487</v>
      </c>
      <c r="H57" s="51">
        <f t="shared" si="11"/>
        <v>491769</v>
      </c>
      <c r="I57" s="51">
        <f t="shared" si="11"/>
        <v>758405</v>
      </c>
      <c r="J57" s="51">
        <f t="shared" si="11"/>
        <v>1695661</v>
      </c>
      <c r="K57" s="51">
        <f t="shared" si="11"/>
        <v>895869</v>
      </c>
      <c r="L57" s="51">
        <f t="shared" si="11"/>
        <v>0</v>
      </c>
      <c r="M57" s="51">
        <f t="shared" si="11"/>
        <v>567145</v>
      </c>
      <c r="N57" s="51">
        <f t="shared" si="11"/>
        <v>1463014</v>
      </c>
      <c r="O57" s="51">
        <f t="shared" si="11"/>
        <v>728405</v>
      </c>
      <c r="P57" s="51">
        <f t="shared" si="11"/>
        <v>974252</v>
      </c>
      <c r="Q57" s="51">
        <f t="shared" si="11"/>
        <v>615152</v>
      </c>
      <c r="R57" s="51">
        <f t="shared" si="11"/>
        <v>2317809</v>
      </c>
      <c r="S57" s="51">
        <f t="shared" si="11"/>
        <v>783115</v>
      </c>
      <c r="T57" s="51">
        <f t="shared" si="11"/>
        <v>1003725</v>
      </c>
      <c r="U57" s="51">
        <f t="shared" si="11"/>
        <v>2726813</v>
      </c>
      <c r="V57" s="51">
        <f t="shared" si="11"/>
        <v>4513653</v>
      </c>
      <c r="W57" s="51">
        <f t="shared" si="11"/>
        <v>9990137</v>
      </c>
      <c r="X57" s="51">
        <f t="shared" si="11"/>
        <v>13922674</v>
      </c>
      <c r="Y57" s="51">
        <f t="shared" si="11"/>
        <v>-3932537</v>
      </c>
      <c r="Z57" s="52">
        <f>+IF(X57&lt;&gt;0,+(Y57/X57)*100,0)</f>
        <v>-28.24555828858738</v>
      </c>
      <c r="AA57" s="53">
        <f>SUM(AA52:AA56)</f>
        <v>13922674</v>
      </c>
    </row>
    <row r="58" spans="1:27" ht="13.5">
      <c r="A58" s="86" t="s">
        <v>38</v>
      </c>
      <c r="B58" s="35"/>
      <c r="C58" s="9">
        <v>495964</v>
      </c>
      <c r="D58" s="10"/>
      <c r="E58" s="11">
        <v>841889</v>
      </c>
      <c r="F58" s="11">
        <v>841889</v>
      </c>
      <c r="G58" s="11">
        <v>2800</v>
      </c>
      <c r="H58" s="11">
        <v>58980</v>
      </c>
      <c r="I58" s="11">
        <v>305887</v>
      </c>
      <c r="J58" s="11">
        <v>367667</v>
      </c>
      <c r="K58" s="11">
        <v>29800</v>
      </c>
      <c r="L58" s="11"/>
      <c r="M58" s="11">
        <v>16800</v>
      </c>
      <c r="N58" s="11">
        <v>46600</v>
      </c>
      <c r="O58" s="11">
        <v>58890</v>
      </c>
      <c r="P58" s="11">
        <v>62671</v>
      </c>
      <c r="Q58" s="11">
        <v>131528</v>
      </c>
      <c r="R58" s="11">
        <v>253089</v>
      </c>
      <c r="S58" s="11">
        <v>29268</v>
      </c>
      <c r="T58" s="11">
        <v>26169</v>
      </c>
      <c r="U58" s="11">
        <v>11842</v>
      </c>
      <c r="V58" s="11">
        <v>67279</v>
      </c>
      <c r="W58" s="11">
        <v>734635</v>
      </c>
      <c r="X58" s="11">
        <v>841889</v>
      </c>
      <c r="Y58" s="11">
        <v>-107254</v>
      </c>
      <c r="Z58" s="2">
        <v>-12.74</v>
      </c>
      <c r="AA58" s="15">
        <v>841889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5420813</v>
      </c>
      <c r="D61" s="10"/>
      <c r="E61" s="11">
        <v>7199237</v>
      </c>
      <c r="F61" s="11">
        <v>7199237</v>
      </c>
      <c r="G61" s="11">
        <v>296274</v>
      </c>
      <c r="H61" s="11">
        <v>930886</v>
      </c>
      <c r="I61" s="11">
        <v>992572</v>
      </c>
      <c r="J61" s="11">
        <v>2219732</v>
      </c>
      <c r="K61" s="11">
        <v>243700</v>
      </c>
      <c r="L61" s="11"/>
      <c r="M61" s="11">
        <v>541121</v>
      </c>
      <c r="N61" s="11">
        <v>784821</v>
      </c>
      <c r="O61" s="11">
        <v>303670</v>
      </c>
      <c r="P61" s="11">
        <v>333386</v>
      </c>
      <c r="Q61" s="11">
        <v>602217</v>
      </c>
      <c r="R61" s="11">
        <v>1239273</v>
      </c>
      <c r="S61" s="11">
        <v>277256</v>
      </c>
      <c r="T61" s="11">
        <v>152053</v>
      </c>
      <c r="U61" s="11">
        <v>445106</v>
      </c>
      <c r="V61" s="11">
        <v>874415</v>
      </c>
      <c r="W61" s="11">
        <v>5118241</v>
      </c>
      <c r="X61" s="11">
        <v>7199237</v>
      </c>
      <c r="Y61" s="11">
        <v>-2080996</v>
      </c>
      <c r="Z61" s="2">
        <v>-28.91</v>
      </c>
      <c r="AA61" s="15">
        <v>7199237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744560</v>
      </c>
      <c r="H68" s="11">
        <v>1481633</v>
      </c>
      <c r="I68" s="11">
        <v>2056865</v>
      </c>
      <c r="J68" s="11">
        <v>4283058</v>
      </c>
      <c r="K68" s="11">
        <v>1169369</v>
      </c>
      <c r="L68" s="11">
        <v>1403432</v>
      </c>
      <c r="M68" s="11">
        <v>1125068</v>
      </c>
      <c r="N68" s="11">
        <v>3697869</v>
      </c>
      <c r="O68" s="11">
        <v>1090965</v>
      </c>
      <c r="P68" s="11">
        <v>1370311</v>
      </c>
      <c r="Q68" s="11">
        <v>1348899</v>
      </c>
      <c r="R68" s="11">
        <v>3810175</v>
      </c>
      <c r="S68" s="11">
        <v>1089639</v>
      </c>
      <c r="T68" s="11"/>
      <c r="U68" s="11">
        <v>3025881</v>
      </c>
      <c r="V68" s="11">
        <v>4115520</v>
      </c>
      <c r="W68" s="11">
        <v>15906622</v>
      </c>
      <c r="X68" s="11"/>
      <c r="Y68" s="11">
        <v>15906622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744560</v>
      </c>
      <c r="H69" s="79">
        <f t="shared" si="12"/>
        <v>1481633</v>
      </c>
      <c r="I69" s="79">
        <f t="shared" si="12"/>
        <v>2056865</v>
      </c>
      <c r="J69" s="79">
        <f t="shared" si="12"/>
        <v>4283058</v>
      </c>
      <c r="K69" s="79">
        <f t="shared" si="12"/>
        <v>1169369</v>
      </c>
      <c r="L69" s="79">
        <f t="shared" si="12"/>
        <v>1403432</v>
      </c>
      <c r="M69" s="79">
        <f t="shared" si="12"/>
        <v>1125068</v>
      </c>
      <c r="N69" s="79">
        <f t="shared" si="12"/>
        <v>3697869</v>
      </c>
      <c r="O69" s="79">
        <f t="shared" si="12"/>
        <v>1090965</v>
      </c>
      <c r="P69" s="79">
        <f t="shared" si="12"/>
        <v>1370311</v>
      </c>
      <c r="Q69" s="79">
        <f t="shared" si="12"/>
        <v>1348899</v>
      </c>
      <c r="R69" s="79">
        <f t="shared" si="12"/>
        <v>3810175</v>
      </c>
      <c r="S69" s="79">
        <f t="shared" si="12"/>
        <v>1089639</v>
      </c>
      <c r="T69" s="79">
        <f t="shared" si="12"/>
        <v>0</v>
      </c>
      <c r="U69" s="79">
        <f t="shared" si="12"/>
        <v>3025881</v>
      </c>
      <c r="V69" s="79">
        <f t="shared" si="12"/>
        <v>4115520</v>
      </c>
      <c r="W69" s="79">
        <f t="shared" si="12"/>
        <v>15906622</v>
      </c>
      <c r="X69" s="79">
        <f t="shared" si="12"/>
        <v>0</v>
      </c>
      <c r="Y69" s="79">
        <f t="shared" si="12"/>
        <v>15906622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98092000</v>
      </c>
      <c r="D5" s="42">
        <f t="shared" si="0"/>
        <v>0</v>
      </c>
      <c r="E5" s="43">
        <f t="shared" si="0"/>
        <v>92260000</v>
      </c>
      <c r="F5" s="43">
        <f t="shared" si="0"/>
        <v>99571656</v>
      </c>
      <c r="G5" s="43">
        <f t="shared" si="0"/>
        <v>240492</v>
      </c>
      <c r="H5" s="43">
        <f t="shared" si="0"/>
        <v>6977263</v>
      </c>
      <c r="I5" s="43">
        <f t="shared" si="0"/>
        <v>8023756</v>
      </c>
      <c r="J5" s="43">
        <f t="shared" si="0"/>
        <v>15241511</v>
      </c>
      <c r="K5" s="43">
        <f t="shared" si="0"/>
        <v>5445444</v>
      </c>
      <c r="L5" s="43">
        <f t="shared" si="0"/>
        <v>4318720</v>
      </c>
      <c r="M5" s="43">
        <f t="shared" si="0"/>
        <v>11587321</v>
      </c>
      <c r="N5" s="43">
        <f t="shared" si="0"/>
        <v>21351485</v>
      </c>
      <c r="O5" s="43">
        <f t="shared" si="0"/>
        <v>2598984</v>
      </c>
      <c r="P5" s="43">
        <f t="shared" si="0"/>
        <v>11907250</v>
      </c>
      <c r="Q5" s="43">
        <f t="shared" si="0"/>
        <v>982992</v>
      </c>
      <c r="R5" s="43">
        <f t="shared" si="0"/>
        <v>15489226</v>
      </c>
      <c r="S5" s="43">
        <f t="shared" si="0"/>
        <v>15238429</v>
      </c>
      <c r="T5" s="43">
        <f t="shared" si="0"/>
        <v>16836959</v>
      </c>
      <c r="U5" s="43">
        <f t="shared" si="0"/>
        <v>16836959</v>
      </c>
      <c r="V5" s="43">
        <f t="shared" si="0"/>
        <v>48912347</v>
      </c>
      <c r="W5" s="43">
        <f t="shared" si="0"/>
        <v>100994569</v>
      </c>
      <c r="X5" s="43">
        <f t="shared" si="0"/>
        <v>99571656</v>
      </c>
      <c r="Y5" s="43">
        <f t="shared" si="0"/>
        <v>1422913</v>
      </c>
      <c r="Z5" s="44">
        <f>+IF(X5&lt;&gt;0,+(Y5/X5)*100,0)</f>
        <v>1.4290341821773056</v>
      </c>
      <c r="AA5" s="45">
        <f>SUM(AA11:AA18)</f>
        <v>99571656</v>
      </c>
    </row>
    <row r="6" spans="1:27" ht="13.5">
      <c r="A6" s="46" t="s">
        <v>32</v>
      </c>
      <c r="B6" s="47"/>
      <c r="C6" s="9">
        <v>58642848</v>
      </c>
      <c r="D6" s="10"/>
      <c r="E6" s="11">
        <v>28144000</v>
      </c>
      <c r="F6" s="11">
        <v>16904803</v>
      </c>
      <c r="G6" s="11"/>
      <c r="H6" s="11">
        <v>5554927</v>
      </c>
      <c r="I6" s="11">
        <v>2936428</v>
      </c>
      <c r="J6" s="11">
        <v>8491355</v>
      </c>
      <c r="K6" s="11">
        <v>790911</v>
      </c>
      <c r="L6" s="11"/>
      <c r="M6" s="11">
        <v>1037324</v>
      </c>
      <c r="N6" s="11">
        <v>1828235</v>
      </c>
      <c r="O6" s="11">
        <v>220875</v>
      </c>
      <c r="P6" s="11">
        <v>10366111</v>
      </c>
      <c r="Q6" s="11">
        <v>326159</v>
      </c>
      <c r="R6" s="11">
        <v>10913145</v>
      </c>
      <c r="S6" s="11">
        <v>145000</v>
      </c>
      <c r="T6" s="11"/>
      <c r="U6" s="11"/>
      <c r="V6" s="11">
        <v>145000</v>
      </c>
      <c r="W6" s="11">
        <v>21377735</v>
      </c>
      <c r="X6" s="11">
        <v>16904803</v>
      </c>
      <c r="Y6" s="11">
        <v>4472932</v>
      </c>
      <c r="Z6" s="2">
        <v>26.46</v>
      </c>
      <c r="AA6" s="15">
        <v>16904803</v>
      </c>
    </row>
    <row r="7" spans="1:27" ht="13.5">
      <c r="A7" s="46" t="s">
        <v>33</v>
      </c>
      <c r="B7" s="47"/>
      <c r="C7" s="9"/>
      <c r="D7" s="10"/>
      <c r="E7" s="11"/>
      <c r="F7" s="11">
        <v>8706840</v>
      </c>
      <c r="G7" s="11"/>
      <c r="H7" s="11"/>
      <c r="I7" s="11">
        <v>833265</v>
      </c>
      <c r="J7" s="11">
        <v>833265</v>
      </c>
      <c r="K7" s="11">
        <v>467126</v>
      </c>
      <c r="L7" s="11"/>
      <c r="M7" s="11"/>
      <c r="N7" s="11">
        <v>467126</v>
      </c>
      <c r="O7" s="11"/>
      <c r="P7" s="11"/>
      <c r="Q7" s="11"/>
      <c r="R7" s="11"/>
      <c r="S7" s="11"/>
      <c r="T7" s="11"/>
      <c r="U7" s="11"/>
      <c r="V7" s="11"/>
      <c r="W7" s="11">
        <v>1300391</v>
      </c>
      <c r="X7" s="11">
        <v>8706840</v>
      </c>
      <c r="Y7" s="11">
        <v>-7406449</v>
      </c>
      <c r="Z7" s="2">
        <v>-85.06</v>
      </c>
      <c r="AA7" s="15">
        <v>8706840</v>
      </c>
    </row>
    <row r="8" spans="1:27" ht="13.5">
      <c r="A8" s="46" t="s">
        <v>34</v>
      </c>
      <c r="B8" s="47"/>
      <c r="C8" s="9">
        <v>12107382</v>
      </c>
      <c r="D8" s="10"/>
      <c r="E8" s="11">
        <v>37662510</v>
      </c>
      <c r="F8" s="11">
        <v>35237138</v>
      </c>
      <c r="G8" s="11"/>
      <c r="H8" s="11">
        <v>1130368</v>
      </c>
      <c r="I8" s="11">
        <v>2249192</v>
      </c>
      <c r="J8" s="11">
        <v>3379560</v>
      </c>
      <c r="K8" s="11">
        <v>2307485</v>
      </c>
      <c r="L8" s="11">
        <v>3771668</v>
      </c>
      <c r="M8" s="11">
        <v>3519046</v>
      </c>
      <c r="N8" s="11">
        <v>9598199</v>
      </c>
      <c r="O8" s="11">
        <v>37600</v>
      </c>
      <c r="P8" s="11"/>
      <c r="Q8" s="11">
        <v>15554</v>
      </c>
      <c r="R8" s="11">
        <v>53154</v>
      </c>
      <c r="S8" s="11">
        <v>11336686</v>
      </c>
      <c r="T8" s="11">
        <v>16632266</v>
      </c>
      <c r="U8" s="11">
        <v>16632266</v>
      </c>
      <c r="V8" s="11">
        <v>44601218</v>
      </c>
      <c r="W8" s="11">
        <v>57632131</v>
      </c>
      <c r="X8" s="11">
        <v>35237138</v>
      </c>
      <c r="Y8" s="11">
        <v>22394993</v>
      </c>
      <c r="Z8" s="2">
        <v>63.56</v>
      </c>
      <c r="AA8" s="15">
        <v>35237138</v>
      </c>
    </row>
    <row r="9" spans="1:27" ht="13.5">
      <c r="A9" s="46" t="s">
        <v>35</v>
      </c>
      <c r="B9" s="47"/>
      <c r="C9" s="9">
        <v>9890384</v>
      </c>
      <c r="D9" s="10"/>
      <c r="E9" s="11">
        <v>12258354</v>
      </c>
      <c r="F9" s="11">
        <v>29716693</v>
      </c>
      <c r="G9" s="11"/>
      <c r="H9" s="11"/>
      <c r="I9" s="11"/>
      <c r="J9" s="11"/>
      <c r="K9" s="11">
        <v>1408024</v>
      </c>
      <c r="L9" s="11">
        <v>356347</v>
      </c>
      <c r="M9" s="11">
        <v>5210751</v>
      </c>
      <c r="N9" s="11">
        <v>6975122</v>
      </c>
      <c r="O9" s="11">
        <v>798559</v>
      </c>
      <c r="P9" s="11">
        <v>1353850</v>
      </c>
      <c r="Q9" s="11">
        <v>401979</v>
      </c>
      <c r="R9" s="11">
        <v>2554388</v>
      </c>
      <c r="S9" s="11">
        <v>3145360</v>
      </c>
      <c r="T9" s="11"/>
      <c r="U9" s="11"/>
      <c r="V9" s="11">
        <v>3145360</v>
      </c>
      <c r="W9" s="11">
        <v>12674870</v>
      </c>
      <c r="X9" s="11">
        <v>29716693</v>
      </c>
      <c r="Y9" s="11">
        <v>-17041823</v>
      </c>
      <c r="Z9" s="2">
        <v>-57.35</v>
      </c>
      <c r="AA9" s="15">
        <v>29716693</v>
      </c>
    </row>
    <row r="10" spans="1:27" ht="13.5">
      <c r="A10" s="46" t="s">
        <v>36</v>
      </c>
      <c r="B10" s="47"/>
      <c r="C10" s="9">
        <v>17451386</v>
      </c>
      <c r="D10" s="10"/>
      <c r="E10" s="11">
        <v>6280000</v>
      </c>
      <c r="F10" s="11">
        <v>957691</v>
      </c>
      <c r="G10" s="11"/>
      <c r="H10" s="11"/>
      <c r="I10" s="11">
        <v>188171</v>
      </c>
      <c r="J10" s="11">
        <v>188171</v>
      </c>
      <c r="K10" s="11"/>
      <c r="L10" s="11"/>
      <c r="M10" s="11">
        <v>1664772</v>
      </c>
      <c r="N10" s="11">
        <v>1664772</v>
      </c>
      <c r="O10" s="11">
        <v>25178</v>
      </c>
      <c r="P10" s="11"/>
      <c r="Q10" s="11"/>
      <c r="R10" s="11">
        <v>25178</v>
      </c>
      <c r="S10" s="11"/>
      <c r="T10" s="11"/>
      <c r="U10" s="11"/>
      <c r="V10" s="11"/>
      <c r="W10" s="11">
        <v>1878121</v>
      </c>
      <c r="X10" s="11">
        <v>957691</v>
      </c>
      <c r="Y10" s="11">
        <v>920430</v>
      </c>
      <c r="Z10" s="2">
        <v>96.11</v>
      </c>
      <c r="AA10" s="15">
        <v>957691</v>
      </c>
    </row>
    <row r="11" spans="1:27" ht="13.5">
      <c r="A11" s="48" t="s">
        <v>37</v>
      </c>
      <c r="B11" s="47"/>
      <c r="C11" s="49">
        <f aca="true" t="shared" si="1" ref="C11:Y11">SUM(C6:C10)</f>
        <v>98092000</v>
      </c>
      <c r="D11" s="50">
        <f t="shared" si="1"/>
        <v>0</v>
      </c>
      <c r="E11" s="51">
        <f t="shared" si="1"/>
        <v>84344864</v>
      </c>
      <c r="F11" s="51">
        <f t="shared" si="1"/>
        <v>91523165</v>
      </c>
      <c r="G11" s="51">
        <f t="shared" si="1"/>
        <v>0</v>
      </c>
      <c r="H11" s="51">
        <f t="shared" si="1"/>
        <v>6685295</v>
      </c>
      <c r="I11" s="51">
        <f t="shared" si="1"/>
        <v>6207056</v>
      </c>
      <c r="J11" s="51">
        <f t="shared" si="1"/>
        <v>12892351</v>
      </c>
      <c r="K11" s="51">
        <f t="shared" si="1"/>
        <v>4973546</v>
      </c>
      <c r="L11" s="51">
        <f t="shared" si="1"/>
        <v>4128015</v>
      </c>
      <c r="M11" s="51">
        <f t="shared" si="1"/>
        <v>11431893</v>
      </c>
      <c r="N11" s="51">
        <f t="shared" si="1"/>
        <v>20533454</v>
      </c>
      <c r="O11" s="51">
        <f t="shared" si="1"/>
        <v>1082212</v>
      </c>
      <c r="P11" s="51">
        <f t="shared" si="1"/>
        <v>11719961</v>
      </c>
      <c r="Q11" s="51">
        <f t="shared" si="1"/>
        <v>743692</v>
      </c>
      <c r="R11" s="51">
        <f t="shared" si="1"/>
        <v>13545865</v>
      </c>
      <c r="S11" s="51">
        <f t="shared" si="1"/>
        <v>14627046</v>
      </c>
      <c r="T11" s="51">
        <f t="shared" si="1"/>
        <v>16632266</v>
      </c>
      <c r="U11" s="51">
        <f t="shared" si="1"/>
        <v>16632266</v>
      </c>
      <c r="V11" s="51">
        <f t="shared" si="1"/>
        <v>47891578</v>
      </c>
      <c r="W11" s="51">
        <f t="shared" si="1"/>
        <v>94863248</v>
      </c>
      <c r="X11" s="51">
        <f t="shared" si="1"/>
        <v>91523165</v>
      </c>
      <c r="Y11" s="51">
        <f t="shared" si="1"/>
        <v>3340083</v>
      </c>
      <c r="Z11" s="52">
        <f>+IF(X11&lt;&gt;0,+(Y11/X11)*100,0)</f>
        <v>3.6494400078930838</v>
      </c>
      <c r="AA11" s="53">
        <f>SUM(AA6:AA10)</f>
        <v>91523165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7915136</v>
      </c>
      <c r="F15" s="11">
        <v>8048491</v>
      </c>
      <c r="G15" s="11">
        <v>234892</v>
      </c>
      <c r="H15" s="11">
        <v>272006</v>
      </c>
      <c r="I15" s="11">
        <v>1816700</v>
      </c>
      <c r="J15" s="11">
        <v>2323598</v>
      </c>
      <c r="K15" s="11">
        <v>467695</v>
      </c>
      <c r="L15" s="11">
        <v>185793</v>
      </c>
      <c r="M15" s="11">
        <v>155428</v>
      </c>
      <c r="N15" s="11">
        <v>808916</v>
      </c>
      <c r="O15" s="11">
        <v>1516772</v>
      </c>
      <c r="P15" s="11">
        <v>187289</v>
      </c>
      <c r="Q15" s="11">
        <v>239300</v>
      </c>
      <c r="R15" s="11">
        <v>1943361</v>
      </c>
      <c r="S15" s="11">
        <v>611383</v>
      </c>
      <c r="T15" s="11">
        <v>204693</v>
      </c>
      <c r="U15" s="11">
        <v>204693</v>
      </c>
      <c r="V15" s="11">
        <v>1020769</v>
      </c>
      <c r="W15" s="11">
        <v>6096644</v>
      </c>
      <c r="X15" s="11">
        <v>8048491</v>
      </c>
      <c r="Y15" s="11">
        <v>-1951847</v>
      </c>
      <c r="Z15" s="2">
        <v>-24.25</v>
      </c>
      <c r="AA15" s="15">
        <v>8048491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>
        <v>5600</v>
      </c>
      <c r="H18" s="18">
        <v>19962</v>
      </c>
      <c r="I18" s="18"/>
      <c r="J18" s="18">
        <v>25562</v>
      </c>
      <c r="K18" s="18">
        <v>4203</v>
      </c>
      <c r="L18" s="18">
        <v>4912</v>
      </c>
      <c r="M18" s="18"/>
      <c r="N18" s="18">
        <v>9115</v>
      </c>
      <c r="O18" s="18"/>
      <c r="P18" s="18"/>
      <c r="Q18" s="18"/>
      <c r="R18" s="18"/>
      <c r="S18" s="18"/>
      <c r="T18" s="18"/>
      <c r="U18" s="18"/>
      <c r="V18" s="18"/>
      <c r="W18" s="18">
        <v>34677</v>
      </c>
      <c r="X18" s="18"/>
      <c r="Y18" s="18">
        <v>34677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58642848</v>
      </c>
      <c r="D36" s="10">
        <f t="shared" si="4"/>
        <v>0</v>
      </c>
      <c r="E36" s="11">
        <f t="shared" si="4"/>
        <v>28144000</v>
      </c>
      <c r="F36" s="11">
        <f t="shared" si="4"/>
        <v>16904803</v>
      </c>
      <c r="G36" s="11">
        <f t="shared" si="4"/>
        <v>0</v>
      </c>
      <c r="H36" s="11">
        <f t="shared" si="4"/>
        <v>5554927</v>
      </c>
      <c r="I36" s="11">
        <f t="shared" si="4"/>
        <v>2936428</v>
      </c>
      <c r="J36" s="11">
        <f t="shared" si="4"/>
        <v>8491355</v>
      </c>
      <c r="K36" s="11">
        <f t="shared" si="4"/>
        <v>790911</v>
      </c>
      <c r="L36" s="11">
        <f t="shared" si="4"/>
        <v>0</v>
      </c>
      <c r="M36" s="11">
        <f t="shared" si="4"/>
        <v>1037324</v>
      </c>
      <c r="N36" s="11">
        <f t="shared" si="4"/>
        <v>1828235</v>
      </c>
      <c r="O36" s="11">
        <f t="shared" si="4"/>
        <v>220875</v>
      </c>
      <c r="P36" s="11">
        <f t="shared" si="4"/>
        <v>10366111</v>
      </c>
      <c r="Q36" s="11">
        <f t="shared" si="4"/>
        <v>326159</v>
      </c>
      <c r="R36" s="11">
        <f t="shared" si="4"/>
        <v>10913145</v>
      </c>
      <c r="S36" s="11">
        <f t="shared" si="4"/>
        <v>145000</v>
      </c>
      <c r="T36" s="11">
        <f t="shared" si="4"/>
        <v>0</v>
      </c>
      <c r="U36" s="11">
        <f t="shared" si="4"/>
        <v>0</v>
      </c>
      <c r="V36" s="11">
        <f t="shared" si="4"/>
        <v>145000</v>
      </c>
      <c r="W36" s="11">
        <f t="shared" si="4"/>
        <v>21377735</v>
      </c>
      <c r="X36" s="11">
        <f t="shared" si="4"/>
        <v>16904803</v>
      </c>
      <c r="Y36" s="11">
        <f t="shared" si="4"/>
        <v>4472932</v>
      </c>
      <c r="Z36" s="2">
        <f aca="true" t="shared" si="5" ref="Z36:Z49">+IF(X36&lt;&gt;0,+(Y36/X36)*100,0)</f>
        <v>26.45953342372579</v>
      </c>
      <c r="AA36" s="15">
        <f>AA6+AA21</f>
        <v>16904803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8706840</v>
      </c>
      <c r="G37" s="11">
        <f t="shared" si="4"/>
        <v>0</v>
      </c>
      <c r="H37" s="11">
        <f t="shared" si="4"/>
        <v>0</v>
      </c>
      <c r="I37" s="11">
        <f t="shared" si="4"/>
        <v>833265</v>
      </c>
      <c r="J37" s="11">
        <f t="shared" si="4"/>
        <v>833265</v>
      </c>
      <c r="K37" s="11">
        <f t="shared" si="4"/>
        <v>467126</v>
      </c>
      <c r="L37" s="11">
        <f t="shared" si="4"/>
        <v>0</v>
      </c>
      <c r="M37" s="11">
        <f t="shared" si="4"/>
        <v>0</v>
      </c>
      <c r="N37" s="11">
        <f t="shared" si="4"/>
        <v>467126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1300391</v>
      </c>
      <c r="X37" s="11">
        <f t="shared" si="4"/>
        <v>8706840</v>
      </c>
      <c r="Y37" s="11">
        <f t="shared" si="4"/>
        <v>-7406449</v>
      </c>
      <c r="Z37" s="2">
        <f t="shared" si="5"/>
        <v>-85.0647192322358</v>
      </c>
      <c r="AA37" s="15">
        <f>AA7+AA22</f>
        <v>8706840</v>
      </c>
    </row>
    <row r="38" spans="1:27" ht="13.5">
      <c r="A38" s="46" t="s">
        <v>34</v>
      </c>
      <c r="B38" s="47"/>
      <c r="C38" s="9">
        <f t="shared" si="4"/>
        <v>12107382</v>
      </c>
      <c r="D38" s="10">
        <f t="shared" si="4"/>
        <v>0</v>
      </c>
      <c r="E38" s="11">
        <f t="shared" si="4"/>
        <v>37662510</v>
      </c>
      <c r="F38" s="11">
        <f t="shared" si="4"/>
        <v>35237138</v>
      </c>
      <c r="G38" s="11">
        <f t="shared" si="4"/>
        <v>0</v>
      </c>
      <c r="H38" s="11">
        <f t="shared" si="4"/>
        <v>1130368</v>
      </c>
      <c r="I38" s="11">
        <f t="shared" si="4"/>
        <v>2249192</v>
      </c>
      <c r="J38" s="11">
        <f t="shared" si="4"/>
        <v>3379560</v>
      </c>
      <c r="K38" s="11">
        <f t="shared" si="4"/>
        <v>2307485</v>
      </c>
      <c r="L38" s="11">
        <f t="shared" si="4"/>
        <v>3771668</v>
      </c>
      <c r="M38" s="11">
        <f t="shared" si="4"/>
        <v>3519046</v>
      </c>
      <c r="N38" s="11">
        <f t="shared" si="4"/>
        <v>9598199</v>
      </c>
      <c r="O38" s="11">
        <f t="shared" si="4"/>
        <v>37600</v>
      </c>
      <c r="P38" s="11">
        <f t="shared" si="4"/>
        <v>0</v>
      </c>
      <c r="Q38" s="11">
        <f t="shared" si="4"/>
        <v>15554</v>
      </c>
      <c r="R38" s="11">
        <f t="shared" si="4"/>
        <v>53154</v>
      </c>
      <c r="S38" s="11">
        <f t="shared" si="4"/>
        <v>11336686</v>
      </c>
      <c r="T38" s="11">
        <f t="shared" si="4"/>
        <v>16632266</v>
      </c>
      <c r="U38" s="11">
        <f t="shared" si="4"/>
        <v>16632266</v>
      </c>
      <c r="V38" s="11">
        <f t="shared" si="4"/>
        <v>44601218</v>
      </c>
      <c r="W38" s="11">
        <f t="shared" si="4"/>
        <v>57632131</v>
      </c>
      <c r="X38" s="11">
        <f t="shared" si="4"/>
        <v>35237138</v>
      </c>
      <c r="Y38" s="11">
        <f t="shared" si="4"/>
        <v>22394993</v>
      </c>
      <c r="Z38" s="2">
        <f t="shared" si="5"/>
        <v>63.55508497880844</v>
      </c>
      <c r="AA38" s="15">
        <f>AA8+AA23</f>
        <v>35237138</v>
      </c>
    </row>
    <row r="39" spans="1:27" ht="13.5">
      <c r="A39" s="46" t="s">
        <v>35</v>
      </c>
      <c r="B39" s="47"/>
      <c r="C39" s="9">
        <f t="shared" si="4"/>
        <v>9890384</v>
      </c>
      <c r="D39" s="10">
        <f t="shared" si="4"/>
        <v>0</v>
      </c>
      <c r="E39" s="11">
        <f t="shared" si="4"/>
        <v>12258354</v>
      </c>
      <c r="F39" s="11">
        <f t="shared" si="4"/>
        <v>29716693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1408024</v>
      </c>
      <c r="L39" s="11">
        <f t="shared" si="4"/>
        <v>356347</v>
      </c>
      <c r="M39" s="11">
        <f t="shared" si="4"/>
        <v>5210751</v>
      </c>
      <c r="N39" s="11">
        <f t="shared" si="4"/>
        <v>6975122</v>
      </c>
      <c r="O39" s="11">
        <f t="shared" si="4"/>
        <v>798559</v>
      </c>
      <c r="P39" s="11">
        <f t="shared" si="4"/>
        <v>1353850</v>
      </c>
      <c r="Q39" s="11">
        <f t="shared" si="4"/>
        <v>401979</v>
      </c>
      <c r="R39" s="11">
        <f t="shared" si="4"/>
        <v>2554388</v>
      </c>
      <c r="S39" s="11">
        <f t="shared" si="4"/>
        <v>3145360</v>
      </c>
      <c r="T39" s="11">
        <f t="shared" si="4"/>
        <v>0</v>
      </c>
      <c r="U39" s="11">
        <f t="shared" si="4"/>
        <v>0</v>
      </c>
      <c r="V39" s="11">
        <f t="shared" si="4"/>
        <v>3145360</v>
      </c>
      <c r="W39" s="11">
        <f t="shared" si="4"/>
        <v>12674870</v>
      </c>
      <c r="X39" s="11">
        <f t="shared" si="4"/>
        <v>29716693</v>
      </c>
      <c r="Y39" s="11">
        <f t="shared" si="4"/>
        <v>-17041823</v>
      </c>
      <c r="Z39" s="2">
        <f t="shared" si="5"/>
        <v>-57.34764295609879</v>
      </c>
      <c r="AA39" s="15">
        <f>AA9+AA24</f>
        <v>29716693</v>
      </c>
    </row>
    <row r="40" spans="1:27" ht="13.5">
      <c r="A40" s="46" t="s">
        <v>36</v>
      </c>
      <c r="B40" s="47"/>
      <c r="C40" s="9">
        <f t="shared" si="4"/>
        <v>17451386</v>
      </c>
      <c r="D40" s="10">
        <f t="shared" si="4"/>
        <v>0</v>
      </c>
      <c r="E40" s="11">
        <f t="shared" si="4"/>
        <v>6280000</v>
      </c>
      <c r="F40" s="11">
        <f t="shared" si="4"/>
        <v>957691</v>
      </c>
      <c r="G40" s="11">
        <f t="shared" si="4"/>
        <v>0</v>
      </c>
      <c r="H40" s="11">
        <f t="shared" si="4"/>
        <v>0</v>
      </c>
      <c r="I40" s="11">
        <f t="shared" si="4"/>
        <v>188171</v>
      </c>
      <c r="J40" s="11">
        <f t="shared" si="4"/>
        <v>188171</v>
      </c>
      <c r="K40" s="11">
        <f t="shared" si="4"/>
        <v>0</v>
      </c>
      <c r="L40" s="11">
        <f t="shared" si="4"/>
        <v>0</v>
      </c>
      <c r="M40" s="11">
        <f t="shared" si="4"/>
        <v>1664772</v>
      </c>
      <c r="N40" s="11">
        <f t="shared" si="4"/>
        <v>1664772</v>
      </c>
      <c r="O40" s="11">
        <f t="shared" si="4"/>
        <v>25178</v>
      </c>
      <c r="P40" s="11">
        <f t="shared" si="4"/>
        <v>0</v>
      </c>
      <c r="Q40" s="11">
        <f t="shared" si="4"/>
        <v>0</v>
      </c>
      <c r="R40" s="11">
        <f t="shared" si="4"/>
        <v>25178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1878121</v>
      </c>
      <c r="X40" s="11">
        <f t="shared" si="4"/>
        <v>957691</v>
      </c>
      <c r="Y40" s="11">
        <f t="shared" si="4"/>
        <v>920430</v>
      </c>
      <c r="Z40" s="2">
        <f t="shared" si="5"/>
        <v>96.10928786007177</v>
      </c>
      <c r="AA40" s="15">
        <f>AA10+AA25</f>
        <v>957691</v>
      </c>
    </row>
    <row r="41" spans="1:27" ht="13.5">
      <c r="A41" s="48" t="s">
        <v>37</v>
      </c>
      <c r="B41" s="47"/>
      <c r="C41" s="49">
        <f aca="true" t="shared" si="6" ref="C41:Y41">SUM(C36:C40)</f>
        <v>98092000</v>
      </c>
      <c r="D41" s="50">
        <f t="shared" si="6"/>
        <v>0</v>
      </c>
      <c r="E41" s="51">
        <f t="shared" si="6"/>
        <v>84344864</v>
      </c>
      <c r="F41" s="51">
        <f t="shared" si="6"/>
        <v>91523165</v>
      </c>
      <c r="G41" s="51">
        <f t="shared" si="6"/>
        <v>0</v>
      </c>
      <c r="H41" s="51">
        <f t="shared" si="6"/>
        <v>6685295</v>
      </c>
      <c r="I41" s="51">
        <f t="shared" si="6"/>
        <v>6207056</v>
      </c>
      <c r="J41" s="51">
        <f t="shared" si="6"/>
        <v>12892351</v>
      </c>
      <c r="K41" s="51">
        <f t="shared" si="6"/>
        <v>4973546</v>
      </c>
      <c r="L41" s="51">
        <f t="shared" si="6"/>
        <v>4128015</v>
      </c>
      <c r="M41" s="51">
        <f t="shared" si="6"/>
        <v>11431893</v>
      </c>
      <c r="N41" s="51">
        <f t="shared" si="6"/>
        <v>20533454</v>
      </c>
      <c r="O41" s="51">
        <f t="shared" si="6"/>
        <v>1082212</v>
      </c>
      <c r="P41" s="51">
        <f t="shared" si="6"/>
        <v>11719961</v>
      </c>
      <c r="Q41" s="51">
        <f t="shared" si="6"/>
        <v>743692</v>
      </c>
      <c r="R41" s="51">
        <f t="shared" si="6"/>
        <v>13545865</v>
      </c>
      <c r="S41" s="51">
        <f t="shared" si="6"/>
        <v>14627046</v>
      </c>
      <c r="T41" s="51">
        <f t="shared" si="6"/>
        <v>16632266</v>
      </c>
      <c r="U41" s="51">
        <f t="shared" si="6"/>
        <v>16632266</v>
      </c>
      <c r="V41" s="51">
        <f t="shared" si="6"/>
        <v>47891578</v>
      </c>
      <c r="W41" s="51">
        <f t="shared" si="6"/>
        <v>94863248</v>
      </c>
      <c r="X41" s="51">
        <f t="shared" si="6"/>
        <v>91523165</v>
      </c>
      <c r="Y41" s="51">
        <f t="shared" si="6"/>
        <v>3340083</v>
      </c>
      <c r="Z41" s="52">
        <f t="shared" si="5"/>
        <v>3.6494400078930838</v>
      </c>
      <c r="AA41" s="53">
        <f>SUM(AA36:AA40)</f>
        <v>91523165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7915136</v>
      </c>
      <c r="F45" s="67">
        <f t="shared" si="7"/>
        <v>8048491</v>
      </c>
      <c r="G45" s="67">
        <f t="shared" si="7"/>
        <v>234892</v>
      </c>
      <c r="H45" s="67">
        <f t="shared" si="7"/>
        <v>272006</v>
      </c>
      <c r="I45" s="67">
        <f t="shared" si="7"/>
        <v>1816700</v>
      </c>
      <c r="J45" s="67">
        <f t="shared" si="7"/>
        <v>2323598</v>
      </c>
      <c r="K45" s="67">
        <f t="shared" si="7"/>
        <v>467695</v>
      </c>
      <c r="L45" s="67">
        <f t="shared" si="7"/>
        <v>185793</v>
      </c>
      <c r="M45" s="67">
        <f t="shared" si="7"/>
        <v>155428</v>
      </c>
      <c r="N45" s="67">
        <f t="shared" si="7"/>
        <v>808916</v>
      </c>
      <c r="O45" s="67">
        <f t="shared" si="7"/>
        <v>1516772</v>
      </c>
      <c r="P45" s="67">
        <f t="shared" si="7"/>
        <v>187289</v>
      </c>
      <c r="Q45" s="67">
        <f t="shared" si="7"/>
        <v>239300</v>
      </c>
      <c r="R45" s="67">
        <f t="shared" si="7"/>
        <v>1943361</v>
      </c>
      <c r="S45" s="67">
        <f t="shared" si="7"/>
        <v>611383</v>
      </c>
      <c r="T45" s="67">
        <f t="shared" si="7"/>
        <v>204693</v>
      </c>
      <c r="U45" s="67">
        <f t="shared" si="7"/>
        <v>204693</v>
      </c>
      <c r="V45" s="67">
        <f t="shared" si="7"/>
        <v>1020769</v>
      </c>
      <c r="W45" s="67">
        <f t="shared" si="7"/>
        <v>6096644</v>
      </c>
      <c r="X45" s="67">
        <f t="shared" si="7"/>
        <v>8048491</v>
      </c>
      <c r="Y45" s="67">
        <f t="shared" si="7"/>
        <v>-1951847</v>
      </c>
      <c r="Z45" s="69">
        <f t="shared" si="5"/>
        <v>-24.251092533991773</v>
      </c>
      <c r="AA45" s="68">
        <f t="shared" si="8"/>
        <v>8048491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5600</v>
      </c>
      <c r="H48" s="67">
        <f t="shared" si="7"/>
        <v>19962</v>
      </c>
      <c r="I48" s="67">
        <f t="shared" si="7"/>
        <v>0</v>
      </c>
      <c r="J48" s="67">
        <f t="shared" si="7"/>
        <v>25562</v>
      </c>
      <c r="K48" s="67">
        <f t="shared" si="7"/>
        <v>4203</v>
      </c>
      <c r="L48" s="67">
        <f t="shared" si="7"/>
        <v>4912</v>
      </c>
      <c r="M48" s="67">
        <f t="shared" si="7"/>
        <v>0</v>
      </c>
      <c r="N48" s="67">
        <f t="shared" si="7"/>
        <v>9115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34677</v>
      </c>
      <c r="X48" s="67">
        <f t="shared" si="7"/>
        <v>0</v>
      </c>
      <c r="Y48" s="67">
        <f t="shared" si="7"/>
        <v>34677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98092000</v>
      </c>
      <c r="D49" s="78">
        <f t="shared" si="9"/>
        <v>0</v>
      </c>
      <c r="E49" s="79">
        <f t="shared" si="9"/>
        <v>92260000</v>
      </c>
      <c r="F49" s="79">
        <f t="shared" si="9"/>
        <v>99571656</v>
      </c>
      <c r="G49" s="79">
        <f t="shared" si="9"/>
        <v>240492</v>
      </c>
      <c r="H49" s="79">
        <f t="shared" si="9"/>
        <v>6977263</v>
      </c>
      <c r="I49" s="79">
        <f t="shared" si="9"/>
        <v>8023756</v>
      </c>
      <c r="J49" s="79">
        <f t="shared" si="9"/>
        <v>15241511</v>
      </c>
      <c r="K49" s="79">
        <f t="shared" si="9"/>
        <v>5445444</v>
      </c>
      <c r="L49" s="79">
        <f t="shared" si="9"/>
        <v>4318720</v>
      </c>
      <c r="M49" s="79">
        <f t="shared" si="9"/>
        <v>11587321</v>
      </c>
      <c r="N49" s="79">
        <f t="shared" si="9"/>
        <v>21351485</v>
      </c>
      <c r="O49" s="79">
        <f t="shared" si="9"/>
        <v>2598984</v>
      </c>
      <c r="P49" s="79">
        <f t="shared" si="9"/>
        <v>11907250</v>
      </c>
      <c r="Q49" s="79">
        <f t="shared" si="9"/>
        <v>982992</v>
      </c>
      <c r="R49" s="79">
        <f t="shared" si="9"/>
        <v>15489226</v>
      </c>
      <c r="S49" s="79">
        <f t="shared" si="9"/>
        <v>15238429</v>
      </c>
      <c r="T49" s="79">
        <f t="shared" si="9"/>
        <v>16836959</v>
      </c>
      <c r="U49" s="79">
        <f t="shared" si="9"/>
        <v>16836959</v>
      </c>
      <c r="V49" s="79">
        <f t="shared" si="9"/>
        <v>48912347</v>
      </c>
      <c r="W49" s="79">
        <f t="shared" si="9"/>
        <v>100994569</v>
      </c>
      <c r="X49" s="79">
        <f t="shared" si="9"/>
        <v>99571656</v>
      </c>
      <c r="Y49" s="79">
        <f t="shared" si="9"/>
        <v>1422913</v>
      </c>
      <c r="Z49" s="80">
        <f t="shared" si="5"/>
        <v>1.4290341821773056</v>
      </c>
      <c r="AA49" s="81">
        <f>SUM(AA41:AA48)</f>
        <v>99571656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1070391</v>
      </c>
      <c r="H65" s="11"/>
      <c r="I65" s="11"/>
      <c r="J65" s="11">
        <v>1070391</v>
      </c>
      <c r="K65" s="11"/>
      <c r="L65" s="11"/>
      <c r="M65" s="11"/>
      <c r="N65" s="11"/>
      <c r="O65" s="11"/>
      <c r="P65" s="11"/>
      <c r="Q65" s="11">
        <v>812625</v>
      </c>
      <c r="R65" s="11">
        <v>812625</v>
      </c>
      <c r="S65" s="11"/>
      <c r="T65" s="11"/>
      <c r="U65" s="11"/>
      <c r="V65" s="11"/>
      <c r="W65" s="11">
        <v>1883016</v>
      </c>
      <c r="X65" s="11"/>
      <c r="Y65" s="11">
        <v>1883016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574429</v>
      </c>
      <c r="I66" s="14">
        <v>970561</v>
      </c>
      <c r="J66" s="14">
        <v>1544990</v>
      </c>
      <c r="K66" s="14">
        <v>1060096</v>
      </c>
      <c r="L66" s="14">
        <v>778177</v>
      </c>
      <c r="M66" s="14">
        <v>1599581</v>
      </c>
      <c r="N66" s="14">
        <v>3437854</v>
      </c>
      <c r="O66" s="14">
        <v>998772</v>
      </c>
      <c r="P66" s="14">
        <v>1147090</v>
      </c>
      <c r="Q66" s="14"/>
      <c r="R66" s="14">
        <v>2145862</v>
      </c>
      <c r="S66" s="14">
        <v>1101767</v>
      </c>
      <c r="T66" s="14">
        <v>643930</v>
      </c>
      <c r="U66" s="14">
        <v>643930</v>
      </c>
      <c r="V66" s="14">
        <v>2389627</v>
      </c>
      <c r="W66" s="14">
        <v>9518333</v>
      </c>
      <c r="X66" s="14"/>
      <c r="Y66" s="14">
        <v>9518333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24389000</v>
      </c>
      <c r="D68" s="10"/>
      <c r="E68" s="11">
        <v>26369069</v>
      </c>
      <c r="F68" s="11">
        <v>26369000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26369000</v>
      </c>
      <c r="Y68" s="11">
        <v>-26369000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24389000</v>
      </c>
      <c r="D69" s="78">
        <f t="shared" si="12"/>
        <v>0</v>
      </c>
      <c r="E69" s="79">
        <f t="shared" si="12"/>
        <v>26369069</v>
      </c>
      <c r="F69" s="79">
        <f t="shared" si="12"/>
        <v>26369000</v>
      </c>
      <c r="G69" s="79">
        <f t="shared" si="12"/>
        <v>1070391</v>
      </c>
      <c r="H69" s="79">
        <f t="shared" si="12"/>
        <v>574429</v>
      </c>
      <c r="I69" s="79">
        <f t="shared" si="12"/>
        <v>970561</v>
      </c>
      <c r="J69" s="79">
        <f t="shared" si="12"/>
        <v>2615381</v>
      </c>
      <c r="K69" s="79">
        <f t="shared" si="12"/>
        <v>1060096</v>
      </c>
      <c r="L69" s="79">
        <f t="shared" si="12"/>
        <v>778177</v>
      </c>
      <c r="M69" s="79">
        <f t="shared" si="12"/>
        <v>1599581</v>
      </c>
      <c r="N69" s="79">
        <f t="shared" si="12"/>
        <v>3437854</v>
      </c>
      <c r="O69" s="79">
        <f t="shared" si="12"/>
        <v>998772</v>
      </c>
      <c r="P69" s="79">
        <f t="shared" si="12"/>
        <v>1147090</v>
      </c>
      <c r="Q69" s="79">
        <f t="shared" si="12"/>
        <v>812625</v>
      </c>
      <c r="R69" s="79">
        <f t="shared" si="12"/>
        <v>2958487</v>
      </c>
      <c r="S69" s="79">
        <f t="shared" si="12"/>
        <v>1101767</v>
      </c>
      <c r="T69" s="79">
        <f t="shared" si="12"/>
        <v>643930</v>
      </c>
      <c r="U69" s="79">
        <f t="shared" si="12"/>
        <v>643930</v>
      </c>
      <c r="V69" s="79">
        <f t="shared" si="12"/>
        <v>2389627</v>
      </c>
      <c r="W69" s="79">
        <f t="shared" si="12"/>
        <v>11401349</v>
      </c>
      <c r="X69" s="79">
        <f t="shared" si="12"/>
        <v>26369000</v>
      </c>
      <c r="Y69" s="79">
        <f t="shared" si="12"/>
        <v>-14967651</v>
      </c>
      <c r="Z69" s="80">
        <f>+IF(X69&lt;&gt;0,+(Y69/X69)*100,0)</f>
        <v>-56.76230042853351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28720000</v>
      </c>
      <c r="F5" s="43">
        <f t="shared" si="0"/>
        <v>30584333</v>
      </c>
      <c r="G5" s="43">
        <f t="shared" si="0"/>
        <v>0</v>
      </c>
      <c r="H5" s="43">
        <f t="shared" si="0"/>
        <v>52341</v>
      </c>
      <c r="I5" s="43">
        <f t="shared" si="0"/>
        <v>0</v>
      </c>
      <c r="J5" s="43">
        <f t="shared" si="0"/>
        <v>52341</v>
      </c>
      <c r="K5" s="43">
        <f t="shared" si="0"/>
        <v>0</v>
      </c>
      <c r="L5" s="43">
        <f t="shared" si="0"/>
        <v>43959</v>
      </c>
      <c r="M5" s="43">
        <f t="shared" si="0"/>
        <v>1730785</v>
      </c>
      <c r="N5" s="43">
        <f t="shared" si="0"/>
        <v>1774744</v>
      </c>
      <c r="O5" s="43">
        <f t="shared" si="0"/>
        <v>4437924</v>
      </c>
      <c r="P5" s="43">
        <f t="shared" si="0"/>
        <v>7553283</v>
      </c>
      <c r="Q5" s="43">
        <f t="shared" si="0"/>
        <v>3754794</v>
      </c>
      <c r="R5" s="43">
        <f t="shared" si="0"/>
        <v>15746001</v>
      </c>
      <c r="S5" s="43">
        <f t="shared" si="0"/>
        <v>2185631</v>
      </c>
      <c r="T5" s="43">
        <f t="shared" si="0"/>
        <v>1235397</v>
      </c>
      <c r="U5" s="43">
        <f t="shared" si="0"/>
        <v>3039426</v>
      </c>
      <c r="V5" s="43">
        <f t="shared" si="0"/>
        <v>6460454</v>
      </c>
      <c r="W5" s="43">
        <f t="shared" si="0"/>
        <v>24033540</v>
      </c>
      <c r="X5" s="43">
        <f t="shared" si="0"/>
        <v>30584333</v>
      </c>
      <c r="Y5" s="43">
        <f t="shared" si="0"/>
        <v>-6550793</v>
      </c>
      <c r="Z5" s="44">
        <f>+IF(X5&lt;&gt;0,+(Y5/X5)*100,0)</f>
        <v>-21.4187865401544</v>
      </c>
      <c r="AA5" s="45">
        <f>SUM(AA11:AA18)</f>
        <v>30584333</v>
      </c>
    </row>
    <row r="6" spans="1:27" ht="13.5">
      <c r="A6" s="46" t="s">
        <v>32</v>
      </c>
      <c r="B6" s="47"/>
      <c r="C6" s="9"/>
      <c r="D6" s="10"/>
      <c r="E6" s="11">
        <v>3233000</v>
      </c>
      <c r="F6" s="11">
        <v>1261650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1261650</v>
      </c>
      <c r="Y6" s="11">
        <v>-1261650</v>
      </c>
      <c r="Z6" s="2">
        <v>-100</v>
      </c>
      <c r="AA6" s="15">
        <v>1261650</v>
      </c>
    </row>
    <row r="7" spans="1:27" ht="13.5">
      <c r="A7" s="46" t="s">
        <v>33</v>
      </c>
      <c r="B7" s="47"/>
      <c r="C7" s="9"/>
      <c r="D7" s="10"/>
      <c r="E7" s="11">
        <v>4300000</v>
      </c>
      <c r="F7" s="11"/>
      <c r="G7" s="11"/>
      <c r="H7" s="11">
        <v>52341</v>
      </c>
      <c r="I7" s="11"/>
      <c r="J7" s="11">
        <v>52341</v>
      </c>
      <c r="K7" s="11"/>
      <c r="L7" s="11">
        <v>43959</v>
      </c>
      <c r="M7" s="11">
        <v>1730785</v>
      </c>
      <c r="N7" s="11">
        <v>1774744</v>
      </c>
      <c r="O7" s="11"/>
      <c r="P7" s="11"/>
      <c r="Q7" s="11"/>
      <c r="R7" s="11"/>
      <c r="S7" s="11">
        <v>179956</v>
      </c>
      <c r="T7" s="11"/>
      <c r="U7" s="11"/>
      <c r="V7" s="11">
        <v>179956</v>
      </c>
      <c r="W7" s="11">
        <v>2007041</v>
      </c>
      <c r="X7" s="11"/>
      <c r="Y7" s="11">
        <v>2007041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5750000</v>
      </c>
      <c r="F8" s="11">
        <v>7953330</v>
      </c>
      <c r="G8" s="11"/>
      <c r="H8" s="11"/>
      <c r="I8" s="11"/>
      <c r="J8" s="11"/>
      <c r="K8" s="11"/>
      <c r="L8" s="11"/>
      <c r="M8" s="11"/>
      <c r="N8" s="11"/>
      <c r="O8" s="11">
        <v>711945</v>
      </c>
      <c r="P8" s="11">
        <v>1782782</v>
      </c>
      <c r="Q8" s="11">
        <v>1127034</v>
      </c>
      <c r="R8" s="11">
        <v>3621761</v>
      </c>
      <c r="S8" s="11">
        <v>217696</v>
      </c>
      <c r="T8" s="11"/>
      <c r="U8" s="11"/>
      <c r="V8" s="11">
        <v>217696</v>
      </c>
      <c r="W8" s="11">
        <v>3839457</v>
      </c>
      <c r="X8" s="11">
        <v>7953330</v>
      </c>
      <c r="Y8" s="11">
        <v>-4113873</v>
      </c>
      <c r="Z8" s="2">
        <v>-51.73</v>
      </c>
      <c r="AA8" s="15">
        <v>7953330</v>
      </c>
    </row>
    <row r="9" spans="1:27" ht="13.5">
      <c r="A9" s="46" t="s">
        <v>35</v>
      </c>
      <c r="B9" s="47"/>
      <c r="C9" s="9"/>
      <c r="D9" s="10"/>
      <c r="E9" s="11">
        <v>9475000</v>
      </c>
      <c r="F9" s="11">
        <v>18369353</v>
      </c>
      <c r="G9" s="11"/>
      <c r="H9" s="11"/>
      <c r="I9" s="11"/>
      <c r="J9" s="11"/>
      <c r="K9" s="11"/>
      <c r="L9" s="11"/>
      <c r="M9" s="11"/>
      <c r="N9" s="11"/>
      <c r="O9" s="11">
        <v>3725979</v>
      </c>
      <c r="P9" s="11">
        <v>5529004</v>
      </c>
      <c r="Q9" s="11">
        <v>2627760</v>
      </c>
      <c r="R9" s="11">
        <v>11882743</v>
      </c>
      <c r="S9" s="11">
        <v>1787979</v>
      </c>
      <c r="T9" s="11">
        <v>1235397</v>
      </c>
      <c r="U9" s="11">
        <v>3039426</v>
      </c>
      <c r="V9" s="11">
        <v>6062802</v>
      </c>
      <c r="W9" s="11">
        <v>17945545</v>
      </c>
      <c r="X9" s="11">
        <v>18369353</v>
      </c>
      <c r="Y9" s="11">
        <v>-423808</v>
      </c>
      <c r="Z9" s="2">
        <v>-2.31</v>
      </c>
      <c r="AA9" s="15">
        <v>18369353</v>
      </c>
    </row>
    <row r="10" spans="1:27" ht="13.5">
      <c r="A10" s="46" t="s">
        <v>36</v>
      </c>
      <c r="B10" s="47"/>
      <c r="C10" s="9"/>
      <c r="D10" s="10"/>
      <c r="E10" s="11">
        <v>1262000</v>
      </c>
      <c r="F10" s="11">
        <v>3000000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v>241497</v>
      </c>
      <c r="Q10" s="11"/>
      <c r="R10" s="11">
        <v>241497</v>
      </c>
      <c r="S10" s="11"/>
      <c r="T10" s="11"/>
      <c r="U10" s="11"/>
      <c r="V10" s="11"/>
      <c r="W10" s="11">
        <v>241497</v>
      </c>
      <c r="X10" s="11">
        <v>3000000</v>
      </c>
      <c r="Y10" s="11">
        <v>-2758503</v>
      </c>
      <c r="Z10" s="2">
        <v>-91.95</v>
      </c>
      <c r="AA10" s="15">
        <v>3000000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24020000</v>
      </c>
      <c r="F11" s="51">
        <f t="shared" si="1"/>
        <v>30584333</v>
      </c>
      <c r="G11" s="51">
        <f t="shared" si="1"/>
        <v>0</v>
      </c>
      <c r="H11" s="51">
        <f t="shared" si="1"/>
        <v>52341</v>
      </c>
      <c r="I11" s="51">
        <f t="shared" si="1"/>
        <v>0</v>
      </c>
      <c r="J11" s="51">
        <f t="shared" si="1"/>
        <v>52341</v>
      </c>
      <c r="K11" s="51">
        <f t="shared" si="1"/>
        <v>0</v>
      </c>
      <c r="L11" s="51">
        <f t="shared" si="1"/>
        <v>43959</v>
      </c>
      <c r="M11" s="51">
        <f t="shared" si="1"/>
        <v>1730785</v>
      </c>
      <c r="N11" s="51">
        <f t="shared" si="1"/>
        <v>1774744</v>
      </c>
      <c r="O11" s="51">
        <f t="shared" si="1"/>
        <v>4437924</v>
      </c>
      <c r="P11" s="51">
        <f t="shared" si="1"/>
        <v>7553283</v>
      </c>
      <c r="Q11" s="51">
        <f t="shared" si="1"/>
        <v>3754794</v>
      </c>
      <c r="R11" s="51">
        <f t="shared" si="1"/>
        <v>15746001</v>
      </c>
      <c r="S11" s="51">
        <f t="shared" si="1"/>
        <v>2185631</v>
      </c>
      <c r="T11" s="51">
        <f t="shared" si="1"/>
        <v>1235397</v>
      </c>
      <c r="U11" s="51">
        <f t="shared" si="1"/>
        <v>3039426</v>
      </c>
      <c r="V11" s="51">
        <f t="shared" si="1"/>
        <v>6460454</v>
      </c>
      <c r="W11" s="51">
        <f t="shared" si="1"/>
        <v>24033540</v>
      </c>
      <c r="X11" s="51">
        <f t="shared" si="1"/>
        <v>30584333</v>
      </c>
      <c r="Y11" s="51">
        <f t="shared" si="1"/>
        <v>-6550793</v>
      </c>
      <c r="Z11" s="52">
        <f>+IF(X11&lt;&gt;0,+(Y11/X11)*100,0)</f>
        <v>-21.4187865401544</v>
      </c>
      <c r="AA11" s="53">
        <f>SUM(AA6:AA10)</f>
        <v>30584333</v>
      </c>
    </row>
    <row r="12" spans="1:27" ht="13.5">
      <c r="A12" s="54" t="s">
        <v>38</v>
      </c>
      <c r="B12" s="35"/>
      <c r="C12" s="9"/>
      <c r="D12" s="10"/>
      <c r="E12" s="11">
        <v>4200000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500000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991447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365028</v>
      </c>
      <c r="T20" s="60">
        <f t="shared" si="2"/>
        <v>0</v>
      </c>
      <c r="U20" s="60">
        <f t="shared" si="2"/>
        <v>0</v>
      </c>
      <c r="V20" s="60">
        <f t="shared" si="2"/>
        <v>365028</v>
      </c>
      <c r="W20" s="60">
        <f t="shared" si="2"/>
        <v>365028</v>
      </c>
      <c r="X20" s="60">
        <f t="shared" si="2"/>
        <v>991447</v>
      </c>
      <c r="Y20" s="60">
        <f t="shared" si="2"/>
        <v>-626419</v>
      </c>
      <c r="Z20" s="61">
        <f>+IF(X20&lt;&gt;0,+(Y20/X20)*100,0)</f>
        <v>-63.18229819647445</v>
      </c>
      <c r="AA20" s="62">
        <f>SUM(AA26:AA33)</f>
        <v>991447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>
        <v>991447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365028</v>
      </c>
      <c r="T30" s="11"/>
      <c r="U30" s="11"/>
      <c r="V30" s="11">
        <v>365028</v>
      </c>
      <c r="W30" s="11">
        <v>365028</v>
      </c>
      <c r="X30" s="11">
        <v>991447</v>
      </c>
      <c r="Y30" s="11">
        <v>-626419</v>
      </c>
      <c r="Z30" s="2">
        <v>-63.18</v>
      </c>
      <c r="AA30" s="15">
        <v>991447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3233000</v>
      </c>
      <c r="F36" s="11">
        <f t="shared" si="4"/>
        <v>1261650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1261650</v>
      </c>
      <c r="Y36" s="11">
        <f t="shared" si="4"/>
        <v>-1261650</v>
      </c>
      <c r="Z36" s="2">
        <f aca="true" t="shared" si="5" ref="Z36:Z49">+IF(X36&lt;&gt;0,+(Y36/X36)*100,0)</f>
        <v>-100</v>
      </c>
      <c r="AA36" s="15">
        <f>AA6+AA21</f>
        <v>1261650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4300000</v>
      </c>
      <c r="F37" s="11">
        <f t="shared" si="4"/>
        <v>0</v>
      </c>
      <c r="G37" s="11">
        <f t="shared" si="4"/>
        <v>0</v>
      </c>
      <c r="H37" s="11">
        <f t="shared" si="4"/>
        <v>52341</v>
      </c>
      <c r="I37" s="11">
        <f t="shared" si="4"/>
        <v>0</v>
      </c>
      <c r="J37" s="11">
        <f t="shared" si="4"/>
        <v>52341</v>
      </c>
      <c r="K37" s="11">
        <f t="shared" si="4"/>
        <v>0</v>
      </c>
      <c r="L37" s="11">
        <f t="shared" si="4"/>
        <v>43959</v>
      </c>
      <c r="M37" s="11">
        <f t="shared" si="4"/>
        <v>1730785</v>
      </c>
      <c r="N37" s="11">
        <f t="shared" si="4"/>
        <v>1774744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179956</v>
      </c>
      <c r="T37" s="11">
        <f t="shared" si="4"/>
        <v>0</v>
      </c>
      <c r="U37" s="11">
        <f t="shared" si="4"/>
        <v>0</v>
      </c>
      <c r="V37" s="11">
        <f t="shared" si="4"/>
        <v>179956</v>
      </c>
      <c r="W37" s="11">
        <f t="shared" si="4"/>
        <v>2007041</v>
      </c>
      <c r="X37" s="11">
        <f t="shared" si="4"/>
        <v>0</v>
      </c>
      <c r="Y37" s="11">
        <f t="shared" si="4"/>
        <v>2007041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5750000</v>
      </c>
      <c r="F38" s="11">
        <f t="shared" si="4"/>
        <v>7953330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711945</v>
      </c>
      <c r="P38" s="11">
        <f t="shared" si="4"/>
        <v>1782782</v>
      </c>
      <c r="Q38" s="11">
        <f t="shared" si="4"/>
        <v>1127034</v>
      </c>
      <c r="R38" s="11">
        <f t="shared" si="4"/>
        <v>3621761</v>
      </c>
      <c r="S38" s="11">
        <f t="shared" si="4"/>
        <v>217696</v>
      </c>
      <c r="T38" s="11">
        <f t="shared" si="4"/>
        <v>0</v>
      </c>
      <c r="U38" s="11">
        <f t="shared" si="4"/>
        <v>0</v>
      </c>
      <c r="V38" s="11">
        <f t="shared" si="4"/>
        <v>217696</v>
      </c>
      <c r="W38" s="11">
        <f t="shared" si="4"/>
        <v>3839457</v>
      </c>
      <c r="X38" s="11">
        <f t="shared" si="4"/>
        <v>7953330</v>
      </c>
      <c r="Y38" s="11">
        <f t="shared" si="4"/>
        <v>-4113873</v>
      </c>
      <c r="Z38" s="2">
        <f t="shared" si="5"/>
        <v>-51.72516417651474</v>
      </c>
      <c r="AA38" s="15">
        <f>AA8+AA23</f>
        <v>7953330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9475000</v>
      </c>
      <c r="F39" s="11">
        <f t="shared" si="4"/>
        <v>18369353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3725979</v>
      </c>
      <c r="P39" s="11">
        <f t="shared" si="4"/>
        <v>5529004</v>
      </c>
      <c r="Q39" s="11">
        <f t="shared" si="4"/>
        <v>2627760</v>
      </c>
      <c r="R39" s="11">
        <f t="shared" si="4"/>
        <v>11882743</v>
      </c>
      <c r="S39" s="11">
        <f t="shared" si="4"/>
        <v>1787979</v>
      </c>
      <c r="T39" s="11">
        <f t="shared" si="4"/>
        <v>1235397</v>
      </c>
      <c r="U39" s="11">
        <f t="shared" si="4"/>
        <v>3039426</v>
      </c>
      <c r="V39" s="11">
        <f t="shared" si="4"/>
        <v>6062802</v>
      </c>
      <c r="W39" s="11">
        <f t="shared" si="4"/>
        <v>17945545</v>
      </c>
      <c r="X39" s="11">
        <f t="shared" si="4"/>
        <v>18369353</v>
      </c>
      <c r="Y39" s="11">
        <f t="shared" si="4"/>
        <v>-423808</v>
      </c>
      <c r="Z39" s="2">
        <f t="shared" si="5"/>
        <v>-2.30714712706539</v>
      </c>
      <c r="AA39" s="15">
        <f>AA9+AA24</f>
        <v>18369353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1262000</v>
      </c>
      <c r="F40" s="11">
        <f t="shared" si="4"/>
        <v>3000000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241497</v>
      </c>
      <c r="Q40" s="11">
        <f t="shared" si="4"/>
        <v>0</v>
      </c>
      <c r="R40" s="11">
        <f t="shared" si="4"/>
        <v>241497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241497</v>
      </c>
      <c r="X40" s="11">
        <f t="shared" si="4"/>
        <v>3000000</v>
      </c>
      <c r="Y40" s="11">
        <f t="shared" si="4"/>
        <v>-2758503</v>
      </c>
      <c r="Z40" s="2">
        <f t="shared" si="5"/>
        <v>-91.9501</v>
      </c>
      <c r="AA40" s="15">
        <f>AA10+AA25</f>
        <v>3000000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24020000</v>
      </c>
      <c r="F41" s="51">
        <f t="shared" si="6"/>
        <v>30584333</v>
      </c>
      <c r="G41" s="51">
        <f t="shared" si="6"/>
        <v>0</v>
      </c>
      <c r="H41" s="51">
        <f t="shared" si="6"/>
        <v>52341</v>
      </c>
      <c r="I41" s="51">
        <f t="shared" si="6"/>
        <v>0</v>
      </c>
      <c r="J41" s="51">
        <f t="shared" si="6"/>
        <v>52341</v>
      </c>
      <c r="K41" s="51">
        <f t="shared" si="6"/>
        <v>0</v>
      </c>
      <c r="L41" s="51">
        <f t="shared" si="6"/>
        <v>43959</v>
      </c>
      <c r="M41" s="51">
        <f t="shared" si="6"/>
        <v>1730785</v>
      </c>
      <c r="N41" s="51">
        <f t="shared" si="6"/>
        <v>1774744</v>
      </c>
      <c r="O41" s="51">
        <f t="shared" si="6"/>
        <v>4437924</v>
      </c>
      <c r="P41" s="51">
        <f t="shared" si="6"/>
        <v>7553283</v>
      </c>
      <c r="Q41" s="51">
        <f t="shared" si="6"/>
        <v>3754794</v>
      </c>
      <c r="R41" s="51">
        <f t="shared" si="6"/>
        <v>15746001</v>
      </c>
      <c r="S41" s="51">
        <f t="shared" si="6"/>
        <v>2185631</v>
      </c>
      <c r="T41" s="51">
        <f t="shared" si="6"/>
        <v>1235397</v>
      </c>
      <c r="U41" s="51">
        <f t="shared" si="6"/>
        <v>3039426</v>
      </c>
      <c r="V41" s="51">
        <f t="shared" si="6"/>
        <v>6460454</v>
      </c>
      <c r="W41" s="51">
        <f t="shared" si="6"/>
        <v>24033540</v>
      </c>
      <c r="X41" s="51">
        <f t="shared" si="6"/>
        <v>30584333</v>
      </c>
      <c r="Y41" s="51">
        <f t="shared" si="6"/>
        <v>-6550793</v>
      </c>
      <c r="Z41" s="52">
        <f t="shared" si="5"/>
        <v>-21.4187865401544</v>
      </c>
      <c r="AA41" s="53">
        <f>SUM(AA36:AA40)</f>
        <v>30584333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4200000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500000</v>
      </c>
      <c r="F45" s="67">
        <f t="shared" si="7"/>
        <v>991447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365028</v>
      </c>
      <c r="T45" s="67">
        <f t="shared" si="7"/>
        <v>0</v>
      </c>
      <c r="U45" s="67">
        <f t="shared" si="7"/>
        <v>0</v>
      </c>
      <c r="V45" s="67">
        <f t="shared" si="7"/>
        <v>365028</v>
      </c>
      <c r="W45" s="67">
        <f t="shared" si="7"/>
        <v>365028</v>
      </c>
      <c r="X45" s="67">
        <f t="shared" si="7"/>
        <v>991447</v>
      </c>
      <c r="Y45" s="67">
        <f t="shared" si="7"/>
        <v>-626419</v>
      </c>
      <c r="Z45" s="69">
        <f t="shared" si="5"/>
        <v>-63.18229819647445</v>
      </c>
      <c r="AA45" s="68">
        <f t="shared" si="8"/>
        <v>991447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28720000</v>
      </c>
      <c r="F49" s="79">
        <f t="shared" si="9"/>
        <v>31575780</v>
      </c>
      <c r="G49" s="79">
        <f t="shared" si="9"/>
        <v>0</v>
      </c>
      <c r="H49" s="79">
        <f t="shared" si="9"/>
        <v>52341</v>
      </c>
      <c r="I49" s="79">
        <f t="shared" si="9"/>
        <v>0</v>
      </c>
      <c r="J49" s="79">
        <f t="shared" si="9"/>
        <v>52341</v>
      </c>
      <c r="K49" s="79">
        <f t="shared" si="9"/>
        <v>0</v>
      </c>
      <c r="L49" s="79">
        <f t="shared" si="9"/>
        <v>43959</v>
      </c>
      <c r="M49" s="79">
        <f t="shared" si="9"/>
        <v>1730785</v>
      </c>
      <c r="N49" s="79">
        <f t="shared" si="9"/>
        <v>1774744</v>
      </c>
      <c r="O49" s="79">
        <f t="shared" si="9"/>
        <v>4437924</v>
      </c>
      <c r="P49" s="79">
        <f t="shared" si="9"/>
        <v>7553283</v>
      </c>
      <c r="Q49" s="79">
        <f t="shared" si="9"/>
        <v>3754794</v>
      </c>
      <c r="R49" s="79">
        <f t="shared" si="9"/>
        <v>15746001</v>
      </c>
      <c r="S49" s="79">
        <f t="shared" si="9"/>
        <v>2550659</v>
      </c>
      <c r="T49" s="79">
        <f t="shared" si="9"/>
        <v>1235397</v>
      </c>
      <c r="U49" s="79">
        <f t="shared" si="9"/>
        <v>3039426</v>
      </c>
      <c r="V49" s="79">
        <f t="shared" si="9"/>
        <v>6825482</v>
      </c>
      <c r="W49" s="79">
        <f t="shared" si="9"/>
        <v>24398568</v>
      </c>
      <c r="X49" s="79">
        <f t="shared" si="9"/>
        <v>31575780</v>
      </c>
      <c r="Y49" s="79">
        <f t="shared" si="9"/>
        <v>-7177212</v>
      </c>
      <c r="Z49" s="80">
        <f t="shared" si="5"/>
        <v>-22.73011783081843</v>
      </c>
      <c r="AA49" s="81">
        <f>SUM(AA41:AA48)</f>
        <v>31575780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>
        <v>315753</v>
      </c>
      <c r="J66" s="14">
        <v>315753</v>
      </c>
      <c r="K66" s="14">
        <v>587317</v>
      </c>
      <c r="L66" s="14">
        <v>252408</v>
      </c>
      <c r="M66" s="14"/>
      <c r="N66" s="14">
        <v>839725</v>
      </c>
      <c r="O66" s="14"/>
      <c r="P66" s="14">
        <v>368553</v>
      </c>
      <c r="Q66" s="14"/>
      <c r="R66" s="14">
        <v>368553</v>
      </c>
      <c r="S66" s="14"/>
      <c r="T66" s="14"/>
      <c r="U66" s="14"/>
      <c r="V66" s="14"/>
      <c r="W66" s="14">
        <v>1524031</v>
      </c>
      <c r="X66" s="14"/>
      <c r="Y66" s="14">
        <v>1524031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10058996</v>
      </c>
      <c r="D68" s="10">
        <v>14025608</v>
      </c>
      <c r="E68" s="11"/>
      <c r="F68" s="11">
        <v>14025608</v>
      </c>
      <c r="G68" s="11">
        <v>246390</v>
      </c>
      <c r="H68" s="11">
        <v>1338105</v>
      </c>
      <c r="I68" s="11"/>
      <c r="J68" s="11">
        <v>1584495</v>
      </c>
      <c r="K68" s="11"/>
      <c r="L68" s="11"/>
      <c r="M68" s="11">
        <v>749210</v>
      </c>
      <c r="N68" s="11">
        <v>749210</v>
      </c>
      <c r="O68" s="11">
        <v>458094</v>
      </c>
      <c r="P68" s="11"/>
      <c r="Q68" s="11"/>
      <c r="R68" s="11">
        <v>458094</v>
      </c>
      <c r="S68" s="11"/>
      <c r="T68" s="11"/>
      <c r="U68" s="11">
        <v>1206698</v>
      </c>
      <c r="V68" s="11">
        <v>1206698</v>
      </c>
      <c r="W68" s="11">
        <v>3998497</v>
      </c>
      <c r="X68" s="11">
        <v>14025608</v>
      </c>
      <c r="Y68" s="11">
        <v>-10027111</v>
      </c>
      <c r="Z68" s="2">
        <v>-71.49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10058996</v>
      </c>
      <c r="D69" s="78">
        <f t="shared" si="12"/>
        <v>14025608</v>
      </c>
      <c r="E69" s="79">
        <f t="shared" si="12"/>
        <v>0</v>
      </c>
      <c r="F69" s="79">
        <f t="shared" si="12"/>
        <v>14025608</v>
      </c>
      <c r="G69" s="79">
        <f t="shared" si="12"/>
        <v>246390</v>
      </c>
      <c r="H69" s="79">
        <f t="shared" si="12"/>
        <v>1338105</v>
      </c>
      <c r="I69" s="79">
        <f t="shared" si="12"/>
        <v>315753</v>
      </c>
      <c r="J69" s="79">
        <f t="shared" si="12"/>
        <v>1900248</v>
      </c>
      <c r="K69" s="79">
        <f t="shared" si="12"/>
        <v>587317</v>
      </c>
      <c r="L69" s="79">
        <f t="shared" si="12"/>
        <v>252408</v>
      </c>
      <c r="M69" s="79">
        <f t="shared" si="12"/>
        <v>749210</v>
      </c>
      <c r="N69" s="79">
        <f t="shared" si="12"/>
        <v>1588935</v>
      </c>
      <c r="O69" s="79">
        <f t="shared" si="12"/>
        <v>458094</v>
      </c>
      <c r="P69" s="79">
        <f t="shared" si="12"/>
        <v>368553</v>
      </c>
      <c r="Q69" s="79">
        <f t="shared" si="12"/>
        <v>0</v>
      </c>
      <c r="R69" s="79">
        <f t="shared" si="12"/>
        <v>826647</v>
      </c>
      <c r="S69" s="79">
        <f t="shared" si="12"/>
        <v>0</v>
      </c>
      <c r="T69" s="79">
        <f t="shared" si="12"/>
        <v>0</v>
      </c>
      <c r="U69" s="79">
        <f t="shared" si="12"/>
        <v>1206698</v>
      </c>
      <c r="V69" s="79">
        <f t="shared" si="12"/>
        <v>1206698</v>
      </c>
      <c r="W69" s="79">
        <f t="shared" si="12"/>
        <v>5522528</v>
      </c>
      <c r="X69" s="79">
        <f t="shared" si="12"/>
        <v>14025608</v>
      </c>
      <c r="Y69" s="79">
        <f t="shared" si="12"/>
        <v>-8503080</v>
      </c>
      <c r="Z69" s="80">
        <f>+IF(X69&lt;&gt;0,+(Y69/X69)*100,0)</f>
        <v>-60.62539320933538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29784300</v>
      </c>
      <c r="F5" s="43">
        <f t="shared" si="0"/>
        <v>29784300</v>
      </c>
      <c r="G5" s="43">
        <f t="shared" si="0"/>
        <v>0</v>
      </c>
      <c r="H5" s="43">
        <f t="shared" si="0"/>
        <v>2766446</v>
      </c>
      <c r="I5" s="43">
        <f t="shared" si="0"/>
        <v>957437</v>
      </c>
      <c r="J5" s="43">
        <f t="shared" si="0"/>
        <v>3723883</v>
      </c>
      <c r="K5" s="43">
        <f t="shared" si="0"/>
        <v>956030</v>
      </c>
      <c r="L5" s="43">
        <f t="shared" si="0"/>
        <v>0</v>
      </c>
      <c r="M5" s="43">
        <f t="shared" si="0"/>
        <v>12305991</v>
      </c>
      <c r="N5" s="43">
        <f t="shared" si="0"/>
        <v>13262021</v>
      </c>
      <c r="O5" s="43">
        <f t="shared" si="0"/>
        <v>327413</v>
      </c>
      <c r="P5" s="43">
        <f t="shared" si="0"/>
        <v>6300640</v>
      </c>
      <c r="Q5" s="43">
        <f t="shared" si="0"/>
        <v>1209094</v>
      </c>
      <c r="R5" s="43">
        <f t="shared" si="0"/>
        <v>7837147</v>
      </c>
      <c r="S5" s="43">
        <f t="shared" si="0"/>
        <v>4096208</v>
      </c>
      <c r="T5" s="43">
        <f t="shared" si="0"/>
        <v>6538549</v>
      </c>
      <c r="U5" s="43">
        <f t="shared" si="0"/>
        <v>12912516</v>
      </c>
      <c r="V5" s="43">
        <f t="shared" si="0"/>
        <v>23547273</v>
      </c>
      <c r="W5" s="43">
        <f t="shared" si="0"/>
        <v>48370324</v>
      </c>
      <c r="X5" s="43">
        <f t="shared" si="0"/>
        <v>29784300</v>
      </c>
      <c r="Y5" s="43">
        <f t="shared" si="0"/>
        <v>18586024</v>
      </c>
      <c r="Z5" s="44">
        <f>+IF(X5&lt;&gt;0,+(Y5/X5)*100,0)</f>
        <v>62.40208431959119</v>
      </c>
      <c r="AA5" s="45">
        <f>SUM(AA11:AA18)</f>
        <v>29784300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>
        <v>171906</v>
      </c>
      <c r="I6" s="11">
        <v>355498</v>
      </c>
      <c r="J6" s="11">
        <v>527404</v>
      </c>
      <c r="K6" s="11"/>
      <c r="L6" s="11"/>
      <c r="M6" s="11"/>
      <c r="N6" s="11"/>
      <c r="O6" s="11">
        <v>73052</v>
      </c>
      <c r="P6" s="11"/>
      <c r="Q6" s="11">
        <v>183617</v>
      </c>
      <c r="R6" s="11">
        <v>256669</v>
      </c>
      <c r="S6" s="11"/>
      <c r="T6" s="11"/>
      <c r="U6" s="11"/>
      <c r="V6" s="11"/>
      <c r="W6" s="11">
        <v>784073</v>
      </c>
      <c r="X6" s="11"/>
      <c r="Y6" s="11">
        <v>784073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>
        <v>98500</v>
      </c>
      <c r="L7" s="11"/>
      <c r="M7" s="11"/>
      <c r="N7" s="11">
        <v>98500</v>
      </c>
      <c r="O7" s="11"/>
      <c r="P7" s="11"/>
      <c r="Q7" s="11"/>
      <c r="R7" s="11"/>
      <c r="S7" s="11"/>
      <c r="T7" s="11">
        <v>1500000</v>
      </c>
      <c r="U7" s="11">
        <v>2192078</v>
      </c>
      <c r="V7" s="11">
        <v>3692078</v>
      </c>
      <c r="W7" s="11">
        <v>3790578</v>
      </c>
      <c r="X7" s="11"/>
      <c r="Y7" s="11">
        <v>3790578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17294300</v>
      </c>
      <c r="F8" s="11">
        <v>17294300</v>
      </c>
      <c r="G8" s="11"/>
      <c r="H8" s="11">
        <v>50000</v>
      </c>
      <c r="I8" s="11">
        <v>70725</v>
      </c>
      <c r="J8" s="11">
        <v>120725</v>
      </c>
      <c r="K8" s="11"/>
      <c r="L8" s="11"/>
      <c r="M8" s="11">
        <v>1024939</v>
      </c>
      <c r="N8" s="11">
        <v>1024939</v>
      </c>
      <c r="O8" s="11"/>
      <c r="P8" s="11">
        <v>2272945</v>
      </c>
      <c r="Q8" s="11">
        <v>204636</v>
      </c>
      <c r="R8" s="11">
        <v>2477581</v>
      </c>
      <c r="S8" s="11">
        <v>3228112</v>
      </c>
      <c r="T8" s="11">
        <v>3894137</v>
      </c>
      <c r="U8" s="11">
        <v>2572089</v>
      </c>
      <c r="V8" s="11">
        <v>9694338</v>
      </c>
      <c r="W8" s="11">
        <v>13317583</v>
      </c>
      <c r="X8" s="11">
        <v>17294300</v>
      </c>
      <c r="Y8" s="11">
        <v>-3976717</v>
      </c>
      <c r="Z8" s="2">
        <v>-22.99</v>
      </c>
      <c r="AA8" s="15">
        <v>17294300</v>
      </c>
    </row>
    <row r="9" spans="1:27" ht="13.5">
      <c r="A9" s="46" t="s">
        <v>35</v>
      </c>
      <c r="B9" s="47"/>
      <c r="C9" s="9"/>
      <c r="D9" s="10"/>
      <c r="E9" s="11">
        <v>11190000</v>
      </c>
      <c r="F9" s="11">
        <v>11190000</v>
      </c>
      <c r="G9" s="11"/>
      <c r="H9" s="11">
        <v>1381338</v>
      </c>
      <c r="I9" s="11">
        <v>50388</v>
      </c>
      <c r="J9" s="11">
        <v>1431726</v>
      </c>
      <c r="K9" s="11">
        <v>695766</v>
      </c>
      <c r="L9" s="11"/>
      <c r="M9" s="11">
        <v>11256351</v>
      </c>
      <c r="N9" s="11">
        <v>11952117</v>
      </c>
      <c r="O9" s="11"/>
      <c r="P9" s="11">
        <v>3974043</v>
      </c>
      <c r="Q9" s="11">
        <v>820841</v>
      </c>
      <c r="R9" s="11">
        <v>4794884</v>
      </c>
      <c r="S9" s="11">
        <v>801681</v>
      </c>
      <c r="T9" s="11">
        <v>1053798</v>
      </c>
      <c r="U9" s="11">
        <v>5396392</v>
      </c>
      <c r="V9" s="11">
        <v>7251871</v>
      </c>
      <c r="W9" s="11">
        <v>25430598</v>
      </c>
      <c r="X9" s="11">
        <v>11190000</v>
      </c>
      <c r="Y9" s="11">
        <v>14240598</v>
      </c>
      <c r="Z9" s="2">
        <v>127.26</v>
      </c>
      <c r="AA9" s="15">
        <v>11190000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>
        <v>414248</v>
      </c>
      <c r="J10" s="11">
        <v>414248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414248</v>
      </c>
      <c r="X10" s="11"/>
      <c r="Y10" s="11">
        <v>414248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28484300</v>
      </c>
      <c r="F11" s="51">
        <f t="shared" si="1"/>
        <v>28484300</v>
      </c>
      <c r="G11" s="51">
        <f t="shared" si="1"/>
        <v>0</v>
      </c>
      <c r="H11" s="51">
        <f t="shared" si="1"/>
        <v>1603244</v>
      </c>
      <c r="I11" s="51">
        <f t="shared" si="1"/>
        <v>890859</v>
      </c>
      <c r="J11" s="51">
        <f t="shared" si="1"/>
        <v>2494103</v>
      </c>
      <c r="K11" s="51">
        <f t="shared" si="1"/>
        <v>794266</v>
      </c>
      <c r="L11" s="51">
        <f t="shared" si="1"/>
        <v>0</v>
      </c>
      <c r="M11" s="51">
        <f t="shared" si="1"/>
        <v>12281290</v>
      </c>
      <c r="N11" s="51">
        <f t="shared" si="1"/>
        <v>13075556</v>
      </c>
      <c r="O11" s="51">
        <f t="shared" si="1"/>
        <v>73052</v>
      </c>
      <c r="P11" s="51">
        <f t="shared" si="1"/>
        <v>6246988</v>
      </c>
      <c r="Q11" s="51">
        <f t="shared" si="1"/>
        <v>1209094</v>
      </c>
      <c r="R11" s="51">
        <f t="shared" si="1"/>
        <v>7529134</v>
      </c>
      <c r="S11" s="51">
        <f t="shared" si="1"/>
        <v>4029793</v>
      </c>
      <c r="T11" s="51">
        <f t="shared" si="1"/>
        <v>6447935</v>
      </c>
      <c r="U11" s="51">
        <f t="shared" si="1"/>
        <v>10160559</v>
      </c>
      <c r="V11" s="51">
        <f t="shared" si="1"/>
        <v>20638287</v>
      </c>
      <c r="W11" s="51">
        <f t="shared" si="1"/>
        <v>43737080</v>
      </c>
      <c r="X11" s="51">
        <f t="shared" si="1"/>
        <v>28484300</v>
      </c>
      <c r="Y11" s="51">
        <f t="shared" si="1"/>
        <v>15252780</v>
      </c>
      <c r="Z11" s="52">
        <f>+IF(X11&lt;&gt;0,+(Y11/X11)*100,0)</f>
        <v>53.54802470132669</v>
      </c>
      <c r="AA11" s="53">
        <f>SUM(AA6:AA10)</f>
        <v>28484300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>
        <v>461646</v>
      </c>
      <c r="I12" s="11"/>
      <c r="J12" s="11">
        <v>461646</v>
      </c>
      <c r="K12" s="11"/>
      <c r="L12" s="11"/>
      <c r="M12" s="11"/>
      <c r="N12" s="11"/>
      <c r="O12" s="11"/>
      <c r="P12" s="11">
        <v>53652</v>
      </c>
      <c r="Q12" s="11"/>
      <c r="R12" s="11">
        <v>53652</v>
      </c>
      <c r="S12" s="11"/>
      <c r="T12" s="11"/>
      <c r="U12" s="11">
        <v>109281</v>
      </c>
      <c r="V12" s="11">
        <v>109281</v>
      </c>
      <c r="W12" s="11">
        <v>624579</v>
      </c>
      <c r="X12" s="11"/>
      <c r="Y12" s="11">
        <v>624579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1300000</v>
      </c>
      <c r="F15" s="11">
        <v>1300000</v>
      </c>
      <c r="G15" s="11"/>
      <c r="H15" s="11">
        <v>701556</v>
      </c>
      <c r="I15" s="11">
        <v>66578</v>
      </c>
      <c r="J15" s="11">
        <v>768134</v>
      </c>
      <c r="K15" s="11">
        <v>161764</v>
      </c>
      <c r="L15" s="11"/>
      <c r="M15" s="11">
        <v>24701</v>
      </c>
      <c r="N15" s="11">
        <v>186465</v>
      </c>
      <c r="O15" s="11">
        <v>254361</v>
      </c>
      <c r="P15" s="11"/>
      <c r="Q15" s="11"/>
      <c r="R15" s="11">
        <v>254361</v>
      </c>
      <c r="S15" s="11">
        <v>66415</v>
      </c>
      <c r="T15" s="11">
        <v>90614</v>
      </c>
      <c r="U15" s="11">
        <v>2642676</v>
      </c>
      <c r="V15" s="11">
        <v>2799705</v>
      </c>
      <c r="W15" s="11">
        <v>4008665</v>
      </c>
      <c r="X15" s="11">
        <v>1300000</v>
      </c>
      <c r="Y15" s="11">
        <v>2708665</v>
      </c>
      <c r="Z15" s="2">
        <v>208.36</v>
      </c>
      <c r="AA15" s="15">
        <v>1300000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5000000</v>
      </c>
      <c r="F20" s="60">
        <f t="shared" si="2"/>
        <v>5000000</v>
      </c>
      <c r="G20" s="60">
        <f t="shared" si="2"/>
        <v>0</v>
      </c>
      <c r="H20" s="60">
        <f t="shared" si="2"/>
        <v>744350</v>
      </c>
      <c r="I20" s="60">
        <f t="shared" si="2"/>
        <v>0</v>
      </c>
      <c r="J20" s="60">
        <f t="shared" si="2"/>
        <v>744350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744350</v>
      </c>
      <c r="X20" s="60">
        <f t="shared" si="2"/>
        <v>5000000</v>
      </c>
      <c r="Y20" s="60">
        <f t="shared" si="2"/>
        <v>-4255650</v>
      </c>
      <c r="Z20" s="61">
        <f>+IF(X20&lt;&gt;0,+(Y20/X20)*100,0)</f>
        <v>-85.113</v>
      </c>
      <c r="AA20" s="62">
        <f>SUM(AA26:AA33)</f>
        <v>5000000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5000000</v>
      </c>
      <c r="F23" s="11">
        <v>5000000</v>
      </c>
      <c r="G23" s="11"/>
      <c r="H23" s="11">
        <v>744350</v>
      </c>
      <c r="I23" s="11"/>
      <c r="J23" s="11">
        <v>744350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744350</v>
      </c>
      <c r="X23" s="11">
        <v>5000000</v>
      </c>
      <c r="Y23" s="11">
        <v>-4255650</v>
      </c>
      <c r="Z23" s="2">
        <v>-85.11</v>
      </c>
      <c r="AA23" s="15">
        <v>5000000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5000000</v>
      </c>
      <c r="F26" s="51">
        <f t="shared" si="3"/>
        <v>5000000</v>
      </c>
      <c r="G26" s="51">
        <f t="shared" si="3"/>
        <v>0</v>
      </c>
      <c r="H26" s="51">
        <f t="shared" si="3"/>
        <v>744350</v>
      </c>
      <c r="I26" s="51">
        <f t="shared" si="3"/>
        <v>0</v>
      </c>
      <c r="J26" s="51">
        <f t="shared" si="3"/>
        <v>744350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744350</v>
      </c>
      <c r="X26" s="51">
        <f t="shared" si="3"/>
        <v>5000000</v>
      </c>
      <c r="Y26" s="51">
        <f t="shared" si="3"/>
        <v>-4255650</v>
      </c>
      <c r="Z26" s="52">
        <f>+IF(X26&lt;&gt;0,+(Y26/X26)*100,0)</f>
        <v>-85.113</v>
      </c>
      <c r="AA26" s="53">
        <f>SUM(AA21:AA25)</f>
        <v>5000000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171906</v>
      </c>
      <c r="I36" s="11">
        <f t="shared" si="4"/>
        <v>355498</v>
      </c>
      <c r="J36" s="11">
        <f t="shared" si="4"/>
        <v>527404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73052</v>
      </c>
      <c r="P36" s="11">
        <f t="shared" si="4"/>
        <v>0</v>
      </c>
      <c r="Q36" s="11">
        <f t="shared" si="4"/>
        <v>183617</v>
      </c>
      <c r="R36" s="11">
        <f t="shared" si="4"/>
        <v>256669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784073</v>
      </c>
      <c r="X36" s="11">
        <f t="shared" si="4"/>
        <v>0</v>
      </c>
      <c r="Y36" s="11">
        <f t="shared" si="4"/>
        <v>784073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98500</v>
      </c>
      <c r="L37" s="11">
        <f t="shared" si="4"/>
        <v>0</v>
      </c>
      <c r="M37" s="11">
        <f t="shared" si="4"/>
        <v>0</v>
      </c>
      <c r="N37" s="11">
        <f t="shared" si="4"/>
        <v>98500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1500000</v>
      </c>
      <c r="U37" s="11">
        <f t="shared" si="4"/>
        <v>2192078</v>
      </c>
      <c r="V37" s="11">
        <f t="shared" si="4"/>
        <v>3692078</v>
      </c>
      <c r="W37" s="11">
        <f t="shared" si="4"/>
        <v>3790578</v>
      </c>
      <c r="X37" s="11">
        <f t="shared" si="4"/>
        <v>0</v>
      </c>
      <c r="Y37" s="11">
        <f t="shared" si="4"/>
        <v>3790578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22294300</v>
      </c>
      <c r="F38" s="11">
        <f t="shared" si="4"/>
        <v>22294300</v>
      </c>
      <c r="G38" s="11">
        <f t="shared" si="4"/>
        <v>0</v>
      </c>
      <c r="H38" s="11">
        <f t="shared" si="4"/>
        <v>794350</v>
      </c>
      <c r="I38" s="11">
        <f t="shared" si="4"/>
        <v>70725</v>
      </c>
      <c r="J38" s="11">
        <f t="shared" si="4"/>
        <v>865075</v>
      </c>
      <c r="K38" s="11">
        <f t="shared" si="4"/>
        <v>0</v>
      </c>
      <c r="L38" s="11">
        <f t="shared" si="4"/>
        <v>0</v>
      </c>
      <c r="M38" s="11">
        <f t="shared" si="4"/>
        <v>1024939</v>
      </c>
      <c r="N38" s="11">
        <f t="shared" si="4"/>
        <v>1024939</v>
      </c>
      <c r="O38" s="11">
        <f t="shared" si="4"/>
        <v>0</v>
      </c>
      <c r="P38" s="11">
        <f t="shared" si="4"/>
        <v>2272945</v>
      </c>
      <c r="Q38" s="11">
        <f t="shared" si="4"/>
        <v>204636</v>
      </c>
      <c r="R38" s="11">
        <f t="shared" si="4"/>
        <v>2477581</v>
      </c>
      <c r="S38" s="11">
        <f t="shared" si="4"/>
        <v>3228112</v>
      </c>
      <c r="T38" s="11">
        <f t="shared" si="4"/>
        <v>3894137</v>
      </c>
      <c r="U38" s="11">
        <f t="shared" si="4"/>
        <v>2572089</v>
      </c>
      <c r="V38" s="11">
        <f t="shared" si="4"/>
        <v>9694338</v>
      </c>
      <c r="W38" s="11">
        <f t="shared" si="4"/>
        <v>14061933</v>
      </c>
      <c r="X38" s="11">
        <f t="shared" si="4"/>
        <v>22294300</v>
      </c>
      <c r="Y38" s="11">
        <f t="shared" si="4"/>
        <v>-8232367</v>
      </c>
      <c r="Z38" s="2">
        <f t="shared" si="5"/>
        <v>-36.92588240043419</v>
      </c>
      <c r="AA38" s="15">
        <f>AA8+AA23</f>
        <v>22294300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11190000</v>
      </c>
      <c r="F39" s="11">
        <f t="shared" si="4"/>
        <v>11190000</v>
      </c>
      <c r="G39" s="11">
        <f t="shared" si="4"/>
        <v>0</v>
      </c>
      <c r="H39" s="11">
        <f t="shared" si="4"/>
        <v>1381338</v>
      </c>
      <c r="I39" s="11">
        <f t="shared" si="4"/>
        <v>50388</v>
      </c>
      <c r="J39" s="11">
        <f t="shared" si="4"/>
        <v>1431726</v>
      </c>
      <c r="K39" s="11">
        <f t="shared" si="4"/>
        <v>695766</v>
      </c>
      <c r="L39" s="11">
        <f t="shared" si="4"/>
        <v>0</v>
      </c>
      <c r="M39" s="11">
        <f t="shared" si="4"/>
        <v>11256351</v>
      </c>
      <c r="N39" s="11">
        <f t="shared" si="4"/>
        <v>11952117</v>
      </c>
      <c r="O39" s="11">
        <f t="shared" si="4"/>
        <v>0</v>
      </c>
      <c r="P39" s="11">
        <f t="shared" si="4"/>
        <v>3974043</v>
      </c>
      <c r="Q39" s="11">
        <f t="shared" si="4"/>
        <v>820841</v>
      </c>
      <c r="R39" s="11">
        <f t="shared" si="4"/>
        <v>4794884</v>
      </c>
      <c r="S39" s="11">
        <f t="shared" si="4"/>
        <v>801681</v>
      </c>
      <c r="T39" s="11">
        <f t="shared" si="4"/>
        <v>1053798</v>
      </c>
      <c r="U39" s="11">
        <f t="shared" si="4"/>
        <v>5396392</v>
      </c>
      <c r="V39" s="11">
        <f t="shared" si="4"/>
        <v>7251871</v>
      </c>
      <c r="W39" s="11">
        <f t="shared" si="4"/>
        <v>25430598</v>
      </c>
      <c r="X39" s="11">
        <f t="shared" si="4"/>
        <v>11190000</v>
      </c>
      <c r="Y39" s="11">
        <f t="shared" si="4"/>
        <v>14240598</v>
      </c>
      <c r="Z39" s="2">
        <f t="shared" si="5"/>
        <v>127.26182305630027</v>
      </c>
      <c r="AA39" s="15">
        <f>AA9+AA24</f>
        <v>11190000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414248</v>
      </c>
      <c r="J40" s="11">
        <f t="shared" si="4"/>
        <v>414248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414248</v>
      </c>
      <c r="X40" s="11">
        <f t="shared" si="4"/>
        <v>0</v>
      </c>
      <c r="Y40" s="11">
        <f t="shared" si="4"/>
        <v>414248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33484300</v>
      </c>
      <c r="F41" s="51">
        <f t="shared" si="6"/>
        <v>33484300</v>
      </c>
      <c r="G41" s="51">
        <f t="shared" si="6"/>
        <v>0</v>
      </c>
      <c r="H41" s="51">
        <f t="shared" si="6"/>
        <v>2347594</v>
      </c>
      <c r="I41" s="51">
        <f t="shared" si="6"/>
        <v>890859</v>
      </c>
      <c r="J41" s="51">
        <f t="shared" si="6"/>
        <v>3238453</v>
      </c>
      <c r="K41" s="51">
        <f t="shared" si="6"/>
        <v>794266</v>
      </c>
      <c r="L41" s="51">
        <f t="shared" si="6"/>
        <v>0</v>
      </c>
      <c r="M41" s="51">
        <f t="shared" si="6"/>
        <v>12281290</v>
      </c>
      <c r="N41" s="51">
        <f t="shared" si="6"/>
        <v>13075556</v>
      </c>
      <c r="O41" s="51">
        <f t="shared" si="6"/>
        <v>73052</v>
      </c>
      <c r="P41" s="51">
        <f t="shared" si="6"/>
        <v>6246988</v>
      </c>
      <c r="Q41" s="51">
        <f t="shared" si="6"/>
        <v>1209094</v>
      </c>
      <c r="R41" s="51">
        <f t="shared" si="6"/>
        <v>7529134</v>
      </c>
      <c r="S41" s="51">
        <f t="shared" si="6"/>
        <v>4029793</v>
      </c>
      <c r="T41" s="51">
        <f t="shared" si="6"/>
        <v>6447935</v>
      </c>
      <c r="U41" s="51">
        <f t="shared" si="6"/>
        <v>10160559</v>
      </c>
      <c r="V41" s="51">
        <f t="shared" si="6"/>
        <v>20638287</v>
      </c>
      <c r="W41" s="51">
        <f t="shared" si="6"/>
        <v>44481430</v>
      </c>
      <c r="X41" s="51">
        <f t="shared" si="6"/>
        <v>33484300</v>
      </c>
      <c r="Y41" s="51">
        <f t="shared" si="6"/>
        <v>10997130</v>
      </c>
      <c r="Z41" s="52">
        <f t="shared" si="5"/>
        <v>32.84264565781575</v>
      </c>
      <c r="AA41" s="53">
        <f>SUM(AA36:AA40)</f>
        <v>33484300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461646</v>
      </c>
      <c r="I42" s="67">
        <f t="shared" si="7"/>
        <v>0</v>
      </c>
      <c r="J42" s="67">
        <f t="shared" si="7"/>
        <v>461646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53652</v>
      </c>
      <c r="Q42" s="67">
        <f t="shared" si="7"/>
        <v>0</v>
      </c>
      <c r="R42" s="67">
        <f t="shared" si="7"/>
        <v>53652</v>
      </c>
      <c r="S42" s="67">
        <f t="shared" si="7"/>
        <v>0</v>
      </c>
      <c r="T42" s="67">
        <f t="shared" si="7"/>
        <v>0</v>
      </c>
      <c r="U42" s="67">
        <f t="shared" si="7"/>
        <v>109281</v>
      </c>
      <c r="V42" s="67">
        <f t="shared" si="7"/>
        <v>109281</v>
      </c>
      <c r="W42" s="67">
        <f t="shared" si="7"/>
        <v>624579</v>
      </c>
      <c r="X42" s="67">
        <f t="shared" si="7"/>
        <v>0</v>
      </c>
      <c r="Y42" s="67">
        <f t="shared" si="7"/>
        <v>624579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1300000</v>
      </c>
      <c r="F45" s="67">
        <f t="shared" si="7"/>
        <v>1300000</v>
      </c>
      <c r="G45" s="67">
        <f t="shared" si="7"/>
        <v>0</v>
      </c>
      <c r="H45" s="67">
        <f t="shared" si="7"/>
        <v>701556</v>
      </c>
      <c r="I45" s="67">
        <f t="shared" si="7"/>
        <v>66578</v>
      </c>
      <c r="J45" s="67">
        <f t="shared" si="7"/>
        <v>768134</v>
      </c>
      <c r="K45" s="67">
        <f t="shared" si="7"/>
        <v>161764</v>
      </c>
      <c r="L45" s="67">
        <f t="shared" si="7"/>
        <v>0</v>
      </c>
      <c r="M45" s="67">
        <f t="shared" si="7"/>
        <v>24701</v>
      </c>
      <c r="N45" s="67">
        <f t="shared" si="7"/>
        <v>186465</v>
      </c>
      <c r="O45" s="67">
        <f t="shared" si="7"/>
        <v>254361</v>
      </c>
      <c r="P45" s="67">
        <f t="shared" si="7"/>
        <v>0</v>
      </c>
      <c r="Q45" s="67">
        <f t="shared" si="7"/>
        <v>0</v>
      </c>
      <c r="R45" s="67">
        <f t="shared" si="7"/>
        <v>254361</v>
      </c>
      <c r="S45" s="67">
        <f t="shared" si="7"/>
        <v>66415</v>
      </c>
      <c r="T45" s="67">
        <f t="shared" si="7"/>
        <v>90614</v>
      </c>
      <c r="U45" s="67">
        <f t="shared" si="7"/>
        <v>2642676</v>
      </c>
      <c r="V45" s="67">
        <f t="shared" si="7"/>
        <v>2799705</v>
      </c>
      <c r="W45" s="67">
        <f t="shared" si="7"/>
        <v>4008665</v>
      </c>
      <c r="X45" s="67">
        <f t="shared" si="7"/>
        <v>1300000</v>
      </c>
      <c r="Y45" s="67">
        <f t="shared" si="7"/>
        <v>2708665</v>
      </c>
      <c r="Z45" s="69">
        <f t="shared" si="5"/>
        <v>208.35884615384614</v>
      </c>
      <c r="AA45" s="68">
        <f t="shared" si="8"/>
        <v>1300000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34784300</v>
      </c>
      <c r="F49" s="79">
        <f t="shared" si="9"/>
        <v>34784300</v>
      </c>
      <c r="G49" s="79">
        <f t="shared" si="9"/>
        <v>0</v>
      </c>
      <c r="H49" s="79">
        <f t="shared" si="9"/>
        <v>3510796</v>
      </c>
      <c r="I49" s="79">
        <f t="shared" si="9"/>
        <v>957437</v>
      </c>
      <c r="J49" s="79">
        <f t="shared" si="9"/>
        <v>4468233</v>
      </c>
      <c r="K49" s="79">
        <f t="shared" si="9"/>
        <v>956030</v>
      </c>
      <c r="L49" s="79">
        <f t="shared" si="9"/>
        <v>0</v>
      </c>
      <c r="M49" s="79">
        <f t="shared" si="9"/>
        <v>12305991</v>
      </c>
      <c r="N49" s="79">
        <f t="shared" si="9"/>
        <v>13262021</v>
      </c>
      <c r="O49" s="79">
        <f t="shared" si="9"/>
        <v>327413</v>
      </c>
      <c r="P49" s="79">
        <f t="shared" si="9"/>
        <v>6300640</v>
      </c>
      <c r="Q49" s="79">
        <f t="shared" si="9"/>
        <v>1209094</v>
      </c>
      <c r="R49" s="79">
        <f t="shared" si="9"/>
        <v>7837147</v>
      </c>
      <c r="S49" s="79">
        <f t="shared" si="9"/>
        <v>4096208</v>
      </c>
      <c r="T49" s="79">
        <f t="shared" si="9"/>
        <v>6538549</v>
      </c>
      <c r="U49" s="79">
        <f t="shared" si="9"/>
        <v>12912516</v>
      </c>
      <c r="V49" s="79">
        <f t="shared" si="9"/>
        <v>23547273</v>
      </c>
      <c r="W49" s="79">
        <f t="shared" si="9"/>
        <v>49114674</v>
      </c>
      <c r="X49" s="79">
        <f t="shared" si="9"/>
        <v>34784300</v>
      </c>
      <c r="Y49" s="79">
        <f t="shared" si="9"/>
        <v>14330374</v>
      </c>
      <c r="Z49" s="80">
        <f t="shared" si="5"/>
        <v>41.19782200590496</v>
      </c>
      <c r="AA49" s="81">
        <f>SUM(AA41:AA48)</f>
        <v>34784300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31405921</v>
      </c>
      <c r="D68" s="10"/>
      <c r="E68" s="11">
        <v>17407850</v>
      </c>
      <c r="F68" s="11">
        <v>20497977</v>
      </c>
      <c r="G68" s="11">
        <v>1058473</v>
      </c>
      <c r="H68" s="11">
        <v>2170409</v>
      </c>
      <c r="I68" s="11">
        <v>1552415</v>
      </c>
      <c r="J68" s="11">
        <v>4781297</v>
      </c>
      <c r="K68" s="11">
        <v>1948424</v>
      </c>
      <c r="L68" s="11">
        <v>2048747</v>
      </c>
      <c r="M68" s="11">
        <v>1546791</v>
      </c>
      <c r="N68" s="11">
        <v>5543962</v>
      </c>
      <c r="O68" s="11">
        <v>1678091</v>
      </c>
      <c r="P68" s="11">
        <v>1362121</v>
      </c>
      <c r="Q68" s="11">
        <v>1143797</v>
      </c>
      <c r="R68" s="11">
        <v>4184009</v>
      </c>
      <c r="S68" s="11">
        <v>912618</v>
      </c>
      <c r="T68" s="11">
        <v>597205</v>
      </c>
      <c r="U68" s="11">
        <v>2090166</v>
      </c>
      <c r="V68" s="11">
        <v>3599989</v>
      </c>
      <c r="W68" s="11">
        <v>18109257</v>
      </c>
      <c r="X68" s="11">
        <v>20497977</v>
      </c>
      <c r="Y68" s="11">
        <v>-2388720</v>
      </c>
      <c r="Z68" s="2">
        <v>-11.65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31405921</v>
      </c>
      <c r="D69" s="78">
        <f t="shared" si="12"/>
        <v>0</v>
      </c>
      <c r="E69" s="79">
        <f t="shared" si="12"/>
        <v>17407850</v>
      </c>
      <c r="F69" s="79">
        <f t="shared" si="12"/>
        <v>20497977</v>
      </c>
      <c r="G69" s="79">
        <f t="shared" si="12"/>
        <v>1058473</v>
      </c>
      <c r="H69" s="79">
        <f t="shared" si="12"/>
        <v>2170409</v>
      </c>
      <c r="I69" s="79">
        <f t="shared" si="12"/>
        <v>1552415</v>
      </c>
      <c r="J69" s="79">
        <f t="shared" si="12"/>
        <v>4781297</v>
      </c>
      <c r="K69" s="79">
        <f t="shared" si="12"/>
        <v>1948424</v>
      </c>
      <c r="L69" s="79">
        <f t="shared" si="12"/>
        <v>2048747</v>
      </c>
      <c r="M69" s="79">
        <f t="shared" si="12"/>
        <v>1546791</v>
      </c>
      <c r="N69" s="79">
        <f t="shared" si="12"/>
        <v>5543962</v>
      </c>
      <c r="O69" s="79">
        <f t="shared" si="12"/>
        <v>1678091</v>
      </c>
      <c r="P69" s="79">
        <f t="shared" si="12"/>
        <v>1362121</v>
      </c>
      <c r="Q69" s="79">
        <f t="shared" si="12"/>
        <v>1143797</v>
      </c>
      <c r="R69" s="79">
        <f t="shared" si="12"/>
        <v>4184009</v>
      </c>
      <c r="S69" s="79">
        <f t="shared" si="12"/>
        <v>912618</v>
      </c>
      <c r="T69" s="79">
        <f t="shared" si="12"/>
        <v>597205</v>
      </c>
      <c r="U69" s="79">
        <f t="shared" si="12"/>
        <v>2090166</v>
      </c>
      <c r="V69" s="79">
        <f t="shared" si="12"/>
        <v>3599989</v>
      </c>
      <c r="W69" s="79">
        <f t="shared" si="12"/>
        <v>18109257</v>
      </c>
      <c r="X69" s="79">
        <f t="shared" si="12"/>
        <v>20497977</v>
      </c>
      <c r="Y69" s="79">
        <f t="shared" si="12"/>
        <v>-2388720</v>
      </c>
      <c r="Z69" s="80">
        <f>+IF(X69&lt;&gt;0,+(Y69/X69)*100,0)</f>
        <v>-11.653442678758006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13637477</v>
      </c>
      <c r="D5" s="42">
        <f t="shared" si="0"/>
        <v>0</v>
      </c>
      <c r="E5" s="43">
        <f t="shared" si="0"/>
        <v>79095000</v>
      </c>
      <c r="F5" s="43">
        <f t="shared" si="0"/>
        <v>101395000</v>
      </c>
      <c r="G5" s="43">
        <f t="shared" si="0"/>
        <v>16487610</v>
      </c>
      <c r="H5" s="43">
        <f t="shared" si="0"/>
        <v>1172892</v>
      </c>
      <c r="I5" s="43">
        <f t="shared" si="0"/>
        <v>4473348</v>
      </c>
      <c r="J5" s="43">
        <f t="shared" si="0"/>
        <v>22133850</v>
      </c>
      <c r="K5" s="43">
        <f t="shared" si="0"/>
        <v>3740390</v>
      </c>
      <c r="L5" s="43">
        <f t="shared" si="0"/>
        <v>0</v>
      </c>
      <c r="M5" s="43">
        <f t="shared" si="0"/>
        <v>4824035</v>
      </c>
      <c r="N5" s="43">
        <f t="shared" si="0"/>
        <v>8564425</v>
      </c>
      <c r="O5" s="43">
        <f t="shared" si="0"/>
        <v>0</v>
      </c>
      <c r="P5" s="43">
        <f t="shared" si="0"/>
        <v>2916618</v>
      </c>
      <c r="Q5" s="43">
        <f t="shared" si="0"/>
        <v>2054360</v>
      </c>
      <c r="R5" s="43">
        <f t="shared" si="0"/>
        <v>4970978</v>
      </c>
      <c r="S5" s="43">
        <f t="shared" si="0"/>
        <v>103645</v>
      </c>
      <c r="T5" s="43">
        <f t="shared" si="0"/>
        <v>1989723</v>
      </c>
      <c r="U5" s="43">
        <f t="shared" si="0"/>
        <v>2418148</v>
      </c>
      <c r="V5" s="43">
        <f t="shared" si="0"/>
        <v>4511516</v>
      </c>
      <c r="W5" s="43">
        <f t="shared" si="0"/>
        <v>40180769</v>
      </c>
      <c r="X5" s="43">
        <f t="shared" si="0"/>
        <v>101395000</v>
      </c>
      <c r="Y5" s="43">
        <f t="shared" si="0"/>
        <v>-61214231</v>
      </c>
      <c r="Z5" s="44">
        <f>+IF(X5&lt;&gt;0,+(Y5/X5)*100,0)</f>
        <v>-60.37204102766408</v>
      </c>
      <c r="AA5" s="45">
        <f>SUM(AA11:AA18)</f>
        <v>101395000</v>
      </c>
    </row>
    <row r="6" spans="1:27" ht="13.5">
      <c r="A6" s="46" t="s">
        <v>32</v>
      </c>
      <c r="B6" s="47"/>
      <c r="C6" s="9">
        <v>5748426</v>
      </c>
      <c r="D6" s="10"/>
      <c r="E6" s="11">
        <v>28000000</v>
      </c>
      <c r="F6" s="11">
        <v>28000000</v>
      </c>
      <c r="G6" s="11">
        <v>1633232</v>
      </c>
      <c r="H6" s="11"/>
      <c r="I6" s="11">
        <v>1008749</v>
      </c>
      <c r="J6" s="11">
        <v>2641981</v>
      </c>
      <c r="K6" s="11">
        <v>547366</v>
      </c>
      <c r="L6" s="11"/>
      <c r="M6" s="11">
        <v>431428</v>
      </c>
      <c r="N6" s="11">
        <v>978794</v>
      </c>
      <c r="O6" s="11"/>
      <c r="P6" s="11">
        <v>632649</v>
      </c>
      <c r="Q6" s="11">
        <v>188561</v>
      </c>
      <c r="R6" s="11">
        <v>821210</v>
      </c>
      <c r="S6" s="11"/>
      <c r="T6" s="11"/>
      <c r="U6" s="11"/>
      <c r="V6" s="11"/>
      <c r="W6" s="11">
        <v>4441985</v>
      </c>
      <c r="X6" s="11">
        <v>28000000</v>
      </c>
      <c r="Y6" s="11">
        <v>-23558015</v>
      </c>
      <c r="Z6" s="2">
        <v>-84.14</v>
      </c>
      <c r="AA6" s="15">
        <v>28000000</v>
      </c>
    </row>
    <row r="7" spans="1:27" ht="13.5">
      <c r="A7" s="46" t="s">
        <v>33</v>
      </c>
      <c r="B7" s="47"/>
      <c r="C7" s="9">
        <v>1911648</v>
      </c>
      <c r="D7" s="10"/>
      <c r="E7" s="11">
        <v>1885000</v>
      </c>
      <c r="F7" s="11">
        <v>1885000</v>
      </c>
      <c r="G7" s="11"/>
      <c r="H7" s="11"/>
      <c r="I7" s="11">
        <v>79859</v>
      </c>
      <c r="J7" s="11">
        <v>79859</v>
      </c>
      <c r="K7" s="11">
        <v>101479</v>
      </c>
      <c r="L7" s="11"/>
      <c r="M7" s="11"/>
      <c r="N7" s="11">
        <v>101479</v>
      </c>
      <c r="O7" s="11"/>
      <c r="P7" s="11">
        <v>83483</v>
      </c>
      <c r="Q7" s="11"/>
      <c r="R7" s="11">
        <v>83483</v>
      </c>
      <c r="S7" s="11"/>
      <c r="T7" s="11">
        <v>283478</v>
      </c>
      <c r="U7" s="11">
        <v>61770</v>
      </c>
      <c r="V7" s="11">
        <v>345248</v>
      </c>
      <c r="W7" s="11">
        <v>610069</v>
      </c>
      <c r="X7" s="11">
        <v>1885000</v>
      </c>
      <c r="Y7" s="11">
        <v>-1274931</v>
      </c>
      <c r="Z7" s="2">
        <v>-67.64</v>
      </c>
      <c r="AA7" s="15">
        <v>1885000</v>
      </c>
    </row>
    <row r="8" spans="1:27" ht="13.5">
      <c r="A8" s="46" t="s">
        <v>34</v>
      </c>
      <c r="B8" s="47"/>
      <c r="C8" s="9">
        <v>113360</v>
      </c>
      <c r="D8" s="10"/>
      <c r="E8" s="11">
        <v>1400000</v>
      </c>
      <c r="F8" s="11">
        <v>1400000</v>
      </c>
      <c r="G8" s="11">
        <v>775915</v>
      </c>
      <c r="H8" s="11"/>
      <c r="I8" s="11">
        <v>1219049</v>
      </c>
      <c r="J8" s="11">
        <v>1994964</v>
      </c>
      <c r="K8" s="11">
        <v>75282</v>
      </c>
      <c r="L8" s="11"/>
      <c r="M8" s="11">
        <v>347786</v>
      </c>
      <c r="N8" s="11">
        <v>423068</v>
      </c>
      <c r="O8" s="11"/>
      <c r="P8" s="11">
        <v>64456</v>
      </c>
      <c r="Q8" s="11"/>
      <c r="R8" s="11">
        <v>64456</v>
      </c>
      <c r="S8" s="11"/>
      <c r="T8" s="11"/>
      <c r="U8" s="11"/>
      <c r="V8" s="11"/>
      <c r="W8" s="11">
        <v>2482488</v>
      </c>
      <c r="X8" s="11">
        <v>1400000</v>
      </c>
      <c r="Y8" s="11">
        <v>1082488</v>
      </c>
      <c r="Z8" s="2">
        <v>77.32</v>
      </c>
      <c r="AA8" s="15">
        <v>1400000</v>
      </c>
    </row>
    <row r="9" spans="1:27" ht="13.5">
      <c r="A9" s="46" t="s">
        <v>35</v>
      </c>
      <c r="B9" s="47"/>
      <c r="C9" s="9">
        <v>653604</v>
      </c>
      <c r="D9" s="10"/>
      <c r="E9" s="11">
        <v>12320000</v>
      </c>
      <c r="F9" s="11">
        <v>26220000</v>
      </c>
      <c r="G9" s="11"/>
      <c r="H9" s="11">
        <v>1172892</v>
      </c>
      <c r="I9" s="11">
        <v>1163774</v>
      </c>
      <c r="J9" s="11">
        <v>2336666</v>
      </c>
      <c r="K9" s="11">
        <v>1480953</v>
      </c>
      <c r="L9" s="11"/>
      <c r="M9" s="11">
        <v>2692537</v>
      </c>
      <c r="N9" s="11">
        <v>4173490</v>
      </c>
      <c r="O9" s="11"/>
      <c r="P9" s="11">
        <v>1726533</v>
      </c>
      <c r="Q9" s="11">
        <v>1865799</v>
      </c>
      <c r="R9" s="11">
        <v>3592332</v>
      </c>
      <c r="S9" s="11">
        <v>103645</v>
      </c>
      <c r="T9" s="11">
        <v>1706245</v>
      </c>
      <c r="U9" s="11">
        <v>2356378</v>
      </c>
      <c r="V9" s="11">
        <v>4166268</v>
      </c>
      <c r="W9" s="11">
        <v>14268756</v>
      </c>
      <c r="X9" s="11">
        <v>26220000</v>
      </c>
      <c r="Y9" s="11">
        <v>-11951244</v>
      </c>
      <c r="Z9" s="2">
        <v>-45.58</v>
      </c>
      <c r="AA9" s="15">
        <v>26220000</v>
      </c>
    </row>
    <row r="10" spans="1:27" ht="13.5">
      <c r="A10" s="46" t="s">
        <v>36</v>
      </c>
      <c r="B10" s="47"/>
      <c r="C10" s="9">
        <v>5210439</v>
      </c>
      <c r="D10" s="10"/>
      <c r="E10" s="11">
        <v>35490000</v>
      </c>
      <c r="F10" s="11">
        <v>41490000</v>
      </c>
      <c r="G10" s="11">
        <v>14078463</v>
      </c>
      <c r="H10" s="11"/>
      <c r="I10" s="11">
        <v>1001917</v>
      </c>
      <c r="J10" s="11">
        <v>15080380</v>
      </c>
      <c r="K10" s="11">
        <v>1535310</v>
      </c>
      <c r="L10" s="11"/>
      <c r="M10" s="11">
        <v>1352284</v>
      </c>
      <c r="N10" s="11">
        <v>2887594</v>
      </c>
      <c r="O10" s="11"/>
      <c r="P10" s="11">
        <v>409497</v>
      </c>
      <c r="Q10" s="11"/>
      <c r="R10" s="11">
        <v>409497</v>
      </c>
      <c r="S10" s="11"/>
      <c r="T10" s="11"/>
      <c r="U10" s="11"/>
      <c r="V10" s="11"/>
      <c r="W10" s="11">
        <v>18377471</v>
      </c>
      <c r="X10" s="11">
        <v>41490000</v>
      </c>
      <c r="Y10" s="11">
        <v>-23112529</v>
      </c>
      <c r="Z10" s="2">
        <v>-55.71</v>
      </c>
      <c r="AA10" s="15">
        <v>41490000</v>
      </c>
    </row>
    <row r="11" spans="1:27" ht="13.5">
      <c r="A11" s="48" t="s">
        <v>37</v>
      </c>
      <c r="B11" s="47"/>
      <c r="C11" s="49">
        <f aca="true" t="shared" si="1" ref="C11:Y11">SUM(C6:C10)</f>
        <v>13637477</v>
      </c>
      <c r="D11" s="50">
        <f t="shared" si="1"/>
        <v>0</v>
      </c>
      <c r="E11" s="51">
        <f t="shared" si="1"/>
        <v>79095000</v>
      </c>
      <c r="F11" s="51">
        <f t="shared" si="1"/>
        <v>98995000</v>
      </c>
      <c r="G11" s="51">
        <f t="shared" si="1"/>
        <v>16487610</v>
      </c>
      <c r="H11" s="51">
        <f t="shared" si="1"/>
        <v>1172892</v>
      </c>
      <c r="I11" s="51">
        <f t="shared" si="1"/>
        <v>4473348</v>
      </c>
      <c r="J11" s="51">
        <f t="shared" si="1"/>
        <v>22133850</v>
      </c>
      <c r="K11" s="51">
        <f t="shared" si="1"/>
        <v>3740390</v>
      </c>
      <c r="L11" s="51">
        <f t="shared" si="1"/>
        <v>0</v>
      </c>
      <c r="M11" s="51">
        <f t="shared" si="1"/>
        <v>4824035</v>
      </c>
      <c r="N11" s="51">
        <f t="shared" si="1"/>
        <v>8564425</v>
      </c>
      <c r="O11" s="51">
        <f t="shared" si="1"/>
        <v>0</v>
      </c>
      <c r="P11" s="51">
        <f t="shared" si="1"/>
        <v>2916618</v>
      </c>
      <c r="Q11" s="51">
        <f t="shared" si="1"/>
        <v>2054360</v>
      </c>
      <c r="R11" s="51">
        <f t="shared" si="1"/>
        <v>4970978</v>
      </c>
      <c r="S11" s="51">
        <f t="shared" si="1"/>
        <v>103645</v>
      </c>
      <c r="T11" s="51">
        <f t="shared" si="1"/>
        <v>1989723</v>
      </c>
      <c r="U11" s="51">
        <f t="shared" si="1"/>
        <v>2418148</v>
      </c>
      <c r="V11" s="51">
        <f t="shared" si="1"/>
        <v>4511516</v>
      </c>
      <c r="W11" s="51">
        <f t="shared" si="1"/>
        <v>40180769</v>
      </c>
      <c r="X11" s="51">
        <f t="shared" si="1"/>
        <v>98995000</v>
      </c>
      <c r="Y11" s="51">
        <f t="shared" si="1"/>
        <v>-58814231</v>
      </c>
      <c r="Z11" s="52">
        <f>+IF(X11&lt;&gt;0,+(Y11/X11)*100,0)</f>
        <v>-59.41131471286428</v>
      </c>
      <c r="AA11" s="53">
        <f>SUM(AA6:AA10)</f>
        <v>98995000</v>
      </c>
    </row>
    <row r="12" spans="1:27" ht="13.5">
      <c r="A12" s="54" t="s">
        <v>38</v>
      </c>
      <c r="B12" s="35"/>
      <c r="C12" s="9"/>
      <c r="D12" s="10"/>
      <c r="E12" s="11"/>
      <c r="F12" s="11">
        <v>1200000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1200000</v>
      </c>
      <c r="Y12" s="11">
        <v>-1200000</v>
      </c>
      <c r="Z12" s="2">
        <v>-100</v>
      </c>
      <c r="AA12" s="15">
        <v>1200000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>
        <v>1200000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1200000</v>
      </c>
      <c r="Y15" s="11">
        <v>-1200000</v>
      </c>
      <c r="Z15" s="2">
        <v>-100</v>
      </c>
      <c r="AA15" s="15">
        <v>1200000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5748426</v>
      </c>
      <c r="D36" s="10">
        <f t="shared" si="4"/>
        <v>0</v>
      </c>
      <c r="E36" s="11">
        <f t="shared" si="4"/>
        <v>28000000</v>
      </c>
      <c r="F36" s="11">
        <f t="shared" si="4"/>
        <v>28000000</v>
      </c>
      <c r="G36" s="11">
        <f t="shared" si="4"/>
        <v>1633232</v>
      </c>
      <c r="H36" s="11">
        <f t="shared" si="4"/>
        <v>0</v>
      </c>
      <c r="I36" s="11">
        <f t="shared" si="4"/>
        <v>1008749</v>
      </c>
      <c r="J36" s="11">
        <f t="shared" si="4"/>
        <v>2641981</v>
      </c>
      <c r="K36" s="11">
        <f t="shared" si="4"/>
        <v>547366</v>
      </c>
      <c r="L36" s="11">
        <f t="shared" si="4"/>
        <v>0</v>
      </c>
      <c r="M36" s="11">
        <f t="shared" si="4"/>
        <v>431428</v>
      </c>
      <c r="N36" s="11">
        <f t="shared" si="4"/>
        <v>978794</v>
      </c>
      <c r="O36" s="11">
        <f t="shared" si="4"/>
        <v>0</v>
      </c>
      <c r="P36" s="11">
        <f t="shared" si="4"/>
        <v>632649</v>
      </c>
      <c r="Q36" s="11">
        <f t="shared" si="4"/>
        <v>188561</v>
      </c>
      <c r="R36" s="11">
        <f t="shared" si="4"/>
        <v>821210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4441985</v>
      </c>
      <c r="X36" s="11">
        <f t="shared" si="4"/>
        <v>28000000</v>
      </c>
      <c r="Y36" s="11">
        <f t="shared" si="4"/>
        <v>-23558015</v>
      </c>
      <c r="Z36" s="2">
        <f aca="true" t="shared" si="5" ref="Z36:Z49">+IF(X36&lt;&gt;0,+(Y36/X36)*100,0)</f>
        <v>-84.13576785714287</v>
      </c>
      <c r="AA36" s="15">
        <f>AA6+AA21</f>
        <v>28000000</v>
      </c>
    </row>
    <row r="37" spans="1:27" ht="13.5">
      <c r="A37" s="46" t="s">
        <v>33</v>
      </c>
      <c r="B37" s="47"/>
      <c r="C37" s="9">
        <f t="shared" si="4"/>
        <v>1911648</v>
      </c>
      <c r="D37" s="10">
        <f t="shared" si="4"/>
        <v>0</v>
      </c>
      <c r="E37" s="11">
        <f t="shared" si="4"/>
        <v>1885000</v>
      </c>
      <c r="F37" s="11">
        <f t="shared" si="4"/>
        <v>1885000</v>
      </c>
      <c r="G37" s="11">
        <f t="shared" si="4"/>
        <v>0</v>
      </c>
      <c r="H37" s="11">
        <f t="shared" si="4"/>
        <v>0</v>
      </c>
      <c r="I37" s="11">
        <f t="shared" si="4"/>
        <v>79859</v>
      </c>
      <c r="J37" s="11">
        <f t="shared" si="4"/>
        <v>79859</v>
      </c>
      <c r="K37" s="11">
        <f t="shared" si="4"/>
        <v>101479</v>
      </c>
      <c r="L37" s="11">
        <f t="shared" si="4"/>
        <v>0</v>
      </c>
      <c r="M37" s="11">
        <f t="shared" si="4"/>
        <v>0</v>
      </c>
      <c r="N37" s="11">
        <f t="shared" si="4"/>
        <v>101479</v>
      </c>
      <c r="O37" s="11">
        <f t="shared" si="4"/>
        <v>0</v>
      </c>
      <c r="P37" s="11">
        <f t="shared" si="4"/>
        <v>83483</v>
      </c>
      <c r="Q37" s="11">
        <f t="shared" si="4"/>
        <v>0</v>
      </c>
      <c r="R37" s="11">
        <f t="shared" si="4"/>
        <v>83483</v>
      </c>
      <c r="S37" s="11">
        <f t="shared" si="4"/>
        <v>0</v>
      </c>
      <c r="T37" s="11">
        <f t="shared" si="4"/>
        <v>283478</v>
      </c>
      <c r="U37" s="11">
        <f t="shared" si="4"/>
        <v>61770</v>
      </c>
      <c r="V37" s="11">
        <f t="shared" si="4"/>
        <v>345248</v>
      </c>
      <c r="W37" s="11">
        <f t="shared" si="4"/>
        <v>610069</v>
      </c>
      <c r="X37" s="11">
        <f t="shared" si="4"/>
        <v>1885000</v>
      </c>
      <c r="Y37" s="11">
        <f t="shared" si="4"/>
        <v>-1274931</v>
      </c>
      <c r="Z37" s="2">
        <f t="shared" si="5"/>
        <v>-67.63559681697613</v>
      </c>
      <c r="AA37" s="15">
        <f>AA7+AA22</f>
        <v>1885000</v>
      </c>
    </row>
    <row r="38" spans="1:27" ht="13.5">
      <c r="A38" s="46" t="s">
        <v>34</v>
      </c>
      <c r="B38" s="47"/>
      <c r="C38" s="9">
        <f t="shared" si="4"/>
        <v>113360</v>
      </c>
      <c r="D38" s="10">
        <f t="shared" si="4"/>
        <v>0</v>
      </c>
      <c r="E38" s="11">
        <f t="shared" si="4"/>
        <v>1400000</v>
      </c>
      <c r="F38" s="11">
        <f t="shared" si="4"/>
        <v>1400000</v>
      </c>
      <c r="G38" s="11">
        <f t="shared" si="4"/>
        <v>775915</v>
      </c>
      <c r="H38" s="11">
        <f t="shared" si="4"/>
        <v>0</v>
      </c>
      <c r="I38" s="11">
        <f t="shared" si="4"/>
        <v>1219049</v>
      </c>
      <c r="J38" s="11">
        <f t="shared" si="4"/>
        <v>1994964</v>
      </c>
      <c r="K38" s="11">
        <f t="shared" si="4"/>
        <v>75282</v>
      </c>
      <c r="L38" s="11">
        <f t="shared" si="4"/>
        <v>0</v>
      </c>
      <c r="M38" s="11">
        <f t="shared" si="4"/>
        <v>347786</v>
      </c>
      <c r="N38" s="11">
        <f t="shared" si="4"/>
        <v>423068</v>
      </c>
      <c r="O38" s="11">
        <f t="shared" si="4"/>
        <v>0</v>
      </c>
      <c r="P38" s="11">
        <f t="shared" si="4"/>
        <v>64456</v>
      </c>
      <c r="Q38" s="11">
        <f t="shared" si="4"/>
        <v>0</v>
      </c>
      <c r="R38" s="11">
        <f t="shared" si="4"/>
        <v>64456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2482488</v>
      </c>
      <c r="X38" s="11">
        <f t="shared" si="4"/>
        <v>1400000</v>
      </c>
      <c r="Y38" s="11">
        <f t="shared" si="4"/>
        <v>1082488</v>
      </c>
      <c r="Z38" s="2">
        <f t="shared" si="5"/>
        <v>77.32057142857143</v>
      </c>
      <c r="AA38" s="15">
        <f>AA8+AA23</f>
        <v>1400000</v>
      </c>
    </row>
    <row r="39" spans="1:27" ht="13.5">
      <c r="A39" s="46" t="s">
        <v>35</v>
      </c>
      <c r="B39" s="47"/>
      <c r="C39" s="9">
        <f t="shared" si="4"/>
        <v>653604</v>
      </c>
      <c r="D39" s="10">
        <f t="shared" si="4"/>
        <v>0</v>
      </c>
      <c r="E39" s="11">
        <f t="shared" si="4"/>
        <v>12320000</v>
      </c>
      <c r="F39" s="11">
        <f t="shared" si="4"/>
        <v>26220000</v>
      </c>
      <c r="G39" s="11">
        <f t="shared" si="4"/>
        <v>0</v>
      </c>
      <c r="H39" s="11">
        <f t="shared" si="4"/>
        <v>1172892</v>
      </c>
      <c r="I39" s="11">
        <f t="shared" si="4"/>
        <v>1163774</v>
      </c>
      <c r="J39" s="11">
        <f t="shared" si="4"/>
        <v>2336666</v>
      </c>
      <c r="K39" s="11">
        <f t="shared" si="4"/>
        <v>1480953</v>
      </c>
      <c r="L39" s="11">
        <f t="shared" si="4"/>
        <v>0</v>
      </c>
      <c r="M39" s="11">
        <f t="shared" si="4"/>
        <v>2692537</v>
      </c>
      <c r="N39" s="11">
        <f t="shared" si="4"/>
        <v>4173490</v>
      </c>
      <c r="O39" s="11">
        <f t="shared" si="4"/>
        <v>0</v>
      </c>
      <c r="P39" s="11">
        <f t="shared" si="4"/>
        <v>1726533</v>
      </c>
      <c r="Q39" s="11">
        <f t="shared" si="4"/>
        <v>1865799</v>
      </c>
      <c r="R39" s="11">
        <f t="shared" si="4"/>
        <v>3592332</v>
      </c>
      <c r="S39" s="11">
        <f t="shared" si="4"/>
        <v>103645</v>
      </c>
      <c r="T39" s="11">
        <f t="shared" si="4"/>
        <v>1706245</v>
      </c>
      <c r="U39" s="11">
        <f t="shared" si="4"/>
        <v>2356378</v>
      </c>
      <c r="V39" s="11">
        <f t="shared" si="4"/>
        <v>4166268</v>
      </c>
      <c r="W39" s="11">
        <f t="shared" si="4"/>
        <v>14268756</v>
      </c>
      <c r="X39" s="11">
        <f t="shared" si="4"/>
        <v>26220000</v>
      </c>
      <c r="Y39" s="11">
        <f t="shared" si="4"/>
        <v>-11951244</v>
      </c>
      <c r="Z39" s="2">
        <f t="shared" si="5"/>
        <v>-45.58064073226545</v>
      </c>
      <c r="AA39" s="15">
        <f>AA9+AA24</f>
        <v>26220000</v>
      </c>
    </row>
    <row r="40" spans="1:27" ht="13.5">
      <c r="A40" s="46" t="s">
        <v>36</v>
      </c>
      <c r="B40" s="47"/>
      <c r="C40" s="9">
        <f t="shared" si="4"/>
        <v>5210439</v>
      </c>
      <c r="D40" s="10">
        <f t="shared" si="4"/>
        <v>0</v>
      </c>
      <c r="E40" s="11">
        <f t="shared" si="4"/>
        <v>35490000</v>
      </c>
      <c r="F40" s="11">
        <f t="shared" si="4"/>
        <v>41490000</v>
      </c>
      <c r="G40" s="11">
        <f t="shared" si="4"/>
        <v>14078463</v>
      </c>
      <c r="H40" s="11">
        <f t="shared" si="4"/>
        <v>0</v>
      </c>
      <c r="I40" s="11">
        <f t="shared" si="4"/>
        <v>1001917</v>
      </c>
      <c r="J40" s="11">
        <f t="shared" si="4"/>
        <v>15080380</v>
      </c>
      <c r="K40" s="11">
        <f t="shared" si="4"/>
        <v>1535310</v>
      </c>
      <c r="L40" s="11">
        <f t="shared" si="4"/>
        <v>0</v>
      </c>
      <c r="M40" s="11">
        <f t="shared" si="4"/>
        <v>1352284</v>
      </c>
      <c r="N40" s="11">
        <f t="shared" si="4"/>
        <v>2887594</v>
      </c>
      <c r="O40" s="11">
        <f t="shared" si="4"/>
        <v>0</v>
      </c>
      <c r="P40" s="11">
        <f t="shared" si="4"/>
        <v>409497</v>
      </c>
      <c r="Q40" s="11">
        <f t="shared" si="4"/>
        <v>0</v>
      </c>
      <c r="R40" s="11">
        <f t="shared" si="4"/>
        <v>409497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18377471</v>
      </c>
      <c r="X40" s="11">
        <f t="shared" si="4"/>
        <v>41490000</v>
      </c>
      <c r="Y40" s="11">
        <f t="shared" si="4"/>
        <v>-23112529</v>
      </c>
      <c r="Z40" s="2">
        <f t="shared" si="5"/>
        <v>-55.706264160038565</v>
      </c>
      <c r="AA40" s="15">
        <f>AA10+AA25</f>
        <v>41490000</v>
      </c>
    </row>
    <row r="41" spans="1:27" ht="13.5">
      <c r="A41" s="48" t="s">
        <v>37</v>
      </c>
      <c r="B41" s="47"/>
      <c r="C41" s="49">
        <f aca="true" t="shared" si="6" ref="C41:Y41">SUM(C36:C40)</f>
        <v>13637477</v>
      </c>
      <c r="D41" s="50">
        <f t="shared" si="6"/>
        <v>0</v>
      </c>
      <c r="E41" s="51">
        <f t="shared" si="6"/>
        <v>79095000</v>
      </c>
      <c r="F41" s="51">
        <f t="shared" si="6"/>
        <v>98995000</v>
      </c>
      <c r="G41" s="51">
        <f t="shared" si="6"/>
        <v>16487610</v>
      </c>
      <c r="H41" s="51">
        <f t="shared" si="6"/>
        <v>1172892</v>
      </c>
      <c r="I41" s="51">
        <f t="shared" si="6"/>
        <v>4473348</v>
      </c>
      <c r="J41" s="51">
        <f t="shared" si="6"/>
        <v>22133850</v>
      </c>
      <c r="K41" s="51">
        <f t="shared" si="6"/>
        <v>3740390</v>
      </c>
      <c r="L41" s="51">
        <f t="shared" si="6"/>
        <v>0</v>
      </c>
      <c r="M41" s="51">
        <f t="shared" si="6"/>
        <v>4824035</v>
      </c>
      <c r="N41" s="51">
        <f t="shared" si="6"/>
        <v>8564425</v>
      </c>
      <c r="O41" s="51">
        <f t="shared" si="6"/>
        <v>0</v>
      </c>
      <c r="P41" s="51">
        <f t="shared" si="6"/>
        <v>2916618</v>
      </c>
      <c r="Q41" s="51">
        <f t="shared" si="6"/>
        <v>2054360</v>
      </c>
      <c r="R41" s="51">
        <f t="shared" si="6"/>
        <v>4970978</v>
      </c>
      <c r="S41" s="51">
        <f t="shared" si="6"/>
        <v>103645</v>
      </c>
      <c r="T41" s="51">
        <f t="shared" si="6"/>
        <v>1989723</v>
      </c>
      <c r="U41" s="51">
        <f t="shared" si="6"/>
        <v>2418148</v>
      </c>
      <c r="V41" s="51">
        <f t="shared" si="6"/>
        <v>4511516</v>
      </c>
      <c r="W41" s="51">
        <f t="shared" si="6"/>
        <v>40180769</v>
      </c>
      <c r="X41" s="51">
        <f t="shared" si="6"/>
        <v>98995000</v>
      </c>
      <c r="Y41" s="51">
        <f t="shared" si="6"/>
        <v>-58814231</v>
      </c>
      <c r="Z41" s="52">
        <f t="shared" si="5"/>
        <v>-59.41131471286428</v>
      </c>
      <c r="AA41" s="53">
        <f>SUM(AA36:AA40)</f>
        <v>98995000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1200000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1200000</v>
      </c>
      <c r="Y42" s="67">
        <f t="shared" si="7"/>
        <v>-1200000</v>
      </c>
      <c r="Z42" s="69">
        <f t="shared" si="5"/>
        <v>-100</v>
      </c>
      <c r="AA42" s="68">
        <f aca="true" t="shared" si="8" ref="AA42:AA48">AA12+AA27</f>
        <v>1200000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1200000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1200000</v>
      </c>
      <c r="Y45" s="67">
        <f t="shared" si="7"/>
        <v>-1200000</v>
      </c>
      <c r="Z45" s="69">
        <f t="shared" si="5"/>
        <v>-100</v>
      </c>
      <c r="AA45" s="68">
        <f t="shared" si="8"/>
        <v>1200000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13637477</v>
      </c>
      <c r="D49" s="78">
        <f t="shared" si="9"/>
        <v>0</v>
      </c>
      <c r="E49" s="79">
        <f t="shared" si="9"/>
        <v>79095000</v>
      </c>
      <c r="F49" s="79">
        <f t="shared" si="9"/>
        <v>101395000</v>
      </c>
      <c r="G49" s="79">
        <f t="shared" si="9"/>
        <v>16487610</v>
      </c>
      <c r="H49" s="79">
        <f t="shared" si="9"/>
        <v>1172892</v>
      </c>
      <c r="I49" s="79">
        <f t="shared" si="9"/>
        <v>4473348</v>
      </c>
      <c r="J49" s="79">
        <f t="shared" si="9"/>
        <v>22133850</v>
      </c>
      <c r="K49" s="79">
        <f t="shared" si="9"/>
        <v>3740390</v>
      </c>
      <c r="L49" s="79">
        <f t="shared" si="9"/>
        <v>0</v>
      </c>
      <c r="M49" s="79">
        <f t="shared" si="9"/>
        <v>4824035</v>
      </c>
      <c r="N49" s="79">
        <f t="shared" si="9"/>
        <v>8564425</v>
      </c>
      <c r="O49" s="79">
        <f t="shared" si="9"/>
        <v>0</v>
      </c>
      <c r="P49" s="79">
        <f t="shared" si="9"/>
        <v>2916618</v>
      </c>
      <c r="Q49" s="79">
        <f t="shared" si="9"/>
        <v>2054360</v>
      </c>
      <c r="R49" s="79">
        <f t="shared" si="9"/>
        <v>4970978</v>
      </c>
      <c r="S49" s="79">
        <f t="shared" si="9"/>
        <v>103645</v>
      </c>
      <c r="T49" s="79">
        <f t="shared" si="9"/>
        <v>1989723</v>
      </c>
      <c r="U49" s="79">
        <f t="shared" si="9"/>
        <v>2418148</v>
      </c>
      <c r="V49" s="79">
        <f t="shared" si="9"/>
        <v>4511516</v>
      </c>
      <c r="W49" s="79">
        <f t="shared" si="9"/>
        <v>40180769</v>
      </c>
      <c r="X49" s="79">
        <f t="shared" si="9"/>
        <v>101395000</v>
      </c>
      <c r="Y49" s="79">
        <f t="shared" si="9"/>
        <v>-61214231</v>
      </c>
      <c r="Z49" s="80">
        <f t="shared" si="5"/>
        <v>-60.37204102766408</v>
      </c>
      <c r="AA49" s="81">
        <f>SUM(AA41:AA48)</f>
        <v>101395000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4993394</v>
      </c>
      <c r="D51" s="66">
        <f t="shared" si="10"/>
        <v>0</v>
      </c>
      <c r="E51" s="67">
        <f t="shared" si="10"/>
        <v>8322000</v>
      </c>
      <c r="F51" s="67">
        <f t="shared" si="10"/>
        <v>4482832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4482832</v>
      </c>
      <c r="Y51" s="67">
        <f t="shared" si="10"/>
        <v>-4482832</v>
      </c>
      <c r="Z51" s="69">
        <f>+IF(X51&lt;&gt;0,+(Y51/X51)*100,0)</f>
        <v>-100</v>
      </c>
      <c r="AA51" s="68">
        <f>SUM(AA57:AA61)</f>
        <v>4482832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4993394</v>
      </c>
      <c r="D56" s="10"/>
      <c r="E56" s="11">
        <v>8322000</v>
      </c>
      <c r="F56" s="11">
        <v>4482832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4482832</v>
      </c>
      <c r="Y56" s="11">
        <v>-4482832</v>
      </c>
      <c r="Z56" s="2">
        <v>-100</v>
      </c>
      <c r="AA56" s="15">
        <v>4482832</v>
      </c>
    </row>
    <row r="57" spans="1:27" ht="13.5">
      <c r="A57" s="85" t="s">
        <v>37</v>
      </c>
      <c r="B57" s="47"/>
      <c r="C57" s="49">
        <f aca="true" t="shared" si="11" ref="C57:Y57">SUM(C52:C56)</f>
        <v>4993394</v>
      </c>
      <c r="D57" s="50">
        <f t="shared" si="11"/>
        <v>0</v>
      </c>
      <c r="E57" s="51">
        <f t="shared" si="11"/>
        <v>8322000</v>
      </c>
      <c r="F57" s="51">
        <f t="shared" si="11"/>
        <v>4482832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4482832</v>
      </c>
      <c r="Y57" s="51">
        <f t="shared" si="11"/>
        <v>-4482832</v>
      </c>
      <c r="Z57" s="52">
        <f>+IF(X57&lt;&gt;0,+(Y57/X57)*100,0)</f>
        <v>-100</v>
      </c>
      <c r="AA57" s="53">
        <f>SUM(AA52:AA56)</f>
        <v>4482832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>
        <v>5547888</v>
      </c>
      <c r="E66" s="14">
        <v>5547888</v>
      </c>
      <c r="F66" s="14">
        <v>5547888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5547888</v>
      </c>
      <c r="Y66" s="14">
        <v>-5547888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>
        <v>2773832</v>
      </c>
      <c r="E68" s="11">
        <v>2773832</v>
      </c>
      <c r="F68" s="11">
        <v>2773832</v>
      </c>
      <c r="G68" s="11"/>
      <c r="H68" s="11">
        <v>40657</v>
      </c>
      <c r="I68" s="11">
        <v>332581</v>
      </c>
      <c r="J68" s="11">
        <v>373238</v>
      </c>
      <c r="K68" s="11">
        <v>385889</v>
      </c>
      <c r="L68" s="11">
        <v>364401</v>
      </c>
      <c r="M68" s="11">
        <v>600767</v>
      </c>
      <c r="N68" s="11">
        <v>1351057</v>
      </c>
      <c r="O68" s="11">
        <v>32751</v>
      </c>
      <c r="P68" s="11">
        <v>28613</v>
      </c>
      <c r="Q68" s="11">
        <v>421680</v>
      </c>
      <c r="R68" s="11">
        <v>483044</v>
      </c>
      <c r="S68" s="11">
        <v>166522</v>
      </c>
      <c r="T68" s="11">
        <v>190614</v>
      </c>
      <c r="U68" s="11">
        <v>62282</v>
      </c>
      <c r="V68" s="11">
        <v>419418</v>
      </c>
      <c r="W68" s="11">
        <v>2626757</v>
      </c>
      <c r="X68" s="11">
        <v>2773832</v>
      </c>
      <c r="Y68" s="11">
        <v>-147075</v>
      </c>
      <c r="Z68" s="2">
        <v>-5.3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8321720</v>
      </c>
      <c r="E69" s="79">
        <f t="shared" si="12"/>
        <v>8321720</v>
      </c>
      <c r="F69" s="79">
        <f t="shared" si="12"/>
        <v>8321720</v>
      </c>
      <c r="G69" s="79">
        <f t="shared" si="12"/>
        <v>0</v>
      </c>
      <c r="H69" s="79">
        <f t="shared" si="12"/>
        <v>40657</v>
      </c>
      <c r="I69" s="79">
        <f t="shared" si="12"/>
        <v>332581</v>
      </c>
      <c r="J69" s="79">
        <f t="shared" si="12"/>
        <v>373238</v>
      </c>
      <c r="K69" s="79">
        <f t="shared" si="12"/>
        <v>385889</v>
      </c>
      <c r="L69" s="79">
        <f t="shared" si="12"/>
        <v>364401</v>
      </c>
      <c r="M69" s="79">
        <f t="shared" si="12"/>
        <v>600767</v>
      </c>
      <c r="N69" s="79">
        <f t="shared" si="12"/>
        <v>1351057</v>
      </c>
      <c r="O69" s="79">
        <f t="shared" si="12"/>
        <v>32751</v>
      </c>
      <c r="P69" s="79">
        <f t="shared" si="12"/>
        <v>28613</v>
      </c>
      <c r="Q69" s="79">
        <f t="shared" si="12"/>
        <v>421680</v>
      </c>
      <c r="R69" s="79">
        <f t="shared" si="12"/>
        <v>483044</v>
      </c>
      <c r="S69" s="79">
        <f t="shared" si="12"/>
        <v>166522</v>
      </c>
      <c r="T69" s="79">
        <f t="shared" si="12"/>
        <v>190614</v>
      </c>
      <c r="U69" s="79">
        <f t="shared" si="12"/>
        <v>62282</v>
      </c>
      <c r="V69" s="79">
        <f t="shared" si="12"/>
        <v>419418</v>
      </c>
      <c r="W69" s="79">
        <f t="shared" si="12"/>
        <v>2626757</v>
      </c>
      <c r="X69" s="79">
        <f t="shared" si="12"/>
        <v>8321720</v>
      </c>
      <c r="Y69" s="79">
        <f t="shared" si="12"/>
        <v>-5694963</v>
      </c>
      <c r="Z69" s="80">
        <f>+IF(X69&lt;&gt;0,+(Y69/X69)*100,0)</f>
        <v>-68.43492691414755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85154617</v>
      </c>
      <c r="D5" s="42">
        <f t="shared" si="0"/>
        <v>0</v>
      </c>
      <c r="E5" s="43">
        <f t="shared" si="0"/>
        <v>141993000</v>
      </c>
      <c r="F5" s="43">
        <f t="shared" si="0"/>
        <v>141993000</v>
      </c>
      <c r="G5" s="43">
        <f t="shared" si="0"/>
        <v>9128755</v>
      </c>
      <c r="H5" s="43">
        <f t="shared" si="0"/>
        <v>12979579</v>
      </c>
      <c r="I5" s="43">
        <f t="shared" si="0"/>
        <v>17443733</v>
      </c>
      <c r="J5" s="43">
        <f t="shared" si="0"/>
        <v>39552067</v>
      </c>
      <c r="K5" s="43">
        <f t="shared" si="0"/>
        <v>24273738</v>
      </c>
      <c r="L5" s="43">
        <f t="shared" si="0"/>
        <v>16008806</v>
      </c>
      <c r="M5" s="43">
        <f t="shared" si="0"/>
        <v>8607050</v>
      </c>
      <c r="N5" s="43">
        <f t="shared" si="0"/>
        <v>48889594</v>
      </c>
      <c r="O5" s="43">
        <f t="shared" si="0"/>
        <v>1897247</v>
      </c>
      <c r="P5" s="43">
        <f t="shared" si="0"/>
        <v>2253918</v>
      </c>
      <c r="Q5" s="43">
        <f t="shared" si="0"/>
        <v>7495467</v>
      </c>
      <c r="R5" s="43">
        <f t="shared" si="0"/>
        <v>11646632</v>
      </c>
      <c r="S5" s="43">
        <f t="shared" si="0"/>
        <v>6634663</v>
      </c>
      <c r="T5" s="43">
        <f t="shared" si="0"/>
        <v>0</v>
      </c>
      <c r="U5" s="43">
        <f t="shared" si="0"/>
        <v>11233151</v>
      </c>
      <c r="V5" s="43">
        <f t="shared" si="0"/>
        <v>17867814</v>
      </c>
      <c r="W5" s="43">
        <f t="shared" si="0"/>
        <v>117956107</v>
      </c>
      <c r="X5" s="43">
        <f t="shared" si="0"/>
        <v>141993000</v>
      </c>
      <c r="Y5" s="43">
        <f t="shared" si="0"/>
        <v>-24036893</v>
      </c>
      <c r="Z5" s="44">
        <f>+IF(X5&lt;&gt;0,+(Y5/X5)*100,0)</f>
        <v>-16.92822392653159</v>
      </c>
      <c r="AA5" s="45">
        <f>SUM(AA11:AA18)</f>
        <v>141993000</v>
      </c>
    </row>
    <row r="6" spans="1:27" ht="13.5">
      <c r="A6" s="46" t="s">
        <v>32</v>
      </c>
      <c r="B6" s="47"/>
      <c r="C6" s="9">
        <v>46237437</v>
      </c>
      <c r="D6" s="10"/>
      <c r="E6" s="11">
        <v>55909760</v>
      </c>
      <c r="F6" s="11">
        <v>55909760</v>
      </c>
      <c r="G6" s="11">
        <v>956766</v>
      </c>
      <c r="H6" s="11">
        <v>510050</v>
      </c>
      <c r="I6" s="11">
        <v>10460828</v>
      </c>
      <c r="J6" s="11">
        <v>11927644</v>
      </c>
      <c r="K6" s="11">
        <v>5473814</v>
      </c>
      <c r="L6" s="11">
        <v>7438688</v>
      </c>
      <c r="M6" s="11">
        <v>2821385</v>
      </c>
      <c r="N6" s="11">
        <v>15733887</v>
      </c>
      <c r="O6" s="11">
        <v>477200</v>
      </c>
      <c r="P6" s="11">
        <v>2282940</v>
      </c>
      <c r="Q6" s="11">
        <v>2861454</v>
      </c>
      <c r="R6" s="11">
        <v>5621594</v>
      </c>
      <c r="S6" s="11"/>
      <c r="T6" s="11"/>
      <c r="U6" s="11">
        <v>861943</v>
      </c>
      <c r="V6" s="11">
        <v>861943</v>
      </c>
      <c r="W6" s="11">
        <v>34145068</v>
      </c>
      <c r="X6" s="11">
        <v>55909760</v>
      </c>
      <c r="Y6" s="11">
        <v>-21764692</v>
      </c>
      <c r="Z6" s="2">
        <v>-38.93</v>
      </c>
      <c r="AA6" s="15">
        <v>55909760</v>
      </c>
    </row>
    <row r="7" spans="1:27" ht="13.5">
      <c r="A7" s="46" t="s">
        <v>33</v>
      </c>
      <c r="B7" s="47"/>
      <c r="C7" s="9"/>
      <c r="D7" s="10"/>
      <c r="E7" s="11">
        <v>17500000</v>
      </c>
      <c r="F7" s="11">
        <v>17500000</v>
      </c>
      <c r="G7" s="11"/>
      <c r="H7" s="11"/>
      <c r="I7" s="11"/>
      <c r="J7" s="11"/>
      <c r="K7" s="11"/>
      <c r="L7" s="11">
        <v>3729223</v>
      </c>
      <c r="M7" s="11"/>
      <c r="N7" s="11">
        <v>3729223</v>
      </c>
      <c r="O7" s="11"/>
      <c r="P7" s="11"/>
      <c r="Q7" s="11">
        <v>1104802</v>
      </c>
      <c r="R7" s="11">
        <v>1104802</v>
      </c>
      <c r="S7" s="11">
        <v>1315789</v>
      </c>
      <c r="T7" s="11"/>
      <c r="U7" s="11"/>
      <c r="V7" s="11">
        <v>1315789</v>
      </c>
      <c r="W7" s="11">
        <v>6149814</v>
      </c>
      <c r="X7" s="11">
        <v>17500000</v>
      </c>
      <c r="Y7" s="11">
        <v>-11350186</v>
      </c>
      <c r="Z7" s="2">
        <v>-64.86</v>
      </c>
      <c r="AA7" s="15">
        <v>17500000</v>
      </c>
    </row>
    <row r="8" spans="1:27" ht="13.5">
      <c r="A8" s="46" t="s">
        <v>34</v>
      </c>
      <c r="B8" s="47"/>
      <c r="C8" s="9">
        <v>35457825</v>
      </c>
      <c r="D8" s="10"/>
      <c r="E8" s="11">
        <v>2300000</v>
      </c>
      <c r="F8" s="11">
        <v>2300000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2300000</v>
      </c>
      <c r="Y8" s="11">
        <v>-2300000</v>
      </c>
      <c r="Z8" s="2">
        <v>-100</v>
      </c>
      <c r="AA8" s="15">
        <v>2300000</v>
      </c>
    </row>
    <row r="9" spans="1:27" ht="13.5">
      <c r="A9" s="46" t="s">
        <v>35</v>
      </c>
      <c r="B9" s="47"/>
      <c r="C9" s="9"/>
      <c r="D9" s="10"/>
      <c r="E9" s="11">
        <v>22000000</v>
      </c>
      <c r="F9" s="11">
        <v>22000000</v>
      </c>
      <c r="G9" s="11"/>
      <c r="H9" s="11"/>
      <c r="I9" s="11"/>
      <c r="J9" s="11"/>
      <c r="K9" s="11"/>
      <c r="L9" s="11">
        <v>256965</v>
      </c>
      <c r="M9" s="11">
        <v>184072</v>
      </c>
      <c r="N9" s="11">
        <v>441037</v>
      </c>
      <c r="O9" s="11"/>
      <c r="P9" s="11"/>
      <c r="Q9" s="11">
        <v>1909581</v>
      </c>
      <c r="R9" s="11">
        <v>1909581</v>
      </c>
      <c r="S9" s="11">
        <v>4043278</v>
      </c>
      <c r="T9" s="11"/>
      <c r="U9" s="11">
        <v>9194648</v>
      </c>
      <c r="V9" s="11">
        <v>13237926</v>
      </c>
      <c r="W9" s="11">
        <v>15588544</v>
      </c>
      <c r="X9" s="11">
        <v>22000000</v>
      </c>
      <c r="Y9" s="11">
        <v>-6411456</v>
      </c>
      <c r="Z9" s="2">
        <v>-29.14</v>
      </c>
      <c r="AA9" s="15">
        <v>22000000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14971</v>
      </c>
      <c r="R10" s="11">
        <v>14971</v>
      </c>
      <c r="S10" s="11"/>
      <c r="T10" s="11"/>
      <c r="U10" s="11"/>
      <c r="V10" s="11"/>
      <c r="W10" s="11">
        <v>14971</v>
      </c>
      <c r="X10" s="11"/>
      <c r="Y10" s="11">
        <v>14971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81695262</v>
      </c>
      <c r="D11" s="50">
        <f t="shared" si="1"/>
        <v>0</v>
      </c>
      <c r="E11" s="51">
        <f t="shared" si="1"/>
        <v>97709760</v>
      </c>
      <c r="F11" s="51">
        <f t="shared" si="1"/>
        <v>97709760</v>
      </c>
      <c r="G11" s="51">
        <f t="shared" si="1"/>
        <v>956766</v>
      </c>
      <c r="H11" s="51">
        <f t="shared" si="1"/>
        <v>510050</v>
      </c>
      <c r="I11" s="51">
        <f t="shared" si="1"/>
        <v>10460828</v>
      </c>
      <c r="J11" s="51">
        <f t="shared" si="1"/>
        <v>11927644</v>
      </c>
      <c r="K11" s="51">
        <f t="shared" si="1"/>
        <v>5473814</v>
      </c>
      <c r="L11" s="51">
        <f t="shared" si="1"/>
        <v>11424876</v>
      </c>
      <c r="M11" s="51">
        <f t="shared" si="1"/>
        <v>3005457</v>
      </c>
      <c r="N11" s="51">
        <f t="shared" si="1"/>
        <v>19904147</v>
      </c>
      <c r="O11" s="51">
        <f t="shared" si="1"/>
        <v>477200</v>
      </c>
      <c r="P11" s="51">
        <f t="shared" si="1"/>
        <v>2282940</v>
      </c>
      <c r="Q11" s="51">
        <f t="shared" si="1"/>
        <v>5890808</v>
      </c>
      <c r="R11" s="51">
        <f t="shared" si="1"/>
        <v>8650948</v>
      </c>
      <c r="S11" s="51">
        <f t="shared" si="1"/>
        <v>5359067</v>
      </c>
      <c r="T11" s="51">
        <f t="shared" si="1"/>
        <v>0</v>
      </c>
      <c r="U11" s="51">
        <f t="shared" si="1"/>
        <v>10056591</v>
      </c>
      <c r="V11" s="51">
        <f t="shared" si="1"/>
        <v>15415658</v>
      </c>
      <c r="W11" s="51">
        <f t="shared" si="1"/>
        <v>55898397</v>
      </c>
      <c r="X11" s="51">
        <f t="shared" si="1"/>
        <v>97709760</v>
      </c>
      <c r="Y11" s="51">
        <f t="shared" si="1"/>
        <v>-41811363</v>
      </c>
      <c r="Z11" s="52">
        <f>+IF(X11&lt;&gt;0,+(Y11/X11)*100,0)</f>
        <v>-42.791388495888235</v>
      </c>
      <c r="AA11" s="53">
        <f>SUM(AA6:AA10)</f>
        <v>97709760</v>
      </c>
    </row>
    <row r="12" spans="1:27" ht="13.5">
      <c r="A12" s="54" t="s">
        <v>38</v>
      </c>
      <c r="B12" s="35"/>
      <c r="C12" s="9"/>
      <c r="D12" s="10"/>
      <c r="E12" s="11">
        <v>11871240</v>
      </c>
      <c r="F12" s="11">
        <v>11871240</v>
      </c>
      <c r="G12" s="11"/>
      <c r="H12" s="11">
        <v>4907810</v>
      </c>
      <c r="I12" s="11">
        <v>3226166</v>
      </c>
      <c r="J12" s="11">
        <v>8133976</v>
      </c>
      <c r="K12" s="11">
        <v>3842711</v>
      </c>
      <c r="L12" s="11">
        <v>3044133</v>
      </c>
      <c r="M12" s="11">
        <v>2036568</v>
      </c>
      <c r="N12" s="11">
        <v>8923412</v>
      </c>
      <c r="O12" s="11">
        <v>633041</v>
      </c>
      <c r="P12" s="11"/>
      <c r="Q12" s="11">
        <v>1225124</v>
      </c>
      <c r="R12" s="11">
        <v>1858165</v>
      </c>
      <c r="S12" s="11">
        <v>1444043</v>
      </c>
      <c r="T12" s="11"/>
      <c r="U12" s="11">
        <v>1085805</v>
      </c>
      <c r="V12" s="11">
        <v>2529848</v>
      </c>
      <c r="W12" s="11">
        <v>21445401</v>
      </c>
      <c r="X12" s="11">
        <v>11871240</v>
      </c>
      <c r="Y12" s="11">
        <v>9574161</v>
      </c>
      <c r="Z12" s="2">
        <v>80.65</v>
      </c>
      <c r="AA12" s="15">
        <v>11871240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>
        <v>8171989</v>
      </c>
      <c r="H14" s="11">
        <v>7509988</v>
      </c>
      <c r="I14" s="11">
        <v>3724300</v>
      </c>
      <c r="J14" s="11">
        <v>19406277</v>
      </c>
      <c r="K14" s="11">
        <v>13921858</v>
      </c>
      <c r="L14" s="11">
        <v>1198657</v>
      </c>
      <c r="M14" s="11">
        <v>3543566</v>
      </c>
      <c r="N14" s="11">
        <v>18664081</v>
      </c>
      <c r="O14" s="11"/>
      <c r="P14" s="11"/>
      <c r="Q14" s="11"/>
      <c r="R14" s="11"/>
      <c r="S14" s="11"/>
      <c r="T14" s="11"/>
      <c r="U14" s="11"/>
      <c r="V14" s="11"/>
      <c r="W14" s="11">
        <v>38070358</v>
      </c>
      <c r="X14" s="11"/>
      <c r="Y14" s="11">
        <v>38070358</v>
      </c>
      <c r="Z14" s="2"/>
      <c r="AA14" s="15"/>
    </row>
    <row r="15" spans="1:27" ht="13.5">
      <c r="A15" s="54" t="s">
        <v>41</v>
      </c>
      <c r="B15" s="35" t="s">
        <v>42</v>
      </c>
      <c r="C15" s="9">
        <v>3459355</v>
      </c>
      <c r="D15" s="10"/>
      <c r="E15" s="11">
        <v>28465000</v>
      </c>
      <c r="F15" s="11">
        <v>28465000</v>
      </c>
      <c r="G15" s="11"/>
      <c r="H15" s="11">
        <v>51731</v>
      </c>
      <c r="I15" s="11">
        <v>32439</v>
      </c>
      <c r="J15" s="11">
        <v>84170</v>
      </c>
      <c r="K15" s="11">
        <v>1035355</v>
      </c>
      <c r="L15" s="11">
        <v>341140</v>
      </c>
      <c r="M15" s="11">
        <v>21459</v>
      </c>
      <c r="N15" s="11">
        <v>1397954</v>
      </c>
      <c r="O15" s="11">
        <v>787006</v>
      </c>
      <c r="P15" s="11">
        <v>-29022</v>
      </c>
      <c r="Q15" s="11">
        <v>379535</v>
      </c>
      <c r="R15" s="11">
        <v>1137519</v>
      </c>
      <c r="S15" s="11">
        <v>-168447</v>
      </c>
      <c r="T15" s="11"/>
      <c r="U15" s="11">
        <v>90755</v>
      </c>
      <c r="V15" s="11">
        <v>-77692</v>
      </c>
      <c r="W15" s="11">
        <v>2541951</v>
      </c>
      <c r="X15" s="11">
        <v>28465000</v>
      </c>
      <c r="Y15" s="11">
        <v>-25923049</v>
      </c>
      <c r="Z15" s="2">
        <v>-91.07</v>
      </c>
      <c r="AA15" s="15">
        <v>28465000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3947000</v>
      </c>
      <c r="F18" s="18">
        <v>3947000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3947000</v>
      </c>
      <c r="Y18" s="18">
        <v>-3947000</v>
      </c>
      <c r="Z18" s="3">
        <v>-100</v>
      </c>
      <c r="AA18" s="23">
        <v>3947000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46237437</v>
      </c>
      <c r="D36" s="10">
        <f t="shared" si="4"/>
        <v>0</v>
      </c>
      <c r="E36" s="11">
        <f t="shared" si="4"/>
        <v>55909760</v>
      </c>
      <c r="F36" s="11">
        <f t="shared" si="4"/>
        <v>55909760</v>
      </c>
      <c r="G36" s="11">
        <f t="shared" si="4"/>
        <v>956766</v>
      </c>
      <c r="H36" s="11">
        <f t="shared" si="4"/>
        <v>510050</v>
      </c>
      <c r="I36" s="11">
        <f t="shared" si="4"/>
        <v>10460828</v>
      </c>
      <c r="J36" s="11">
        <f t="shared" si="4"/>
        <v>11927644</v>
      </c>
      <c r="K36" s="11">
        <f t="shared" si="4"/>
        <v>5473814</v>
      </c>
      <c r="L36" s="11">
        <f t="shared" si="4"/>
        <v>7438688</v>
      </c>
      <c r="M36" s="11">
        <f t="shared" si="4"/>
        <v>2821385</v>
      </c>
      <c r="N36" s="11">
        <f t="shared" si="4"/>
        <v>15733887</v>
      </c>
      <c r="O36" s="11">
        <f t="shared" si="4"/>
        <v>477200</v>
      </c>
      <c r="P36" s="11">
        <f t="shared" si="4"/>
        <v>2282940</v>
      </c>
      <c r="Q36" s="11">
        <f t="shared" si="4"/>
        <v>2861454</v>
      </c>
      <c r="R36" s="11">
        <f t="shared" si="4"/>
        <v>5621594</v>
      </c>
      <c r="S36" s="11">
        <f t="shared" si="4"/>
        <v>0</v>
      </c>
      <c r="T36" s="11">
        <f t="shared" si="4"/>
        <v>0</v>
      </c>
      <c r="U36" s="11">
        <f t="shared" si="4"/>
        <v>861943</v>
      </c>
      <c r="V36" s="11">
        <f t="shared" si="4"/>
        <v>861943</v>
      </c>
      <c r="W36" s="11">
        <f t="shared" si="4"/>
        <v>34145068</v>
      </c>
      <c r="X36" s="11">
        <f t="shared" si="4"/>
        <v>55909760</v>
      </c>
      <c r="Y36" s="11">
        <f t="shared" si="4"/>
        <v>-21764692</v>
      </c>
      <c r="Z36" s="2">
        <f aca="true" t="shared" si="5" ref="Z36:Z49">+IF(X36&lt;&gt;0,+(Y36/X36)*100,0)</f>
        <v>-38.928251525315076</v>
      </c>
      <c r="AA36" s="15">
        <f>AA6+AA21</f>
        <v>55909760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17500000</v>
      </c>
      <c r="F37" s="11">
        <f t="shared" si="4"/>
        <v>17500000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3729223</v>
      </c>
      <c r="M37" s="11">
        <f t="shared" si="4"/>
        <v>0</v>
      </c>
      <c r="N37" s="11">
        <f t="shared" si="4"/>
        <v>3729223</v>
      </c>
      <c r="O37" s="11">
        <f t="shared" si="4"/>
        <v>0</v>
      </c>
      <c r="P37" s="11">
        <f t="shared" si="4"/>
        <v>0</v>
      </c>
      <c r="Q37" s="11">
        <f t="shared" si="4"/>
        <v>1104802</v>
      </c>
      <c r="R37" s="11">
        <f t="shared" si="4"/>
        <v>1104802</v>
      </c>
      <c r="S37" s="11">
        <f t="shared" si="4"/>
        <v>1315789</v>
      </c>
      <c r="T37" s="11">
        <f t="shared" si="4"/>
        <v>0</v>
      </c>
      <c r="U37" s="11">
        <f t="shared" si="4"/>
        <v>0</v>
      </c>
      <c r="V37" s="11">
        <f t="shared" si="4"/>
        <v>1315789</v>
      </c>
      <c r="W37" s="11">
        <f t="shared" si="4"/>
        <v>6149814</v>
      </c>
      <c r="X37" s="11">
        <f t="shared" si="4"/>
        <v>17500000</v>
      </c>
      <c r="Y37" s="11">
        <f t="shared" si="4"/>
        <v>-11350186</v>
      </c>
      <c r="Z37" s="2">
        <f t="shared" si="5"/>
        <v>-64.85820571428572</v>
      </c>
      <c r="AA37" s="15">
        <f>AA7+AA22</f>
        <v>17500000</v>
      </c>
    </row>
    <row r="38" spans="1:27" ht="13.5">
      <c r="A38" s="46" t="s">
        <v>34</v>
      </c>
      <c r="B38" s="47"/>
      <c r="C38" s="9">
        <f t="shared" si="4"/>
        <v>35457825</v>
      </c>
      <c r="D38" s="10">
        <f t="shared" si="4"/>
        <v>0</v>
      </c>
      <c r="E38" s="11">
        <f t="shared" si="4"/>
        <v>2300000</v>
      </c>
      <c r="F38" s="11">
        <f t="shared" si="4"/>
        <v>2300000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2300000</v>
      </c>
      <c r="Y38" s="11">
        <f t="shared" si="4"/>
        <v>-2300000</v>
      </c>
      <c r="Z38" s="2">
        <f t="shared" si="5"/>
        <v>-100</v>
      </c>
      <c r="AA38" s="15">
        <f>AA8+AA23</f>
        <v>2300000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22000000</v>
      </c>
      <c r="F39" s="11">
        <f t="shared" si="4"/>
        <v>22000000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256965</v>
      </c>
      <c r="M39" s="11">
        <f t="shared" si="4"/>
        <v>184072</v>
      </c>
      <c r="N39" s="11">
        <f t="shared" si="4"/>
        <v>441037</v>
      </c>
      <c r="O39" s="11">
        <f t="shared" si="4"/>
        <v>0</v>
      </c>
      <c r="P39" s="11">
        <f t="shared" si="4"/>
        <v>0</v>
      </c>
      <c r="Q39" s="11">
        <f t="shared" si="4"/>
        <v>1909581</v>
      </c>
      <c r="R39" s="11">
        <f t="shared" si="4"/>
        <v>1909581</v>
      </c>
      <c r="S39" s="11">
        <f t="shared" si="4"/>
        <v>4043278</v>
      </c>
      <c r="T39" s="11">
        <f t="shared" si="4"/>
        <v>0</v>
      </c>
      <c r="U39" s="11">
        <f t="shared" si="4"/>
        <v>9194648</v>
      </c>
      <c r="V39" s="11">
        <f t="shared" si="4"/>
        <v>13237926</v>
      </c>
      <c r="W39" s="11">
        <f t="shared" si="4"/>
        <v>15588544</v>
      </c>
      <c r="X39" s="11">
        <f t="shared" si="4"/>
        <v>22000000</v>
      </c>
      <c r="Y39" s="11">
        <f t="shared" si="4"/>
        <v>-6411456</v>
      </c>
      <c r="Z39" s="2">
        <f t="shared" si="5"/>
        <v>-29.142981818181816</v>
      </c>
      <c r="AA39" s="15">
        <f>AA9+AA24</f>
        <v>22000000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14971</v>
      </c>
      <c r="R40" s="11">
        <f t="shared" si="4"/>
        <v>14971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14971</v>
      </c>
      <c r="X40" s="11">
        <f t="shared" si="4"/>
        <v>0</v>
      </c>
      <c r="Y40" s="11">
        <f t="shared" si="4"/>
        <v>14971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81695262</v>
      </c>
      <c r="D41" s="50">
        <f t="shared" si="6"/>
        <v>0</v>
      </c>
      <c r="E41" s="51">
        <f t="shared" si="6"/>
        <v>97709760</v>
      </c>
      <c r="F41" s="51">
        <f t="shared" si="6"/>
        <v>97709760</v>
      </c>
      <c r="G41" s="51">
        <f t="shared" si="6"/>
        <v>956766</v>
      </c>
      <c r="H41" s="51">
        <f t="shared" si="6"/>
        <v>510050</v>
      </c>
      <c r="I41" s="51">
        <f t="shared" si="6"/>
        <v>10460828</v>
      </c>
      <c r="J41" s="51">
        <f t="shared" si="6"/>
        <v>11927644</v>
      </c>
      <c r="K41" s="51">
        <f t="shared" si="6"/>
        <v>5473814</v>
      </c>
      <c r="L41" s="51">
        <f t="shared" si="6"/>
        <v>11424876</v>
      </c>
      <c r="M41" s="51">
        <f t="shared" si="6"/>
        <v>3005457</v>
      </c>
      <c r="N41" s="51">
        <f t="shared" si="6"/>
        <v>19904147</v>
      </c>
      <c r="O41" s="51">
        <f t="shared" si="6"/>
        <v>477200</v>
      </c>
      <c r="P41" s="51">
        <f t="shared" si="6"/>
        <v>2282940</v>
      </c>
      <c r="Q41" s="51">
        <f t="shared" si="6"/>
        <v>5890808</v>
      </c>
      <c r="R41" s="51">
        <f t="shared" si="6"/>
        <v>8650948</v>
      </c>
      <c r="S41" s="51">
        <f t="shared" si="6"/>
        <v>5359067</v>
      </c>
      <c r="T41" s="51">
        <f t="shared" si="6"/>
        <v>0</v>
      </c>
      <c r="U41" s="51">
        <f t="shared" si="6"/>
        <v>10056591</v>
      </c>
      <c r="V41" s="51">
        <f t="shared" si="6"/>
        <v>15415658</v>
      </c>
      <c r="W41" s="51">
        <f t="shared" si="6"/>
        <v>55898397</v>
      </c>
      <c r="X41" s="51">
        <f t="shared" si="6"/>
        <v>97709760</v>
      </c>
      <c r="Y41" s="51">
        <f t="shared" si="6"/>
        <v>-41811363</v>
      </c>
      <c r="Z41" s="52">
        <f t="shared" si="5"/>
        <v>-42.791388495888235</v>
      </c>
      <c r="AA41" s="53">
        <f>SUM(AA36:AA40)</f>
        <v>97709760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11871240</v>
      </c>
      <c r="F42" s="67">
        <f t="shared" si="7"/>
        <v>11871240</v>
      </c>
      <c r="G42" s="67">
        <f t="shared" si="7"/>
        <v>0</v>
      </c>
      <c r="H42" s="67">
        <f t="shared" si="7"/>
        <v>4907810</v>
      </c>
      <c r="I42" s="67">
        <f t="shared" si="7"/>
        <v>3226166</v>
      </c>
      <c r="J42" s="67">
        <f t="shared" si="7"/>
        <v>8133976</v>
      </c>
      <c r="K42" s="67">
        <f t="shared" si="7"/>
        <v>3842711</v>
      </c>
      <c r="L42" s="67">
        <f t="shared" si="7"/>
        <v>3044133</v>
      </c>
      <c r="M42" s="67">
        <f t="shared" si="7"/>
        <v>2036568</v>
      </c>
      <c r="N42" s="67">
        <f t="shared" si="7"/>
        <v>8923412</v>
      </c>
      <c r="O42" s="67">
        <f t="shared" si="7"/>
        <v>633041</v>
      </c>
      <c r="P42" s="67">
        <f t="shared" si="7"/>
        <v>0</v>
      </c>
      <c r="Q42" s="67">
        <f t="shared" si="7"/>
        <v>1225124</v>
      </c>
      <c r="R42" s="67">
        <f t="shared" si="7"/>
        <v>1858165</v>
      </c>
      <c r="S42" s="67">
        <f t="shared" si="7"/>
        <v>1444043</v>
      </c>
      <c r="T42" s="67">
        <f t="shared" si="7"/>
        <v>0</v>
      </c>
      <c r="U42" s="67">
        <f t="shared" si="7"/>
        <v>1085805</v>
      </c>
      <c r="V42" s="67">
        <f t="shared" si="7"/>
        <v>2529848</v>
      </c>
      <c r="W42" s="67">
        <f t="shared" si="7"/>
        <v>21445401</v>
      </c>
      <c r="X42" s="67">
        <f t="shared" si="7"/>
        <v>11871240</v>
      </c>
      <c r="Y42" s="67">
        <f t="shared" si="7"/>
        <v>9574161</v>
      </c>
      <c r="Z42" s="69">
        <f t="shared" si="5"/>
        <v>80.65005003689589</v>
      </c>
      <c r="AA42" s="68">
        <f aca="true" t="shared" si="8" ref="AA42:AA48">AA12+AA27</f>
        <v>11871240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8171989</v>
      </c>
      <c r="H44" s="67">
        <f t="shared" si="7"/>
        <v>7509988</v>
      </c>
      <c r="I44" s="67">
        <f t="shared" si="7"/>
        <v>3724300</v>
      </c>
      <c r="J44" s="67">
        <f t="shared" si="7"/>
        <v>19406277</v>
      </c>
      <c r="K44" s="67">
        <f t="shared" si="7"/>
        <v>13921858</v>
      </c>
      <c r="L44" s="67">
        <f t="shared" si="7"/>
        <v>1198657</v>
      </c>
      <c r="M44" s="67">
        <f t="shared" si="7"/>
        <v>3543566</v>
      </c>
      <c r="N44" s="67">
        <f t="shared" si="7"/>
        <v>18664081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38070358</v>
      </c>
      <c r="X44" s="67">
        <f t="shared" si="7"/>
        <v>0</v>
      </c>
      <c r="Y44" s="67">
        <f t="shared" si="7"/>
        <v>38070358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3459355</v>
      </c>
      <c r="D45" s="66">
        <f t="shared" si="7"/>
        <v>0</v>
      </c>
      <c r="E45" s="67">
        <f t="shared" si="7"/>
        <v>28465000</v>
      </c>
      <c r="F45" s="67">
        <f t="shared" si="7"/>
        <v>28465000</v>
      </c>
      <c r="G45" s="67">
        <f t="shared" si="7"/>
        <v>0</v>
      </c>
      <c r="H45" s="67">
        <f t="shared" si="7"/>
        <v>51731</v>
      </c>
      <c r="I45" s="67">
        <f t="shared" si="7"/>
        <v>32439</v>
      </c>
      <c r="J45" s="67">
        <f t="shared" si="7"/>
        <v>84170</v>
      </c>
      <c r="K45" s="67">
        <f t="shared" si="7"/>
        <v>1035355</v>
      </c>
      <c r="L45" s="67">
        <f t="shared" si="7"/>
        <v>341140</v>
      </c>
      <c r="M45" s="67">
        <f t="shared" si="7"/>
        <v>21459</v>
      </c>
      <c r="N45" s="67">
        <f t="shared" si="7"/>
        <v>1397954</v>
      </c>
      <c r="O45" s="67">
        <f t="shared" si="7"/>
        <v>787006</v>
      </c>
      <c r="P45" s="67">
        <f t="shared" si="7"/>
        <v>-29022</v>
      </c>
      <c r="Q45" s="67">
        <f t="shared" si="7"/>
        <v>379535</v>
      </c>
      <c r="R45" s="67">
        <f t="shared" si="7"/>
        <v>1137519</v>
      </c>
      <c r="S45" s="67">
        <f t="shared" si="7"/>
        <v>-168447</v>
      </c>
      <c r="T45" s="67">
        <f t="shared" si="7"/>
        <v>0</v>
      </c>
      <c r="U45" s="67">
        <f t="shared" si="7"/>
        <v>90755</v>
      </c>
      <c r="V45" s="67">
        <f t="shared" si="7"/>
        <v>-77692</v>
      </c>
      <c r="W45" s="67">
        <f t="shared" si="7"/>
        <v>2541951</v>
      </c>
      <c r="X45" s="67">
        <f t="shared" si="7"/>
        <v>28465000</v>
      </c>
      <c r="Y45" s="67">
        <f t="shared" si="7"/>
        <v>-25923049</v>
      </c>
      <c r="Z45" s="69">
        <f t="shared" si="5"/>
        <v>-91.06990690321447</v>
      </c>
      <c r="AA45" s="68">
        <f t="shared" si="8"/>
        <v>28465000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3947000</v>
      </c>
      <c r="F48" s="67">
        <f t="shared" si="7"/>
        <v>3947000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3947000</v>
      </c>
      <c r="Y48" s="67">
        <f t="shared" si="7"/>
        <v>-3947000</v>
      </c>
      <c r="Z48" s="69">
        <f t="shared" si="5"/>
        <v>-100</v>
      </c>
      <c r="AA48" s="68">
        <f t="shared" si="8"/>
        <v>3947000</v>
      </c>
    </row>
    <row r="49" spans="1:27" ht="13.5">
      <c r="A49" s="75" t="s">
        <v>49</v>
      </c>
      <c r="B49" s="76"/>
      <c r="C49" s="77">
        <f aca="true" t="shared" si="9" ref="C49:Y49">SUM(C41:C48)</f>
        <v>85154617</v>
      </c>
      <c r="D49" s="78">
        <f t="shared" si="9"/>
        <v>0</v>
      </c>
      <c r="E49" s="79">
        <f t="shared" si="9"/>
        <v>141993000</v>
      </c>
      <c r="F49" s="79">
        <f t="shared" si="9"/>
        <v>141993000</v>
      </c>
      <c r="G49" s="79">
        <f t="shared" si="9"/>
        <v>9128755</v>
      </c>
      <c r="H49" s="79">
        <f t="shared" si="9"/>
        <v>12979579</v>
      </c>
      <c r="I49" s="79">
        <f t="shared" si="9"/>
        <v>17443733</v>
      </c>
      <c r="J49" s="79">
        <f t="shared" si="9"/>
        <v>39552067</v>
      </c>
      <c r="K49" s="79">
        <f t="shared" si="9"/>
        <v>24273738</v>
      </c>
      <c r="L49" s="79">
        <f t="shared" si="9"/>
        <v>16008806</v>
      </c>
      <c r="M49" s="79">
        <f t="shared" si="9"/>
        <v>8607050</v>
      </c>
      <c r="N49" s="79">
        <f t="shared" si="9"/>
        <v>48889594</v>
      </c>
      <c r="O49" s="79">
        <f t="shared" si="9"/>
        <v>1897247</v>
      </c>
      <c r="P49" s="79">
        <f t="shared" si="9"/>
        <v>2253918</v>
      </c>
      <c r="Q49" s="79">
        <f t="shared" si="9"/>
        <v>7495467</v>
      </c>
      <c r="R49" s="79">
        <f t="shared" si="9"/>
        <v>11646632</v>
      </c>
      <c r="S49" s="79">
        <f t="shared" si="9"/>
        <v>6634663</v>
      </c>
      <c r="T49" s="79">
        <f t="shared" si="9"/>
        <v>0</v>
      </c>
      <c r="U49" s="79">
        <f t="shared" si="9"/>
        <v>11233151</v>
      </c>
      <c r="V49" s="79">
        <f t="shared" si="9"/>
        <v>17867814</v>
      </c>
      <c r="W49" s="79">
        <f t="shared" si="9"/>
        <v>117956107</v>
      </c>
      <c r="X49" s="79">
        <f t="shared" si="9"/>
        <v>141993000</v>
      </c>
      <c r="Y49" s="79">
        <f t="shared" si="9"/>
        <v>-24036893</v>
      </c>
      <c r="Z49" s="80">
        <f t="shared" si="5"/>
        <v>-16.92822392653159</v>
      </c>
      <c r="AA49" s="81">
        <f>SUM(AA41:AA48)</f>
        <v>141993000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2034773</v>
      </c>
      <c r="H66" s="14">
        <v>5467493</v>
      </c>
      <c r="I66" s="14">
        <v>6681320</v>
      </c>
      <c r="J66" s="14">
        <v>14183586</v>
      </c>
      <c r="K66" s="14">
        <v>442924</v>
      </c>
      <c r="L66" s="14">
        <v>4308663</v>
      </c>
      <c r="M66" s="14">
        <v>6065152</v>
      </c>
      <c r="N66" s="14">
        <v>10816739</v>
      </c>
      <c r="O66" s="14"/>
      <c r="P66" s="14">
        <v>3260620</v>
      </c>
      <c r="Q66" s="14">
        <v>6665884</v>
      </c>
      <c r="R66" s="14">
        <v>9926504</v>
      </c>
      <c r="S66" s="14">
        <v>5514146</v>
      </c>
      <c r="T66" s="14">
        <v>3515844</v>
      </c>
      <c r="U66" s="14">
        <v>8178760</v>
      </c>
      <c r="V66" s="14">
        <v>17208750</v>
      </c>
      <c r="W66" s="14">
        <v>52135579</v>
      </c>
      <c r="X66" s="14"/>
      <c r="Y66" s="14">
        <v>52135579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2034773</v>
      </c>
      <c r="H69" s="79">
        <f t="shared" si="12"/>
        <v>5467493</v>
      </c>
      <c r="I69" s="79">
        <f t="shared" si="12"/>
        <v>6681320</v>
      </c>
      <c r="J69" s="79">
        <f t="shared" si="12"/>
        <v>14183586</v>
      </c>
      <c r="K69" s="79">
        <f t="shared" si="12"/>
        <v>442924</v>
      </c>
      <c r="L69" s="79">
        <f t="shared" si="12"/>
        <v>4308663</v>
      </c>
      <c r="M69" s="79">
        <f t="shared" si="12"/>
        <v>6065152</v>
      </c>
      <c r="N69" s="79">
        <f t="shared" si="12"/>
        <v>10816739</v>
      </c>
      <c r="O69" s="79">
        <f t="shared" si="12"/>
        <v>0</v>
      </c>
      <c r="P69" s="79">
        <f t="shared" si="12"/>
        <v>3260620</v>
      </c>
      <c r="Q69" s="79">
        <f t="shared" si="12"/>
        <v>6665884</v>
      </c>
      <c r="R69" s="79">
        <f t="shared" si="12"/>
        <v>9926504</v>
      </c>
      <c r="S69" s="79">
        <f t="shared" si="12"/>
        <v>5514146</v>
      </c>
      <c r="T69" s="79">
        <f t="shared" si="12"/>
        <v>3515844</v>
      </c>
      <c r="U69" s="79">
        <f t="shared" si="12"/>
        <v>8178760</v>
      </c>
      <c r="V69" s="79">
        <f t="shared" si="12"/>
        <v>17208750</v>
      </c>
      <c r="W69" s="79">
        <f t="shared" si="12"/>
        <v>52135579</v>
      </c>
      <c r="X69" s="79">
        <f t="shared" si="12"/>
        <v>0</v>
      </c>
      <c r="Y69" s="79">
        <f t="shared" si="12"/>
        <v>52135579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18203887</v>
      </c>
      <c r="D5" s="42">
        <f t="shared" si="0"/>
        <v>0</v>
      </c>
      <c r="E5" s="43">
        <f t="shared" si="0"/>
        <v>12000000</v>
      </c>
      <c r="F5" s="43">
        <f t="shared" si="0"/>
        <v>7350000</v>
      </c>
      <c r="G5" s="43">
        <f t="shared" si="0"/>
        <v>0</v>
      </c>
      <c r="H5" s="43">
        <f t="shared" si="0"/>
        <v>1062294</v>
      </c>
      <c r="I5" s="43">
        <f t="shared" si="0"/>
        <v>3486</v>
      </c>
      <c r="J5" s="43">
        <f t="shared" si="0"/>
        <v>1065780</v>
      </c>
      <c r="K5" s="43">
        <f t="shared" si="0"/>
        <v>39134</v>
      </c>
      <c r="L5" s="43">
        <f t="shared" si="0"/>
        <v>0</v>
      </c>
      <c r="M5" s="43">
        <f t="shared" si="0"/>
        <v>331953</v>
      </c>
      <c r="N5" s="43">
        <f t="shared" si="0"/>
        <v>371087</v>
      </c>
      <c r="O5" s="43">
        <f t="shared" si="0"/>
        <v>659000</v>
      </c>
      <c r="P5" s="43">
        <f t="shared" si="0"/>
        <v>115612</v>
      </c>
      <c r="Q5" s="43">
        <f t="shared" si="0"/>
        <v>228607</v>
      </c>
      <c r="R5" s="43">
        <f t="shared" si="0"/>
        <v>1003219</v>
      </c>
      <c r="S5" s="43">
        <f t="shared" si="0"/>
        <v>1042892</v>
      </c>
      <c r="T5" s="43">
        <f t="shared" si="0"/>
        <v>41874</v>
      </c>
      <c r="U5" s="43">
        <f t="shared" si="0"/>
        <v>1542474</v>
      </c>
      <c r="V5" s="43">
        <f t="shared" si="0"/>
        <v>2627240</v>
      </c>
      <c r="W5" s="43">
        <f t="shared" si="0"/>
        <v>5067326</v>
      </c>
      <c r="X5" s="43">
        <f t="shared" si="0"/>
        <v>7350000</v>
      </c>
      <c r="Y5" s="43">
        <f t="shared" si="0"/>
        <v>-2282674</v>
      </c>
      <c r="Z5" s="44">
        <f>+IF(X5&lt;&gt;0,+(Y5/X5)*100,0)</f>
        <v>-31.05678911564626</v>
      </c>
      <c r="AA5" s="45">
        <f>SUM(AA11:AA18)</f>
        <v>7350000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18203887</v>
      </c>
      <c r="D15" s="10"/>
      <c r="E15" s="11">
        <v>12000000</v>
      </c>
      <c r="F15" s="11">
        <v>7350000</v>
      </c>
      <c r="G15" s="11"/>
      <c r="H15" s="11">
        <v>1062294</v>
      </c>
      <c r="I15" s="11">
        <v>3486</v>
      </c>
      <c r="J15" s="11">
        <v>1065780</v>
      </c>
      <c r="K15" s="11">
        <v>39134</v>
      </c>
      <c r="L15" s="11"/>
      <c r="M15" s="11">
        <v>331953</v>
      </c>
      <c r="N15" s="11">
        <v>371087</v>
      </c>
      <c r="O15" s="11">
        <v>659000</v>
      </c>
      <c r="P15" s="11">
        <v>115612</v>
      </c>
      <c r="Q15" s="11">
        <v>228607</v>
      </c>
      <c r="R15" s="11">
        <v>1003219</v>
      </c>
      <c r="S15" s="11">
        <v>1042892</v>
      </c>
      <c r="T15" s="11">
        <v>41874</v>
      </c>
      <c r="U15" s="11">
        <v>1542474</v>
      </c>
      <c r="V15" s="11">
        <v>2627240</v>
      </c>
      <c r="W15" s="11">
        <v>5067326</v>
      </c>
      <c r="X15" s="11">
        <v>7350000</v>
      </c>
      <c r="Y15" s="11">
        <v>-2282674</v>
      </c>
      <c r="Z15" s="2">
        <v>-31.06</v>
      </c>
      <c r="AA15" s="15">
        <v>7350000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18203887</v>
      </c>
      <c r="D45" s="66">
        <f t="shared" si="7"/>
        <v>0</v>
      </c>
      <c r="E45" s="67">
        <f t="shared" si="7"/>
        <v>12000000</v>
      </c>
      <c r="F45" s="67">
        <f t="shared" si="7"/>
        <v>7350000</v>
      </c>
      <c r="G45" s="67">
        <f t="shared" si="7"/>
        <v>0</v>
      </c>
      <c r="H45" s="67">
        <f t="shared" si="7"/>
        <v>1062294</v>
      </c>
      <c r="I45" s="67">
        <f t="shared" si="7"/>
        <v>3486</v>
      </c>
      <c r="J45" s="67">
        <f t="shared" si="7"/>
        <v>1065780</v>
      </c>
      <c r="K45" s="67">
        <f t="shared" si="7"/>
        <v>39134</v>
      </c>
      <c r="L45" s="67">
        <f t="shared" si="7"/>
        <v>0</v>
      </c>
      <c r="M45" s="67">
        <f t="shared" si="7"/>
        <v>331953</v>
      </c>
      <c r="N45" s="67">
        <f t="shared" si="7"/>
        <v>371087</v>
      </c>
      <c r="O45" s="67">
        <f t="shared" si="7"/>
        <v>659000</v>
      </c>
      <c r="P45" s="67">
        <f t="shared" si="7"/>
        <v>115612</v>
      </c>
      <c r="Q45" s="67">
        <f t="shared" si="7"/>
        <v>228607</v>
      </c>
      <c r="R45" s="67">
        <f t="shared" si="7"/>
        <v>1003219</v>
      </c>
      <c r="S45" s="67">
        <f t="shared" si="7"/>
        <v>1042892</v>
      </c>
      <c r="T45" s="67">
        <f t="shared" si="7"/>
        <v>41874</v>
      </c>
      <c r="U45" s="67">
        <f t="shared" si="7"/>
        <v>1542474</v>
      </c>
      <c r="V45" s="67">
        <f t="shared" si="7"/>
        <v>2627240</v>
      </c>
      <c r="W45" s="67">
        <f t="shared" si="7"/>
        <v>5067326</v>
      </c>
      <c r="X45" s="67">
        <f t="shared" si="7"/>
        <v>7350000</v>
      </c>
      <c r="Y45" s="67">
        <f t="shared" si="7"/>
        <v>-2282674</v>
      </c>
      <c r="Z45" s="69">
        <f t="shared" si="5"/>
        <v>-31.05678911564626</v>
      </c>
      <c r="AA45" s="68">
        <f t="shared" si="8"/>
        <v>7350000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18203887</v>
      </c>
      <c r="D49" s="78">
        <f t="shared" si="9"/>
        <v>0</v>
      </c>
      <c r="E49" s="79">
        <f t="shared" si="9"/>
        <v>12000000</v>
      </c>
      <c r="F49" s="79">
        <f t="shared" si="9"/>
        <v>7350000</v>
      </c>
      <c r="G49" s="79">
        <f t="shared" si="9"/>
        <v>0</v>
      </c>
      <c r="H49" s="79">
        <f t="shared" si="9"/>
        <v>1062294</v>
      </c>
      <c r="I49" s="79">
        <f t="shared" si="9"/>
        <v>3486</v>
      </c>
      <c r="J49" s="79">
        <f t="shared" si="9"/>
        <v>1065780</v>
      </c>
      <c r="K49" s="79">
        <f t="shared" si="9"/>
        <v>39134</v>
      </c>
      <c r="L49" s="79">
        <f t="shared" si="9"/>
        <v>0</v>
      </c>
      <c r="M49" s="79">
        <f t="shared" si="9"/>
        <v>331953</v>
      </c>
      <c r="N49" s="79">
        <f t="shared" si="9"/>
        <v>371087</v>
      </c>
      <c r="O49" s="79">
        <f t="shared" si="9"/>
        <v>659000</v>
      </c>
      <c r="P49" s="79">
        <f t="shared" si="9"/>
        <v>115612</v>
      </c>
      <c r="Q49" s="79">
        <f t="shared" si="9"/>
        <v>228607</v>
      </c>
      <c r="R49" s="79">
        <f t="shared" si="9"/>
        <v>1003219</v>
      </c>
      <c r="S49" s="79">
        <f t="shared" si="9"/>
        <v>1042892</v>
      </c>
      <c r="T49" s="79">
        <f t="shared" si="9"/>
        <v>41874</v>
      </c>
      <c r="U49" s="79">
        <f t="shared" si="9"/>
        <v>1542474</v>
      </c>
      <c r="V49" s="79">
        <f t="shared" si="9"/>
        <v>2627240</v>
      </c>
      <c r="W49" s="79">
        <f t="shared" si="9"/>
        <v>5067326</v>
      </c>
      <c r="X49" s="79">
        <f t="shared" si="9"/>
        <v>7350000</v>
      </c>
      <c r="Y49" s="79">
        <f t="shared" si="9"/>
        <v>-2282674</v>
      </c>
      <c r="Z49" s="80">
        <f t="shared" si="5"/>
        <v>-31.05678911564626</v>
      </c>
      <c r="AA49" s="81">
        <f>SUM(AA41:AA48)</f>
        <v>7350000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127</v>
      </c>
      <c r="H66" s="14">
        <v>50464</v>
      </c>
      <c r="I66" s="14">
        <v>36367</v>
      </c>
      <c r="J66" s="14">
        <v>86958</v>
      </c>
      <c r="K66" s="14">
        <v>39752</v>
      </c>
      <c r="L66" s="14">
        <v>2076</v>
      </c>
      <c r="M66" s="14">
        <v>271595</v>
      </c>
      <c r="N66" s="14">
        <v>313423</v>
      </c>
      <c r="O66" s="14">
        <v>166913</v>
      </c>
      <c r="P66" s="14">
        <v>25875</v>
      </c>
      <c r="Q66" s="14">
        <v>339598</v>
      </c>
      <c r="R66" s="14">
        <v>532386</v>
      </c>
      <c r="S66" s="14">
        <v>-68047</v>
      </c>
      <c r="T66" s="14">
        <v>59726</v>
      </c>
      <c r="U66" s="14">
        <v>742099</v>
      </c>
      <c r="V66" s="14">
        <v>733778</v>
      </c>
      <c r="W66" s="14">
        <v>1666545</v>
      </c>
      <c r="X66" s="14"/>
      <c r="Y66" s="14">
        <v>1666545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4221460</v>
      </c>
      <c r="F68" s="11"/>
      <c r="G68" s="11">
        <v>19725</v>
      </c>
      <c r="H68" s="11">
        <v>100058</v>
      </c>
      <c r="I68" s="11">
        <v>142891</v>
      </c>
      <c r="J68" s="11">
        <v>262674</v>
      </c>
      <c r="K68" s="11">
        <v>189709</v>
      </c>
      <c r="L68" s="11">
        <v>152891</v>
      </c>
      <c r="M68" s="11">
        <v>244700</v>
      </c>
      <c r="N68" s="11">
        <v>587300</v>
      </c>
      <c r="O68" s="11">
        <v>606848</v>
      </c>
      <c r="P68" s="11">
        <v>191559</v>
      </c>
      <c r="Q68" s="11">
        <v>209860</v>
      </c>
      <c r="R68" s="11">
        <v>1008267</v>
      </c>
      <c r="S68" s="11">
        <v>199414</v>
      </c>
      <c r="T68" s="11">
        <v>183316</v>
      </c>
      <c r="U68" s="11">
        <v>451134</v>
      </c>
      <c r="V68" s="11">
        <v>833864</v>
      </c>
      <c r="W68" s="11">
        <v>2692105</v>
      </c>
      <c r="X68" s="11"/>
      <c r="Y68" s="11">
        <v>2692105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4221460</v>
      </c>
      <c r="F69" s="79">
        <f t="shared" si="12"/>
        <v>0</v>
      </c>
      <c r="G69" s="79">
        <f t="shared" si="12"/>
        <v>19852</v>
      </c>
      <c r="H69" s="79">
        <f t="shared" si="12"/>
        <v>150522</v>
      </c>
      <c r="I69" s="79">
        <f t="shared" si="12"/>
        <v>179258</v>
      </c>
      <c r="J69" s="79">
        <f t="shared" si="12"/>
        <v>349632</v>
      </c>
      <c r="K69" s="79">
        <f t="shared" si="12"/>
        <v>229461</v>
      </c>
      <c r="L69" s="79">
        <f t="shared" si="12"/>
        <v>154967</v>
      </c>
      <c r="M69" s="79">
        <f t="shared" si="12"/>
        <v>516295</v>
      </c>
      <c r="N69" s="79">
        <f t="shared" si="12"/>
        <v>900723</v>
      </c>
      <c r="O69" s="79">
        <f t="shared" si="12"/>
        <v>773761</v>
      </c>
      <c r="P69" s="79">
        <f t="shared" si="12"/>
        <v>217434</v>
      </c>
      <c r="Q69" s="79">
        <f t="shared" si="12"/>
        <v>549458</v>
      </c>
      <c r="R69" s="79">
        <f t="shared" si="12"/>
        <v>1540653</v>
      </c>
      <c r="S69" s="79">
        <f t="shared" si="12"/>
        <v>131367</v>
      </c>
      <c r="T69" s="79">
        <f t="shared" si="12"/>
        <v>243042</v>
      </c>
      <c r="U69" s="79">
        <f t="shared" si="12"/>
        <v>1193233</v>
      </c>
      <c r="V69" s="79">
        <f t="shared" si="12"/>
        <v>1567642</v>
      </c>
      <c r="W69" s="79">
        <f t="shared" si="12"/>
        <v>4358650</v>
      </c>
      <c r="X69" s="79">
        <f t="shared" si="12"/>
        <v>0</v>
      </c>
      <c r="Y69" s="79">
        <f t="shared" si="12"/>
        <v>4358650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2017-01-27T06:58:43Z</dcterms:created>
  <dcterms:modified xsi:type="dcterms:W3CDTF">2017-01-27T06:59:36Z</dcterms:modified>
  <cp:category/>
  <cp:version/>
  <cp:contentType/>
  <cp:contentStatus/>
</cp:coreProperties>
</file>