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Summary" sheetId="1" r:id="rId1"/>
    <sheet name="NC451" sheetId="2" r:id="rId2"/>
    <sheet name="NC452" sheetId="3" r:id="rId3"/>
    <sheet name="NC453" sheetId="4" r:id="rId4"/>
    <sheet name="DC45" sheetId="5" r:id="rId5"/>
    <sheet name="NC061" sheetId="6" r:id="rId6"/>
    <sheet name="NC062" sheetId="7" r:id="rId7"/>
    <sheet name="NC064" sheetId="8" r:id="rId8"/>
    <sheet name="NC065" sheetId="9" r:id="rId9"/>
    <sheet name="NC066" sheetId="10" r:id="rId10"/>
    <sheet name="NC067" sheetId="11" r:id="rId11"/>
    <sheet name="DC6" sheetId="12" r:id="rId12"/>
    <sheet name="NC071" sheetId="13" r:id="rId13"/>
    <sheet name="NC072" sheetId="14" r:id="rId14"/>
    <sheet name="NC073" sheetId="15" r:id="rId15"/>
    <sheet name="NC074" sheetId="16" r:id="rId16"/>
    <sheet name="NC075" sheetId="17" r:id="rId17"/>
    <sheet name="NC076" sheetId="18" r:id="rId18"/>
    <sheet name="NC077" sheetId="19" r:id="rId19"/>
    <sheet name="NC078" sheetId="20" r:id="rId20"/>
    <sheet name="DC7" sheetId="21" r:id="rId21"/>
    <sheet name="NC081" sheetId="22" r:id="rId22"/>
    <sheet name="NC082" sheetId="23" r:id="rId23"/>
    <sheet name="NC083" sheetId="24" r:id="rId24"/>
    <sheet name="NC084" sheetId="25" r:id="rId25"/>
    <sheet name="NC085" sheetId="26" r:id="rId26"/>
    <sheet name="NC086" sheetId="27" r:id="rId27"/>
    <sheet name="DC8" sheetId="28" r:id="rId28"/>
    <sheet name="NC091" sheetId="29" r:id="rId29"/>
    <sheet name="NC092" sheetId="30" r:id="rId30"/>
    <sheet name="NC093" sheetId="31" r:id="rId31"/>
    <sheet name="NC094" sheetId="32" r:id="rId32"/>
    <sheet name="DC9" sheetId="33" r:id="rId33"/>
  </sheets>
  <definedNames>
    <definedName name="_xlnm.Print_Area" localSheetId="4">'DC45'!$A$1:$AA$74</definedName>
    <definedName name="_xlnm.Print_Area" localSheetId="11">'DC6'!$A$1:$AA$74</definedName>
    <definedName name="_xlnm.Print_Area" localSheetId="20">'DC7'!$A$1:$AA$74</definedName>
    <definedName name="_xlnm.Print_Area" localSheetId="27">'DC8'!$A$1:$AA$74</definedName>
    <definedName name="_xlnm.Print_Area" localSheetId="32">'DC9'!$A$1:$AA$74</definedName>
    <definedName name="_xlnm.Print_Area" localSheetId="5">'NC061'!$A$1:$AA$74</definedName>
    <definedName name="_xlnm.Print_Area" localSheetId="6">'NC062'!$A$1:$AA$74</definedName>
    <definedName name="_xlnm.Print_Area" localSheetId="7">'NC064'!$A$1:$AA$74</definedName>
    <definedName name="_xlnm.Print_Area" localSheetId="8">'NC065'!$A$1:$AA$74</definedName>
    <definedName name="_xlnm.Print_Area" localSheetId="9">'NC066'!$A$1:$AA$74</definedName>
    <definedName name="_xlnm.Print_Area" localSheetId="10">'NC067'!$A$1:$AA$74</definedName>
    <definedName name="_xlnm.Print_Area" localSheetId="12">'NC071'!$A$1:$AA$74</definedName>
    <definedName name="_xlnm.Print_Area" localSheetId="13">'NC072'!$A$1:$AA$74</definedName>
    <definedName name="_xlnm.Print_Area" localSheetId="14">'NC073'!$A$1:$AA$74</definedName>
    <definedName name="_xlnm.Print_Area" localSheetId="15">'NC074'!$A$1:$AA$74</definedName>
    <definedName name="_xlnm.Print_Area" localSheetId="16">'NC075'!$A$1:$AA$74</definedName>
    <definedName name="_xlnm.Print_Area" localSheetId="17">'NC076'!$A$1:$AA$74</definedName>
    <definedName name="_xlnm.Print_Area" localSheetId="18">'NC077'!$A$1:$AA$74</definedName>
    <definedName name="_xlnm.Print_Area" localSheetId="19">'NC078'!$A$1:$AA$74</definedName>
    <definedName name="_xlnm.Print_Area" localSheetId="21">'NC081'!$A$1:$AA$74</definedName>
    <definedName name="_xlnm.Print_Area" localSheetId="22">'NC082'!$A$1:$AA$74</definedName>
    <definedName name="_xlnm.Print_Area" localSheetId="23">'NC083'!$A$1:$AA$74</definedName>
    <definedName name="_xlnm.Print_Area" localSheetId="24">'NC084'!$A$1:$AA$74</definedName>
    <definedName name="_xlnm.Print_Area" localSheetId="25">'NC085'!$A$1:$AA$74</definedName>
    <definedName name="_xlnm.Print_Area" localSheetId="26">'NC086'!$A$1:$AA$74</definedName>
    <definedName name="_xlnm.Print_Area" localSheetId="28">'NC091'!$A$1:$AA$74</definedName>
    <definedName name="_xlnm.Print_Area" localSheetId="29">'NC092'!$A$1:$AA$74</definedName>
    <definedName name="_xlnm.Print_Area" localSheetId="30">'NC093'!$A$1:$AA$74</definedName>
    <definedName name="_xlnm.Print_Area" localSheetId="31">'NC094'!$A$1:$AA$74</definedName>
    <definedName name="_xlnm.Print_Area" localSheetId="1">'NC451'!$A$1:$AA$74</definedName>
    <definedName name="_xlnm.Print_Area" localSheetId="2">'NC452'!$A$1:$AA$74</definedName>
    <definedName name="_xlnm.Print_Area" localSheetId="3">'NC453'!$A$1:$AA$74</definedName>
    <definedName name="_xlnm.Print_Area" localSheetId="0">'Summary'!$A$1:$AA$74</definedName>
  </definedNames>
  <calcPr calcMode="manual" fullCalcOnLoad="1"/>
</workbook>
</file>

<file path=xl/sharedStrings.xml><?xml version="1.0" encoding="utf-8"?>
<sst xmlns="http://schemas.openxmlformats.org/spreadsheetml/2006/main" count="3399" uniqueCount="96">
  <si>
    <t>Northern Cape: Joe Morolong(NC451) - Table C9 Quarterly Budget Statement - Capital Expenditure by Asset Clas ( All )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</si>
  <si>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</si>
  <si>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</si>
  <si>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</si>
  <si>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</si>
  <si>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</si>
  <si>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</si>
  <si>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</si>
  <si>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</si>
  <si>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</si>
  <si>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</si>
  <si>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</si>
  <si>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</si>
  <si>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</si>
  <si>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</si>
  <si>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</si>
  <si>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</si>
  <si>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</si>
  <si>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</si>
  <si>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</si>
  <si>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</si>
  <si>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</si>
  <si>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</si>
  <si>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</si>
  <si>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</si>
  <si>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</si>
  <si>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</si>
  <si>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</si>
  <si>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</si>
  <si>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</si>
  <si>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</si>
  <si>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</si>
  <si>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</si>
  <si>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</si>
  <si>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</si>
  <si>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</si>
  <si>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</si>
  <si>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</si>
  <si>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</si>
  <si>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</si>
  <si>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</si>
  <si>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</si>
  <si>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6</t>
  </si>
  <si>
    <t>Agricultural assets</t>
  </si>
  <si>
    <t>Biological assets</t>
  </si>
  <si>
    <t>Intangibles</t>
  </si>
  <si>
    <t>Total Renewal of Existing Assets</t>
  </si>
  <si>
    <t>Total Capital Expenditure</t>
  </si>
  <si>
    <t>4</t>
  </si>
  <si>
    <t>TOTAL CAPITAL EXPENDITURE - Asset Class</t>
  </si>
  <si>
    <t>Repairs and Maintenance by Asset Class</t>
  </si>
  <si>
    <t>6,7</t>
  </si>
  <si>
    <t>Repairs and Maintenance by Expenditure Items</t>
  </si>
  <si>
    <t>Employee related costs</t>
  </si>
  <si>
    <t>Other materials</t>
  </si>
  <si>
    <t>Contracted Services</t>
  </si>
  <si>
    <t>Other expenditure</t>
  </si>
  <si>
    <t>TOTAL REPAIRS AND MAINTENANCE EXPENDITURE</t>
  </si>
  <si>
    <t>Northern Cape: Ga-Segonyana(NC452) - Table C9 Quarterly Budget Statement - Capital Expenditure by Asset Clas ( All ) for 4th Quarter ended 30 June 2015 (Figures Finalised as at 2015/07/31)</t>
  </si>
  <si>
    <t>Northern Cape: Gamagara(NC453) - Table C9 Quarterly Budget Statement - Capital Expenditure by Asset Clas ( All ) for 4th Quarter ended 30 June 2015 (Figures Finalised as at 2015/07/31)</t>
  </si>
  <si>
    <t>Northern Cape: John Taolo Gaetsewe(DC45) - Table C9 Quarterly Budget Statement - Capital Expenditure by Asset Clas ( All ) for 4th Quarter ended 30 June 2015 (Figures Finalised as at 2015/07/31)</t>
  </si>
  <si>
    <t>Northern Cape: Richtersveld(NC061) - Table C9 Quarterly Budget Statement - Capital Expenditure by Asset Clas ( All ) for 4th Quarter ended 30 June 2015 (Figures Finalised as at 2015/07/31)</t>
  </si>
  <si>
    <t>Northern Cape: Nama Khoi(NC062) - Table C9 Quarterly Budget Statement - Capital Expenditure by Asset Clas ( All ) for 4th Quarter ended 30 June 2015 (Figures Finalised as at 2015/07/31)</t>
  </si>
  <si>
    <t>Northern Cape: Kamiesberg(NC064) - Table C9 Quarterly Budget Statement - Capital Expenditure by Asset Clas ( All ) for 4th Quarter ended 30 June 2015 (Figures Finalised as at 2015/07/31)</t>
  </si>
  <si>
    <t>Northern Cape: Hantam(NC065) - Table C9 Quarterly Budget Statement - Capital Expenditure by Asset Clas ( All ) for 4th Quarter ended 30 June 2015 (Figures Finalised as at 2015/07/31)</t>
  </si>
  <si>
    <t>Northern Cape: Karoo Hoogland(NC066) - Table C9 Quarterly Budget Statement - Capital Expenditure by Asset Clas ( All ) for 4th Quarter ended 30 June 2015 (Figures Finalised as at 2015/07/31)</t>
  </si>
  <si>
    <t>Northern Cape: Khai-Ma(NC067) - Table C9 Quarterly Budget Statement - Capital Expenditure by Asset Clas ( All ) for 4th Quarter ended 30 June 2015 (Figures Finalised as at 2015/07/31)</t>
  </si>
  <si>
    <t>Northern Cape: Namakwa(DC6) - Table C9 Quarterly Budget Statement - Capital Expenditure by Asset Clas ( All ) for 4th Quarter ended 30 June 2015 (Figures Finalised as at 2015/07/31)</t>
  </si>
  <si>
    <t>Northern Cape: Ubuntu(NC071) - Table C9 Quarterly Budget Statement - Capital Expenditure by Asset Clas ( All ) for 4th Quarter ended 30 June 2015 (Figures Finalised as at 2015/07/31)</t>
  </si>
  <si>
    <t>Northern Cape: Umsobomvu(NC072) - Table C9 Quarterly Budget Statement - Capital Expenditure by Asset Clas ( All ) for 4th Quarter ended 30 June 2015 (Figures Finalised as at 2015/07/31)</t>
  </si>
  <si>
    <t>Northern Cape: Emthanjeni(NC073) - Table C9 Quarterly Budget Statement - Capital Expenditure by Asset Clas ( All ) for 4th Quarter ended 30 June 2015 (Figures Finalised as at 2015/07/31)</t>
  </si>
  <si>
    <t>Northern Cape: Kareeberg(NC074) - Table C9 Quarterly Budget Statement - Capital Expenditure by Asset Clas ( All ) for 4th Quarter ended 30 June 2015 (Figures Finalised as at 2015/07/31)</t>
  </si>
  <si>
    <t>Northern Cape: Renosterberg(NC075) - Table C9 Quarterly Budget Statement - Capital Expenditure by Asset Clas ( All ) for 4th Quarter ended 30 June 2015 (Figures Finalised as at 2015/07/31)</t>
  </si>
  <si>
    <t>Northern Cape: Thembelihle(NC076) - Table C9 Quarterly Budget Statement - Capital Expenditure by Asset Clas ( All ) for 4th Quarter ended 30 June 2015 (Figures Finalised as at 2015/07/31)</t>
  </si>
  <si>
    <t>Northern Cape: Siyathemba(NC077) - Table C9 Quarterly Budget Statement - Capital Expenditure by Asset Clas ( All ) for 4th Quarter ended 30 June 2015 (Figures Finalised as at 2015/07/31)</t>
  </si>
  <si>
    <t>Northern Cape: Siyancuma(NC078) - Table C9 Quarterly Budget Statement - Capital Expenditure by Asset Clas ( All ) for 4th Quarter ended 30 June 2015 (Figures Finalised as at 2015/07/31)</t>
  </si>
  <si>
    <t>Northern Cape: Pixley Ka Seme (Nc)(DC7) - Table C9 Quarterly Budget Statement - Capital Expenditure by Asset Clas ( All ) for 4th Quarter ended 30 June 2015 (Figures Finalised as at 2015/07/31)</t>
  </si>
  <si>
    <t>Northern Cape: Mier(NC081) - Table C9 Quarterly Budget Statement - Capital Expenditure by Asset Clas ( All ) for 4th Quarter ended 30 June 2015 (Figures Finalised as at 2015/07/31)</t>
  </si>
  <si>
    <t>Northern Cape: !Kai! Garib(NC082) - Table C9 Quarterly Budget Statement - Capital Expenditure by Asset Clas ( All ) for 4th Quarter ended 30 June 2015 (Figures Finalised as at 2015/07/31)</t>
  </si>
  <si>
    <t>Northern Cape: //Khara Hais(NC083) - Table C9 Quarterly Budget Statement - Capital Expenditure by Asset Clas ( All ) for 4th Quarter ended 30 June 2015 (Figures Finalised as at 2015/07/31)</t>
  </si>
  <si>
    <t>Northern Cape: !Kheis(NC084) - Table C9 Quarterly Budget Statement - Capital Expenditure by Asset Clas ( All ) for 4th Quarter ended 30 June 2015 (Figures Finalised as at 2015/07/31)</t>
  </si>
  <si>
    <t>Northern Cape: Tsantsabane(NC085) - Table C9 Quarterly Budget Statement - Capital Expenditure by Asset Clas ( All ) for 4th Quarter ended 30 June 2015 (Figures Finalised as at 2015/07/31)</t>
  </si>
  <si>
    <t>Northern Cape: Kgatelopele(NC086) - Table C9 Quarterly Budget Statement - Capital Expenditure by Asset Clas ( All ) for 4th Quarter ended 30 June 2015 (Figures Finalised as at 2015/07/31)</t>
  </si>
  <si>
    <t>Northern Cape: Z F Mgcawu(DC8) - Table C9 Quarterly Budget Statement - Capital Expenditure by Asset Clas ( All ) for 4th Quarter ended 30 June 2015 (Figures Finalised as at 2015/07/31)</t>
  </si>
  <si>
    <t>Northern Cape: Sol Plaatje(NC091) - Table C9 Quarterly Budget Statement - Capital Expenditure by Asset Clas ( All ) for 4th Quarter ended 30 June 2015 (Figures Finalised as at 2015/07/31)</t>
  </si>
  <si>
    <t>Northern Cape: Dikgatlong(NC092) - Table C9 Quarterly Budget Statement - Capital Expenditure by Asset Clas ( All ) for 4th Quarter ended 30 June 2015 (Figures Finalised as at 2015/07/31)</t>
  </si>
  <si>
    <t>Northern Cape: Magareng(NC093) - Table C9 Quarterly Budget Statement - Capital Expenditure by Asset Clas ( All ) for 4th Quarter ended 30 June 2015 (Figures Finalised as at 2015/07/31)</t>
  </si>
  <si>
    <t>Northern Cape: Phokwane(NC094) - Table C9 Quarterly Budget Statement - Capital Expenditure by Asset Clas ( All ) for 4th Quarter ended 30 June 2015 (Figures Finalised as at 2015/07/31)</t>
  </si>
  <si>
    <t>Northern Cape: Frances Baard(DC9) - Table C9 Quarterly Budget Statement - Capital Expenditure by Asset Clas ( All ) for 4th Quarter ended 30 June 2015 (Figures Finalised as at 2015/07/31)</t>
  </si>
  <si>
    <t>Summary - Table C9 Quarterly Budget Statement - Capital Expenditure by Asset Class ( All ) for 4th Quarter ended 30 June 2015 (Figures Finalised as at 2015/07/31)</t>
  </si>
  <si>
    <t>References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</si>
  <si>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</si>
  <si>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</si>
  <si>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</si>
  <si>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 xml:space="preserve"> 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</si>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</sst>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#,###.00_);\(#,###.00\);"/>
    <numFmt numFmtId="170" formatCode="_(* #,##0,_);_(* \(#,##0,\);_(* &quot;–&quot;?_);_(@_)"/>
    <numFmt numFmtId="171" formatCode="_ * #,##0.00_ ;_ * \(#,##0.00\)_ ;_ * &quot;-&quot;??_ ;_ @_ "/>
    <numFmt numFmtId="172" formatCode="0.0%"/>
    <numFmt numFmtId="173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u val="single"/>
      <sz val="8"/>
      <name val="Arial Narrow"/>
      <family val="2"/>
    </font>
    <font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171" fontId="4" fillId="0" borderId="11" xfId="0" applyNumberFormat="1" applyFont="1" applyFill="1" applyBorder="1" applyAlignment="1" applyProtection="1">
      <alignment/>
      <protection/>
    </xf>
    <xf numFmtId="171" fontId="4" fillId="0" borderId="12" xfId="0" applyNumberFormat="1" applyFont="1" applyFill="1" applyBorder="1" applyAlignment="1" applyProtection="1">
      <alignment/>
      <protection/>
    </xf>
    <xf numFmtId="171" fontId="4" fillId="0" borderId="13" xfId="0" applyNumberFormat="1" applyFont="1" applyFill="1" applyBorder="1" applyAlignment="1" applyProtection="1">
      <alignment/>
      <protection/>
    </xf>
    <xf numFmtId="171" fontId="4" fillId="0" borderId="1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173" fontId="4" fillId="0" borderId="14" xfId="0" applyNumberFormat="1" applyFont="1" applyFill="1" applyBorder="1" applyAlignment="1" applyProtection="1">
      <alignment/>
      <protection/>
    </xf>
    <xf numFmtId="173" fontId="4" fillId="0" borderId="15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3" fontId="4" fillId="0" borderId="14" xfId="42" applyNumberFormat="1" applyFont="1" applyFill="1" applyBorder="1" applyAlignment="1" applyProtection="1">
      <alignment/>
      <protection/>
    </xf>
    <xf numFmtId="173" fontId="4" fillId="0" borderId="15" xfId="42" applyNumberFormat="1" applyFont="1" applyFill="1" applyBorder="1" applyAlignment="1" applyProtection="1">
      <alignment/>
      <protection/>
    </xf>
    <xf numFmtId="173" fontId="4" fillId="0" borderId="11" xfId="42" applyNumberFormat="1" applyFont="1" applyFill="1" applyBorder="1" applyAlignment="1" applyProtection="1">
      <alignment/>
      <protection/>
    </xf>
    <xf numFmtId="173" fontId="4" fillId="0" borderId="16" xfId="0" applyNumberFormat="1" applyFont="1" applyFill="1" applyBorder="1" applyAlignment="1" applyProtection="1">
      <alignment/>
      <protection/>
    </xf>
    <xf numFmtId="173" fontId="4" fillId="0" borderId="17" xfId="0" applyNumberFormat="1" applyFont="1" applyFill="1" applyBorder="1" applyAlignment="1" applyProtection="1">
      <alignment/>
      <protection/>
    </xf>
    <xf numFmtId="173" fontId="4" fillId="0" borderId="18" xfId="0" applyNumberFormat="1" applyFont="1" applyFill="1" applyBorder="1" applyAlignment="1" applyProtection="1">
      <alignment/>
      <protection/>
    </xf>
    <xf numFmtId="173" fontId="4" fillId="0" borderId="12" xfId="0" applyNumberFormat="1" applyFont="1" applyFill="1" applyBorder="1" applyAlignment="1" applyProtection="1">
      <alignment/>
      <protection/>
    </xf>
    <xf numFmtId="173" fontId="4" fillId="0" borderId="19" xfId="0" applyNumberFormat="1" applyFont="1" applyFill="1" applyBorder="1" applyAlignment="1" applyProtection="1">
      <alignment/>
      <protection/>
    </xf>
    <xf numFmtId="173" fontId="4" fillId="0" borderId="20" xfId="0" applyNumberFormat="1" applyFont="1" applyFill="1" applyBorder="1" applyAlignment="1" applyProtection="1">
      <alignment/>
      <protection/>
    </xf>
    <xf numFmtId="173" fontId="4" fillId="0" borderId="13" xfId="0" applyNumberFormat="1" applyFont="1" applyFill="1" applyBorder="1" applyAlignment="1" applyProtection="1">
      <alignment/>
      <protection/>
    </xf>
    <xf numFmtId="173" fontId="4" fillId="0" borderId="16" xfId="42" applyNumberFormat="1" applyFont="1" applyFill="1" applyBorder="1" applyAlignment="1" applyProtection="1">
      <alignment/>
      <protection/>
    </xf>
    <xf numFmtId="173" fontId="4" fillId="0" borderId="21" xfId="0" applyNumberFormat="1" applyFont="1" applyFill="1" applyBorder="1" applyAlignment="1" applyProtection="1">
      <alignment/>
      <protection/>
    </xf>
    <xf numFmtId="173" fontId="4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/>
      <protection/>
    </xf>
    <xf numFmtId="173" fontId="3" fillId="0" borderId="14" xfId="0" applyNumberFormat="1" applyFont="1" applyBorder="1" applyAlignment="1" applyProtection="1">
      <alignment/>
      <protection/>
    </xf>
    <xf numFmtId="173" fontId="3" fillId="0" borderId="23" xfId="0" applyNumberFormat="1" applyFont="1" applyBorder="1" applyAlignment="1" applyProtection="1">
      <alignment/>
      <protection/>
    </xf>
    <xf numFmtId="173" fontId="3" fillId="0" borderId="10" xfId="0" applyNumberFormat="1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/>
      <protection/>
    </xf>
    <xf numFmtId="173" fontId="3" fillId="0" borderId="28" xfId="0" applyNumberFormat="1" applyFont="1" applyBorder="1" applyAlignment="1" applyProtection="1">
      <alignment/>
      <protection/>
    </xf>
    <xf numFmtId="0" fontId="5" fillId="0" borderId="15" xfId="0" applyNumberFormat="1" applyFont="1" applyBorder="1" applyAlignment="1" applyProtection="1">
      <alignment horizontal="left" indent="1"/>
      <protection/>
    </xf>
    <xf numFmtId="173" fontId="3" fillId="0" borderId="15" xfId="0" applyNumberFormat="1" applyFont="1" applyBorder="1" applyAlignment="1" applyProtection="1">
      <alignment/>
      <protection/>
    </xf>
    <xf numFmtId="173" fontId="3" fillId="0" borderId="11" xfId="0" applyNumberFormat="1" applyFont="1" applyBorder="1" applyAlignment="1" applyProtection="1">
      <alignment/>
      <protection/>
    </xf>
    <xf numFmtId="171" fontId="3" fillId="0" borderId="11" xfId="0" applyNumberFormat="1" applyFont="1" applyBorder="1" applyAlignment="1" applyProtection="1">
      <alignment/>
      <protection/>
    </xf>
    <xf numFmtId="173" fontId="3" fillId="0" borderId="16" xfId="0" applyNumberFormat="1" applyFont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 horizontal="left" indent="2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left" indent="2"/>
      <protection/>
    </xf>
    <xf numFmtId="173" fontId="6" fillId="0" borderId="29" xfId="0" applyNumberFormat="1" applyFont="1" applyFill="1" applyBorder="1" applyAlignment="1" applyProtection="1">
      <alignment/>
      <protection/>
    </xf>
    <xf numFmtId="173" fontId="6" fillId="0" borderId="30" xfId="0" applyNumberFormat="1" applyFont="1" applyFill="1" applyBorder="1" applyAlignment="1" applyProtection="1">
      <alignment/>
      <protection/>
    </xf>
    <xf numFmtId="173" fontId="6" fillId="0" borderId="31" xfId="0" applyNumberFormat="1" applyFont="1" applyFill="1" applyBorder="1" applyAlignment="1" applyProtection="1">
      <alignment/>
      <protection/>
    </xf>
    <xf numFmtId="171" fontId="6" fillId="0" borderId="31" xfId="0" applyNumberFormat="1" applyFont="1" applyFill="1" applyBorder="1" applyAlignment="1" applyProtection="1">
      <alignment/>
      <protection/>
    </xf>
    <xf numFmtId="173" fontId="6" fillId="0" borderId="32" xfId="0" applyNumberFormat="1" applyFont="1" applyFill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left" indent="2"/>
      <protection/>
    </xf>
    <xf numFmtId="0" fontId="4" fillId="0" borderId="15" xfId="0" applyFont="1" applyBorder="1" applyAlignment="1" applyProtection="1">
      <alignment horizontal="left" indent="2"/>
      <protection/>
    </xf>
    <xf numFmtId="0" fontId="4" fillId="0" borderId="33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/>
      <protection/>
    </xf>
    <xf numFmtId="173" fontId="3" fillId="0" borderId="14" xfId="0" applyNumberFormat="1" applyFont="1" applyFill="1" applyBorder="1" applyAlignment="1" applyProtection="1">
      <alignment/>
      <protection/>
    </xf>
    <xf numFmtId="173" fontId="3" fillId="0" borderId="15" xfId="0" applyNumberFormat="1" applyFont="1" applyFill="1" applyBorder="1" applyAlignment="1" applyProtection="1">
      <alignment/>
      <protection/>
    </xf>
    <xf numFmtId="173" fontId="3" fillId="0" borderId="11" xfId="0" applyNumberFormat="1" applyFont="1" applyFill="1" applyBorder="1" applyAlignment="1" applyProtection="1">
      <alignment/>
      <protection/>
    </xf>
    <xf numFmtId="171" fontId="3" fillId="0" borderId="11" xfId="0" applyNumberFormat="1" applyFont="1" applyFill="1" applyBorder="1" applyAlignment="1" applyProtection="1">
      <alignment/>
      <protection/>
    </xf>
    <xf numFmtId="173" fontId="3" fillId="0" borderId="16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/>
      <protection/>
    </xf>
    <xf numFmtId="0" fontId="7" fillId="0" borderId="11" xfId="0" applyNumberFormat="1" applyFont="1" applyBorder="1" applyAlignment="1" applyProtection="1">
      <alignment horizontal="center"/>
      <protection/>
    </xf>
    <xf numFmtId="173" fontId="4" fillId="0" borderId="14" xfId="0" applyNumberFormat="1" applyFont="1" applyBorder="1" applyAlignment="1" applyProtection="1">
      <alignment/>
      <protection/>
    </xf>
    <xf numFmtId="173" fontId="4" fillId="0" borderId="15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3" fontId="4" fillId="0" borderId="16" xfId="0" applyNumberFormat="1" applyFont="1" applyBorder="1" applyAlignment="1" applyProtection="1">
      <alignment/>
      <protection/>
    </xf>
    <xf numFmtId="171" fontId="4" fillId="0" borderId="11" xfId="0" applyNumberFormat="1" applyFont="1" applyBorder="1" applyAlignment="1" applyProtection="1">
      <alignment/>
      <protection/>
    </xf>
    <xf numFmtId="173" fontId="4" fillId="0" borderId="14" xfId="42" applyNumberFormat="1" applyFont="1" applyBorder="1" applyAlignment="1" applyProtection="1">
      <alignment/>
      <protection/>
    </xf>
    <xf numFmtId="173" fontId="4" fillId="0" borderId="15" xfId="42" applyNumberFormat="1" applyFont="1" applyBorder="1" applyAlignment="1" applyProtection="1">
      <alignment/>
      <protection/>
    </xf>
    <xf numFmtId="173" fontId="4" fillId="0" borderId="11" xfId="42" applyNumberFormat="1" applyFont="1" applyBorder="1" applyAlignment="1" applyProtection="1">
      <alignment/>
      <protection/>
    </xf>
    <xf numFmtId="171" fontId="4" fillId="0" borderId="11" xfId="42" applyNumberFormat="1" applyFont="1" applyBorder="1" applyAlignment="1" applyProtection="1">
      <alignment/>
      <protection/>
    </xf>
    <xf numFmtId="173" fontId="4" fillId="0" borderId="16" xfId="42" applyNumberFormat="1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4" fillId="0" borderId="35" xfId="0" applyNumberFormat="1" applyFont="1" applyBorder="1" applyAlignment="1" applyProtection="1">
      <alignment horizontal="center"/>
      <protection/>
    </xf>
    <xf numFmtId="173" fontId="3" fillId="0" borderId="36" xfId="0" applyNumberFormat="1" applyFont="1" applyBorder="1" applyAlignment="1" applyProtection="1">
      <alignment/>
      <protection/>
    </xf>
    <xf numFmtId="173" fontId="3" fillId="0" borderId="34" xfId="0" applyNumberFormat="1" applyFont="1" applyBorder="1" applyAlignment="1" applyProtection="1">
      <alignment/>
      <protection/>
    </xf>
    <xf numFmtId="173" fontId="3" fillId="0" borderId="35" xfId="0" applyNumberFormat="1" applyFont="1" applyBorder="1" applyAlignment="1" applyProtection="1">
      <alignment/>
      <protection/>
    </xf>
    <xf numFmtId="171" fontId="3" fillId="0" borderId="35" xfId="0" applyNumberFormat="1" applyFont="1" applyBorder="1" applyAlignment="1" applyProtection="1">
      <alignment/>
      <protection/>
    </xf>
    <xf numFmtId="173" fontId="3" fillId="0" borderId="37" xfId="0" applyNumberFormat="1" applyFont="1" applyBorder="1" applyAlignment="1" applyProtection="1">
      <alignment/>
      <protection/>
    </xf>
    <xf numFmtId="0" fontId="4" fillId="0" borderId="38" xfId="0" applyNumberFormat="1" applyFont="1" applyBorder="1" applyAlignment="1" applyProtection="1">
      <alignment horizontal="left" indent="1"/>
      <protection/>
    </xf>
    <xf numFmtId="0" fontId="5" fillId="0" borderId="38" xfId="0" applyNumberFormat="1" applyFont="1" applyFill="1" applyBorder="1" applyAlignment="1" applyProtection="1">
      <alignment horizontal="left" indent="1"/>
      <protection/>
    </xf>
    <xf numFmtId="0" fontId="6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Fill="1" applyBorder="1" applyAlignment="1" applyProtection="1">
      <alignment horizontal="left" indent="2"/>
      <protection/>
    </xf>
    <xf numFmtId="0" fontId="4" fillId="0" borderId="38" xfId="0" applyNumberFormat="1" applyFont="1" applyBorder="1" applyAlignment="1" applyProtection="1">
      <alignment horizontal="left" indent="2"/>
      <protection/>
    </xf>
    <xf numFmtId="0" fontId="4" fillId="0" borderId="25" xfId="0" applyNumberFormat="1" applyFont="1" applyBorder="1" applyAlignment="1" applyProtection="1">
      <alignment horizontal="left" indent="2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3" fillId="0" borderId="39" xfId="0" applyFont="1" applyBorder="1" applyAlignment="1" applyProtection="1">
      <alignment/>
      <protection/>
    </xf>
    <xf numFmtId="0" fontId="4" fillId="0" borderId="10" xfId="0" applyNumberFormat="1" applyFont="1" applyBorder="1" applyAlignment="1" applyProtection="1">
      <alignment horizontal="center"/>
      <protection/>
    </xf>
    <xf numFmtId="173" fontId="3" fillId="0" borderId="40" xfId="0" applyNumberFormat="1" applyFont="1" applyBorder="1" applyAlignment="1" applyProtection="1">
      <alignment/>
      <protection/>
    </xf>
    <xf numFmtId="0" fontId="3" fillId="0" borderId="38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Border="1" applyAlignment="1" applyProtection="1">
      <alignment horizontal="center"/>
      <protection/>
    </xf>
    <xf numFmtId="173" fontId="6" fillId="0" borderId="14" xfId="59" applyNumberFormat="1" applyFont="1" applyFill="1" applyBorder="1" applyAlignment="1" applyProtection="1">
      <alignment horizontal="center"/>
      <protection/>
    </xf>
    <xf numFmtId="173" fontId="6" fillId="0" borderId="15" xfId="59" applyNumberFormat="1" applyFont="1" applyFill="1" applyBorder="1" applyAlignment="1" applyProtection="1">
      <alignment horizontal="center"/>
      <protection/>
    </xf>
    <xf numFmtId="173" fontId="6" fillId="0" borderId="11" xfId="59" applyNumberFormat="1" applyFont="1" applyFill="1" applyBorder="1" applyAlignment="1" applyProtection="1">
      <alignment horizontal="center"/>
      <protection/>
    </xf>
    <xf numFmtId="173" fontId="6" fillId="0" borderId="16" xfId="59" applyNumberFormat="1" applyFont="1" applyFill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42" xfId="0" applyFont="1" applyBorder="1" applyAlignment="1" applyProtection="1">
      <alignment/>
      <protection/>
    </xf>
    <xf numFmtId="0" fontId="2" fillId="0" borderId="43" xfId="0" applyFont="1" applyBorder="1" applyAlignment="1" applyProtection="1">
      <alignment horizontal="left"/>
      <protection/>
    </xf>
    <xf numFmtId="0" fontId="3" fillId="0" borderId="44" xfId="0" applyFont="1" applyFill="1" applyBorder="1" applyAlignment="1" applyProtection="1">
      <alignment horizontal="left" vertical="center"/>
      <protection/>
    </xf>
    <xf numFmtId="0" fontId="0" fillId="0" borderId="45" xfId="0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4"/>
  <sheetViews>
    <sheetView showGridLines="0" tabSelected="1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89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905063923</v>
      </c>
      <c r="D5" s="42">
        <f t="shared" si="0"/>
        <v>0</v>
      </c>
      <c r="E5" s="43">
        <f t="shared" si="0"/>
        <v>1079076820</v>
      </c>
      <c r="F5" s="43">
        <f t="shared" si="0"/>
        <v>1016020176</v>
      </c>
      <c r="G5" s="43">
        <f t="shared" si="0"/>
        <v>38591670</v>
      </c>
      <c r="H5" s="43">
        <f t="shared" si="0"/>
        <v>78497312</v>
      </c>
      <c r="I5" s="43">
        <f t="shared" si="0"/>
        <v>56438073</v>
      </c>
      <c r="J5" s="43">
        <f t="shared" si="0"/>
        <v>173527055</v>
      </c>
      <c r="K5" s="43">
        <f t="shared" si="0"/>
        <v>95897062</v>
      </c>
      <c r="L5" s="43">
        <f t="shared" si="0"/>
        <v>75368080</v>
      </c>
      <c r="M5" s="43">
        <f t="shared" si="0"/>
        <v>90667063</v>
      </c>
      <c r="N5" s="43">
        <f t="shared" si="0"/>
        <v>261932205</v>
      </c>
      <c r="O5" s="43">
        <f t="shared" si="0"/>
        <v>25348939</v>
      </c>
      <c r="P5" s="43">
        <f t="shared" si="0"/>
        <v>49885745</v>
      </c>
      <c r="Q5" s="43">
        <f t="shared" si="0"/>
        <v>63269345</v>
      </c>
      <c r="R5" s="43">
        <f t="shared" si="0"/>
        <v>138504029</v>
      </c>
      <c r="S5" s="43">
        <f t="shared" si="0"/>
        <v>71890417</v>
      </c>
      <c r="T5" s="43">
        <f t="shared" si="0"/>
        <v>55215418</v>
      </c>
      <c r="U5" s="43">
        <f t="shared" si="0"/>
        <v>88148844</v>
      </c>
      <c r="V5" s="43">
        <f t="shared" si="0"/>
        <v>215254679</v>
      </c>
      <c r="W5" s="43">
        <f t="shared" si="0"/>
        <v>789217968</v>
      </c>
      <c r="X5" s="43">
        <f t="shared" si="0"/>
        <v>1016020176</v>
      </c>
      <c r="Y5" s="43">
        <f t="shared" si="0"/>
        <v>-226802208</v>
      </c>
      <c r="Z5" s="44">
        <f>+IF(X5&lt;&gt;0,+(Y5/X5)*100,0)</f>
        <v>-22.322608680164635</v>
      </c>
      <c r="AA5" s="45">
        <f>SUM(AA11:AA18)</f>
        <v>1016020176</v>
      </c>
    </row>
    <row r="6" spans="1:27" ht="13.5">
      <c r="A6" s="46" t="s">
        <v>32</v>
      </c>
      <c r="B6" s="47"/>
      <c r="C6" s="9">
        <v>232694162</v>
      </c>
      <c r="D6" s="10"/>
      <c r="E6" s="11">
        <v>197458662</v>
      </c>
      <c r="F6" s="11">
        <v>207525370</v>
      </c>
      <c r="G6" s="11">
        <v>13336070</v>
      </c>
      <c r="H6" s="11">
        <v>18990168</v>
      </c>
      <c r="I6" s="11">
        <v>15026236</v>
      </c>
      <c r="J6" s="11">
        <v>47352474</v>
      </c>
      <c r="K6" s="11">
        <v>43556986</v>
      </c>
      <c r="L6" s="11">
        <v>24601845</v>
      </c>
      <c r="M6" s="11">
        <v>29043401</v>
      </c>
      <c r="N6" s="11">
        <v>97202232</v>
      </c>
      <c r="O6" s="11">
        <v>4397651</v>
      </c>
      <c r="P6" s="11">
        <v>19417154</v>
      </c>
      <c r="Q6" s="11">
        <v>20072331</v>
      </c>
      <c r="R6" s="11">
        <v>43887136</v>
      </c>
      <c r="S6" s="11">
        <v>8499619</v>
      </c>
      <c r="T6" s="11">
        <v>15958613</v>
      </c>
      <c r="U6" s="11">
        <v>19274864</v>
      </c>
      <c r="V6" s="11">
        <v>43733096</v>
      </c>
      <c r="W6" s="11">
        <v>232174938</v>
      </c>
      <c r="X6" s="11">
        <v>207525370</v>
      </c>
      <c r="Y6" s="11">
        <v>24649568</v>
      </c>
      <c r="Z6" s="2">
        <v>11.88</v>
      </c>
      <c r="AA6" s="15">
        <v>207525370</v>
      </c>
    </row>
    <row r="7" spans="1:27" ht="13.5">
      <c r="A7" s="46" t="s">
        <v>33</v>
      </c>
      <c r="B7" s="47"/>
      <c r="C7" s="9">
        <v>95361079</v>
      </c>
      <c r="D7" s="10"/>
      <c r="E7" s="11">
        <v>32980901</v>
      </c>
      <c r="F7" s="11">
        <v>32257858</v>
      </c>
      <c r="G7" s="11">
        <v>210291</v>
      </c>
      <c r="H7" s="11">
        <v>1999193</v>
      </c>
      <c r="I7" s="11">
        <v>4195022</v>
      </c>
      <c r="J7" s="11">
        <v>6404506</v>
      </c>
      <c r="K7" s="11">
        <v>1931480</v>
      </c>
      <c r="L7" s="11">
        <v>6039222</v>
      </c>
      <c r="M7" s="11">
        <v>2383458</v>
      </c>
      <c r="N7" s="11">
        <v>10354160</v>
      </c>
      <c r="O7" s="11">
        <v>1364922</v>
      </c>
      <c r="P7" s="11">
        <v>521576</v>
      </c>
      <c r="Q7" s="11">
        <v>2140854</v>
      </c>
      <c r="R7" s="11">
        <v>4027352</v>
      </c>
      <c r="S7" s="11">
        <v>7770811</v>
      </c>
      <c r="T7" s="11">
        <v>851772</v>
      </c>
      <c r="U7" s="11">
        <v>4747309</v>
      </c>
      <c r="V7" s="11">
        <v>13369892</v>
      </c>
      <c r="W7" s="11">
        <v>34155910</v>
      </c>
      <c r="X7" s="11">
        <v>32257858</v>
      </c>
      <c r="Y7" s="11">
        <v>1898052</v>
      </c>
      <c r="Z7" s="2">
        <v>5.88</v>
      </c>
      <c r="AA7" s="15">
        <v>32257858</v>
      </c>
    </row>
    <row r="8" spans="1:27" ht="13.5">
      <c r="A8" s="46" t="s">
        <v>34</v>
      </c>
      <c r="B8" s="47"/>
      <c r="C8" s="9">
        <v>276942121</v>
      </c>
      <c r="D8" s="10"/>
      <c r="E8" s="11">
        <v>527927373</v>
      </c>
      <c r="F8" s="11">
        <v>441241299</v>
      </c>
      <c r="G8" s="11">
        <v>16389278</v>
      </c>
      <c r="H8" s="11">
        <v>30973484</v>
      </c>
      <c r="I8" s="11">
        <v>17149085</v>
      </c>
      <c r="J8" s="11">
        <v>64511847</v>
      </c>
      <c r="K8" s="11">
        <v>22282242</v>
      </c>
      <c r="L8" s="11">
        <v>24242497</v>
      </c>
      <c r="M8" s="11">
        <v>23140791</v>
      </c>
      <c r="N8" s="11">
        <v>69665530</v>
      </c>
      <c r="O8" s="11">
        <v>9432504</v>
      </c>
      <c r="P8" s="11">
        <v>13438802</v>
      </c>
      <c r="Q8" s="11">
        <v>25282351</v>
      </c>
      <c r="R8" s="11">
        <v>48153657</v>
      </c>
      <c r="S8" s="11">
        <v>43035104</v>
      </c>
      <c r="T8" s="11">
        <v>22391271</v>
      </c>
      <c r="U8" s="11">
        <v>47258885</v>
      </c>
      <c r="V8" s="11">
        <v>112685260</v>
      </c>
      <c r="W8" s="11">
        <v>295016294</v>
      </c>
      <c r="X8" s="11">
        <v>441241299</v>
      </c>
      <c r="Y8" s="11">
        <v>-146225005</v>
      </c>
      <c r="Z8" s="2">
        <v>-33.14</v>
      </c>
      <c r="AA8" s="15">
        <v>441241299</v>
      </c>
    </row>
    <row r="9" spans="1:27" ht="13.5">
      <c r="A9" s="46" t="s">
        <v>35</v>
      </c>
      <c r="B9" s="47"/>
      <c r="C9" s="9">
        <v>130397084</v>
      </c>
      <c r="D9" s="10"/>
      <c r="E9" s="11">
        <v>128594325</v>
      </c>
      <c r="F9" s="11">
        <v>149492820</v>
      </c>
      <c r="G9" s="11">
        <v>5351123</v>
      </c>
      <c r="H9" s="11">
        <v>11954778</v>
      </c>
      <c r="I9" s="11">
        <v>13979559</v>
      </c>
      <c r="J9" s="11">
        <v>31285460</v>
      </c>
      <c r="K9" s="11">
        <v>16941147</v>
      </c>
      <c r="L9" s="11">
        <v>15033544</v>
      </c>
      <c r="M9" s="11">
        <v>15349773</v>
      </c>
      <c r="N9" s="11">
        <v>47324464</v>
      </c>
      <c r="O9" s="11">
        <v>1961197</v>
      </c>
      <c r="P9" s="11">
        <v>8490846</v>
      </c>
      <c r="Q9" s="11">
        <v>5627355</v>
      </c>
      <c r="R9" s="11">
        <v>16079398</v>
      </c>
      <c r="S9" s="11">
        <v>7186044</v>
      </c>
      <c r="T9" s="11">
        <v>8571060</v>
      </c>
      <c r="U9" s="11">
        <v>7322040</v>
      </c>
      <c r="V9" s="11">
        <v>23079144</v>
      </c>
      <c r="W9" s="11">
        <v>117768466</v>
      </c>
      <c r="X9" s="11">
        <v>149492820</v>
      </c>
      <c r="Y9" s="11">
        <v>-31724354</v>
      </c>
      <c r="Z9" s="2">
        <v>-21.22</v>
      </c>
      <c r="AA9" s="15">
        <v>149492820</v>
      </c>
    </row>
    <row r="10" spans="1:27" ht="13.5">
      <c r="A10" s="46" t="s">
        <v>36</v>
      </c>
      <c r="B10" s="47"/>
      <c r="C10" s="9">
        <v>54968657</v>
      </c>
      <c r="D10" s="10"/>
      <c r="E10" s="11">
        <v>10319258</v>
      </c>
      <c r="F10" s="11">
        <v>13415445</v>
      </c>
      <c r="G10" s="11">
        <v>1503922</v>
      </c>
      <c r="H10" s="11">
        <v>7876249</v>
      </c>
      <c r="I10" s="11">
        <v>1599586</v>
      </c>
      <c r="J10" s="11">
        <v>10979757</v>
      </c>
      <c r="K10" s="11">
        <v>5249166</v>
      </c>
      <c r="L10" s="11">
        <v>1124089</v>
      </c>
      <c r="M10" s="11">
        <v>7062126</v>
      </c>
      <c r="N10" s="11">
        <v>13435381</v>
      </c>
      <c r="O10" s="11">
        <v>5670060</v>
      </c>
      <c r="P10" s="11">
        <v>1658885</v>
      </c>
      <c r="Q10" s="11">
        <v>980543</v>
      </c>
      <c r="R10" s="11">
        <v>8309488</v>
      </c>
      <c r="S10" s="11">
        <v>91846</v>
      </c>
      <c r="T10" s="11">
        <v>-1664993</v>
      </c>
      <c r="U10" s="11">
        <v>2053648</v>
      </c>
      <c r="V10" s="11">
        <v>480501</v>
      </c>
      <c r="W10" s="11">
        <v>33205127</v>
      </c>
      <c r="X10" s="11">
        <v>13415445</v>
      </c>
      <c r="Y10" s="11">
        <v>19789682</v>
      </c>
      <c r="Z10" s="2">
        <v>147.51</v>
      </c>
      <c r="AA10" s="15">
        <v>13415445</v>
      </c>
    </row>
    <row r="11" spans="1:27" ht="13.5">
      <c r="A11" s="48" t="s">
        <v>37</v>
      </c>
      <c r="B11" s="47"/>
      <c r="C11" s="49">
        <f aca="true" t="shared" si="1" ref="C11:Y11">SUM(C6:C10)</f>
        <v>790363103</v>
      </c>
      <c r="D11" s="50">
        <f t="shared" si="1"/>
        <v>0</v>
      </c>
      <c r="E11" s="51">
        <f t="shared" si="1"/>
        <v>897280519</v>
      </c>
      <c r="F11" s="51">
        <f t="shared" si="1"/>
        <v>843932792</v>
      </c>
      <c r="G11" s="51">
        <f t="shared" si="1"/>
        <v>36790684</v>
      </c>
      <c r="H11" s="51">
        <f t="shared" si="1"/>
        <v>71793872</v>
      </c>
      <c r="I11" s="51">
        <f t="shared" si="1"/>
        <v>51949488</v>
      </c>
      <c r="J11" s="51">
        <f t="shared" si="1"/>
        <v>160534044</v>
      </c>
      <c r="K11" s="51">
        <f t="shared" si="1"/>
        <v>89961021</v>
      </c>
      <c r="L11" s="51">
        <f t="shared" si="1"/>
        <v>71041197</v>
      </c>
      <c r="M11" s="51">
        <f t="shared" si="1"/>
        <v>76979549</v>
      </c>
      <c r="N11" s="51">
        <f t="shared" si="1"/>
        <v>237981767</v>
      </c>
      <c r="O11" s="51">
        <f t="shared" si="1"/>
        <v>22826334</v>
      </c>
      <c r="P11" s="51">
        <f t="shared" si="1"/>
        <v>43527263</v>
      </c>
      <c r="Q11" s="51">
        <f t="shared" si="1"/>
        <v>54103434</v>
      </c>
      <c r="R11" s="51">
        <f t="shared" si="1"/>
        <v>120457031</v>
      </c>
      <c r="S11" s="51">
        <f t="shared" si="1"/>
        <v>66583424</v>
      </c>
      <c r="T11" s="51">
        <f t="shared" si="1"/>
        <v>46107723</v>
      </c>
      <c r="U11" s="51">
        <f t="shared" si="1"/>
        <v>80656746</v>
      </c>
      <c r="V11" s="51">
        <f t="shared" si="1"/>
        <v>193347893</v>
      </c>
      <c r="W11" s="51">
        <f t="shared" si="1"/>
        <v>712320735</v>
      </c>
      <c r="X11" s="51">
        <f t="shared" si="1"/>
        <v>843932792</v>
      </c>
      <c r="Y11" s="51">
        <f t="shared" si="1"/>
        <v>-131612057</v>
      </c>
      <c r="Z11" s="52">
        <f>+IF(X11&lt;&gt;0,+(Y11/X11)*100,0)</f>
        <v>-15.595087458101759</v>
      </c>
      <c r="AA11" s="53">
        <f>SUM(AA6:AA10)</f>
        <v>843932792</v>
      </c>
    </row>
    <row r="12" spans="1:27" ht="13.5">
      <c r="A12" s="54" t="s">
        <v>38</v>
      </c>
      <c r="B12" s="35"/>
      <c r="C12" s="9">
        <v>20878705</v>
      </c>
      <c r="D12" s="10"/>
      <c r="E12" s="11">
        <v>53767272</v>
      </c>
      <c r="F12" s="11">
        <v>55011003</v>
      </c>
      <c r="G12" s="11">
        <v>1479998</v>
      </c>
      <c r="H12" s="11">
        <v>2524496</v>
      </c>
      <c r="I12" s="11">
        <v>3739461</v>
      </c>
      <c r="J12" s="11">
        <v>7743955</v>
      </c>
      <c r="K12" s="11">
        <v>4928416</v>
      </c>
      <c r="L12" s="11">
        <v>2834106</v>
      </c>
      <c r="M12" s="11">
        <v>5443507</v>
      </c>
      <c r="N12" s="11">
        <v>13206029</v>
      </c>
      <c r="O12" s="11">
        <v>860004</v>
      </c>
      <c r="P12" s="11">
        <v>3178471</v>
      </c>
      <c r="Q12" s="11">
        <v>2657659</v>
      </c>
      <c r="R12" s="11">
        <v>6696134</v>
      </c>
      <c r="S12" s="11">
        <v>2579777</v>
      </c>
      <c r="T12" s="11">
        <v>1954375</v>
      </c>
      <c r="U12" s="11">
        <v>980971</v>
      </c>
      <c r="V12" s="11">
        <v>5515123</v>
      </c>
      <c r="W12" s="11">
        <v>33161241</v>
      </c>
      <c r="X12" s="11">
        <v>55011003</v>
      </c>
      <c r="Y12" s="11">
        <v>-21849762</v>
      </c>
      <c r="Z12" s="2">
        <v>-39.72</v>
      </c>
      <c r="AA12" s="15">
        <v>55011003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>
        <v>4500000</v>
      </c>
      <c r="F14" s="11">
        <v>4500000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4500000</v>
      </c>
      <c r="Y14" s="11">
        <v>-4500000</v>
      </c>
      <c r="Z14" s="2">
        <v>-100</v>
      </c>
      <c r="AA14" s="15">
        <v>4500000</v>
      </c>
    </row>
    <row r="15" spans="1:27" ht="13.5">
      <c r="A15" s="54" t="s">
        <v>41</v>
      </c>
      <c r="B15" s="35" t="s">
        <v>42</v>
      </c>
      <c r="C15" s="9">
        <v>92743011</v>
      </c>
      <c r="D15" s="10"/>
      <c r="E15" s="11">
        <v>120433480</v>
      </c>
      <c r="F15" s="11">
        <v>111484443</v>
      </c>
      <c r="G15" s="11">
        <v>320988</v>
      </c>
      <c r="H15" s="11">
        <v>4178944</v>
      </c>
      <c r="I15" s="11">
        <v>736943</v>
      </c>
      <c r="J15" s="11">
        <v>5236875</v>
      </c>
      <c r="K15" s="11">
        <v>1007625</v>
      </c>
      <c r="L15" s="11">
        <v>1492777</v>
      </c>
      <c r="M15" s="11">
        <v>8244007</v>
      </c>
      <c r="N15" s="11">
        <v>10744409</v>
      </c>
      <c r="O15" s="11">
        <v>1662601</v>
      </c>
      <c r="P15" s="11">
        <v>3180011</v>
      </c>
      <c r="Q15" s="11">
        <v>6508252</v>
      </c>
      <c r="R15" s="11">
        <v>11350864</v>
      </c>
      <c r="S15" s="11">
        <v>2644036</v>
      </c>
      <c r="T15" s="11">
        <v>7088820</v>
      </c>
      <c r="U15" s="11">
        <v>6496127</v>
      </c>
      <c r="V15" s="11">
        <v>16228983</v>
      </c>
      <c r="W15" s="11">
        <v>43561131</v>
      </c>
      <c r="X15" s="11">
        <v>111484443</v>
      </c>
      <c r="Y15" s="11">
        <v>-67923312</v>
      </c>
      <c r="Z15" s="2">
        <v>-60.93</v>
      </c>
      <c r="AA15" s="15">
        <v>111484443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1079104</v>
      </c>
      <c r="D18" s="17"/>
      <c r="E18" s="18">
        <v>3095549</v>
      </c>
      <c r="F18" s="18">
        <v>1091938</v>
      </c>
      <c r="G18" s="18"/>
      <c r="H18" s="18"/>
      <c r="I18" s="18">
        <v>12181</v>
      </c>
      <c r="J18" s="18">
        <v>12181</v>
      </c>
      <c r="K18" s="18"/>
      <c r="L18" s="18"/>
      <c r="M18" s="18"/>
      <c r="N18" s="18"/>
      <c r="O18" s="18"/>
      <c r="P18" s="18"/>
      <c r="Q18" s="18"/>
      <c r="R18" s="18"/>
      <c r="S18" s="18">
        <v>83180</v>
      </c>
      <c r="T18" s="18">
        <v>64500</v>
      </c>
      <c r="U18" s="18">
        <v>15000</v>
      </c>
      <c r="V18" s="18">
        <v>162680</v>
      </c>
      <c r="W18" s="18">
        <v>174861</v>
      </c>
      <c r="X18" s="18">
        <v>1091938</v>
      </c>
      <c r="Y18" s="18">
        <v>-917077</v>
      </c>
      <c r="Z18" s="3">
        <v>-83.99</v>
      </c>
      <c r="AA18" s="23">
        <v>1091938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200549501</v>
      </c>
      <c r="D20" s="59">
        <f t="shared" si="2"/>
        <v>0</v>
      </c>
      <c r="E20" s="60">
        <f t="shared" si="2"/>
        <v>248139833</v>
      </c>
      <c r="F20" s="60">
        <f t="shared" si="2"/>
        <v>257263454</v>
      </c>
      <c r="G20" s="60">
        <f t="shared" si="2"/>
        <v>3112599</v>
      </c>
      <c r="H20" s="60">
        <f t="shared" si="2"/>
        <v>7572922</v>
      </c>
      <c r="I20" s="60">
        <f t="shared" si="2"/>
        <v>12947092</v>
      </c>
      <c r="J20" s="60">
        <f t="shared" si="2"/>
        <v>23632613</v>
      </c>
      <c r="K20" s="60">
        <f t="shared" si="2"/>
        <v>7388545</v>
      </c>
      <c r="L20" s="60">
        <f t="shared" si="2"/>
        <v>14794411</v>
      </c>
      <c r="M20" s="60">
        <f t="shared" si="2"/>
        <v>8003252</v>
      </c>
      <c r="N20" s="60">
        <f t="shared" si="2"/>
        <v>30186208</v>
      </c>
      <c r="O20" s="60">
        <f t="shared" si="2"/>
        <v>61532</v>
      </c>
      <c r="P20" s="60">
        <f t="shared" si="2"/>
        <v>9070796</v>
      </c>
      <c r="Q20" s="60">
        <f t="shared" si="2"/>
        <v>14344460</v>
      </c>
      <c r="R20" s="60">
        <f t="shared" si="2"/>
        <v>23476788</v>
      </c>
      <c r="S20" s="60">
        <f t="shared" si="2"/>
        <v>7307000</v>
      </c>
      <c r="T20" s="60">
        <f t="shared" si="2"/>
        <v>12439445</v>
      </c>
      <c r="U20" s="60">
        <f t="shared" si="2"/>
        <v>24399669</v>
      </c>
      <c r="V20" s="60">
        <f t="shared" si="2"/>
        <v>44146114</v>
      </c>
      <c r="W20" s="60">
        <f t="shared" si="2"/>
        <v>121441723</v>
      </c>
      <c r="X20" s="60">
        <f t="shared" si="2"/>
        <v>257263454</v>
      </c>
      <c r="Y20" s="60">
        <f t="shared" si="2"/>
        <v>-135821731</v>
      </c>
      <c r="Z20" s="61">
        <f>+IF(X20&lt;&gt;0,+(Y20/X20)*100,0)</f>
        <v>-52.7948019387161</v>
      </c>
      <c r="AA20" s="62">
        <f>SUM(AA26:AA33)</f>
        <v>257263454</v>
      </c>
    </row>
    <row r="21" spans="1:27" ht="13.5">
      <c r="A21" s="46" t="s">
        <v>32</v>
      </c>
      <c r="B21" s="47"/>
      <c r="C21" s="9">
        <v>66490598</v>
      </c>
      <c r="D21" s="10"/>
      <c r="E21" s="11">
        <v>18250000</v>
      </c>
      <c r="F21" s="11">
        <v>57871983</v>
      </c>
      <c r="G21" s="11">
        <v>1188864</v>
      </c>
      <c r="H21" s="11">
        <v>2274964</v>
      </c>
      <c r="I21" s="11">
        <v>4462619</v>
      </c>
      <c r="J21" s="11">
        <v>7926447</v>
      </c>
      <c r="K21" s="11">
        <v>548214</v>
      </c>
      <c r="L21" s="11">
        <v>9039102</v>
      </c>
      <c r="M21" s="11">
        <v>2227128</v>
      </c>
      <c r="N21" s="11">
        <v>11814444</v>
      </c>
      <c r="O21" s="11"/>
      <c r="P21" s="11">
        <v>4497099</v>
      </c>
      <c r="Q21" s="11">
        <v>2566451</v>
      </c>
      <c r="R21" s="11">
        <v>7063550</v>
      </c>
      <c r="S21" s="11">
        <v>604762</v>
      </c>
      <c r="T21" s="11">
        <v>1099722</v>
      </c>
      <c r="U21" s="11">
        <v>1970556</v>
      </c>
      <c r="V21" s="11">
        <v>3675040</v>
      </c>
      <c r="W21" s="11">
        <v>30479481</v>
      </c>
      <c r="X21" s="11">
        <v>57871983</v>
      </c>
      <c r="Y21" s="11">
        <v>-27392502</v>
      </c>
      <c r="Z21" s="2">
        <v>-47.33</v>
      </c>
      <c r="AA21" s="15">
        <v>57871983</v>
      </c>
    </row>
    <row r="22" spans="1:27" ht="13.5">
      <c r="A22" s="46" t="s">
        <v>33</v>
      </c>
      <c r="B22" s="47"/>
      <c r="C22" s="9">
        <v>51538957</v>
      </c>
      <c r="D22" s="10"/>
      <c r="E22" s="11">
        <v>24665000</v>
      </c>
      <c r="F22" s="11">
        <v>26346000</v>
      </c>
      <c r="G22" s="11">
        <v>22734</v>
      </c>
      <c r="H22" s="11">
        <v>102608</v>
      </c>
      <c r="I22" s="11">
        <v>973036</v>
      </c>
      <c r="J22" s="11">
        <v>1098378</v>
      </c>
      <c r="K22" s="11"/>
      <c r="L22" s="11"/>
      <c r="M22" s="11">
        <v>575370</v>
      </c>
      <c r="N22" s="11">
        <v>575370</v>
      </c>
      <c r="O22" s="11"/>
      <c r="P22" s="11"/>
      <c r="Q22" s="11"/>
      <c r="R22" s="11"/>
      <c r="S22" s="11"/>
      <c r="T22" s="11">
        <v>466393</v>
      </c>
      <c r="U22" s="11">
        <v>884619</v>
      </c>
      <c r="V22" s="11">
        <v>1351012</v>
      </c>
      <c r="W22" s="11">
        <v>3024760</v>
      </c>
      <c r="X22" s="11">
        <v>26346000</v>
      </c>
      <c r="Y22" s="11">
        <v>-23321240</v>
      </c>
      <c r="Z22" s="2">
        <v>-88.52</v>
      </c>
      <c r="AA22" s="15">
        <v>26346000</v>
      </c>
    </row>
    <row r="23" spans="1:27" ht="13.5">
      <c r="A23" s="46" t="s">
        <v>34</v>
      </c>
      <c r="B23" s="47"/>
      <c r="C23" s="9">
        <v>2969097</v>
      </c>
      <c r="D23" s="10"/>
      <c r="E23" s="11">
        <v>72533801</v>
      </c>
      <c r="F23" s="11">
        <v>43983801</v>
      </c>
      <c r="G23" s="11">
        <v>1767380</v>
      </c>
      <c r="H23" s="11">
        <v>1079649</v>
      </c>
      <c r="I23" s="11">
        <v>1721462</v>
      </c>
      <c r="J23" s="11">
        <v>4568491</v>
      </c>
      <c r="K23" s="11">
        <v>6235897</v>
      </c>
      <c r="L23" s="11">
        <v>1653396</v>
      </c>
      <c r="M23" s="11">
        <v>2155415</v>
      </c>
      <c r="N23" s="11">
        <v>10044708</v>
      </c>
      <c r="O23" s="11"/>
      <c r="P23" s="11">
        <v>99349</v>
      </c>
      <c r="Q23" s="11">
        <v>5285202</v>
      </c>
      <c r="R23" s="11">
        <v>5384551</v>
      </c>
      <c r="S23" s="11">
        <v>1904847</v>
      </c>
      <c r="T23" s="11">
        <v>2504127</v>
      </c>
      <c r="U23" s="11">
        <v>4917440</v>
      </c>
      <c r="V23" s="11">
        <v>9326414</v>
      </c>
      <c r="W23" s="11">
        <v>29324164</v>
      </c>
      <c r="X23" s="11">
        <v>43983801</v>
      </c>
      <c r="Y23" s="11">
        <v>-14659637</v>
      </c>
      <c r="Z23" s="2">
        <v>-33.33</v>
      </c>
      <c r="AA23" s="15">
        <v>43983801</v>
      </c>
    </row>
    <row r="24" spans="1:27" ht="13.5">
      <c r="A24" s="46" t="s">
        <v>35</v>
      </c>
      <c r="B24" s="47"/>
      <c r="C24" s="9">
        <v>67850860</v>
      </c>
      <c r="D24" s="10"/>
      <c r="E24" s="11">
        <v>63774232</v>
      </c>
      <c r="F24" s="11">
        <v>74313200</v>
      </c>
      <c r="G24" s="11"/>
      <c r="H24" s="11">
        <v>4000994</v>
      </c>
      <c r="I24" s="11">
        <v>4378919</v>
      </c>
      <c r="J24" s="11">
        <v>8379913</v>
      </c>
      <c r="K24" s="11"/>
      <c r="L24" s="11">
        <v>2882446</v>
      </c>
      <c r="M24" s="11"/>
      <c r="N24" s="11">
        <v>2882446</v>
      </c>
      <c r="O24" s="11"/>
      <c r="P24" s="11">
        <v>3005665</v>
      </c>
      <c r="Q24" s="11">
        <v>3296465</v>
      </c>
      <c r="R24" s="11">
        <v>6302130</v>
      </c>
      <c r="S24" s="11">
        <v>2596619</v>
      </c>
      <c r="T24" s="11">
        <v>5493609</v>
      </c>
      <c r="U24" s="11">
        <v>3666567</v>
      </c>
      <c r="V24" s="11">
        <v>11756795</v>
      </c>
      <c r="W24" s="11">
        <v>29321284</v>
      </c>
      <c r="X24" s="11">
        <v>74313200</v>
      </c>
      <c r="Y24" s="11">
        <v>-44991916</v>
      </c>
      <c r="Z24" s="2">
        <v>-60.54</v>
      </c>
      <c r="AA24" s="15">
        <v>74313200</v>
      </c>
    </row>
    <row r="25" spans="1:27" ht="13.5">
      <c r="A25" s="46" t="s">
        <v>36</v>
      </c>
      <c r="B25" s="47"/>
      <c r="C25" s="9">
        <v>1312322</v>
      </c>
      <c r="D25" s="10"/>
      <c r="E25" s="11">
        <v>1730000</v>
      </c>
      <c r="F25" s="11">
        <v>1930000</v>
      </c>
      <c r="G25" s="11"/>
      <c r="H25" s="11"/>
      <c r="I25" s="11"/>
      <c r="J25" s="11"/>
      <c r="K25" s="11"/>
      <c r="L25" s="11">
        <v>717859</v>
      </c>
      <c r="M25" s="11">
        <v>781562</v>
      </c>
      <c r="N25" s="11">
        <v>1499421</v>
      </c>
      <c r="O25" s="11"/>
      <c r="P25" s="11">
        <v>1210669</v>
      </c>
      <c r="Q25" s="11">
        <v>2466227</v>
      </c>
      <c r="R25" s="11">
        <v>3676896</v>
      </c>
      <c r="S25" s="11">
        <v>766217</v>
      </c>
      <c r="T25" s="11">
        <v>1276481</v>
      </c>
      <c r="U25" s="11">
        <v>1700860</v>
      </c>
      <c r="V25" s="11">
        <v>3743558</v>
      </c>
      <c r="W25" s="11">
        <v>8919875</v>
      </c>
      <c r="X25" s="11">
        <v>1930000</v>
      </c>
      <c r="Y25" s="11">
        <v>6989875</v>
      </c>
      <c r="Z25" s="2">
        <v>362.17</v>
      </c>
      <c r="AA25" s="15">
        <v>1930000</v>
      </c>
    </row>
    <row r="26" spans="1:27" ht="13.5">
      <c r="A26" s="48" t="s">
        <v>37</v>
      </c>
      <c r="B26" s="63"/>
      <c r="C26" s="49">
        <f aca="true" t="shared" si="3" ref="C26:Y26">SUM(C21:C25)</f>
        <v>190161834</v>
      </c>
      <c r="D26" s="50">
        <f t="shared" si="3"/>
        <v>0</v>
      </c>
      <c r="E26" s="51">
        <f t="shared" si="3"/>
        <v>180953033</v>
      </c>
      <c r="F26" s="51">
        <f t="shared" si="3"/>
        <v>204444984</v>
      </c>
      <c r="G26" s="51">
        <f t="shared" si="3"/>
        <v>2978978</v>
      </c>
      <c r="H26" s="51">
        <f t="shared" si="3"/>
        <v>7458215</v>
      </c>
      <c r="I26" s="51">
        <f t="shared" si="3"/>
        <v>11536036</v>
      </c>
      <c r="J26" s="51">
        <f t="shared" si="3"/>
        <v>21973229</v>
      </c>
      <c r="K26" s="51">
        <f t="shared" si="3"/>
        <v>6784111</v>
      </c>
      <c r="L26" s="51">
        <f t="shared" si="3"/>
        <v>14292803</v>
      </c>
      <c r="M26" s="51">
        <f t="shared" si="3"/>
        <v>5739475</v>
      </c>
      <c r="N26" s="51">
        <f t="shared" si="3"/>
        <v>26816389</v>
      </c>
      <c r="O26" s="51">
        <f t="shared" si="3"/>
        <v>0</v>
      </c>
      <c r="P26" s="51">
        <f t="shared" si="3"/>
        <v>8812782</v>
      </c>
      <c r="Q26" s="51">
        <f t="shared" si="3"/>
        <v>13614345</v>
      </c>
      <c r="R26" s="51">
        <f t="shared" si="3"/>
        <v>22427127</v>
      </c>
      <c r="S26" s="51">
        <f t="shared" si="3"/>
        <v>5872445</v>
      </c>
      <c r="T26" s="51">
        <f t="shared" si="3"/>
        <v>10840332</v>
      </c>
      <c r="U26" s="51">
        <f t="shared" si="3"/>
        <v>13140042</v>
      </c>
      <c r="V26" s="51">
        <f t="shared" si="3"/>
        <v>29852819</v>
      </c>
      <c r="W26" s="51">
        <f t="shared" si="3"/>
        <v>101069564</v>
      </c>
      <c r="X26" s="51">
        <f t="shared" si="3"/>
        <v>204444984</v>
      </c>
      <c r="Y26" s="51">
        <f t="shared" si="3"/>
        <v>-103375420</v>
      </c>
      <c r="Z26" s="52">
        <f>+IF(X26&lt;&gt;0,+(Y26/X26)*100,0)</f>
        <v>-50.56393068562641</v>
      </c>
      <c r="AA26" s="53">
        <f>SUM(AA21:AA25)</f>
        <v>204444984</v>
      </c>
    </row>
    <row r="27" spans="1:27" ht="13.5">
      <c r="A27" s="54" t="s">
        <v>38</v>
      </c>
      <c r="B27" s="64"/>
      <c r="C27" s="9">
        <v>3490368</v>
      </c>
      <c r="D27" s="10"/>
      <c r="E27" s="11">
        <v>17193685</v>
      </c>
      <c r="F27" s="11">
        <v>10705985</v>
      </c>
      <c r="G27" s="11">
        <v>2970</v>
      </c>
      <c r="H27" s="11">
        <v>1200</v>
      </c>
      <c r="I27" s="11">
        <v>1324492</v>
      </c>
      <c r="J27" s="11">
        <v>1328662</v>
      </c>
      <c r="K27" s="11"/>
      <c r="L27" s="11"/>
      <c r="M27" s="11">
        <v>190482</v>
      </c>
      <c r="N27" s="11">
        <v>190482</v>
      </c>
      <c r="O27" s="11"/>
      <c r="P27" s="11">
        <v>11333</v>
      </c>
      <c r="Q27" s="11">
        <v>72304</v>
      </c>
      <c r="R27" s="11">
        <v>83637</v>
      </c>
      <c r="S27" s="11"/>
      <c r="T27" s="11">
        <v>263271</v>
      </c>
      <c r="U27" s="11">
        <v>1467901</v>
      </c>
      <c r="V27" s="11">
        <v>1731172</v>
      </c>
      <c r="W27" s="11">
        <v>3333953</v>
      </c>
      <c r="X27" s="11">
        <v>10705985</v>
      </c>
      <c r="Y27" s="11">
        <v>-7372032</v>
      </c>
      <c r="Z27" s="2">
        <v>-68.86</v>
      </c>
      <c r="AA27" s="15">
        <v>10705985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>
        <v>7000</v>
      </c>
      <c r="R29" s="11">
        <v>7000</v>
      </c>
      <c r="S29" s="11">
        <v>7000</v>
      </c>
      <c r="T29" s="11">
        <v>471975</v>
      </c>
      <c r="U29" s="11">
        <v>321751</v>
      </c>
      <c r="V29" s="11">
        <v>800726</v>
      </c>
      <c r="W29" s="11">
        <v>807726</v>
      </c>
      <c r="X29" s="11"/>
      <c r="Y29" s="11">
        <v>807726</v>
      </c>
      <c r="Z29" s="2"/>
      <c r="AA29" s="15"/>
    </row>
    <row r="30" spans="1:27" ht="13.5">
      <c r="A30" s="54" t="s">
        <v>41</v>
      </c>
      <c r="B30" s="35" t="s">
        <v>42</v>
      </c>
      <c r="C30" s="9">
        <v>6897299</v>
      </c>
      <c r="D30" s="10"/>
      <c r="E30" s="11">
        <v>47330115</v>
      </c>
      <c r="F30" s="11">
        <v>39449485</v>
      </c>
      <c r="G30" s="11">
        <v>130651</v>
      </c>
      <c r="H30" s="11">
        <v>113507</v>
      </c>
      <c r="I30" s="11">
        <v>86564</v>
      </c>
      <c r="J30" s="11">
        <v>330722</v>
      </c>
      <c r="K30" s="11">
        <v>604434</v>
      </c>
      <c r="L30" s="11">
        <v>501608</v>
      </c>
      <c r="M30" s="11">
        <v>2073295</v>
      </c>
      <c r="N30" s="11">
        <v>3179337</v>
      </c>
      <c r="O30" s="11">
        <v>61532</v>
      </c>
      <c r="P30" s="11">
        <v>246681</v>
      </c>
      <c r="Q30" s="11">
        <v>650811</v>
      </c>
      <c r="R30" s="11">
        <v>959024</v>
      </c>
      <c r="S30" s="11">
        <v>1427555</v>
      </c>
      <c r="T30" s="11">
        <v>863867</v>
      </c>
      <c r="U30" s="11">
        <v>9469975</v>
      </c>
      <c r="V30" s="11">
        <v>11761397</v>
      </c>
      <c r="W30" s="11">
        <v>16230480</v>
      </c>
      <c r="X30" s="11">
        <v>39449485</v>
      </c>
      <c r="Y30" s="11">
        <v>-23219005</v>
      </c>
      <c r="Z30" s="2">
        <v>-58.86</v>
      </c>
      <c r="AA30" s="15">
        <v>39449485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>
        <v>2663000</v>
      </c>
      <c r="F33" s="18">
        <v>2663000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2663000</v>
      </c>
      <c r="Y33" s="18">
        <v>-2663000</v>
      </c>
      <c r="Z33" s="3">
        <v>-100</v>
      </c>
      <c r="AA33" s="23">
        <v>2663000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299184760</v>
      </c>
      <c r="D36" s="10">
        <f t="shared" si="4"/>
        <v>0</v>
      </c>
      <c r="E36" s="11">
        <f t="shared" si="4"/>
        <v>215708662</v>
      </c>
      <c r="F36" s="11">
        <f t="shared" si="4"/>
        <v>265397353</v>
      </c>
      <c r="G36" s="11">
        <f t="shared" si="4"/>
        <v>14524934</v>
      </c>
      <c r="H36" s="11">
        <f t="shared" si="4"/>
        <v>21265132</v>
      </c>
      <c r="I36" s="11">
        <f t="shared" si="4"/>
        <v>19488855</v>
      </c>
      <c r="J36" s="11">
        <f t="shared" si="4"/>
        <v>55278921</v>
      </c>
      <c r="K36" s="11">
        <f t="shared" si="4"/>
        <v>44105200</v>
      </c>
      <c r="L36" s="11">
        <f t="shared" si="4"/>
        <v>33640947</v>
      </c>
      <c r="M36" s="11">
        <f t="shared" si="4"/>
        <v>31270529</v>
      </c>
      <c r="N36" s="11">
        <f t="shared" si="4"/>
        <v>109016676</v>
      </c>
      <c r="O36" s="11">
        <f t="shared" si="4"/>
        <v>4397651</v>
      </c>
      <c r="P36" s="11">
        <f t="shared" si="4"/>
        <v>23914253</v>
      </c>
      <c r="Q36" s="11">
        <f t="shared" si="4"/>
        <v>22638782</v>
      </c>
      <c r="R36" s="11">
        <f t="shared" si="4"/>
        <v>50950686</v>
      </c>
      <c r="S36" s="11">
        <f t="shared" si="4"/>
        <v>9104381</v>
      </c>
      <c r="T36" s="11">
        <f t="shared" si="4"/>
        <v>17058335</v>
      </c>
      <c r="U36" s="11">
        <f t="shared" si="4"/>
        <v>21245420</v>
      </c>
      <c r="V36" s="11">
        <f t="shared" si="4"/>
        <v>47408136</v>
      </c>
      <c r="W36" s="11">
        <f t="shared" si="4"/>
        <v>262654419</v>
      </c>
      <c r="X36" s="11">
        <f t="shared" si="4"/>
        <v>265397353</v>
      </c>
      <c r="Y36" s="11">
        <f t="shared" si="4"/>
        <v>-2742934</v>
      </c>
      <c r="Z36" s="2">
        <f aca="true" t="shared" si="5" ref="Z36:Z49">+IF(X36&lt;&gt;0,+(Y36/X36)*100,0)</f>
        <v>-1.033519727681685</v>
      </c>
      <c r="AA36" s="15">
        <f>AA6+AA21</f>
        <v>265397353</v>
      </c>
    </row>
    <row r="37" spans="1:27" ht="13.5">
      <c r="A37" s="46" t="s">
        <v>33</v>
      </c>
      <c r="B37" s="47"/>
      <c r="C37" s="9">
        <f t="shared" si="4"/>
        <v>146900036</v>
      </c>
      <c r="D37" s="10">
        <f t="shared" si="4"/>
        <v>0</v>
      </c>
      <c r="E37" s="11">
        <f t="shared" si="4"/>
        <v>57645901</v>
      </c>
      <c r="F37" s="11">
        <f t="shared" si="4"/>
        <v>58603858</v>
      </c>
      <c r="G37" s="11">
        <f t="shared" si="4"/>
        <v>233025</v>
      </c>
      <c r="H37" s="11">
        <f t="shared" si="4"/>
        <v>2101801</v>
      </c>
      <c r="I37" s="11">
        <f t="shared" si="4"/>
        <v>5168058</v>
      </c>
      <c r="J37" s="11">
        <f t="shared" si="4"/>
        <v>7502884</v>
      </c>
      <c r="K37" s="11">
        <f t="shared" si="4"/>
        <v>1931480</v>
      </c>
      <c r="L37" s="11">
        <f t="shared" si="4"/>
        <v>6039222</v>
      </c>
      <c r="M37" s="11">
        <f t="shared" si="4"/>
        <v>2958828</v>
      </c>
      <c r="N37" s="11">
        <f t="shared" si="4"/>
        <v>10929530</v>
      </c>
      <c r="O37" s="11">
        <f t="shared" si="4"/>
        <v>1364922</v>
      </c>
      <c r="P37" s="11">
        <f t="shared" si="4"/>
        <v>521576</v>
      </c>
      <c r="Q37" s="11">
        <f t="shared" si="4"/>
        <v>2140854</v>
      </c>
      <c r="R37" s="11">
        <f t="shared" si="4"/>
        <v>4027352</v>
      </c>
      <c r="S37" s="11">
        <f t="shared" si="4"/>
        <v>7770811</v>
      </c>
      <c r="T37" s="11">
        <f t="shared" si="4"/>
        <v>1318165</v>
      </c>
      <c r="U37" s="11">
        <f t="shared" si="4"/>
        <v>5631928</v>
      </c>
      <c r="V37" s="11">
        <f t="shared" si="4"/>
        <v>14720904</v>
      </c>
      <c r="W37" s="11">
        <f t="shared" si="4"/>
        <v>37180670</v>
      </c>
      <c r="X37" s="11">
        <f t="shared" si="4"/>
        <v>58603858</v>
      </c>
      <c r="Y37" s="11">
        <f t="shared" si="4"/>
        <v>-21423188</v>
      </c>
      <c r="Z37" s="2">
        <f t="shared" si="5"/>
        <v>-36.55593459393066</v>
      </c>
      <c r="AA37" s="15">
        <f>AA7+AA22</f>
        <v>58603858</v>
      </c>
    </row>
    <row r="38" spans="1:27" ht="13.5">
      <c r="A38" s="46" t="s">
        <v>34</v>
      </c>
      <c r="B38" s="47"/>
      <c r="C38" s="9">
        <f t="shared" si="4"/>
        <v>279911218</v>
      </c>
      <c r="D38" s="10">
        <f t="shared" si="4"/>
        <v>0</v>
      </c>
      <c r="E38" s="11">
        <f t="shared" si="4"/>
        <v>600461174</v>
      </c>
      <c r="F38" s="11">
        <f t="shared" si="4"/>
        <v>485225100</v>
      </c>
      <c r="G38" s="11">
        <f t="shared" si="4"/>
        <v>18156658</v>
      </c>
      <c r="H38" s="11">
        <f t="shared" si="4"/>
        <v>32053133</v>
      </c>
      <c r="I38" s="11">
        <f t="shared" si="4"/>
        <v>18870547</v>
      </c>
      <c r="J38" s="11">
        <f t="shared" si="4"/>
        <v>69080338</v>
      </c>
      <c r="K38" s="11">
        <f t="shared" si="4"/>
        <v>28518139</v>
      </c>
      <c r="L38" s="11">
        <f t="shared" si="4"/>
        <v>25895893</v>
      </c>
      <c r="M38" s="11">
        <f t="shared" si="4"/>
        <v>25296206</v>
      </c>
      <c r="N38" s="11">
        <f t="shared" si="4"/>
        <v>79710238</v>
      </c>
      <c r="O38" s="11">
        <f t="shared" si="4"/>
        <v>9432504</v>
      </c>
      <c r="P38" s="11">
        <f t="shared" si="4"/>
        <v>13538151</v>
      </c>
      <c r="Q38" s="11">
        <f t="shared" si="4"/>
        <v>30567553</v>
      </c>
      <c r="R38" s="11">
        <f t="shared" si="4"/>
        <v>53538208</v>
      </c>
      <c r="S38" s="11">
        <f t="shared" si="4"/>
        <v>44939951</v>
      </c>
      <c r="T38" s="11">
        <f t="shared" si="4"/>
        <v>24895398</v>
      </c>
      <c r="U38" s="11">
        <f t="shared" si="4"/>
        <v>52176325</v>
      </c>
      <c r="V38" s="11">
        <f t="shared" si="4"/>
        <v>122011674</v>
      </c>
      <c r="W38" s="11">
        <f t="shared" si="4"/>
        <v>324340458</v>
      </c>
      <c r="X38" s="11">
        <f t="shared" si="4"/>
        <v>485225100</v>
      </c>
      <c r="Y38" s="11">
        <f t="shared" si="4"/>
        <v>-160884642</v>
      </c>
      <c r="Z38" s="2">
        <f t="shared" si="5"/>
        <v>-33.156702322282996</v>
      </c>
      <c r="AA38" s="15">
        <f>AA8+AA23</f>
        <v>485225100</v>
      </c>
    </row>
    <row r="39" spans="1:27" ht="13.5">
      <c r="A39" s="46" t="s">
        <v>35</v>
      </c>
      <c r="B39" s="47"/>
      <c r="C39" s="9">
        <f t="shared" si="4"/>
        <v>198247944</v>
      </c>
      <c r="D39" s="10">
        <f t="shared" si="4"/>
        <v>0</v>
      </c>
      <c r="E39" s="11">
        <f t="shared" si="4"/>
        <v>192368557</v>
      </c>
      <c r="F39" s="11">
        <f t="shared" si="4"/>
        <v>223806020</v>
      </c>
      <c r="G39" s="11">
        <f t="shared" si="4"/>
        <v>5351123</v>
      </c>
      <c r="H39" s="11">
        <f t="shared" si="4"/>
        <v>15955772</v>
      </c>
      <c r="I39" s="11">
        <f t="shared" si="4"/>
        <v>18358478</v>
      </c>
      <c r="J39" s="11">
        <f t="shared" si="4"/>
        <v>39665373</v>
      </c>
      <c r="K39" s="11">
        <f t="shared" si="4"/>
        <v>16941147</v>
      </c>
      <c r="L39" s="11">
        <f t="shared" si="4"/>
        <v>17915990</v>
      </c>
      <c r="M39" s="11">
        <f t="shared" si="4"/>
        <v>15349773</v>
      </c>
      <c r="N39" s="11">
        <f t="shared" si="4"/>
        <v>50206910</v>
      </c>
      <c r="O39" s="11">
        <f t="shared" si="4"/>
        <v>1961197</v>
      </c>
      <c r="P39" s="11">
        <f t="shared" si="4"/>
        <v>11496511</v>
      </c>
      <c r="Q39" s="11">
        <f t="shared" si="4"/>
        <v>8923820</v>
      </c>
      <c r="R39" s="11">
        <f t="shared" si="4"/>
        <v>22381528</v>
      </c>
      <c r="S39" s="11">
        <f t="shared" si="4"/>
        <v>9782663</v>
      </c>
      <c r="T39" s="11">
        <f t="shared" si="4"/>
        <v>14064669</v>
      </c>
      <c r="U39" s="11">
        <f t="shared" si="4"/>
        <v>10988607</v>
      </c>
      <c r="V39" s="11">
        <f t="shared" si="4"/>
        <v>34835939</v>
      </c>
      <c r="W39" s="11">
        <f t="shared" si="4"/>
        <v>147089750</v>
      </c>
      <c r="X39" s="11">
        <f t="shared" si="4"/>
        <v>223806020</v>
      </c>
      <c r="Y39" s="11">
        <f t="shared" si="4"/>
        <v>-76716270</v>
      </c>
      <c r="Z39" s="2">
        <f t="shared" si="5"/>
        <v>-34.27801897375236</v>
      </c>
      <c r="AA39" s="15">
        <f>AA9+AA24</f>
        <v>223806020</v>
      </c>
    </row>
    <row r="40" spans="1:27" ht="13.5">
      <c r="A40" s="46" t="s">
        <v>36</v>
      </c>
      <c r="B40" s="47"/>
      <c r="C40" s="9">
        <f t="shared" si="4"/>
        <v>56280979</v>
      </c>
      <c r="D40" s="10">
        <f t="shared" si="4"/>
        <v>0</v>
      </c>
      <c r="E40" s="11">
        <f t="shared" si="4"/>
        <v>12049258</v>
      </c>
      <c r="F40" s="11">
        <f t="shared" si="4"/>
        <v>15345445</v>
      </c>
      <c r="G40" s="11">
        <f t="shared" si="4"/>
        <v>1503922</v>
      </c>
      <c r="H40" s="11">
        <f t="shared" si="4"/>
        <v>7876249</v>
      </c>
      <c r="I40" s="11">
        <f t="shared" si="4"/>
        <v>1599586</v>
      </c>
      <c r="J40" s="11">
        <f t="shared" si="4"/>
        <v>10979757</v>
      </c>
      <c r="K40" s="11">
        <f t="shared" si="4"/>
        <v>5249166</v>
      </c>
      <c r="L40" s="11">
        <f t="shared" si="4"/>
        <v>1841948</v>
      </c>
      <c r="M40" s="11">
        <f t="shared" si="4"/>
        <v>7843688</v>
      </c>
      <c r="N40" s="11">
        <f t="shared" si="4"/>
        <v>14934802</v>
      </c>
      <c r="O40" s="11">
        <f t="shared" si="4"/>
        <v>5670060</v>
      </c>
      <c r="P40" s="11">
        <f t="shared" si="4"/>
        <v>2869554</v>
      </c>
      <c r="Q40" s="11">
        <f t="shared" si="4"/>
        <v>3446770</v>
      </c>
      <c r="R40" s="11">
        <f t="shared" si="4"/>
        <v>11986384</v>
      </c>
      <c r="S40" s="11">
        <f t="shared" si="4"/>
        <v>858063</v>
      </c>
      <c r="T40" s="11">
        <f t="shared" si="4"/>
        <v>-388512</v>
      </c>
      <c r="U40" s="11">
        <f t="shared" si="4"/>
        <v>3754508</v>
      </c>
      <c r="V40" s="11">
        <f t="shared" si="4"/>
        <v>4224059</v>
      </c>
      <c r="W40" s="11">
        <f t="shared" si="4"/>
        <v>42125002</v>
      </c>
      <c r="X40" s="11">
        <f t="shared" si="4"/>
        <v>15345445</v>
      </c>
      <c r="Y40" s="11">
        <f t="shared" si="4"/>
        <v>26779557</v>
      </c>
      <c r="Z40" s="2">
        <f t="shared" si="5"/>
        <v>174.5114397138695</v>
      </c>
      <c r="AA40" s="15">
        <f>AA10+AA25</f>
        <v>15345445</v>
      </c>
    </row>
    <row r="41" spans="1:27" ht="13.5">
      <c r="A41" s="48" t="s">
        <v>37</v>
      </c>
      <c r="B41" s="47"/>
      <c r="C41" s="49">
        <f aca="true" t="shared" si="6" ref="C41:Y41">SUM(C36:C40)</f>
        <v>980524937</v>
      </c>
      <c r="D41" s="50">
        <f t="shared" si="6"/>
        <v>0</v>
      </c>
      <c r="E41" s="51">
        <f t="shared" si="6"/>
        <v>1078233552</v>
      </c>
      <c r="F41" s="51">
        <f t="shared" si="6"/>
        <v>1048377776</v>
      </c>
      <c r="G41" s="51">
        <f t="shared" si="6"/>
        <v>39769662</v>
      </c>
      <c r="H41" s="51">
        <f t="shared" si="6"/>
        <v>79252087</v>
      </c>
      <c r="I41" s="51">
        <f t="shared" si="6"/>
        <v>63485524</v>
      </c>
      <c r="J41" s="51">
        <f t="shared" si="6"/>
        <v>182507273</v>
      </c>
      <c r="K41" s="51">
        <f t="shared" si="6"/>
        <v>96745132</v>
      </c>
      <c r="L41" s="51">
        <f t="shared" si="6"/>
        <v>85334000</v>
      </c>
      <c r="M41" s="51">
        <f t="shared" si="6"/>
        <v>82719024</v>
      </c>
      <c r="N41" s="51">
        <f t="shared" si="6"/>
        <v>264798156</v>
      </c>
      <c r="O41" s="51">
        <f t="shared" si="6"/>
        <v>22826334</v>
      </c>
      <c r="P41" s="51">
        <f t="shared" si="6"/>
        <v>52340045</v>
      </c>
      <c r="Q41" s="51">
        <f t="shared" si="6"/>
        <v>67717779</v>
      </c>
      <c r="R41" s="51">
        <f t="shared" si="6"/>
        <v>142884158</v>
      </c>
      <c r="S41" s="51">
        <f t="shared" si="6"/>
        <v>72455869</v>
      </c>
      <c r="T41" s="51">
        <f t="shared" si="6"/>
        <v>56948055</v>
      </c>
      <c r="U41" s="51">
        <f t="shared" si="6"/>
        <v>93796788</v>
      </c>
      <c r="V41" s="51">
        <f t="shared" si="6"/>
        <v>223200712</v>
      </c>
      <c r="W41" s="51">
        <f t="shared" si="6"/>
        <v>813390299</v>
      </c>
      <c r="X41" s="51">
        <f t="shared" si="6"/>
        <v>1048377776</v>
      </c>
      <c r="Y41" s="51">
        <f t="shared" si="6"/>
        <v>-234987477</v>
      </c>
      <c r="Z41" s="52">
        <f t="shared" si="5"/>
        <v>-22.414389390871637</v>
      </c>
      <c r="AA41" s="53">
        <f>SUM(AA36:AA40)</f>
        <v>1048377776</v>
      </c>
    </row>
    <row r="42" spans="1:27" ht="13.5">
      <c r="A42" s="54" t="s">
        <v>38</v>
      </c>
      <c r="B42" s="35"/>
      <c r="C42" s="65">
        <f aca="true" t="shared" si="7" ref="C42:Y48">C12+C27</f>
        <v>24369073</v>
      </c>
      <c r="D42" s="66">
        <f t="shared" si="7"/>
        <v>0</v>
      </c>
      <c r="E42" s="67">
        <f t="shared" si="7"/>
        <v>70960957</v>
      </c>
      <c r="F42" s="67">
        <f t="shared" si="7"/>
        <v>65716988</v>
      </c>
      <c r="G42" s="67">
        <f t="shared" si="7"/>
        <v>1482968</v>
      </c>
      <c r="H42" s="67">
        <f t="shared" si="7"/>
        <v>2525696</v>
      </c>
      <c r="I42" s="67">
        <f t="shared" si="7"/>
        <v>5063953</v>
      </c>
      <c r="J42" s="67">
        <f t="shared" si="7"/>
        <v>9072617</v>
      </c>
      <c r="K42" s="67">
        <f t="shared" si="7"/>
        <v>4928416</v>
      </c>
      <c r="L42" s="67">
        <f t="shared" si="7"/>
        <v>2834106</v>
      </c>
      <c r="M42" s="67">
        <f t="shared" si="7"/>
        <v>5633989</v>
      </c>
      <c r="N42" s="67">
        <f t="shared" si="7"/>
        <v>13396511</v>
      </c>
      <c r="O42" s="67">
        <f t="shared" si="7"/>
        <v>860004</v>
      </c>
      <c r="P42" s="67">
        <f t="shared" si="7"/>
        <v>3189804</v>
      </c>
      <c r="Q42" s="67">
        <f t="shared" si="7"/>
        <v>2729963</v>
      </c>
      <c r="R42" s="67">
        <f t="shared" si="7"/>
        <v>6779771</v>
      </c>
      <c r="S42" s="67">
        <f t="shared" si="7"/>
        <v>2579777</v>
      </c>
      <c r="T42" s="67">
        <f t="shared" si="7"/>
        <v>2217646</v>
      </c>
      <c r="U42" s="67">
        <f t="shared" si="7"/>
        <v>2448872</v>
      </c>
      <c r="V42" s="67">
        <f t="shared" si="7"/>
        <v>7246295</v>
      </c>
      <c r="W42" s="67">
        <f t="shared" si="7"/>
        <v>36495194</v>
      </c>
      <c r="X42" s="67">
        <f t="shared" si="7"/>
        <v>65716988</v>
      </c>
      <c r="Y42" s="67">
        <f t="shared" si="7"/>
        <v>-29221794</v>
      </c>
      <c r="Z42" s="69">
        <f t="shared" si="5"/>
        <v>-44.46611886716415</v>
      </c>
      <c r="AA42" s="68">
        <f aca="true" t="shared" si="8" ref="AA42:AA48">AA12+AA27</f>
        <v>65716988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4500000</v>
      </c>
      <c r="F44" s="67">
        <f t="shared" si="7"/>
        <v>4500000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7000</v>
      </c>
      <c r="R44" s="67">
        <f t="shared" si="7"/>
        <v>7000</v>
      </c>
      <c r="S44" s="67">
        <f t="shared" si="7"/>
        <v>7000</v>
      </c>
      <c r="T44" s="67">
        <f t="shared" si="7"/>
        <v>471975</v>
      </c>
      <c r="U44" s="67">
        <f t="shared" si="7"/>
        <v>321751</v>
      </c>
      <c r="V44" s="67">
        <f t="shared" si="7"/>
        <v>800726</v>
      </c>
      <c r="W44" s="67">
        <f t="shared" si="7"/>
        <v>807726</v>
      </c>
      <c r="X44" s="67">
        <f t="shared" si="7"/>
        <v>4500000</v>
      </c>
      <c r="Y44" s="67">
        <f t="shared" si="7"/>
        <v>-3692274</v>
      </c>
      <c r="Z44" s="69">
        <f t="shared" si="5"/>
        <v>-82.05053333333333</v>
      </c>
      <c r="AA44" s="68">
        <f t="shared" si="8"/>
        <v>4500000</v>
      </c>
    </row>
    <row r="45" spans="1:27" ht="13.5">
      <c r="A45" s="54" t="s">
        <v>41</v>
      </c>
      <c r="B45" s="35" t="s">
        <v>42</v>
      </c>
      <c r="C45" s="65">
        <f t="shared" si="7"/>
        <v>99640310</v>
      </c>
      <c r="D45" s="66">
        <f t="shared" si="7"/>
        <v>0</v>
      </c>
      <c r="E45" s="67">
        <f t="shared" si="7"/>
        <v>167763595</v>
      </c>
      <c r="F45" s="67">
        <f t="shared" si="7"/>
        <v>150933928</v>
      </c>
      <c r="G45" s="67">
        <f t="shared" si="7"/>
        <v>451639</v>
      </c>
      <c r="H45" s="67">
        <f t="shared" si="7"/>
        <v>4292451</v>
      </c>
      <c r="I45" s="67">
        <f t="shared" si="7"/>
        <v>823507</v>
      </c>
      <c r="J45" s="67">
        <f t="shared" si="7"/>
        <v>5567597</v>
      </c>
      <c r="K45" s="67">
        <f t="shared" si="7"/>
        <v>1612059</v>
      </c>
      <c r="L45" s="67">
        <f t="shared" si="7"/>
        <v>1994385</v>
      </c>
      <c r="M45" s="67">
        <f t="shared" si="7"/>
        <v>10317302</v>
      </c>
      <c r="N45" s="67">
        <f t="shared" si="7"/>
        <v>13923746</v>
      </c>
      <c r="O45" s="67">
        <f t="shared" si="7"/>
        <v>1724133</v>
      </c>
      <c r="P45" s="67">
        <f t="shared" si="7"/>
        <v>3426692</v>
      </c>
      <c r="Q45" s="67">
        <f t="shared" si="7"/>
        <v>7159063</v>
      </c>
      <c r="R45" s="67">
        <f t="shared" si="7"/>
        <v>12309888</v>
      </c>
      <c r="S45" s="67">
        <f t="shared" si="7"/>
        <v>4071591</v>
      </c>
      <c r="T45" s="67">
        <f t="shared" si="7"/>
        <v>7952687</v>
      </c>
      <c r="U45" s="67">
        <f t="shared" si="7"/>
        <v>15966102</v>
      </c>
      <c r="V45" s="67">
        <f t="shared" si="7"/>
        <v>27990380</v>
      </c>
      <c r="W45" s="67">
        <f t="shared" si="7"/>
        <v>59791611</v>
      </c>
      <c r="X45" s="67">
        <f t="shared" si="7"/>
        <v>150933928</v>
      </c>
      <c r="Y45" s="67">
        <f t="shared" si="7"/>
        <v>-91142317</v>
      </c>
      <c r="Z45" s="69">
        <f t="shared" si="5"/>
        <v>-60.385572818326175</v>
      </c>
      <c r="AA45" s="68">
        <f t="shared" si="8"/>
        <v>150933928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1079104</v>
      </c>
      <c r="D48" s="66">
        <f t="shared" si="7"/>
        <v>0</v>
      </c>
      <c r="E48" s="67">
        <f t="shared" si="7"/>
        <v>5758549</v>
      </c>
      <c r="F48" s="67">
        <f t="shared" si="7"/>
        <v>3754938</v>
      </c>
      <c r="G48" s="67">
        <f t="shared" si="7"/>
        <v>0</v>
      </c>
      <c r="H48" s="67">
        <f t="shared" si="7"/>
        <v>0</v>
      </c>
      <c r="I48" s="67">
        <f t="shared" si="7"/>
        <v>12181</v>
      </c>
      <c r="J48" s="67">
        <f t="shared" si="7"/>
        <v>12181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83180</v>
      </c>
      <c r="T48" s="67">
        <f t="shared" si="7"/>
        <v>64500</v>
      </c>
      <c r="U48" s="67">
        <f t="shared" si="7"/>
        <v>15000</v>
      </c>
      <c r="V48" s="67">
        <f t="shared" si="7"/>
        <v>162680</v>
      </c>
      <c r="W48" s="67">
        <f t="shared" si="7"/>
        <v>174861</v>
      </c>
      <c r="X48" s="67">
        <f t="shared" si="7"/>
        <v>3754938</v>
      </c>
      <c r="Y48" s="67">
        <f t="shared" si="7"/>
        <v>-3580077</v>
      </c>
      <c r="Z48" s="69">
        <f t="shared" si="5"/>
        <v>-95.34317211096428</v>
      </c>
      <c r="AA48" s="68">
        <f t="shared" si="8"/>
        <v>3754938</v>
      </c>
    </row>
    <row r="49" spans="1:27" ht="13.5">
      <c r="A49" s="75" t="s">
        <v>49</v>
      </c>
      <c r="B49" s="76"/>
      <c r="C49" s="77">
        <f aca="true" t="shared" si="9" ref="C49:Y49">SUM(C41:C48)</f>
        <v>1105613424</v>
      </c>
      <c r="D49" s="78">
        <f t="shared" si="9"/>
        <v>0</v>
      </c>
      <c r="E49" s="79">
        <f t="shared" si="9"/>
        <v>1327216653</v>
      </c>
      <c r="F49" s="79">
        <f t="shared" si="9"/>
        <v>1273283630</v>
      </c>
      <c r="G49" s="79">
        <f t="shared" si="9"/>
        <v>41704269</v>
      </c>
      <c r="H49" s="79">
        <f t="shared" si="9"/>
        <v>86070234</v>
      </c>
      <c r="I49" s="79">
        <f t="shared" si="9"/>
        <v>69385165</v>
      </c>
      <c r="J49" s="79">
        <f t="shared" si="9"/>
        <v>197159668</v>
      </c>
      <c r="K49" s="79">
        <f t="shared" si="9"/>
        <v>103285607</v>
      </c>
      <c r="L49" s="79">
        <f t="shared" si="9"/>
        <v>90162491</v>
      </c>
      <c r="M49" s="79">
        <f t="shared" si="9"/>
        <v>98670315</v>
      </c>
      <c r="N49" s="79">
        <f t="shared" si="9"/>
        <v>292118413</v>
      </c>
      <c r="O49" s="79">
        <f t="shared" si="9"/>
        <v>25410471</v>
      </c>
      <c r="P49" s="79">
        <f t="shared" si="9"/>
        <v>58956541</v>
      </c>
      <c r="Q49" s="79">
        <f t="shared" si="9"/>
        <v>77613805</v>
      </c>
      <c r="R49" s="79">
        <f t="shared" si="9"/>
        <v>161980817</v>
      </c>
      <c r="S49" s="79">
        <f t="shared" si="9"/>
        <v>79197417</v>
      </c>
      <c r="T49" s="79">
        <f t="shared" si="9"/>
        <v>67654863</v>
      </c>
      <c r="U49" s="79">
        <f t="shared" si="9"/>
        <v>112548513</v>
      </c>
      <c r="V49" s="79">
        <f t="shared" si="9"/>
        <v>259400793</v>
      </c>
      <c r="W49" s="79">
        <f t="shared" si="9"/>
        <v>910659691</v>
      </c>
      <c r="X49" s="79">
        <f t="shared" si="9"/>
        <v>1273283630</v>
      </c>
      <c r="Y49" s="79">
        <f t="shared" si="9"/>
        <v>-362623939</v>
      </c>
      <c r="Z49" s="80">
        <f t="shared" si="5"/>
        <v>-28.479431483777105</v>
      </c>
      <c r="AA49" s="81">
        <f>SUM(AA41:AA48)</f>
        <v>1273283630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166342725</v>
      </c>
      <c r="D51" s="66">
        <f t="shared" si="10"/>
        <v>0</v>
      </c>
      <c r="E51" s="67">
        <f t="shared" si="10"/>
        <v>254567453</v>
      </c>
      <c r="F51" s="67">
        <f t="shared" si="10"/>
        <v>235979758</v>
      </c>
      <c r="G51" s="67">
        <f t="shared" si="10"/>
        <v>871601</v>
      </c>
      <c r="H51" s="67">
        <f t="shared" si="10"/>
        <v>3213730</v>
      </c>
      <c r="I51" s="67">
        <f t="shared" si="10"/>
        <v>1957039</v>
      </c>
      <c r="J51" s="67">
        <f t="shared" si="10"/>
        <v>6042370</v>
      </c>
      <c r="K51" s="67">
        <f t="shared" si="10"/>
        <v>10906142</v>
      </c>
      <c r="L51" s="67">
        <f t="shared" si="10"/>
        <v>2609879</v>
      </c>
      <c r="M51" s="67">
        <f t="shared" si="10"/>
        <v>11025762</v>
      </c>
      <c r="N51" s="67">
        <f t="shared" si="10"/>
        <v>24541783</v>
      </c>
      <c r="O51" s="67">
        <f t="shared" si="10"/>
        <v>1721996</v>
      </c>
      <c r="P51" s="67">
        <f t="shared" si="10"/>
        <v>2986613</v>
      </c>
      <c r="Q51" s="67">
        <f t="shared" si="10"/>
        <v>2558524</v>
      </c>
      <c r="R51" s="67">
        <f t="shared" si="10"/>
        <v>7267133</v>
      </c>
      <c r="S51" s="67">
        <f t="shared" si="10"/>
        <v>4050705</v>
      </c>
      <c r="T51" s="67">
        <f t="shared" si="10"/>
        <v>2727867</v>
      </c>
      <c r="U51" s="67">
        <f t="shared" si="10"/>
        <v>3531252</v>
      </c>
      <c r="V51" s="67">
        <f t="shared" si="10"/>
        <v>10309824</v>
      </c>
      <c r="W51" s="67">
        <f t="shared" si="10"/>
        <v>48161110</v>
      </c>
      <c r="X51" s="67">
        <f t="shared" si="10"/>
        <v>235979758</v>
      </c>
      <c r="Y51" s="67">
        <f t="shared" si="10"/>
        <v>-187818648</v>
      </c>
      <c r="Z51" s="69">
        <f>+IF(X51&lt;&gt;0,+(Y51/X51)*100,0)</f>
        <v>-79.59099949581268</v>
      </c>
      <c r="AA51" s="68">
        <f>SUM(AA57:AA61)</f>
        <v>235979758</v>
      </c>
    </row>
    <row r="52" spans="1:27" ht="13.5">
      <c r="A52" s="84" t="s">
        <v>32</v>
      </c>
      <c r="B52" s="47"/>
      <c r="C52" s="9">
        <v>19188517</v>
      </c>
      <c r="D52" s="10"/>
      <c r="E52" s="11">
        <v>36059650</v>
      </c>
      <c r="F52" s="11">
        <v>28014912</v>
      </c>
      <c r="G52" s="11">
        <v>1210</v>
      </c>
      <c r="H52" s="11">
        <v>235132</v>
      </c>
      <c r="I52" s="11">
        <v>47479</v>
      </c>
      <c r="J52" s="11">
        <v>283821</v>
      </c>
      <c r="K52" s="11">
        <v>1323472</v>
      </c>
      <c r="L52" s="11">
        <v>303393</v>
      </c>
      <c r="M52" s="11">
        <v>5266123</v>
      </c>
      <c r="N52" s="11">
        <v>6892988</v>
      </c>
      <c r="O52" s="11">
        <v>333543</v>
      </c>
      <c r="P52" s="11">
        <v>155519</v>
      </c>
      <c r="Q52" s="11">
        <v>21047</v>
      </c>
      <c r="R52" s="11">
        <v>510109</v>
      </c>
      <c r="S52" s="11">
        <v>190922</v>
      </c>
      <c r="T52" s="11">
        <v>52240</v>
      </c>
      <c r="U52" s="11">
        <v>47382</v>
      </c>
      <c r="V52" s="11">
        <v>290544</v>
      </c>
      <c r="W52" s="11">
        <v>7977462</v>
      </c>
      <c r="X52" s="11">
        <v>28014912</v>
      </c>
      <c r="Y52" s="11">
        <v>-20037450</v>
      </c>
      <c r="Z52" s="2">
        <v>-71.52</v>
      </c>
      <c r="AA52" s="15">
        <v>28014912</v>
      </c>
    </row>
    <row r="53" spans="1:27" ht="13.5">
      <c r="A53" s="84" t="s">
        <v>33</v>
      </c>
      <c r="B53" s="47"/>
      <c r="C53" s="9">
        <v>28201655</v>
      </c>
      <c r="D53" s="10"/>
      <c r="E53" s="11">
        <v>41981664</v>
      </c>
      <c r="F53" s="11">
        <v>37654941</v>
      </c>
      <c r="G53" s="11">
        <v>114205</v>
      </c>
      <c r="H53" s="11">
        <v>402856</v>
      </c>
      <c r="I53" s="11">
        <v>43755</v>
      </c>
      <c r="J53" s="11">
        <v>560816</v>
      </c>
      <c r="K53" s="11">
        <v>824295</v>
      </c>
      <c r="L53" s="11">
        <v>259754</v>
      </c>
      <c r="M53" s="11">
        <v>1101305</v>
      </c>
      <c r="N53" s="11">
        <v>2185354</v>
      </c>
      <c r="O53" s="11">
        <v>106542</v>
      </c>
      <c r="P53" s="11">
        <v>211925</v>
      </c>
      <c r="Q53" s="11">
        <v>88492</v>
      </c>
      <c r="R53" s="11">
        <v>406959</v>
      </c>
      <c r="S53" s="11">
        <v>183228</v>
      </c>
      <c r="T53" s="11">
        <v>109170</v>
      </c>
      <c r="U53" s="11">
        <v>646765</v>
      </c>
      <c r="V53" s="11">
        <v>939163</v>
      </c>
      <c r="W53" s="11">
        <v>4092292</v>
      </c>
      <c r="X53" s="11">
        <v>37654941</v>
      </c>
      <c r="Y53" s="11">
        <v>-33562649</v>
      </c>
      <c r="Z53" s="2">
        <v>-89.13</v>
      </c>
      <c r="AA53" s="15">
        <v>37654941</v>
      </c>
    </row>
    <row r="54" spans="1:27" ht="13.5">
      <c r="A54" s="84" t="s">
        <v>34</v>
      </c>
      <c r="B54" s="47"/>
      <c r="C54" s="9">
        <v>44322936</v>
      </c>
      <c r="D54" s="10"/>
      <c r="E54" s="11">
        <v>60835661</v>
      </c>
      <c r="F54" s="11">
        <v>51791046</v>
      </c>
      <c r="G54" s="11">
        <v>64001</v>
      </c>
      <c r="H54" s="11">
        <v>230618</v>
      </c>
      <c r="I54" s="11">
        <v>266864</v>
      </c>
      <c r="J54" s="11">
        <v>561483</v>
      </c>
      <c r="K54" s="11">
        <v>1503003</v>
      </c>
      <c r="L54" s="11">
        <v>318522</v>
      </c>
      <c r="M54" s="11">
        <v>887751</v>
      </c>
      <c r="N54" s="11">
        <v>2709276</v>
      </c>
      <c r="O54" s="11">
        <v>90054</v>
      </c>
      <c r="P54" s="11">
        <v>315918</v>
      </c>
      <c r="Q54" s="11">
        <v>219250</v>
      </c>
      <c r="R54" s="11">
        <v>625222</v>
      </c>
      <c r="S54" s="11">
        <v>2044324</v>
      </c>
      <c r="T54" s="11">
        <v>101921</v>
      </c>
      <c r="U54" s="11">
        <v>387104</v>
      </c>
      <c r="V54" s="11">
        <v>2533349</v>
      </c>
      <c r="W54" s="11">
        <v>6429330</v>
      </c>
      <c r="X54" s="11">
        <v>51791046</v>
      </c>
      <c r="Y54" s="11">
        <v>-45361716</v>
      </c>
      <c r="Z54" s="2">
        <v>-87.59</v>
      </c>
      <c r="AA54" s="15">
        <v>51791046</v>
      </c>
    </row>
    <row r="55" spans="1:27" ht="13.5">
      <c r="A55" s="84" t="s">
        <v>35</v>
      </c>
      <c r="B55" s="47"/>
      <c r="C55" s="9">
        <v>9058848</v>
      </c>
      <c r="D55" s="10"/>
      <c r="E55" s="11">
        <v>14936631</v>
      </c>
      <c r="F55" s="11">
        <v>17777634</v>
      </c>
      <c r="G55" s="11">
        <v>83447</v>
      </c>
      <c r="H55" s="11">
        <v>120065</v>
      </c>
      <c r="I55" s="11">
        <v>34087</v>
      </c>
      <c r="J55" s="11">
        <v>237599</v>
      </c>
      <c r="K55" s="11">
        <v>744932</v>
      </c>
      <c r="L55" s="11">
        <v>73649</v>
      </c>
      <c r="M55" s="11">
        <v>250050</v>
      </c>
      <c r="N55" s="11">
        <v>1068631</v>
      </c>
      <c r="O55" s="11">
        <v>1250</v>
      </c>
      <c r="P55" s="11">
        <v>69730</v>
      </c>
      <c r="Q55" s="11">
        <v>53530</v>
      </c>
      <c r="R55" s="11">
        <v>124510</v>
      </c>
      <c r="S55" s="11">
        <v>7457</v>
      </c>
      <c r="T55" s="11">
        <v>23759</v>
      </c>
      <c r="U55" s="11">
        <v>1249</v>
      </c>
      <c r="V55" s="11">
        <v>32465</v>
      </c>
      <c r="W55" s="11">
        <v>1463205</v>
      </c>
      <c r="X55" s="11">
        <v>17777634</v>
      </c>
      <c r="Y55" s="11">
        <v>-16314429</v>
      </c>
      <c r="Z55" s="2">
        <v>-91.77</v>
      </c>
      <c r="AA55" s="15">
        <v>17777634</v>
      </c>
    </row>
    <row r="56" spans="1:27" ht="13.5">
      <c r="A56" s="84" t="s">
        <v>36</v>
      </c>
      <c r="B56" s="47"/>
      <c r="C56" s="9">
        <v>3172985</v>
      </c>
      <c r="D56" s="10"/>
      <c r="E56" s="11">
        <v>18196014</v>
      </c>
      <c r="F56" s="11">
        <v>15016734</v>
      </c>
      <c r="G56" s="11"/>
      <c r="H56" s="11">
        <v>48096</v>
      </c>
      <c r="I56" s="11">
        <v>54367</v>
      </c>
      <c r="J56" s="11">
        <v>102463</v>
      </c>
      <c r="K56" s="11">
        <v>786134</v>
      </c>
      <c r="L56" s="11">
        <v>36781</v>
      </c>
      <c r="M56" s="11">
        <v>1096534</v>
      </c>
      <c r="N56" s="11">
        <v>1919449</v>
      </c>
      <c r="O56" s="11">
        <v>22469</v>
      </c>
      <c r="P56" s="11">
        <v>35638</v>
      </c>
      <c r="Q56" s="11">
        <v>4264</v>
      </c>
      <c r="R56" s="11">
        <v>62371</v>
      </c>
      <c r="S56" s="11">
        <v>42568</v>
      </c>
      <c r="T56" s="11">
        <v>5990</v>
      </c>
      <c r="U56" s="11">
        <v>2709</v>
      </c>
      <c r="V56" s="11">
        <v>51267</v>
      </c>
      <c r="W56" s="11">
        <v>2135550</v>
      </c>
      <c r="X56" s="11">
        <v>15016734</v>
      </c>
      <c r="Y56" s="11">
        <v>-12881184</v>
      </c>
      <c r="Z56" s="2">
        <v>-85.78</v>
      </c>
      <c r="AA56" s="15">
        <v>15016734</v>
      </c>
    </row>
    <row r="57" spans="1:27" ht="13.5">
      <c r="A57" s="85" t="s">
        <v>37</v>
      </c>
      <c r="B57" s="47"/>
      <c r="C57" s="49">
        <f aca="true" t="shared" si="11" ref="C57:Y57">SUM(C52:C56)</f>
        <v>103944941</v>
      </c>
      <c r="D57" s="50">
        <f t="shared" si="11"/>
        <v>0</v>
      </c>
      <c r="E57" s="51">
        <f t="shared" si="11"/>
        <v>172009620</v>
      </c>
      <c r="F57" s="51">
        <f t="shared" si="11"/>
        <v>150255267</v>
      </c>
      <c r="G57" s="51">
        <f t="shared" si="11"/>
        <v>262863</v>
      </c>
      <c r="H57" s="51">
        <f t="shared" si="11"/>
        <v>1036767</v>
      </c>
      <c r="I57" s="51">
        <f t="shared" si="11"/>
        <v>446552</v>
      </c>
      <c r="J57" s="51">
        <f t="shared" si="11"/>
        <v>1746182</v>
      </c>
      <c r="K57" s="51">
        <f t="shared" si="11"/>
        <v>5181836</v>
      </c>
      <c r="L57" s="51">
        <f t="shared" si="11"/>
        <v>992099</v>
      </c>
      <c r="M57" s="51">
        <f t="shared" si="11"/>
        <v>8601763</v>
      </c>
      <c r="N57" s="51">
        <f t="shared" si="11"/>
        <v>14775698</v>
      </c>
      <c r="O57" s="51">
        <f t="shared" si="11"/>
        <v>553858</v>
      </c>
      <c r="P57" s="51">
        <f t="shared" si="11"/>
        <v>788730</v>
      </c>
      <c r="Q57" s="51">
        <f t="shared" si="11"/>
        <v>386583</v>
      </c>
      <c r="R57" s="51">
        <f t="shared" si="11"/>
        <v>1729171</v>
      </c>
      <c r="S57" s="51">
        <f t="shared" si="11"/>
        <v>2468499</v>
      </c>
      <c r="T57" s="51">
        <f t="shared" si="11"/>
        <v>293080</v>
      </c>
      <c r="U57" s="51">
        <f t="shared" si="11"/>
        <v>1085209</v>
      </c>
      <c r="V57" s="51">
        <f t="shared" si="11"/>
        <v>3846788</v>
      </c>
      <c r="W57" s="51">
        <f t="shared" si="11"/>
        <v>22097839</v>
      </c>
      <c r="X57" s="51">
        <f t="shared" si="11"/>
        <v>150255267</v>
      </c>
      <c r="Y57" s="51">
        <f t="shared" si="11"/>
        <v>-128157428</v>
      </c>
      <c r="Z57" s="52">
        <f>+IF(X57&lt;&gt;0,+(Y57/X57)*100,0)</f>
        <v>-85.29313518174374</v>
      </c>
      <c r="AA57" s="53">
        <f>SUM(AA52:AA56)</f>
        <v>150255267</v>
      </c>
    </row>
    <row r="58" spans="1:27" ht="13.5">
      <c r="A58" s="86" t="s">
        <v>38</v>
      </c>
      <c r="B58" s="35"/>
      <c r="C58" s="9">
        <v>11375674</v>
      </c>
      <c r="D58" s="10"/>
      <c r="E58" s="11">
        <v>20960514</v>
      </c>
      <c r="F58" s="11">
        <v>15045738</v>
      </c>
      <c r="G58" s="11">
        <v>47506</v>
      </c>
      <c r="H58" s="11">
        <v>142351</v>
      </c>
      <c r="I58" s="11">
        <v>25699</v>
      </c>
      <c r="J58" s="11">
        <v>215556</v>
      </c>
      <c r="K58" s="11">
        <v>225072</v>
      </c>
      <c r="L58" s="11">
        <v>69241</v>
      </c>
      <c r="M58" s="11">
        <v>156494</v>
      </c>
      <c r="N58" s="11">
        <v>450807</v>
      </c>
      <c r="O58" s="11">
        <v>62752</v>
      </c>
      <c r="P58" s="11">
        <v>238735</v>
      </c>
      <c r="Q58" s="11">
        <v>241273</v>
      </c>
      <c r="R58" s="11">
        <v>542760</v>
      </c>
      <c r="S58" s="11">
        <v>7306</v>
      </c>
      <c r="T58" s="11">
        <v>240537</v>
      </c>
      <c r="U58" s="11">
        <v>234444</v>
      </c>
      <c r="V58" s="11">
        <v>482287</v>
      </c>
      <c r="W58" s="11">
        <v>1691410</v>
      </c>
      <c r="X58" s="11">
        <v>15045738</v>
      </c>
      <c r="Y58" s="11">
        <v>-13354328</v>
      </c>
      <c r="Z58" s="2">
        <v>-88.76</v>
      </c>
      <c r="AA58" s="15">
        <v>15045738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>
        <v>181660</v>
      </c>
      <c r="F60" s="11">
        <v>181660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181660</v>
      </c>
      <c r="Y60" s="11">
        <v>-181660</v>
      </c>
      <c r="Z60" s="2">
        <v>-100</v>
      </c>
      <c r="AA60" s="15">
        <v>181660</v>
      </c>
    </row>
    <row r="61" spans="1:27" ht="13.5">
      <c r="A61" s="86" t="s">
        <v>41</v>
      </c>
      <c r="B61" s="35" t="s">
        <v>51</v>
      </c>
      <c r="C61" s="9">
        <v>51022110</v>
      </c>
      <c r="D61" s="10"/>
      <c r="E61" s="11">
        <v>61415659</v>
      </c>
      <c r="F61" s="11">
        <v>70497093</v>
      </c>
      <c r="G61" s="11">
        <v>561232</v>
      </c>
      <c r="H61" s="11">
        <v>2034612</v>
      </c>
      <c r="I61" s="11">
        <v>1484788</v>
      </c>
      <c r="J61" s="11">
        <v>4080632</v>
      </c>
      <c r="K61" s="11">
        <v>5499234</v>
      </c>
      <c r="L61" s="11">
        <v>1548539</v>
      </c>
      <c r="M61" s="11">
        <v>2267505</v>
      </c>
      <c r="N61" s="11">
        <v>9315278</v>
      </c>
      <c r="O61" s="11">
        <v>1105386</v>
      </c>
      <c r="P61" s="11">
        <v>1959148</v>
      </c>
      <c r="Q61" s="11">
        <v>1930668</v>
      </c>
      <c r="R61" s="11">
        <v>4995202</v>
      </c>
      <c r="S61" s="11">
        <v>1574900</v>
      </c>
      <c r="T61" s="11">
        <v>2194250</v>
      </c>
      <c r="U61" s="11">
        <v>2211599</v>
      </c>
      <c r="V61" s="11">
        <v>5980749</v>
      </c>
      <c r="W61" s="11">
        <v>24371861</v>
      </c>
      <c r="X61" s="11">
        <v>70497093</v>
      </c>
      <c r="Y61" s="11">
        <v>-46125232</v>
      </c>
      <c r="Z61" s="2">
        <v>-65.43</v>
      </c>
      <c r="AA61" s="15">
        <v>70497093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16031049</v>
      </c>
      <c r="D65" s="10">
        <v>4276188</v>
      </c>
      <c r="E65" s="11">
        <v>17868825</v>
      </c>
      <c r="F65" s="11">
        <v>7717408</v>
      </c>
      <c r="G65" s="11">
        <v>3973084</v>
      </c>
      <c r="H65" s="11">
        <v>3441899</v>
      </c>
      <c r="I65" s="11">
        <v>3088422</v>
      </c>
      <c r="J65" s="11">
        <v>10503405</v>
      </c>
      <c r="K65" s="11">
        <v>285661</v>
      </c>
      <c r="L65" s="11">
        <v>3114544</v>
      </c>
      <c r="M65" s="11">
        <v>5638610</v>
      </c>
      <c r="N65" s="11">
        <v>9038815</v>
      </c>
      <c r="O65" s="11">
        <v>2738031</v>
      </c>
      <c r="P65" s="11">
        <v>5180764</v>
      </c>
      <c r="Q65" s="11">
        <v>5171301</v>
      </c>
      <c r="R65" s="11">
        <v>13090096</v>
      </c>
      <c r="S65" s="11">
        <v>5322747</v>
      </c>
      <c r="T65" s="11">
        <v>2793150</v>
      </c>
      <c r="U65" s="11">
        <v>2964205</v>
      </c>
      <c r="V65" s="11">
        <v>11080102</v>
      </c>
      <c r="W65" s="11">
        <v>43712418</v>
      </c>
      <c r="X65" s="11">
        <v>7717408</v>
      </c>
      <c r="Y65" s="11">
        <v>35995010</v>
      </c>
      <c r="Z65" s="2">
        <v>466.41</v>
      </c>
      <c r="AA65" s="15"/>
    </row>
    <row r="66" spans="1:27" ht="13.5">
      <c r="A66" s="86" t="s">
        <v>54</v>
      </c>
      <c r="B66" s="93"/>
      <c r="C66" s="12">
        <v>85599047</v>
      </c>
      <c r="D66" s="13">
        <v>16595669</v>
      </c>
      <c r="E66" s="14">
        <v>67114376</v>
      </c>
      <c r="F66" s="14">
        <v>123288801</v>
      </c>
      <c r="G66" s="14">
        <v>4796309</v>
      </c>
      <c r="H66" s="14">
        <v>9832457</v>
      </c>
      <c r="I66" s="14">
        <v>8500509</v>
      </c>
      <c r="J66" s="14">
        <v>23129275</v>
      </c>
      <c r="K66" s="14">
        <v>10384383</v>
      </c>
      <c r="L66" s="14">
        <v>7788990</v>
      </c>
      <c r="M66" s="14">
        <v>8750859</v>
      </c>
      <c r="N66" s="14">
        <v>26924232</v>
      </c>
      <c r="O66" s="14">
        <v>5344085</v>
      </c>
      <c r="P66" s="14">
        <v>13274065</v>
      </c>
      <c r="Q66" s="14">
        <v>10815185</v>
      </c>
      <c r="R66" s="14">
        <v>29433335</v>
      </c>
      <c r="S66" s="14">
        <v>9001128</v>
      </c>
      <c r="T66" s="14">
        <v>12356644</v>
      </c>
      <c r="U66" s="14">
        <v>13648029</v>
      </c>
      <c r="V66" s="14">
        <v>35005801</v>
      </c>
      <c r="W66" s="14">
        <v>114492643</v>
      </c>
      <c r="X66" s="14">
        <v>123288801</v>
      </c>
      <c r="Y66" s="14">
        <v>-8796158</v>
      </c>
      <c r="Z66" s="2">
        <v>-7.13</v>
      </c>
      <c r="AA66" s="22"/>
    </row>
    <row r="67" spans="1:27" ht="13.5">
      <c r="A67" s="86" t="s">
        <v>55</v>
      </c>
      <c r="B67" s="93"/>
      <c r="C67" s="9">
        <v>13234545</v>
      </c>
      <c r="D67" s="10">
        <v>7958889</v>
      </c>
      <c r="E67" s="11">
        <v>17181469</v>
      </c>
      <c r="F67" s="11">
        <v>16030889</v>
      </c>
      <c r="G67" s="11">
        <v>1456240</v>
      </c>
      <c r="H67" s="11">
        <v>854837</v>
      </c>
      <c r="I67" s="11">
        <v>1255758</v>
      </c>
      <c r="J67" s="11">
        <v>3566835</v>
      </c>
      <c r="K67" s="11">
        <v>320342</v>
      </c>
      <c r="L67" s="11">
        <v>1395508</v>
      </c>
      <c r="M67" s="11">
        <v>2692800</v>
      </c>
      <c r="N67" s="11">
        <v>4408650</v>
      </c>
      <c r="O67" s="11">
        <v>1658698</v>
      </c>
      <c r="P67" s="11">
        <v>2168204</v>
      </c>
      <c r="Q67" s="11">
        <v>2662184</v>
      </c>
      <c r="R67" s="11">
        <v>6489086</v>
      </c>
      <c r="S67" s="11">
        <v>3169326</v>
      </c>
      <c r="T67" s="11">
        <v>1788660</v>
      </c>
      <c r="U67" s="11">
        <v>2639343</v>
      </c>
      <c r="V67" s="11">
        <v>7597329</v>
      </c>
      <c r="W67" s="11">
        <v>22061900</v>
      </c>
      <c r="X67" s="11">
        <v>16030889</v>
      </c>
      <c r="Y67" s="11">
        <v>6031011</v>
      </c>
      <c r="Z67" s="2">
        <v>37.62</v>
      </c>
      <c r="AA67" s="15"/>
    </row>
    <row r="68" spans="1:27" ht="13.5">
      <c r="A68" s="86" t="s">
        <v>56</v>
      </c>
      <c r="B68" s="93"/>
      <c r="C68" s="9">
        <v>29086384</v>
      </c>
      <c r="D68" s="10">
        <v>8642005</v>
      </c>
      <c r="E68" s="11">
        <v>87993131</v>
      </c>
      <c r="F68" s="11">
        <v>34273259</v>
      </c>
      <c r="G68" s="11">
        <v>3140100</v>
      </c>
      <c r="H68" s="11">
        <v>7727635</v>
      </c>
      <c r="I68" s="11">
        <v>5424096</v>
      </c>
      <c r="J68" s="11">
        <v>16291831</v>
      </c>
      <c r="K68" s="11">
        <v>4712500</v>
      </c>
      <c r="L68" s="11">
        <v>5512565</v>
      </c>
      <c r="M68" s="11">
        <v>11046615</v>
      </c>
      <c r="N68" s="11">
        <v>21271680</v>
      </c>
      <c r="O68" s="11">
        <v>4512666</v>
      </c>
      <c r="P68" s="11">
        <v>16116695</v>
      </c>
      <c r="Q68" s="11">
        <v>6106058</v>
      </c>
      <c r="R68" s="11">
        <v>26735419</v>
      </c>
      <c r="S68" s="11">
        <v>7035138</v>
      </c>
      <c r="T68" s="11">
        <v>4449301</v>
      </c>
      <c r="U68" s="11">
        <v>6334975</v>
      </c>
      <c r="V68" s="11">
        <v>17819414</v>
      </c>
      <c r="W68" s="11">
        <v>82118344</v>
      </c>
      <c r="X68" s="11">
        <v>34273259</v>
      </c>
      <c r="Y68" s="11">
        <v>47845085</v>
      </c>
      <c r="Z68" s="2">
        <v>139.6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143951025</v>
      </c>
      <c r="D69" s="78">
        <f t="shared" si="12"/>
        <v>37472751</v>
      </c>
      <c r="E69" s="79">
        <f t="shared" si="12"/>
        <v>190157801</v>
      </c>
      <c r="F69" s="79">
        <f t="shared" si="12"/>
        <v>181310357</v>
      </c>
      <c r="G69" s="79">
        <f t="shared" si="12"/>
        <v>13365733</v>
      </c>
      <c r="H69" s="79">
        <f t="shared" si="12"/>
        <v>21856828</v>
      </c>
      <c r="I69" s="79">
        <f t="shared" si="12"/>
        <v>18268785</v>
      </c>
      <c r="J69" s="79">
        <f t="shared" si="12"/>
        <v>53491346</v>
      </c>
      <c r="K69" s="79">
        <f t="shared" si="12"/>
        <v>15702886</v>
      </c>
      <c r="L69" s="79">
        <f t="shared" si="12"/>
        <v>17811607</v>
      </c>
      <c r="M69" s="79">
        <f t="shared" si="12"/>
        <v>28128884</v>
      </c>
      <c r="N69" s="79">
        <f t="shared" si="12"/>
        <v>61643377</v>
      </c>
      <c r="O69" s="79">
        <f t="shared" si="12"/>
        <v>14253480</v>
      </c>
      <c r="P69" s="79">
        <f t="shared" si="12"/>
        <v>36739728</v>
      </c>
      <c r="Q69" s="79">
        <f t="shared" si="12"/>
        <v>24754728</v>
      </c>
      <c r="R69" s="79">
        <f t="shared" si="12"/>
        <v>75747936</v>
      </c>
      <c r="S69" s="79">
        <f t="shared" si="12"/>
        <v>24528339</v>
      </c>
      <c r="T69" s="79">
        <f t="shared" si="12"/>
        <v>21387755</v>
      </c>
      <c r="U69" s="79">
        <f t="shared" si="12"/>
        <v>25586552</v>
      </c>
      <c r="V69" s="79">
        <f t="shared" si="12"/>
        <v>71502646</v>
      </c>
      <c r="W69" s="79">
        <f t="shared" si="12"/>
        <v>262385305</v>
      </c>
      <c r="X69" s="79">
        <f t="shared" si="12"/>
        <v>181310357</v>
      </c>
      <c r="Y69" s="79">
        <f t="shared" si="12"/>
        <v>81074948</v>
      </c>
      <c r="Z69" s="80">
        <f>+IF(X69&lt;&gt;0,+(Y69/X69)*100,0)</f>
        <v>44.71611514172905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10278808</v>
      </c>
      <c r="D5" s="42">
        <f t="shared" si="0"/>
        <v>0</v>
      </c>
      <c r="E5" s="43">
        <f t="shared" si="0"/>
        <v>10490000</v>
      </c>
      <c r="F5" s="43">
        <f t="shared" si="0"/>
        <v>10490000</v>
      </c>
      <c r="G5" s="43">
        <f t="shared" si="0"/>
        <v>0</v>
      </c>
      <c r="H5" s="43">
        <f t="shared" si="0"/>
        <v>599316</v>
      </c>
      <c r="I5" s="43">
        <f t="shared" si="0"/>
        <v>1877022</v>
      </c>
      <c r="J5" s="43">
        <f t="shared" si="0"/>
        <v>2476338</v>
      </c>
      <c r="K5" s="43">
        <f t="shared" si="0"/>
        <v>3629848</v>
      </c>
      <c r="L5" s="43">
        <f t="shared" si="0"/>
        <v>1477214</v>
      </c>
      <c r="M5" s="43">
        <f t="shared" si="0"/>
        <v>279861</v>
      </c>
      <c r="N5" s="43">
        <f t="shared" si="0"/>
        <v>5386923</v>
      </c>
      <c r="O5" s="43">
        <f t="shared" si="0"/>
        <v>0</v>
      </c>
      <c r="P5" s="43">
        <f t="shared" si="0"/>
        <v>0</v>
      </c>
      <c r="Q5" s="43">
        <f t="shared" si="0"/>
        <v>992739</v>
      </c>
      <c r="R5" s="43">
        <f t="shared" si="0"/>
        <v>992739</v>
      </c>
      <c r="S5" s="43">
        <f t="shared" si="0"/>
        <v>502444</v>
      </c>
      <c r="T5" s="43">
        <f t="shared" si="0"/>
        <v>363853</v>
      </c>
      <c r="U5" s="43">
        <f t="shared" si="0"/>
        <v>699913</v>
      </c>
      <c r="V5" s="43">
        <f t="shared" si="0"/>
        <v>1566210</v>
      </c>
      <c r="W5" s="43">
        <f t="shared" si="0"/>
        <v>10422210</v>
      </c>
      <c r="X5" s="43">
        <f t="shared" si="0"/>
        <v>10490000</v>
      </c>
      <c r="Y5" s="43">
        <f t="shared" si="0"/>
        <v>-67790</v>
      </c>
      <c r="Z5" s="44">
        <f>+IF(X5&lt;&gt;0,+(Y5/X5)*100,0)</f>
        <v>-0.646234509056244</v>
      </c>
      <c r="AA5" s="45">
        <f>SUM(AA11:AA18)</f>
        <v>10490000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>
        <v>54940</v>
      </c>
      <c r="V6" s="11">
        <v>54940</v>
      </c>
      <c r="W6" s="11">
        <v>54940</v>
      </c>
      <c r="X6" s="11"/>
      <c r="Y6" s="11">
        <v>54940</v>
      </c>
      <c r="Z6" s="2"/>
      <c r="AA6" s="15"/>
    </row>
    <row r="7" spans="1:27" ht="13.5">
      <c r="A7" s="46" t="s">
        <v>33</v>
      </c>
      <c r="B7" s="47"/>
      <c r="C7" s="9">
        <v>3328290</v>
      </c>
      <c r="D7" s="10"/>
      <c r="E7" s="11">
        <v>1000000</v>
      </c>
      <c r="F7" s="11">
        <v>1000000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1000000</v>
      </c>
      <c r="Y7" s="11">
        <v>-1000000</v>
      </c>
      <c r="Z7" s="2">
        <v>-100</v>
      </c>
      <c r="AA7" s="15">
        <v>1000000</v>
      </c>
    </row>
    <row r="8" spans="1:27" ht="13.5">
      <c r="A8" s="46" t="s">
        <v>34</v>
      </c>
      <c r="B8" s="47"/>
      <c r="C8" s="9">
        <v>4978031</v>
      </c>
      <c r="D8" s="10"/>
      <c r="E8" s="11">
        <v>9490000</v>
      </c>
      <c r="F8" s="11">
        <v>9490000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v>992739</v>
      </c>
      <c r="R8" s="11">
        <v>992739</v>
      </c>
      <c r="S8" s="11">
        <v>502444</v>
      </c>
      <c r="T8" s="11">
        <v>217599</v>
      </c>
      <c r="U8" s="11">
        <v>644973</v>
      </c>
      <c r="V8" s="11">
        <v>1365016</v>
      </c>
      <c r="W8" s="11">
        <v>2357755</v>
      </c>
      <c r="X8" s="11">
        <v>9490000</v>
      </c>
      <c r="Y8" s="11">
        <v>-7132245</v>
      </c>
      <c r="Z8" s="2">
        <v>-75.16</v>
      </c>
      <c r="AA8" s="15">
        <v>9490000</v>
      </c>
    </row>
    <row r="9" spans="1:27" ht="13.5">
      <c r="A9" s="46" t="s">
        <v>35</v>
      </c>
      <c r="B9" s="47"/>
      <c r="C9" s="9">
        <v>1960607</v>
      </c>
      <c r="D9" s="10"/>
      <c r="E9" s="11"/>
      <c r="F9" s="11"/>
      <c r="G9" s="11"/>
      <c r="H9" s="11">
        <v>599316</v>
      </c>
      <c r="I9" s="11">
        <v>1877022</v>
      </c>
      <c r="J9" s="11">
        <v>2476338</v>
      </c>
      <c r="K9" s="11">
        <v>3629848</v>
      </c>
      <c r="L9" s="11">
        <v>1477214</v>
      </c>
      <c r="M9" s="11">
        <v>279861</v>
      </c>
      <c r="N9" s="11">
        <v>5386923</v>
      </c>
      <c r="O9" s="11"/>
      <c r="P9" s="11"/>
      <c r="Q9" s="11"/>
      <c r="R9" s="11"/>
      <c r="S9" s="11"/>
      <c r="T9" s="11">
        <v>146254</v>
      </c>
      <c r="U9" s="11"/>
      <c r="V9" s="11">
        <v>146254</v>
      </c>
      <c r="W9" s="11">
        <v>8009515</v>
      </c>
      <c r="X9" s="11"/>
      <c r="Y9" s="11">
        <v>8009515</v>
      </c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10266928</v>
      </c>
      <c r="D11" s="50">
        <f t="shared" si="1"/>
        <v>0</v>
      </c>
      <c r="E11" s="51">
        <f t="shared" si="1"/>
        <v>10490000</v>
      </c>
      <c r="F11" s="51">
        <f t="shared" si="1"/>
        <v>10490000</v>
      </c>
      <c r="G11" s="51">
        <f t="shared" si="1"/>
        <v>0</v>
      </c>
      <c r="H11" s="51">
        <f t="shared" si="1"/>
        <v>599316</v>
      </c>
      <c r="I11" s="51">
        <f t="shared" si="1"/>
        <v>1877022</v>
      </c>
      <c r="J11" s="51">
        <f t="shared" si="1"/>
        <v>2476338</v>
      </c>
      <c r="K11" s="51">
        <f t="shared" si="1"/>
        <v>3629848</v>
      </c>
      <c r="L11" s="51">
        <f t="shared" si="1"/>
        <v>1477214</v>
      </c>
      <c r="M11" s="51">
        <f t="shared" si="1"/>
        <v>279861</v>
      </c>
      <c r="N11" s="51">
        <f t="shared" si="1"/>
        <v>5386923</v>
      </c>
      <c r="O11" s="51">
        <f t="shared" si="1"/>
        <v>0</v>
      </c>
      <c r="P11" s="51">
        <f t="shared" si="1"/>
        <v>0</v>
      </c>
      <c r="Q11" s="51">
        <f t="shared" si="1"/>
        <v>992739</v>
      </c>
      <c r="R11" s="51">
        <f t="shared" si="1"/>
        <v>992739</v>
      </c>
      <c r="S11" s="51">
        <f t="shared" si="1"/>
        <v>502444</v>
      </c>
      <c r="T11" s="51">
        <f t="shared" si="1"/>
        <v>363853</v>
      </c>
      <c r="U11" s="51">
        <f t="shared" si="1"/>
        <v>699913</v>
      </c>
      <c r="V11" s="51">
        <f t="shared" si="1"/>
        <v>1566210</v>
      </c>
      <c r="W11" s="51">
        <f t="shared" si="1"/>
        <v>10422210</v>
      </c>
      <c r="X11" s="51">
        <f t="shared" si="1"/>
        <v>10490000</v>
      </c>
      <c r="Y11" s="51">
        <f t="shared" si="1"/>
        <v>-67790</v>
      </c>
      <c r="Z11" s="52">
        <f>+IF(X11&lt;&gt;0,+(Y11/X11)*100,0)</f>
        <v>-0.646234509056244</v>
      </c>
      <c r="AA11" s="53">
        <f>SUM(AA6:AA10)</f>
        <v>10490000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11880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54940</v>
      </c>
      <c r="V36" s="11">
        <f t="shared" si="4"/>
        <v>54940</v>
      </c>
      <c r="W36" s="11">
        <f t="shared" si="4"/>
        <v>54940</v>
      </c>
      <c r="X36" s="11">
        <f t="shared" si="4"/>
        <v>0</v>
      </c>
      <c r="Y36" s="11">
        <f t="shared" si="4"/>
        <v>54940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3328290</v>
      </c>
      <c r="D37" s="10">
        <f t="shared" si="4"/>
        <v>0</v>
      </c>
      <c r="E37" s="11">
        <f t="shared" si="4"/>
        <v>1000000</v>
      </c>
      <c r="F37" s="11">
        <f t="shared" si="4"/>
        <v>1000000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1000000</v>
      </c>
      <c r="Y37" s="11">
        <f t="shared" si="4"/>
        <v>-1000000</v>
      </c>
      <c r="Z37" s="2">
        <f t="shared" si="5"/>
        <v>-100</v>
      </c>
      <c r="AA37" s="15">
        <f>AA7+AA22</f>
        <v>1000000</v>
      </c>
    </row>
    <row r="38" spans="1:27" ht="13.5">
      <c r="A38" s="46" t="s">
        <v>34</v>
      </c>
      <c r="B38" s="47"/>
      <c r="C38" s="9">
        <f t="shared" si="4"/>
        <v>4978031</v>
      </c>
      <c r="D38" s="10">
        <f t="shared" si="4"/>
        <v>0</v>
      </c>
      <c r="E38" s="11">
        <f t="shared" si="4"/>
        <v>9490000</v>
      </c>
      <c r="F38" s="11">
        <f t="shared" si="4"/>
        <v>9490000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992739</v>
      </c>
      <c r="R38" s="11">
        <f t="shared" si="4"/>
        <v>992739</v>
      </c>
      <c r="S38" s="11">
        <f t="shared" si="4"/>
        <v>502444</v>
      </c>
      <c r="T38" s="11">
        <f t="shared" si="4"/>
        <v>217599</v>
      </c>
      <c r="U38" s="11">
        <f t="shared" si="4"/>
        <v>644973</v>
      </c>
      <c r="V38" s="11">
        <f t="shared" si="4"/>
        <v>1365016</v>
      </c>
      <c r="W38" s="11">
        <f t="shared" si="4"/>
        <v>2357755</v>
      </c>
      <c r="X38" s="11">
        <f t="shared" si="4"/>
        <v>9490000</v>
      </c>
      <c r="Y38" s="11">
        <f t="shared" si="4"/>
        <v>-7132245</v>
      </c>
      <c r="Z38" s="2">
        <f t="shared" si="5"/>
        <v>-75.15537407797682</v>
      </c>
      <c r="AA38" s="15">
        <f>AA8+AA23</f>
        <v>9490000</v>
      </c>
    </row>
    <row r="39" spans="1:27" ht="13.5">
      <c r="A39" s="46" t="s">
        <v>35</v>
      </c>
      <c r="B39" s="47"/>
      <c r="C39" s="9">
        <f t="shared" si="4"/>
        <v>1960607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599316</v>
      </c>
      <c r="I39" s="11">
        <f t="shared" si="4"/>
        <v>1877022</v>
      </c>
      <c r="J39" s="11">
        <f t="shared" si="4"/>
        <v>2476338</v>
      </c>
      <c r="K39" s="11">
        <f t="shared" si="4"/>
        <v>3629848</v>
      </c>
      <c r="L39" s="11">
        <f t="shared" si="4"/>
        <v>1477214</v>
      </c>
      <c r="M39" s="11">
        <f t="shared" si="4"/>
        <v>279861</v>
      </c>
      <c r="N39" s="11">
        <f t="shared" si="4"/>
        <v>5386923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146254</v>
      </c>
      <c r="U39" s="11">
        <f t="shared" si="4"/>
        <v>0</v>
      </c>
      <c r="V39" s="11">
        <f t="shared" si="4"/>
        <v>146254</v>
      </c>
      <c r="W39" s="11">
        <f t="shared" si="4"/>
        <v>8009515</v>
      </c>
      <c r="X39" s="11">
        <f t="shared" si="4"/>
        <v>0</v>
      </c>
      <c r="Y39" s="11">
        <f t="shared" si="4"/>
        <v>8009515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10266928</v>
      </c>
      <c r="D41" s="50">
        <f t="shared" si="6"/>
        <v>0</v>
      </c>
      <c r="E41" s="51">
        <f t="shared" si="6"/>
        <v>10490000</v>
      </c>
      <c r="F41" s="51">
        <f t="shared" si="6"/>
        <v>10490000</v>
      </c>
      <c r="G41" s="51">
        <f t="shared" si="6"/>
        <v>0</v>
      </c>
      <c r="H41" s="51">
        <f t="shared" si="6"/>
        <v>599316</v>
      </c>
      <c r="I41" s="51">
        <f t="shared" si="6"/>
        <v>1877022</v>
      </c>
      <c r="J41" s="51">
        <f t="shared" si="6"/>
        <v>2476338</v>
      </c>
      <c r="K41" s="51">
        <f t="shared" si="6"/>
        <v>3629848</v>
      </c>
      <c r="L41" s="51">
        <f t="shared" si="6"/>
        <v>1477214</v>
      </c>
      <c r="M41" s="51">
        <f t="shared" si="6"/>
        <v>279861</v>
      </c>
      <c r="N41" s="51">
        <f t="shared" si="6"/>
        <v>5386923</v>
      </c>
      <c r="O41" s="51">
        <f t="shared" si="6"/>
        <v>0</v>
      </c>
      <c r="P41" s="51">
        <f t="shared" si="6"/>
        <v>0</v>
      </c>
      <c r="Q41" s="51">
        <f t="shared" si="6"/>
        <v>992739</v>
      </c>
      <c r="R41" s="51">
        <f t="shared" si="6"/>
        <v>992739</v>
      </c>
      <c r="S41" s="51">
        <f t="shared" si="6"/>
        <v>502444</v>
      </c>
      <c r="T41" s="51">
        <f t="shared" si="6"/>
        <v>363853</v>
      </c>
      <c r="U41" s="51">
        <f t="shared" si="6"/>
        <v>699913</v>
      </c>
      <c r="V41" s="51">
        <f t="shared" si="6"/>
        <v>1566210</v>
      </c>
      <c r="W41" s="51">
        <f t="shared" si="6"/>
        <v>10422210</v>
      </c>
      <c r="X41" s="51">
        <f t="shared" si="6"/>
        <v>10490000</v>
      </c>
      <c r="Y41" s="51">
        <f t="shared" si="6"/>
        <v>-67790</v>
      </c>
      <c r="Z41" s="52">
        <f t="shared" si="5"/>
        <v>-0.646234509056244</v>
      </c>
      <c r="AA41" s="53">
        <f>SUM(AA36:AA40)</f>
        <v>10490000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11880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10278808</v>
      </c>
      <c r="D49" s="78">
        <f t="shared" si="9"/>
        <v>0</v>
      </c>
      <c r="E49" s="79">
        <f t="shared" si="9"/>
        <v>10490000</v>
      </c>
      <c r="F49" s="79">
        <f t="shared" si="9"/>
        <v>10490000</v>
      </c>
      <c r="G49" s="79">
        <f t="shared" si="9"/>
        <v>0</v>
      </c>
      <c r="H49" s="79">
        <f t="shared" si="9"/>
        <v>599316</v>
      </c>
      <c r="I49" s="79">
        <f t="shared" si="9"/>
        <v>1877022</v>
      </c>
      <c r="J49" s="79">
        <f t="shared" si="9"/>
        <v>2476338</v>
      </c>
      <c r="K49" s="79">
        <f t="shared" si="9"/>
        <v>3629848</v>
      </c>
      <c r="L49" s="79">
        <f t="shared" si="9"/>
        <v>1477214</v>
      </c>
      <c r="M49" s="79">
        <f t="shared" si="9"/>
        <v>279861</v>
      </c>
      <c r="N49" s="79">
        <f t="shared" si="9"/>
        <v>5386923</v>
      </c>
      <c r="O49" s="79">
        <f t="shared" si="9"/>
        <v>0</v>
      </c>
      <c r="P49" s="79">
        <f t="shared" si="9"/>
        <v>0</v>
      </c>
      <c r="Q49" s="79">
        <f t="shared" si="9"/>
        <v>992739</v>
      </c>
      <c r="R49" s="79">
        <f t="shared" si="9"/>
        <v>992739</v>
      </c>
      <c r="S49" s="79">
        <f t="shared" si="9"/>
        <v>502444</v>
      </c>
      <c r="T49" s="79">
        <f t="shared" si="9"/>
        <v>363853</v>
      </c>
      <c r="U49" s="79">
        <f t="shared" si="9"/>
        <v>699913</v>
      </c>
      <c r="V49" s="79">
        <f t="shared" si="9"/>
        <v>1566210</v>
      </c>
      <c r="W49" s="79">
        <f t="shared" si="9"/>
        <v>10422210</v>
      </c>
      <c r="X49" s="79">
        <f t="shared" si="9"/>
        <v>10490000</v>
      </c>
      <c r="Y49" s="79">
        <f t="shared" si="9"/>
        <v>-67790</v>
      </c>
      <c r="Z49" s="80">
        <f t="shared" si="5"/>
        <v>-0.646234509056244</v>
      </c>
      <c r="AA49" s="81">
        <f>SUM(AA41:AA48)</f>
        <v>10490000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956023</v>
      </c>
      <c r="D51" s="66">
        <f t="shared" si="10"/>
        <v>0</v>
      </c>
      <c r="E51" s="67">
        <f t="shared" si="10"/>
        <v>1182000</v>
      </c>
      <c r="F51" s="67">
        <f t="shared" si="10"/>
        <v>1182000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1182000</v>
      </c>
      <c r="Y51" s="67">
        <f t="shared" si="10"/>
        <v>-1182000</v>
      </c>
      <c r="Z51" s="69">
        <f>+IF(X51&lt;&gt;0,+(Y51/X51)*100,0)</f>
        <v>-100</v>
      </c>
      <c r="AA51" s="68">
        <f>SUM(AA57:AA61)</f>
        <v>1182000</v>
      </c>
    </row>
    <row r="52" spans="1:27" ht="13.5">
      <c r="A52" s="84" t="s">
        <v>32</v>
      </c>
      <c r="B52" s="47"/>
      <c r="C52" s="9">
        <v>191204</v>
      </c>
      <c r="D52" s="10"/>
      <c r="E52" s="11">
        <v>124000</v>
      </c>
      <c r="F52" s="11">
        <v>124000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124000</v>
      </c>
      <c r="Y52" s="11">
        <v>-124000</v>
      </c>
      <c r="Z52" s="2">
        <v>-100</v>
      </c>
      <c r="AA52" s="15">
        <v>124000</v>
      </c>
    </row>
    <row r="53" spans="1:27" ht="13.5">
      <c r="A53" s="84" t="s">
        <v>33</v>
      </c>
      <c r="B53" s="47"/>
      <c r="C53" s="9">
        <v>191206</v>
      </c>
      <c r="D53" s="10"/>
      <c r="E53" s="11">
        <v>50000</v>
      </c>
      <c r="F53" s="11">
        <v>50000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50000</v>
      </c>
      <c r="Y53" s="11">
        <v>-50000</v>
      </c>
      <c r="Z53" s="2">
        <v>-100</v>
      </c>
      <c r="AA53" s="15">
        <v>50000</v>
      </c>
    </row>
    <row r="54" spans="1:27" ht="13.5">
      <c r="A54" s="84" t="s">
        <v>34</v>
      </c>
      <c r="B54" s="47"/>
      <c r="C54" s="9">
        <v>191204</v>
      </c>
      <c r="D54" s="10"/>
      <c r="E54" s="11">
        <v>120000</v>
      </c>
      <c r="F54" s="11">
        <v>120000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120000</v>
      </c>
      <c r="Y54" s="11">
        <v>-120000</v>
      </c>
      <c r="Z54" s="2">
        <v>-100</v>
      </c>
      <c r="AA54" s="15">
        <v>120000</v>
      </c>
    </row>
    <row r="55" spans="1:27" ht="13.5">
      <c r="A55" s="84" t="s">
        <v>35</v>
      </c>
      <c r="B55" s="47"/>
      <c r="C55" s="9">
        <v>191204</v>
      </c>
      <c r="D55" s="10"/>
      <c r="E55" s="11">
        <v>500000</v>
      </c>
      <c r="F55" s="11">
        <v>500000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500000</v>
      </c>
      <c r="Y55" s="11">
        <v>-500000</v>
      </c>
      <c r="Z55" s="2">
        <v>-100</v>
      </c>
      <c r="AA55" s="15">
        <v>500000</v>
      </c>
    </row>
    <row r="56" spans="1:27" ht="13.5">
      <c r="A56" s="84" t="s">
        <v>36</v>
      </c>
      <c r="B56" s="47"/>
      <c r="C56" s="9">
        <v>191205</v>
      </c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956023</v>
      </c>
      <c r="D57" s="50">
        <f t="shared" si="11"/>
        <v>0</v>
      </c>
      <c r="E57" s="51">
        <f t="shared" si="11"/>
        <v>794000</v>
      </c>
      <c r="F57" s="51">
        <f t="shared" si="11"/>
        <v>794000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794000</v>
      </c>
      <c r="Y57" s="51">
        <f t="shared" si="11"/>
        <v>-794000</v>
      </c>
      <c r="Z57" s="52">
        <f>+IF(X57&lt;&gt;0,+(Y57/X57)*100,0)</f>
        <v>-100</v>
      </c>
      <c r="AA57" s="53">
        <f>SUM(AA52:AA56)</f>
        <v>794000</v>
      </c>
    </row>
    <row r="58" spans="1:27" ht="13.5">
      <c r="A58" s="86" t="s">
        <v>38</v>
      </c>
      <c r="B58" s="35"/>
      <c r="C58" s="9"/>
      <c r="D58" s="10"/>
      <c r="E58" s="11">
        <v>163000</v>
      </c>
      <c r="F58" s="11">
        <v>163000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163000</v>
      </c>
      <c r="Y58" s="11">
        <v>-163000</v>
      </c>
      <c r="Z58" s="2">
        <v>-100</v>
      </c>
      <c r="AA58" s="15">
        <v>163000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225000</v>
      </c>
      <c r="F61" s="11">
        <v>225000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225000</v>
      </c>
      <c r="Y61" s="11">
        <v>-225000</v>
      </c>
      <c r="Z61" s="2">
        <v>-100</v>
      </c>
      <c r="AA61" s="15">
        <v>225000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1181700</v>
      </c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956021</v>
      </c>
      <c r="D68" s="10"/>
      <c r="E68" s="11"/>
      <c r="F68" s="11">
        <v>1182000</v>
      </c>
      <c r="G68" s="11">
        <v>128113</v>
      </c>
      <c r="H68" s="11">
        <v>104951</v>
      </c>
      <c r="I68" s="11">
        <v>49775</v>
      </c>
      <c r="J68" s="11">
        <v>282839</v>
      </c>
      <c r="K68" s="11">
        <v>129110</v>
      </c>
      <c r="L68" s="11">
        <v>91907</v>
      </c>
      <c r="M68" s="11">
        <v>185924</v>
      </c>
      <c r="N68" s="11">
        <v>406941</v>
      </c>
      <c r="O68" s="11">
        <v>134212</v>
      </c>
      <c r="P68" s="11">
        <v>132920</v>
      </c>
      <c r="Q68" s="11">
        <v>166587</v>
      </c>
      <c r="R68" s="11">
        <v>433719</v>
      </c>
      <c r="S68" s="11">
        <v>80733</v>
      </c>
      <c r="T68" s="11">
        <v>234217</v>
      </c>
      <c r="U68" s="11"/>
      <c r="V68" s="11">
        <v>314950</v>
      </c>
      <c r="W68" s="11">
        <v>1438449</v>
      </c>
      <c r="X68" s="11">
        <v>1182000</v>
      </c>
      <c r="Y68" s="11">
        <v>256449</v>
      </c>
      <c r="Z68" s="2">
        <v>21.7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956021</v>
      </c>
      <c r="D69" s="78">
        <f t="shared" si="12"/>
        <v>0</v>
      </c>
      <c r="E69" s="79">
        <f t="shared" si="12"/>
        <v>1181700</v>
      </c>
      <c r="F69" s="79">
        <f t="shared" si="12"/>
        <v>1182000</v>
      </c>
      <c r="G69" s="79">
        <f t="shared" si="12"/>
        <v>128113</v>
      </c>
      <c r="H69" s="79">
        <f t="shared" si="12"/>
        <v>104951</v>
      </c>
      <c r="I69" s="79">
        <f t="shared" si="12"/>
        <v>49775</v>
      </c>
      <c r="J69" s="79">
        <f t="shared" si="12"/>
        <v>282839</v>
      </c>
      <c r="K69" s="79">
        <f t="shared" si="12"/>
        <v>129110</v>
      </c>
      <c r="L69" s="79">
        <f t="shared" si="12"/>
        <v>91907</v>
      </c>
      <c r="M69" s="79">
        <f t="shared" si="12"/>
        <v>185924</v>
      </c>
      <c r="N69" s="79">
        <f t="shared" si="12"/>
        <v>406941</v>
      </c>
      <c r="O69" s="79">
        <f t="shared" si="12"/>
        <v>134212</v>
      </c>
      <c r="P69" s="79">
        <f t="shared" si="12"/>
        <v>132920</v>
      </c>
      <c r="Q69" s="79">
        <f t="shared" si="12"/>
        <v>166587</v>
      </c>
      <c r="R69" s="79">
        <f t="shared" si="12"/>
        <v>433719</v>
      </c>
      <c r="S69" s="79">
        <f t="shared" si="12"/>
        <v>80733</v>
      </c>
      <c r="T69" s="79">
        <f t="shared" si="12"/>
        <v>234217</v>
      </c>
      <c r="U69" s="79">
        <f t="shared" si="12"/>
        <v>0</v>
      </c>
      <c r="V69" s="79">
        <f t="shared" si="12"/>
        <v>314950</v>
      </c>
      <c r="W69" s="79">
        <f t="shared" si="12"/>
        <v>1438449</v>
      </c>
      <c r="X69" s="79">
        <f t="shared" si="12"/>
        <v>1182000</v>
      </c>
      <c r="Y69" s="79">
        <f t="shared" si="12"/>
        <v>256449</v>
      </c>
      <c r="Z69" s="80">
        <f>+IF(X69&lt;&gt;0,+(Y69/X69)*100,0)</f>
        <v>21.696192893401015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11400807</v>
      </c>
      <c r="D5" s="42">
        <f t="shared" si="0"/>
        <v>0</v>
      </c>
      <c r="E5" s="43">
        <f t="shared" si="0"/>
        <v>19987440</v>
      </c>
      <c r="F5" s="43">
        <f t="shared" si="0"/>
        <v>19571900</v>
      </c>
      <c r="G5" s="43">
        <f t="shared" si="0"/>
        <v>0</v>
      </c>
      <c r="H5" s="43">
        <f t="shared" si="0"/>
        <v>4243576</v>
      </c>
      <c r="I5" s="43">
        <f t="shared" si="0"/>
        <v>1699464</v>
      </c>
      <c r="J5" s="43">
        <f t="shared" si="0"/>
        <v>5943040</v>
      </c>
      <c r="K5" s="43">
        <f t="shared" si="0"/>
        <v>1513939</v>
      </c>
      <c r="L5" s="43">
        <f t="shared" si="0"/>
        <v>1731252</v>
      </c>
      <c r="M5" s="43">
        <f t="shared" si="0"/>
        <v>0</v>
      </c>
      <c r="N5" s="43">
        <f t="shared" si="0"/>
        <v>3245191</v>
      </c>
      <c r="O5" s="43">
        <f t="shared" si="0"/>
        <v>0</v>
      </c>
      <c r="P5" s="43">
        <f t="shared" si="0"/>
        <v>1670211</v>
      </c>
      <c r="Q5" s="43">
        <f t="shared" si="0"/>
        <v>0</v>
      </c>
      <c r="R5" s="43">
        <f t="shared" si="0"/>
        <v>1670211</v>
      </c>
      <c r="S5" s="43">
        <f t="shared" si="0"/>
        <v>1583757</v>
      </c>
      <c r="T5" s="43">
        <f t="shared" si="0"/>
        <v>0</v>
      </c>
      <c r="U5" s="43">
        <f t="shared" si="0"/>
        <v>1019619</v>
      </c>
      <c r="V5" s="43">
        <f t="shared" si="0"/>
        <v>2603376</v>
      </c>
      <c r="W5" s="43">
        <f t="shared" si="0"/>
        <v>13461818</v>
      </c>
      <c r="X5" s="43">
        <f t="shared" si="0"/>
        <v>19571900</v>
      </c>
      <c r="Y5" s="43">
        <f t="shared" si="0"/>
        <v>-6110082</v>
      </c>
      <c r="Z5" s="44">
        <f>+IF(X5&lt;&gt;0,+(Y5/X5)*100,0)</f>
        <v>-31.218645098329752</v>
      </c>
      <c r="AA5" s="45">
        <f>SUM(AA11:AA18)</f>
        <v>19571900</v>
      </c>
    </row>
    <row r="6" spans="1:27" ht="13.5">
      <c r="A6" s="46" t="s">
        <v>32</v>
      </c>
      <c r="B6" s="47"/>
      <c r="C6" s="9">
        <v>1278045</v>
      </c>
      <c r="D6" s="10"/>
      <c r="E6" s="11">
        <v>8698580</v>
      </c>
      <c r="F6" s="11">
        <v>11497370</v>
      </c>
      <c r="G6" s="11"/>
      <c r="H6" s="11">
        <v>449561</v>
      </c>
      <c r="I6" s="11">
        <v>119803</v>
      </c>
      <c r="J6" s="11">
        <v>569364</v>
      </c>
      <c r="K6" s="11">
        <v>1275030</v>
      </c>
      <c r="L6" s="11">
        <v>1253916</v>
      </c>
      <c r="M6" s="11"/>
      <c r="N6" s="11">
        <v>2528946</v>
      </c>
      <c r="O6" s="11"/>
      <c r="P6" s="11">
        <v>1533708</v>
      </c>
      <c r="Q6" s="11"/>
      <c r="R6" s="11">
        <v>1533708</v>
      </c>
      <c r="S6" s="11">
        <v>977962</v>
      </c>
      <c r="T6" s="11"/>
      <c r="U6" s="11">
        <v>396157</v>
      </c>
      <c r="V6" s="11">
        <v>1374119</v>
      </c>
      <c r="W6" s="11">
        <v>6006137</v>
      </c>
      <c r="X6" s="11">
        <v>11497370</v>
      </c>
      <c r="Y6" s="11">
        <v>-5491233</v>
      </c>
      <c r="Z6" s="2">
        <v>-47.76</v>
      </c>
      <c r="AA6" s="15">
        <v>11497370</v>
      </c>
    </row>
    <row r="7" spans="1:27" ht="13.5">
      <c r="A7" s="46" t="s">
        <v>33</v>
      </c>
      <c r="B7" s="47"/>
      <c r="C7" s="9">
        <v>1266809</v>
      </c>
      <c r="D7" s="10"/>
      <c r="E7" s="11">
        <v>3000000</v>
      </c>
      <c r="F7" s="11">
        <v>1600000</v>
      </c>
      <c r="G7" s="11"/>
      <c r="H7" s="11">
        <v>470</v>
      </c>
      <c r="I7" s="11">
        <v>692809</v>
      </c>
      <c r="J7" s="11">
        <v>693279</v>
      </c>
      <c r="K7" s="11"/>
      <c r="L7" s="11">
        <v>477336</v>
      </c>
      <c r="M7" s="11"/>
      <c r="N7" s="11">
        <v>477336</v>
      </c>
      <c r="O7" s="11"/>
      <c r="P7" s="11"/>
      <c r="Q7" s="11"/>
      <c r="R7" s="11"/>
      <c r="S7" s="11"/>
      <c r="T7" s="11"/>
      <c r="U7" s="11">
        <v>593930</v>
      </c>
      <c r="V7" s="11">
        <v>593930</v>
      </c>
      <c r="W7" s="11">
        <v>1764545</v>
      </c>
      <c r="X7" s="11">
        <v>1600000</v>
      </c>
      <c r="Y7" s="11">
        <v>164545</v>
      </c>
      <c r="Z7" s="2">
        <v>10.28</v>
      </c>
      <c r="AA7" s="15">
        <v>1600000</v>
      </c>
    </row>
    <row r="8" spans="1:27" ht="13.5">
      <c r="A8" s="46" t="s">
        <v>34</v>
      </c>
      <c r="B8" s="47"/>
      <c r="C8" s="9">
        <v>1224435</v>
      </c>
      <c r="D8" s="10"/>
      <c r="E8" s="11">
        <v>880330</v>
      </c>
      <c r="F8" s="11">
        <v>1030330</v>
      </c>
      <c r="G8" s="11"/>
      <c r="H8" s="11">
        <v>280715</v>
      </c>
      <c r="I8" s="11">
        <v>251638</v>
      </c>
      <c r="J8" s="11">
        <v>532353</v>
      </c>
      <c r="K8" s="11">
        <v>238909</v>
      </c>
      <c r="L8" s="11"/>
      <c r="M8" s="11"/>
      <c r="N8" s="11">
        <v>238909</v>
      </c>
      <c r="O8" s="11"/>
      <c r="P8" s="11"/>
      <c r="Q8" s="11"/>
      <c r="R8" s="11"/>
      <c r="S8" s="11">
        <v>46129</v>
      </c>
      <c r="T8" s="11"/>
      <c r="U8" s="11"/>
      <c r="V8" s="11">
        <v>46129</v>
      </c>
      <c r="W8" s="11">
        <v>817391</v>
      </c>
      <c r="X8" s="11">
        <v>1030330</v>
      </c>
      <c r="Y8" s="11">
        <v>-212939</v>
      </c>
      <c r="Z8" s="2">
        <v>-20.67</v>
      </c>
      <c r="AA8" s="15">
        <v>1030330</v>
      </c>
    </row>
    <row r="9" spans="1:27" ht="13.5">
      <c r="A9" s="46" t="s">
        <v>35</v>
      </c>
      <c r="B9" s="47"/>
      <c r="C9" s="9">
        <v>2951092</v>
      </c>
      <c r="D9" s="10"/>
      <c r="E9" s="11">
        <v>2951460</v>
      </c>
      <c r="F9" s="11">
        <v>2140000</v>
      </c>
      <c r="G9" s="11"/>
      <c r="H9" s="11">
        <v>708630</v>
      </c>
      <c r="I9" s="11">
        <v>635214</v>
      </c>
      <c r="J9" s="11">
        <v>1343844</v>
      </c>
      <c r="K9" s="11"/>
      <c r="L9" s="11"/>
      <c r="M9" s="11"/>
      <c r="N9" s="11"/>
      <c r="O9" s="11"/>
      <c r="P9" s="11">
        <v>104780</v>
      </c>
      <c r="Q9" s="11"/>
      <c r="R9" s="11">
        <v>104780</v>
      </c>
      <c r="S9" s="11">
        <v>538272</v>
      </c>
      <c r="T9" s="11"/>
      <c r="U9" s="11">
        <v>3605</v>
      </c>
      <c r="V9" s="11">
        <v>541877</v>
      </c>
      <c r="W9" s="11">
        <v>1990501</v>
      </c>
      <c r="X9" s="11">
        <v>2140000</v>
      </c>
      <c r="Y9" s="11">
        <v>-149499</v>
      </c>
      <c r="Z9" s="2">
        <v>-6.99</v>
      </c>
      <c r="AA9" s="15">
        <v>2140000</v>
      </c>
    </row>
    <row r="10" spans="1:27" ht="13.5">
      <c r="A10" s="46" t="s">
        <v>36</v>
      </c>
      <c r="B10" s="47"/>
      <c r="C10" s="9">
        <v>1096758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7817139</v>
      </c>
      <c r="D11" s="50">
        <f t="shared" si="1"/>
        <v>0</v>
      </c>
      <c r="E11" s="51">
        <f t="shared" si="1"/>
        <v>15530370</v>
      </c>
      <c r="F11" s="51">
        <f t="shared" si="1"/>
        <v>16267700</v>
      </c>
      <c r="G11" s="51">
        <f t="shared" si="1"/>
        <v>0</v>
      </c>
      <c r="H11" s="51">
        <f t="shared" si="1"/>
        <v>1439376</v>
      </c>
      <c r="I11" s="51">
        <f t="shared" si="1"/>
        <v>1699464</v>
      </c>
      <c r="J11" s="51">
        <f t="shared" si="1"/>
        <v>3138840</v>
      </c>
      <c r="K11" s="51">
        <f t="shared" si="1"/>
        <v>1513939</v>
      </c>
      <c r="L11" s="51">
        <f t="shared" si="1"/>
        <v>1731252</v>
      </c>
      <c r="M11" s="51">
        <f t="shared" si="1"/>
        <v>0</v>
      </c>
      <c r="N11" s="51">
        <f t="shared" si="1"/>
        <v>3245191</v>
      </c>
      <c r="O11" s="51">
        <f t="shared" si="1"/>
        <v>0</v>
      </c>
      <c r="P11" s="51">
        <f t="shared" si="1"/>
        <v>1638488</v>
      </c>
      <c r="Q11" s="51">
        <f t="shared" si="1"/>
        <v>0</v>
      </c>
      <c r="R11" s="51">
        <f t="shared" si="1"/>
        <v>1638488</v>
      </c>
      <c r="S11" s="51">
        <f t="shared" si="1"/>
        <v>1562363</v>
      </c>
      <c r="T11" s="51">
        <f t="shared" si="1"/>
        <v>0</v>
      </c>
      <c r="U11" s="51">
        <f t="shared" si="1"/>
        <v>993692</v>
      </c>
      <c r="V11" s="51">
        <f t="shared" si="1"/>
        <v>2556055</v>
      </c>
      <c r="W11" s="51">
        <f t="shared" si="1"/>
        <v>10578574</v>
      </c>
      <c r="X11" s="51">
        <f t="shared" si="1"/>
        <v>16267700</v>
      </c>
      <c r="Y11" s="51">
        <f t="shared" si="1"/>
        <v>-5689126</v>
      </c>
      <c r="Z11" s="52">
        <f>+IF(X11&lt;&gt;0,+(Y11/X11)*100,0)</f>
        <v>-34.97191366941854</v>
      </c>
      <c r="AA11" s="53">
        <f>SUM(AA6:AA10)</f>
        <v>16267700</v>
      </c>
    </row>
    <row r="12" spans="1:27" ht="13.5">
      <c r="A12" s="54" t="s">
        <v>38</v>
      </c>
      <c r="B12" s="35"/>
      <c r="C12" s="9">
        <v>3322081</v>
      </c>
      <c r="D12" s="10"/>
      <c r="E12" s="11">
        <v>1167070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238667</v>
      </c>
      <c r="D15" s="10"/>
      <c r="E15" s="11">
        <v>3290000</v>
      </c>
      <c r="F15" s="11">
        <v>3304200</v>
      </c>
      <c r="G15" s="11"/>
      <c r="H15" s="11">
        <v>2804200</v>
      </c>
      <c r="I15" s="11"/>
      <c r="J15" s="11">
        <v>2804200</v>
      </c>
      <c r="K15" s="11"/>
      <c r="L15" s="11"/>
      <c r="M15" s="11"/>
      <c r="N15" s="11"/>
      <c r="O15" s="11"/>
      <c r="P15" s="11">
        <v>31723</v>
      </c>
      <c r="Q15" s="11"/>
      <c r="R15" s="11">
        <v>31723</v>
      </c>
      <c r="S15" s="11">
        <v>21394</v>
      </c>
      <c r="T15" s="11"/>
      <c r="U15" s="11">
        <v>25927</v>
      </c>
      <c r="V15" s="11">
        <v>47321</v>
      </c>
      <c r="W15" s="11">
        <v>2883244</v>
      </c>
      <c r="X15" s="11">
        <v>3304200</v>
      </c>
      <c r="Y15" s="11">
        <v>-420956</v>
      </c>
      <c r="Z15" s="2">
        <v>-12.74</v>
      </c>
      <c r="AA15" s="15">
        <v>3304200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22920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2059750</v>
      </c>
      <c r="N20" s="60">
        <f t="shared" si="2"/>
        <v>2059750</v>
      </c>
      <c r="O20" s="60">
        <f t="shared" si="2"/>
        <v>0</v>
      </c>
      <c r="P20" s="60">
        <f t="shared" si="2"/>
        <v>0</v>
      </c>
      <c r="Q20" s="60">
        <f t="shared" si="2"/>
        <v>641228</v>
      </c>
      <c r="R20" s="60">
        <f t="shared" si="2"/>
        <v>641228</v>
      </c>
      <c r="S20" s="60">
        <f t="shared" si="2"/>
        <v>0</v>
      </c>
      <c r="T20" s="60">
        <f t="shared" si="2"/>
        <v>1427484</v>
      </c>
      <c r="U20" s="60">
        <f t="shared" si="2"/>
        <v>0</v>
      </c>
      <c r="V20" s="60">
        <f t="shared" si="2"/>
        <v>1427484</v>
      </c>
      <c r="W20" s="60">
        <f t="shared" si="2"/>
        <v>4128462</v>
      </c>
      <c r="X20" s="60">
        <f t="shared" si="2"/>
        <v>0</v>
      </c>
      <c r="Y20" s="60">
        <f t="shared" si="2"/>
        <v>4128462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>
        <v>1484380</v>
      </c>
      <c r="N21" s="11">
        <v>1484380</v>
      </c>
      <c r="O21" s="11"/>
      <c r="P21" s="11"/>
      <c r="Q21" s="11">
        <v>547532</v>
      </c>
      <c r="R21" s="11">
        <v>547532</v>
      </c>
      <c r="S21" s="11"/>
      <c r="T21" s="11">
        <v>873985</v>
      </c>
      <c r="U21" s="11"/>
      <c r="V21" s="11">
        <v>873985</v>
      </c>
      <c r="W21" s="11">
        <v>2905897</v>
      </c>
      <c r="X21" s="11"/>
      <c r="Y21" s="11">
        <v>2905897</v>
      </c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>
        <v>575370</v>
      </c>
      <c r="N22" s="11">
        <v>575370</v>
      </c>
      <c r="O22" s="11"/>
      <c r="P22" s="11"/>
      <c r="Q22" s="11"/>
      <c r="R22" s="11"/>
      <c r="S22" s="11"/>
      <c r="T22" s="11">
        <v>466393</v>
      </c>
      <c r="U22" s="11"/>
      <c r="V22" s="11">
        <v>466393</v>
      </c>
      <c r="W22" s="11">
        <v>1041763</v>
      </c>
      <c r="X22" s="11"/>
      <c r="Y22" s="11">
        <v>1041763</v>
      </c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>
        <v>93696</v>
      </c>
      <c r="R23" s="11">
        <v>93696</v>
      </c>
      <c r="S23" s="11"/>
      <c r="T23" s="11"/>
      <c r="U23" s="11"/>
      <c r="V23" s="11"/>
      <c r="W23" s="11">
        <v>93696</v>
      </c>
      <c r="X23" s="11"/>
      <c r="Y23" s="11">
        <v>93696</v>
      </c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>
        <v>77592</v>
      </c>
      <c r="U24" s="11"/>
      <c r="V24" s="11">
        <v>77592</v>
      </c>
      <c r="W24" s="11">
        <v>77592</v>
      </c>
      <c r="X24" s="11"/>
      <c r="Y24" s="11">
        <v>77592</v>
      </c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2059750</v>
      </c>
      <c r="N26" s="51">
        <f t="shared" si="3"/>
        <v>2059750</v>
      </c>
      <c r="O26" s="51">
        <f t="shared" si="3"/>
        <v>0</v>
      </c>
      <c r="P26" s="51">
        <f t="shared" si="3"/>
        <v>0</v>
      </c>
      <c r="Q26" s="51">
        <f t="shared" si="3"/>
        <v>641228</v>
      </c>
      <c r="R26" s="51">
        <f t="shared" si="3"/>
        <v>641228</v>
      </c>
      <c r="S26" s="51">
        <f t="shared" si="3"/>
        <v>0</v>
      </c>
      <c r="T26" s="51">
        <f t="shared" si="3"/>
        <v>1417970</v>
      </c>
      <c r="U26" s="51">
        <f t="shared" si="3"/>
        <v>0</v>
      </c>
      <c r="V26" s="51">
        <f t="shared" si="3"/>
        <v>1417970</v>
      </c>
      <c r="W26" s="51">
        <f t="shared" si="3"/>
        <v>4118948</v>
      </c>
      <c r="X26" s="51">
        <f t="shared" si="3"/>
        <v>0</v>
      </c>
      <c r="Y26" s="51">
        <f t="shared" si="3"/>
        <v>4118948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>
        <v>9514</v>
      </c>
      <c r="U30" s="11"/>
      <c r="V30" s="11">
        <v>9514</v>
      </c>
      <c r="W30" s="11">
        <v>9514</v>
      </c>
      <c r="X30" s="11"/>
      <c r="Y30" s="11">
        <v>9514</v>
      </c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1278045</v>
      </c>
      <c r="D36" s="10">
        <f t="shared" si="4"/>
        <v>0</v>
      </c>
      <c r="E36" s="11">
        <f t="shared" si="4"/>
        <v>8698580</v>
      </c>
      <c r="F36" s="11">
        <f t="shared" si="4"/>
        <v>11497370</v>
      </c>
      <c r="G36" s="11">
        <f t="shared" si="4"/>
        <v>0</v>
      </c>
      <c r="H36" s="11">
        <f t="shared" si="4"/>
        <v>449561</v>
      </c>
      <c r="I36" s="11">
        <f t="shared" si="4"/>
        <v>119803</v>
      </c>
      <c r="J36" s="11">
        <f t="shared" si="4"/>
        <v>569364</v>
      </c>
      <c r="K36" s="11">
        <f t="shared" si="4"/>
        <v>1275030</v>
      </c>
      <c r="L36" s="11">
        <f t="shared" si="4"/>
        <v>1253916</v>
      </c>
      <c r="M36" s="11">
        <f t="shared" si="4"/>
        <v>1484380</v>
      </c>
      <c r="N36" s="11">
        <f t="shared" si="4"/>
        <v>4013326</v>
      </c>
      <c r="O36" s="11">
        <f t="shared" si="4"/>
        <v>0</v>
      </c>
      <c r="P36" s="11">
        <f t="shared" si="4"/>
        <v>1533708</v>
      </c>
      <c r="Q36" s="11">
        <f t="shared" si="4"/>
        <v>547532</v>
      </c>
      <c r="R36" s="11">
        <f t="shared" si="4"/>
        <v>2081240</v>
      </c>
      <c r="S36" s="11">
        <f t="shared" si="4"/>
        <v>977962</v>
      </c>
      <c r="T36" s="11">
        <f t="shared" si="4"/>
        <v>873985</v>
      </c>
      <c r="U36" s="11">
        <f t="shared" si="4"/>
        <v>396157</v>
      </c>
      <c r="V36" s="11">
        <f t="shared" si="4"/>
        <v>2248104</v>
      </c>
      <c r="W36" s="11">
        <f t="shared" si="4"/>
        <v>8912034</v>
      </c>
      <c r="X36" s="11">
        <f t="shared" si="4"/>
        <v>11497370</v>
      </c>
      <c r="Y36" s="11">
        <f t="shared" si="4"/>
        <v>-2585336</v>
      </c>
      <c r="Z36" s="2">
        <f aca="true" t="shared" si="5" ref="Z36:Z49">+IF(X36&lt;&gt;0,+(Y36/X36)*100,0)</f>
        <v>-22.48632513348705</v>
      </c>
      <c r="AA36" s="15">
        <f>AA6+AA21</f>
        <v>11497370</v>
      </c>
    </row>
    <row r="37" spans="1:27" ht="13.5">
      <c r="A37" s="46" t="s">
        <v>33</v>
      </c>
      <c r="B37" s="47"/>
      <c r="C37" s="9">
        <f t="shared" si="4"/>
        <v>1266809</v>
      </c>
      <c r="D37" s="10">
        <f t="shared" si="4"/>
        <v>0</v>
      </c>
      <c r="E37" s="11">
        <f t="shared" si="4"/>
        <v>3000000</v>
      </c>
      <c r="F37" s="11">
        <f t="shared" si="4"/>
        <v>1600000</v>
      </c>
      <c r="G37" s="11">
        <f t="shared" si="4"/>
        <v>0</v>
      </c>
      <c r="H37" s="11">
        <f t="shared" si="4"/>
        <v>470</v>
      </c>
      <c r="I37" s="11">
        <f t="shared" si="4"/>
        <v>692809</v>
      </c>
      <c r="J37" s="11">
        <f t="shared" si="4"/>
        <v>693279</v>
      </c>
      <c r="K37" s="11">
        <f t="shared" si="4"/>
        <v>0</v>
      </c>
      <c r="L37" s="11">
        <f t="shared" si="4"/>
        <v>477336</v>
      </c>
      <c r="M37" s="11">
        <f t="shared" si="4"/>
        <v>575370</v>
      </c>
      <c r="N37" s="11">
        <f t="shared" si="4"/>
        <v>1052706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466393</v>
      </c>
      <c r="U37" s="11">
        <f t="shared" si="4"/>
        <v>593930</v>
      </c>
      <c r="V37" s="11">
        <f t="shared" si="4"/>
        <v>1060323</v>
      </c>
      <c r="W37" s="11">
        <f t="shared" si="4"/>
        <v>2806308</v>
      </c>
      <c r="X37" s="11">
        <f t="shared" si="4"/>
        <v>1600000</v>
      </c>
      <c r="Y37" s="11">
        <f t="shared" si="4"/>
        <v>1206308</v>
      </c>
      <c r="Z37" s="2">
        <f t="shared" si="5"/>
        <v>75.39425</v>
      </c>
      <c r="AA37" s="15">
        <f>AA7+AA22</f>
        <v>1600000</v>
      </c>
    </row>
    <row r="38" spans="1:27" ht="13.5">
      <c r="A38" s="46" t="s">
        <v>34</v>
      </c>
      <c r="B38" s="47"/>
      <c r="C38" s="9">
        <f t="shared" si="4"/>
        <v>1224435</v>
      </c>
      <c r="D38" s="10">
        <f t="shared" si="4"/>
        <v>0</v>
      </c>
      <c r="E38" s="11">
        <f t="shared" si="4"/>
        <v>880330</v>
      </c>
      <c r="F38" s="11">
        <f t="shared" si="4"/>
        <v>1030330</v>
      </c>
      <c r="G38" s="11">
        <f t="shared" si="4"/>
        <v>0</v>
      </c>
      <c r="H38" s="11">
        <f t="shared" si="4"/>
        <v>280715</v>
      </c>
      <c r="I38" s="11">
        <f t="shared" si="4"/>
        <v>251638</v>
      </c>
      <c r="J38" s="11">
        <f t="shared" si="4"/>
        <v>532353</v>
      </c>
      <c r="K38" s="11">
        <f t="shared" si="4"/>
        <v>238909</v>
      </c>
      <c r="L38" s="11">
        <f t="shared" si="4"/>
        <v>0</v>
      </c>
      <c r="M38" s="11">
        <f t="shared" si="4"/>
        <v>0</v>
      </c>
      <c r="N38" s="11">
        <f t="shared" si="4"/>
        <v>238909</v>
      </c>
      <c r="O38" s="11">
        <f t="shared" si="4"/>
        <v>0</v>
      </c>
      <c r="P38" s="11">
        <f t="shared" si="4"/>
        <v>0</v>
      </c>
      <c r="Q38" s="11">
        <f t="shared" si="4"/>
        <v>93696</v>
      </c>
      <c r="R38" s="11">
        <f t="shared" si="4"/>
        <v>93696</v>
      </c>
      <c r="S38" s="11">
        <f t="shared" si="4"/>
        <v>46129</v>
      </c>
      <c r="T38" s="11">
        <f t="shared" si="4"/>
        <v>0</v>
      </c>
      <c r="U38" s="11">
        <f t="shared" si="4"/>
        <v>0</v>
      </c>
      <c r="V38" s="11">
        <f t="shared" si="4"/>
        <v>46129</v>
      </c>
      <c r="W38" s="11">
        <f t="shared" si="4"/>
        <v>911087</v>
      </c>
      <c r="X38" s="11">
        <f t="shared" si="4"/>
        <v>1030330</v>
      </c>
      <c r="Y38" s="11">
        <f t="shared" si="4"/>
        <v>-119243</v>
      </c>
      <c r="Z38" s="2">
        <f t="shared" si="5"/>
        <v>-11.573282346432697</v>
      </c>
      <c r="AA38" s="15">
        <f>AA8+AA23</f>
        <v>1030330</v>
      </c>
    </row>
    <row r="39" spans="1:27" ht="13.5">
      <c r="A39" s="46" t="s">
        <v>35</v>
      </c>
      <c r="B39" s="47"/>
      <c r="C39" s="9">
        <f t="shared" si="4"/>
        <v>2951092</v>
      </c>
      <c r="D39" s="10">
        <f t="shared" si="4"/>
        <v>0</v>
      </c>
      <c r="E39" s="11">
        <f t="shared" si="4"/>
        <v>2951460</v>
      </c>
      <c r="F39" s="11">
        <f t="shared" si="4"/>
        <v>2140000</v>
      </c>
      <c r="G39" s="11">
        <f t="shared" si="4"/>
        <v>0</v>
      </c>
      <c r="H39" s="11">
        <f t="shared" si="4"/>
        <v>708630</v>
      </c>
      <c r="I39" s="11">
        <f t="shared" si="4"/>
        <v>635214</v>
      </c>
      <c r="J39" s="11">
        <f t="shared" si="4"/>
        <v>1343844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104780</v>
      </c>
      <c r="Q39" s="11">
        <f t="shared" si="4"/>
        <v>0</v>
      </c>
      <c r="R39" s="11">
        <f t="shared" si="4"/>
        <v>104780</v>
      </c>
      <c r="S39" s="11">
        <f t="shared" si="4"/>
        <v>538272</v>
      </c>
      <c r="T39" s="11">
        <f t="shared" si="4"/>
        <v>77592</v>
      </c>
      <c r="U39" s="11">
        <f t="shared" si="4"/>
        <v>3605</v>
      </c>
      <c r="V39" s="11">
        <f t="shared" si="4"/>
        <v>619469</v>
      </c>
      <c r="W39" s="11">
        <f t="shared" si="4"/>
        <v>2068093</v>
      </c>
      <c r="X39" s="11">
        <f t="shared" si="4"/>
        <v>2140000</v>
      </c>
      <c r="Y39" s="11">
        <f t="shared" si="4"/>
        <v>-71907</v>
      </c>
      <c r="Z39" s="2">
        <f t="shared" si="5"/>
        <v>-3.360140186915888</v>
      </c>
      <c r="AA39" s="15">
        <f>AA9+AA24</f>
        <v>2140000</v>
      </c>
    </row>
    <row r="40" spans="1:27" ht="13.5">
      <c r="A40" s="46" t="s">
        <v>36</v>
      </c>
      <c r="B40" s="47"/>
      <c r="C40" s="9">
        <f t="shared" si="4"/>
        <v>1096758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7817139</v>
      </c>
      <c r="D41" s="50">
        <f t="shared" si="6"/>
        <v>0</v>
      </c>
      <c r="E41" s="51">
        <f t="shared" si="6"/>
        <v>15530370</v>
      </c>
      <c r="F41" s="51">
        <f t="shared" si="6"/>
        <v>16267700</v>
      </c>
      <c r="G41" s="51">
        <f t="shared" si="6"/>
        <v>0</v>
      </c>
      <c r="H41" s="51">
        <f t="shared" si="6"/>
        <v>1439376</v>
      </c>
      <c r="I41" s="51">
        <f t="shared" si="6"/>
        <v>1699464</v>
      </c>
      <c r="J41" s="51">
        <f t="shared" si="6"/>
        <v>3138840</v>
      </c>
      <c r="K41" s="51">
        <f t="shared" si="6"/>
        <v>1513939</v>
      </c>
      <c r="L41" s="51">
        <f t="shared" si="6"/>
        <v>1731252</v>
      </c>
      <c r="M41" s="51">
        <f t="shared" si="6"/>
        <v>2059750</v>
      </c>
      <c r="N41" s="51">
        <f t="shared" si="6"/>
        <v>5304941</v>
      </c>
      <c r="O41" s="51">
        <f t="shared" si="6"/>
        <v>0</v>
      </c>
      <c r="P41" s="51">
        <f t="shared" si="6"/>
        <v>1638488</v>
      </c>
      <c r="Q41" s="51">
        <f t="shared" si="6"/>
        <v>641228</v>
      </c>
      <c r="R41" s="51">
        <f t="shared" si="6"/>
        <v>2279716</v>
      </c>
      <c r="S41" s="51">
        <f t="shared" si="6"/>
        <v>1562363</v>
      </c>
      <c r="T41" s="51">
        <f t="shared" si="6"/>
        <v>1417970</v>
      </c>
      <c r="U41" s="51">
        <f t="shared" si="6"/>
        <v>993692</v>
      </c>
      <c r="V41" s="51">
        <f t="shared" si="6"/>
        <v>3974025</v>
      </c>
      <c r="W41" s="51">
        <f t="shared" si="6"/>
        <v>14697522</v>
      </c>
      <c r="X41" s="51">
        <f t="shared" si="6"/>
        <v>16267700</v>
      </c>
      <c r="Y41" s="51">
        <f t="shared" si="6"/>
        <v>-1570178</v>
      </c>
      <c r="Z41" s="52">
        <f t="shared" si="5"/>
        <v>-9.65212045956097</v>
      </c>
      <c r="AA41" s="53">
        <f>SUM(AA36:AA40)</f>
        <v>16267700</v>
      </c>
    </row>
    <row r="42" spans="1:27" ht="13.5">
      <c r="A42" s="54" t="s">
        <v>38</v>
      </c>
      <c r="B42" s="35"/>
      <c r="C42" s="65">
        <f aca="true" t="shared" si="7" ref="C42:Y48">C12+C27</f>
        <v>3322081</v>
      </c>
      <c r="D42" s="66">
        <f t="shared" si="7"/>
        <v>0</v>
      </c>
      <c r="E42" s="67">
        <f t="shared" si="7"/>
        <v>1167070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238667</v>
      </c>
      <c r="D45" s="66">
        <f t="shared" si="7"/>
        <v>0</v>
      </c>
      <c r="E45" s="67">
        <f t="shared" si="7"/>
        <v>3290000</v>
      </c>
      <c r="F45" s="67">
        <f t="shared" si="7"/>
        <v>3304200</v>
      </c>
      <c r="G45" s="67">
        <f t="shared" si="7"/>
        <v>0</v>
      </c>
      <c r="H45" s="67">
        <f t="shared" si="7"/>
        <v>2804200</v>
      </c>
      <c r="I45" s="67">
        <f t="shared" si="7"/>
        <v>0</v>
      </c>
      <c r="J45" s="67">
        <f t="shared" si="7"/>
        <v>2804200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31723</v>
      </c>
      <c r="Q45" s="67">
        <f t="shared" si="7"/>
        <v>0</v>
      </c>
      <c r="R45" s="67">
        <f t="shared" si="7"/>
        <v>31723</v>
      </c>
      <c r="S45" s="67">
        <f t="shared" si="7"/>
        <v>21394</v>
      </c>
      <c r="T45" s="67">
        <f t="shared" si="7"/>
        <v>9514</v>
      </c>
      <c r="U45" s="67">
        <f t="shared" si="7"/>
        <v>25927</v>
      </c>
      <c r="V45" s="67">
        <f t="shared" si="7"/>
        <v>56835</v>
      </c>
      <c r="W45" s="67">
        <f t="shared" si="7"/>
        <v>2892758</v>
      </c>
      <c r="X45" s="67">
        <f t="shared" si="7"/>
        <v>3304200</v>
      </c>
      <c r="Y45" s="67">
        <f t="shared" si="7"/>
        <v>-411442</v>
      </c>
      <c r="Z45" s="69">
        <f t="shared" si="5"/>
        <v>-12.452091277767689</v>
      </c>
      <c r="AA45" s="68">
        <f t="shared" si="8"/>
        <v>3304200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22920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11400807</v>
      </c>
      <c r="D49" s="78">
        <f t="shared" si="9"/>
        <v>0</v>
      </c>
      <c r="E49" s="79">
        <f t="shared" si="9"/>
        <v>19987440</v>
      </c>
      <c r="F49" s="79">
        <f t="shared" si="9"/>
        <v>19571900</v>
      </c>
      <c r="G49" s="79">
        <f t="shared" si="9"/>
        <v>0</v>
      </c>
      <c r="H49" s="79">
        <f t="shared" si="9"/>
        <v>4243576</v>
      </c>
      <c r="I49" s="79">
        <f t="shared" si="9"/>
        <v>1699464</v>
      </c>
      <c r="J49" s="79">
        <f t="shared" si="9"/>
        <v>5943040</v>
      </c>
      <c r="K49" s="79">
        <f t="shared" si="9"/>
        <v>1513939</v>
      </c>
      <c r="L49" s="79">
        <f t="shared" si="9"/>
        <v>1731252</v>
      </c>
      <c r="M49" s="79">
        <f t="shared" si="9"/>
        <v>2059750</v>
      </c>
      <c r="N49" s="79">
        <f t="shared" si="9"/>
        <v>5304941</v>
      </c>
      <c r="O49" s="79">
        <f t="shared" si="9"/>
        <v>0</v>
      </c>
      <c r="P49" s="79">
        <f t="shared" si="9"/>
        <v>1670211</v>
      </c>
      <c r="Q49" s="79">
        <f t="shared" si="9"/>
        <v>641228</v>
      </c>
      <c r="R49" s="79">
        <f t="shared" si="9"/>
        <v>2311439</v>
      </c>
      <c r="S49" s="79">
        <f t="shared" si="9"/>
        <v>1583757</v>
      </c>
      <c r="T49" s="79">
        <f t="shared" si="9"/>
        <v>1427484</v>
      </c>
      <c r="U49" s="79">
        <f t="shared" si="9"/>
        <v>1019619</v>
      </c>
      <c r="V49" s="79">
        <f t="shared" si="9"/>
        <v>4030860</v>
      </c>
      <c r="W49" s="79">
        <f t="shared" si="9"/>
        <v>17590280</v>
      </c>
      <c r="X49" s="79">
        <f t="shared" si="9"/>
        <v>19571900</v>
      </c>
      <c r="Y49" s="79">
        <f t="shared" si="9"/>
        <v>-1981620</v>
      </c>
      <c r="Z49" s="80">
        <f t="shared" si="5"/>
        <v>-10.124821810861489</v>
      </c>
      <c r="AA49" s="81">
        <f>SUM(AA41:AA48)</f>
        <v>19571900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1258148</v>
      </c>
      <c r="D51" s="66">
        <f t="shared" si="10"/>
        <v>0</v>
      </c>
      <c r="E51" s="67">
        <f t="shared" si="10"/>
        <v>1907500</v>
      </c>
      <c r="F51" s="67">
        <f t="shared" si="10"/>
        <v>2028500</v>
      </c>
      <c r="G51" s="67">
        <f t="shared" si="10"/>
        <v>7598</v>
      </c>
      <c r="H51" s="67">
        <f t="shared" si="10"/>
        <v>12987</v>
      </c>
      <c r="I51" s="67">
        <f t="shared" si="10"/>
        <v>52317</v>
      </c>
      <c r="J51" s="67">
        <f t="shared" si="10"/>
        <v>72902</v>
      </c>
      <c r="K51" s="67">
        <f t="shared" si="10"/>
        <v>140273</v>
      </c>
      <c r="L51" s="67">
        <f t="shared" si="10"/>
        <v>180434</v>
      </c>
      <c r="M51" s="67">
        <f t="shared" si="10"/>
        <v>42012</v>
      </c>
      <c r="N51" s="67">
        <f t="shared" si="10"/>
        <v>362719</v>
      </c>
      <c r="O51" s="67">
        <f t="shared" si="10"/>
        <v>90046</v>
      </c>
      <c r="P51" s="67">
        <f t="shared" si="10"/>
        <v>151940</v>
      </c>
      <c r="Q51" s="67">
        <f t="shared" si="10"/>
        <v>-88123</v>
      </c>
      <c r="R51" s="67">
        <f t="shared" si="10"/>
        <v>153863</v>
      </c>
      <c r="S51" s="67">
        <f t="shared" si="10"/>
        <v>163686</v>
      </c>
      <c r="T51" s="67">
        <f t="shared" si="10"/>
        <v>48525</v>
      </c>
      <c r="U51" s="67">
        <f t="shared" si="10"/>
        <v>197366</v>
      </c>
      <c r="V51" s="67">
        <f t="shared" si="10"/>
        <v>409577</v>
      </c>
      <c r="W51" s="67">
        <f t="shared" si="10"/>
        <v>999061</v>
      </c>
      <c r="X51" s="67">
        <f t="shared" si="10"/>
        <v>2028500</v>
      </c>
      <c r="Y51" s="67">
        <f t="shared" si="10"/>
        <v>-1029439</v>
      </c>
      <c r="Z51" s="69">
        <f>+IF(X51&lt;&gt;0,+(Y51/X51)*100,0)</f>
        <v>-50.74877988661572</v>
      </c>
      <c r="AA51" s="68">
        <f>SUM(AA57:AA61)</f>
        <v>2028500</v>
      </c>
    </row>
    <row r="52" spans="1:27" ht="13.5">
      <c r="A52" s="84" t="s">
        <v>32</v>
      </c>
      <c r="B52" s="47"/>
      <c r="C52" s="9">
        <v>27740</v>
      </c>
      <c r="D52" s="10"/>
      <c r="E52" s="11">
        <v>30000</v>
      </c>
      <c r="F52" s="11">
        <v>30000</v>
      </c>
      <c r="G52" s="11"/>
      <c r="H52" s="11"/>
      <c r="I52" s="11"/>
      <c r="J52" s="11"/>
      <c r="K52" s="11">
        <v>6000</v>
      </c>
      <c r="L52" s="11">
        <v>9075</v>
      </c>
      <c r="M52" s="11"/>
      <c r="N52" s="11">
        <v>15075</v>
      </c>
      <c r="O52" s="11"/>
      <c r="P52" s="11"/>
      <c r="Q52" s="11"/>
      <c r="R52" s="11"/>
      <c r="S52" s="11"/>
      <c r="T52" s="11"/>
      <c r="U52" s="11"/>
      <c r="V52" s="11"/>
      <c r="W52" s="11">
        <v>15075</v>
      </c>
      <c r="X52" s="11">
        <v>30000</v>
      </c>
      <c r="Y52" s="11">
        <v>-14925</v>
      </c>
      <c r="Z52" s="2">
        <v>-49.75</v>
      </c>
      <c r="AA52" s="15">
        <v>30000</v>
      </c>
    </row>
    <row r="53" spans="1:27" ht="13.5">
      <c r="A53" s="84" t="s">
        <v>33</v>
      </c>
      <c r="B53" s="47"/>
      <c r="C53" s="9">
        <v>246450</v>
      </c>
      <c r="D53" s="10"/>
      <c r="E53" s="11">
        <v>530000</v>
      </c>
      <c r="F53" s="11">
        <v>530000</v>
      </c>
      <c r="G53" s="11"/>
      <c r="H53" s="11">
        <v>33</v>
      </c>
      <c r="I53" s="11">
        <v>748</v>
      </c>
      <c r="J53" s="11">
        <v>781</v>
      </c>
      <c r="K53" s="11">
        <v>14393</v>
      </c>
      <c r="L53" s="11">
        <v>41101</v>
      </c>
      <c r="M53" s="11">
        <v>86</v>
      </c>
      <c r="N53" s="11">
        <v>55580</v>
      </c>
      <c r="O53" s="11"/>
      <c r="P53" s="11">
        <v>3258</v>
      </c>
      <c r="Q53" s="11"/>
      <c r="R53" s="11">
        <v>3258</v>
      </c>
      <c r="S53" s="11"/>
      <c r="T53" s="11">
        <v>2402</v>
      </c>
      <c r="U53" s="11">
        <v>3757</v>
      </c>
      <c r="V53" s="11">
        <v>6159</v>
      </c>
      <c r="W53" s="11">
        <v>65778</v>
      </c>
      <c r="X53" s="11">
        <v>530000</v>
      </c>
      <c r="Y53" s="11">
        <v>-464222</v>
      </c>
      <c r="Z53" s="2">
        <v>-87.59</v>
      </c>
      <c r="AA53" s="15">
        <v>530000</v>
      </c>
    </row>
    <row r="54" spans="1:27" ht="13.5">
      <c r="A54" s="84" t="s">
        <v>34</v>
      </c>
      <c r="B54" s="47"/>
      <c r="C54" s="9">
        <v>297534</v>
      </c>
      <c r="D54" s="10"/>
      <c r="E54" s="11">
        <v>530000</v>
      </c>
      <c r="F54" s="11">
        <v>550000</v>
      </c>
      <c r="G54" s="11">
        <v>3436</v>
      </c>
      <c r="H54" s="11">
        <v>2013</v>
      </c>
      <c r="I54" s="11">
        <v>2316</v>
      </c>
      <c r="J54" s="11">
        <v>7765</v>
      </c>
      <c r="K54" s="11">
        <v>44976</v>
      </c>
      <c r="L54" s="11">
        <v>57412</v>
      </c>
      <c r="M54" s="11">
        <v>1690</v>
      </c>
      <c r="N54" s="11">
        <v>104078</v>
      </c>
      <c r="O54" s="11">
        <v>51503</v>
      </c>
      <c r="P54" s="11">
        <v>95033</v>
      </c>
      <c r="Q54" s="11">
        <v>-93696</v>
      </c>
      <c r="R54" s="11">
        <v>52840</v>
      </c>
      <c r="S54" s="11">
        <v>50096</v>
      </c>
      <c r="T54" s="11">
        <v>7403</v>
      </c>
      <c r="U54" s="11">
        <v>69420</v>
      </c>
      <c r="V54" s="11">
        <v>126919</v>
      </c>
      <c r="W54" s="11">
        <v>291602</v>
      </c>
      <c r="X54" s="11">
        <v>550000</v>
      </c>
      <c r="Y54" s="11">
        <v>-258398</v>
      </c>
      <c r="Z54" s="2">
        <v>-46.98</v>
      </c>
      <c r="AA54" s="15">
        <v>550000</v>
      </c>
    </row>
    <row r="55" spans="1:27" ht="13.5">
      <c r="A55" s="84" t="s">
        <v>35</v>
      </c>
      <c r="B55" s="47"/>
      <c r="C55" s="9">
        <v>3830</v>
      </c>
      <c r="D55" s="10"/>
      <c r="E55" s="11">
        <v>30000</v>
      </c>
      <c r="F55" s="11">
        <v>30000</v>
      </c>
      <c r="G55" s="11"/>
      <c r="H55" s="11">
        <v>1908</v>
      </c>
      <c r="I55" s="11"/>
      <c r="J55" s="11">
        <v>1908</v>
      </c>
      <c r="K55" s="11">
        <v>3117</v>
      </c>
      <c r="L55" s="11">
        <v>16933</v>
      </c>
      <c r="M55" s="11"/>
      <c r="N55" s="11">
        <v>20050</v>
      </c>
      <c r="O55" s="11"/>
      <c r="P55" s="11">
        <v>6114</v>
      </c>
      <c r="Q55" s="11"/>
      <c r="R55" s="11">
        <v>6114</v>
      </c>
      <c r="S55" s="11">
        <v>230</v>
      </c>
      <c r="T55" s="11"/>
      <c r="U55" s="11">
        <v>107</v>
      </c>
      <c r="V55" s="11">
        <v>337</v>
      </c>
      <c r="W55" s="11">
        <v>28409</v>
      </c>
      <c r="X55" s="11">
        <v>30000</v>
      </c>
      <c r="Y55" s="11">
        <v>-1591</v>
      </c>
      <c r="Z55" s="2">
        <v>-5.3</v>
      </c>
      <c r="AA55" s="15">
        <v>30000</v>
      </c>
    </row>
    <row r="56" spans="1:27" ht="13.5">
      <c r="A56" s="84" t="s">
        <v>36</v>
      </c>
      <c r="B56" s="47"/>
      <c r="C56" s="9">
        <v>39557</v>
      </c>
      <c r="D56" s="10"/>
      <c r="E56" s="11"/>
      <c r="F56" s="11"/>
      <c r="G56" s="11"/>
      <c r="H56" s="11">
        <v>117</v>
      </c>
      <c r="I56" s="11">
        <v>11800</v>
      </c>
      <c r="J56" s="11">
        <v>11917</v>
      </c>
      <c r="K56" s="11">
        <v>9946</v>
      </c>
      <c r="L56" s="11">
        <v>696</v>
      </c>
      <c r="M56" s="11">
        <v>7389</v>
      </c>
      <c r="N56" s="11">
        <v>18031</v>
      </c>
      <c r="O56" s="11">
        <v>11831</v>
      </c>
      <c r="P56" s="11"/>
      <c r="Q56" s="11">
        <v>543</v>
      </c>
      <c r="R56" s="11">
        <v>12374</v>
      </c>
      <c r="S56" s="11"/>
      <c r="T56" s="11">
        <v>4495</v>
      </c>
      <c r="U56" s="11">
        <v>1604</v>
      </c>
      <c r="V56" s="11">
        <v>6099</v>
      </c>
      <c r="W56" s="11">
        <v>48421</v>
      </c>
      <c r="X56" s="11"/>
      <c r="Y56" s="11">
        <v>48421</v>
      </c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615111</v>
      </c>
      <c r="D57" s="50">
        <f t="shared" si="11"/>
        <v>0</v>
      </c>
      <c r="E57" s="51">
        <f t="shared" si="11"/>
        <v>1120000</v>
      </c>
      <c r="F57" s="51">
        <f t="shared" si="11"/>
        <v>1140000</v>
      </c>
      <c r="G57" s="51">
        <f t="shared" si="11"/>
        <v>3436</v>
      </c>
      <c r="H57" s="51">
        <f t="shared" si="11"/>
        <v>4071</v>
      </c>
      <c r="I57" s="51">
        <f t="shared" si="11"/>
        <v>14864</v>
      </c>
      <c r="J57" s="51">
        <f t="shared" si="11"/>
        <v>22371</v>
      </c>
      <c r="K57" s="51">
        <f t="shared" si="11"/>
        <v>78432</v>
      </c>
      <c r="L57" s="51">
        <f t="shared" si="11"/>
        <v>125217</v>
      </c>
      <c r="M57" s="51">
        <f t="shared" si="11"/>
        <v>9165</v>
      </c>
      <c r="N57" s="51">
        <f t="shared" si="11"/>
        <v>212814</v>
      </c>
      <c r="O57" s="51">
        <f t="shared" si="11"/>
        <v>63334</v>
      </c>
      <c r="P57" s="51">
        <f t="shared" si="11"/>
        <v>104405</v>
      </c>
      <c r="Q57" s="51">
        <f t="shared" si="11"/>
        <v>-93153</v>
      </c>
      <c r="R57" s="51">
        <f t="shared" si="11"/>
        <v>74586</v>
      </c>
      <c r="S57" s="51">
        <f t="shared" si="11"/>
        <v>50326</v>
      </c>
      <c r="T57" s="51">
        <f t="shared" si="11"/>
        <v>14300</v>
      </c>
      <c r="U57" s="51">
        <f t="shared" si="11"/>
        <v>74888</v>
      </c>
      <c r="V57" s="51">
        <f t="shared" si="11"/>
        <v>139514</v>
      </c>
      <c r="W57" s="51">
        <f t="shared" si="11"/>
        <v>449285</v>
      </c>
      <c r="X57" s="51">
        <f t="shared" si="11"/>
        <v>1140000</v>
      </c>
      <c r="Y57" s="51">
        <f t="shared" si="11"/>
        <v>-690715</v>
      </c>
      <c r="Z57" s="52">
        <f>+IF(X57&lt;&gt;0,+(Y57/X57)*100,0)</f>
        <v>-60.5890350877193</v>
      </c>
      <c r="AA57" s="53">
        <f>SUM(AA52:AA56)</f>
        <v>1140000</v>
      </c>
    </row>
    <row r="58" spans="1:27" ht="13.5">
      <c r="A58" s="86" t="s">
        <v>38</v>
      </c>
      <c r="B58" s="35"/>
      <c r="C58" s="9"/>
      <c r="D58" s="10"/>
      <c r="E58" s="11">
        <v>40000</v>
      </c>
      <c r="F58" s="11">
        <v>50000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50000</v>
      </c>
      <c r="Y58" s="11">
        <v>-50000</v>
      </c>
      <c r="Z58" s="2">
        <v>-100</v>
      </c>
      <c r="AA58" s="15">
        <v>50000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643037</v>
      </c>
      <c r="D61" s="10"/>
      <c r="E61" s="11">
        <v>747500</v>
      </c>
      <c r="F61" s="11">
        <v>838500</v>
      </c>
      <c r="G61" s="11">
        <v>4162</v>
      </c>
      <c r="H61" s="11">
        <v>8916</v>
      </c>
      <c r="I61" s="11">
        <v>37453</v>
      </c>
      <c r="J61" s="11">
        <v>50531</v>
      </c>
      <c r="K61" s="11">
        <v>61841</v>
      </c>
      <c r="L61" s="11">
        <v>55217</v>
      </c>
      <c r="M61" s="11">
        <v>32847</v>
      </c>
      <c r="N61" s="11">
        <v>149905</v>
      </c>
      <c r="O61" s="11">
        <v>26712</v>
      </c>
      <c r="P61" s="11">
        <v>47535</v>
      </c>
      <c r="Q61" s="11">
        <v>5030</v>
      </c>
      <c r="R61" s="11">
        <v>79277</v>
      </c>
      <c r="S61" s="11">
        <v>113360</v>
      </c>
      <c r="T61" s="11">
        <v>34225</v>
      </c>
      <c r="U61" s="11">
        <v>122478</v>
      </c>
      <c r="V61" s="11">
        <v>270063</v>
      </c>
      <c r="W61" s="11">
        <v>549776</v>
      </c>
      <c r="X61" s="11">
        <v>838500</v>
      </c>
      <c r="Y61" s="11">
        <v>-288724</v>
      </c>
      <c r="Z61" s="2">
        <v>-34.43</v>
      </c>
      <c r="AA61" s="15">
        <v>838500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>
        <v>74764</v>
      </c>
      <c r="I66" s="14">
        <v>52316</v>
      </c>
      <c r="J66" s="14">
        <v>127080</v>
      </c>
      <c r="K66" s="14">
        <v>140272</v>
      </c>
      <c r="L66" s="14">
        <v>180433</v>
      </c>
      <c r="M66" s="14">
        <v>48297</v>
      </c>
      <c r="N66" s="14">
        <v>369002</v>
      </c>
      <c r="O66" s="14">
        <v>90045</v>
      </c>
      <c r="P66" s="14">
        <v>88353</v>
      </c>
      <c r="Q66" s="14">
        <v>86378</v>
      </c>
      <c r="R66" s="14">
        <v>264776</v>
      </c>
      <c r="S66" s="14">
        <v>112954</v>
      </c>
      <c r="T66" s="14">
        <v>93105</v>
      </c>
      <c r="U66" s="14">
        <v>184344</v>
      </c>
      <c r="V66" s="14">
        <v>390403</v>
      </c>
      <c r="W66" s="14">
        <v>1151261</v>
      </c>
      <c r="X66" s="14"/>
      <c r="Y66" s="14">
        <v>1151261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1262278</v>
      </c>
      <c r="D68" s="10">
        <v>2027920</v>
      </c>
      <c r="E68" s="11">
        <v>1907500</v>
      </c>
      <c r="F68" s="11">
        <v>2027920</v>
      </c>
      <c r="G68" s="11">
        <v>7598</v>
      </c>
      <c r="H68" s="11"/>
      <c r="I68" s="11"/>
      <c r="J68" s="11">
        <v>7598</v>
      </c>
      <c r="K68" s="11"/>
      <c r="L68" s="11"/>
      <c r="M68" s="11">
        <v>42012</v>
      </c>
      <c r="N68" s="11">
        <v>42012</v>
      </c>
      <c r="O68" s="11">
        <v>593352</v>
      </c>
      <c r="P68" s="11">
        <v>151940</v>
      </c>
      <c r="Q68" s="11">
        <v>-88123</v>
      </c>
      <c r="R68" s="11">
        <v>657169</v>
      </c>
      <c r="S68" s="11">
        <v>163687</v>
      </c>
      <c r="T68" s="11">
        <v>48526</v>
      </c>
      <c r="U68" s="11">
        <v>197366</v>
      </c>
      <c r="V68" s="11">
        <v>409579</v>
      </c>
      <c r="W68" s="11">
        <v>1116358</v>
      </c>
      <c r="X68" s="11">
        <v>2027920</v>
      </c>
      <c r="Y68" s="11">
        <v>-911562</v>
      </c>
      <c r="Z68" s="2">
        <v>-44.95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1262278</v>
      </c>
      <c r="D69" s="78">
        <f t="shared" si="12"/>
        <v>2027920</v>
      </c>
      <c r="E69" s="79">
        <f t="shared" si="12"/>
        <v>1907500</v>
      </c>
      <c r="F69" s="79">
        <f t="shared" si="12"/>
        <v>2027920</v>
      </c>
      <c r="G69" s="79">
        <f t="shared" si="12"/>
        <v>7598</v>
      </c>
      <c r="H69" s="79">
        <f t="shared" si="12"/>
        <v>74764</v>
      </c>
      <c r="I69" s="79">
        <f t="shared" si="12"/>
        <v>52316</v>
      </c>
      <c r="J69" s="79">
        <f t="shared" si="12"/>
        <v>134678</v>
      </c>
      <c r="K69" s="79">
        <f t="shared" si="12"/>
        <v>140272</v>
      </c>
      <c r="L69" s="79">
        <f t="shared" si="12"/>
        <v>180433</v>
      </c>
      <c r="M69" s="79">
        <f t="shared" si="12"/>
        <v>90309</v>
      </c>
      <c r="N69" s="79">
        <f t="shared" si="12"/>
        <v>411014</v>
      </c>
      <c r="O69" s="79">
        <f t="shared" si="12"/>
        <v>683397</v>
      </c>
      <c r="P69" s="79">
        <f t="shared" si="12"/>
        <v>240293</v>
      </c>
      <c r="Q69" s="79">
        <f t="shared" si="12"/>
        <v>-1745</v>
      </c>
      <c r="R69" s="79">
        <f t="shared" si="12"/>
        <v>921945</v>
      </c>
      <c r="S69" s="79">
        <f t="shared" si="12"/>
        <v>276641</v>
      </c>
      <c r="T69" s="79">
        <f t="shared" si="12"/>
        <v>141631</v>
      </c>
      <c r="U69" s="79">
        <f t="shared" si="12"/>
        <v>381710</v>
      </c>
      <c r="V69" s="79">
        <f t="shared" si="12"/>
        <v>799982</v>
      </c>
      <c r="W69" s="79">
        <f t="shared" si="12"/>
        <v>2267619</v>
      </c>
      <c r="X69" s="79">
        <f t="shared" si="12"/>
        <v>2027920</v>
      </c>
      <c r="Y69" s="79">
        <f t="shared" si="12"/>
        <v>239699</v>
      </c>
      <c r="Z69" s="80">
        <f>+IF(X69&lt;&gt;0,+(Y69/X69)*100,0)</f>
        <v>11.819943587518246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3546983</v>
      </c>
      <c r="D5" s="42">
        <f t="shared" si="0"/>
        <v>0</v>
      </c>
      <c r="E5" s="43">
        <f t="shared" si="0"/>
        <v>989000</v>
      </c>
      <c r="F5" s="43">
        <f t="shared" si="0"/>
        <v>2362349</v>
      </c>
      <c r="G5" s="43">
        <f t="shared" si="0"/>
        <v>0</v>
      </c>
      <c r="H5" s="43">
        <f t="shared" si="0"/>
        <v>0</v>
      </c>
      <c r="I5" s="43">
        <f t="shared" si="0"/>
        <v>4704</v>
      </c>
      <c r="J5" s="43">
        <f t="shared" si="0"/>
        <v>4704</v>
      </c>
      <c r="K5" s="43">
        <f t="shared" si="0"/>
        <v>29689</v>
      </c>
      <c r="L5" s="43">
        <f t="shared" si="0"/>
        <v>119299</v>
      </c>
      <c r="M5" s="43">
        <f t="shared" si="0"/>
        <v>0</v>
      </c>
      <c r="N5" s="43">
        <f t="shared" si="0"/>
        <v>148988</v>
      </c>
      <c r="O5" s="43">
        <f t="shared" si="0"/>
        <v>2314</v>
      </c>
      <c r="P5" s="43">
        <f t="shared" si="0"/>
        <v>342</v>
      </c>
      <c r="Q5" s="43">
        <f t="shared" si="0"/>
        <v>133959</v>
      </c>
      <c r="R5" s="43">
        <f t="shared" si="0"/>
        <v>136615</v>
      </c>
      <c r="S5" s="43">
        <f t="shared" si="0"/>
        <v>65593</v>
      </c>
      <c r="T5" s="43">
        <f t="shared" si="0"/>
        <v>298791</v>
      </c>
      <c r="U5" s="43">
        <f t="shared" si="0"/>
        <v>603696</v>
      </c>
      <c r="V5" s="43">
        <f t="shared" si="0"/>
        <v>968080</v>
      </c>
      <c r="W5" s="43">
        <f t="shared" si="0"/>
        <v>1258387</v>
      </c>
      <c r="X5" s="43">
        <f t="shared" si="0"/>
        <v>2362349</v>
      </c>
      <c r="Y5" s="43">
        <f t="shared" si="0"/>
        <v>-1103962</v>
      </c>
      <c r="Z5" s="44">
        <f>+IF(X5&lt;&gt;0,+(Y5/X5)*100,0)</f>
        <v>-46.73153712681742</v>
      </c>
      <c r="AA5" s="45">
        <f>SUM(AA11:AA18)</f>
        <v>2362349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3546983</v>
      </c>
      <c r="D15" s="10"/>
      <c r="E15" s="11">
        <v>989000</v>
      </c>
      <c r="F15" s="11">
        <v>2362349</v>
      </c>
      <c r="G15" s="11"/>
      <c r="H15" s="11"/>
      <c r="I15" s="11">
        <v>4704</v>
      </c>
      <c r="J15" s="11">
        <v>4704</v>
      </c>
      <c r="K15" s="11">
        <v>29689</v>
      </c>
      <c r="L15" s="11">
        <v>119299</v>
      </c>
      <c r="M15" s="11"/>
      <c r="N15" s="11">
        <v>148988</v>
      </c>
      <c r="O15" s="11">
        <v>2314</v>
      </c>
      <c r="P15" s="11">
        <v>342</v>
      </c>
      <c r="Q15" s="11">
        <v>133959</v>
      </c>
      <c r="R15" s="11">
        <v>136615</v>
      </c>
      <c r="S15" s="11">
        <v>65593</v>
      </c>
      <c r="T15" s="11">
        <v>298791</v>
      </c>
      <c r="U15" s="11">
        <v>603696</v>
      </c>
      <c r="V15" s="11">
        <v>968080</v>
      </c>
      <c r="W15" s="11">
        <v>1258387</v>
      </c>
      <c r="X15" s="11">
        <v>2362349</v>
      </c>
      <c r="Y15" s="11">
        <v>-1103962</v>
      </c>
      <c r="Z15" s="2">
        <v>-46.73</v>
      </c>
      <c r="AA15" s="15">
        <v>2362349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165000</v>
      </c>
      <c r="F20" s="60">
        <f t="shared" si="2"/>
        <v>45000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45000</v>
      </c>
      <c r="Y20" s="60">
        <f t="shared" si="2"/>
        <v>-45000</v>
      </c>
      <c r="Z20" s="61">
        <f>+IF(X20&lt;&gt;0,+(Y20/X20)*100,0)</f>
        <v>-100</v>
      </c>
      <c r="AA20" s="62">
        <f>SUM(AA26:AA33)</f>
        <v>45000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165000</v>
      </c>
      <c r="F30" s="11">
        <v>45000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45000</v>
      </c>
      <c r="Y30" s="11">
        <v>-45000</v>
      </c>
      <c r="Z30" s="2">
        <v>-100</v>
      </c>
      <c r="AA30" s="15">
        <v>45000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3546983</v>
      </c>
      <c r="D45" s="66">
        <f t="shared" si="7"/>
        <v>0</v>
      </c>
      <c r="E45" s="67">
        <f t="shared" si="7"/>
        <v>1154000</v>
      </c>
      <c r="F45" s="67">
        <f t="shared" si="7"/>
        <v>2407349</v>
      </c>
      <c r="G45" s="67">
        <f t="shared" si="7"/>
        <v>0</v>
      </c>
      <c r="H45" s="67">
        <f t="shared" si="7"/>
        <v>0</v>
      </c>
      <c r="I45" s="67">
        <f t="shared" si="7"/>
        <v>4704</v>
      </c>
      <c r="J45" s="67">
        <f t="shared" si="7"/>
        <v>4704</v>
      </c>
      <c r="K45" s="67">
        <f t="shared" si="7"/>
        <v>29689</v>
      </c>
      <c r="L45" s="67">
        <f t="shared" si="7"/>
        <v>119299</v>
      </c>
      <c r="M45" s="67">
        <f t="shared" si="7"/>
        <v>0</v>
      </c>
      <c r="N45" s="67">
        <f t="shared" si="7"/>
        <v>148988</v>
      </c>
      <c r="O45" s="67">
        <f t="shared" si="7"/>
        <v>2314</v>
      </c>
      <c r="P45" s="67">
        <f t="shared" si="7"/>
        <v>342</v>
      </c>
      <c r="Q45" s="67">
        <f t="shared" si="7"/>
        <v>133959</v>
      </c>
      <c r="R45" s="67">
        <f t="shared" si="7"/>
        <v>136615</v>
      </c>
      <c r="S45" s="67">
        <f t="shared" si="7"/>
        <v>65593</v>
      </c>
      <c r="T45" s="67">
        <f t="shared" si="7"/>
        <v>298791</v>
      </c>
      <c r="U45" s="67">
        <f t="shared" si="7"/>
        <v>603696</v>
      </c>
      <c r="V45" s="67">
        <f t="shared" si="7"/>
        <v>968080</v>
      </c>
      <c r="W45" s="67">
        <f t="shared" si="7"/>
        <v>1258387</v>
      </c>
      <c r="X45" s="67">
        <f t="shared" si="7"/>
        <v>2407349</v>
      </c>
      <c r="Y45" s="67">
        <f t="shared" si="7"/>
        <v>-1148962</v>
      </c>
      <c r="Z45" s="69">
        <f t="shared" si="5"/>
        <v>-47.72727178319388</v>
      </c>
      <c r="AA45" s="68">
        <f t="shared" si="8"/>
        <v>2407349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3546983</v>
      </c>
      <c r="D49" s="78">
        <f t="shared" si="9"/>
        <v>0</v>
      </c>
      <c r="E49" s="79">
        <f t="shared" si="9"/>
        <v>1154000</v>
      </c>
      <c r="F49" s="79">
        <f t="shared" si="9"/>
        <v>2407349</v>
      </c>
      <c r="G49" s="79">
        <f t="shared" si="9"/>
        <v>0</v>
      </c>
      <c r="H49" s="79">
        <f t="shared" si="9"/>
        <v>0</v>
      </c>
      <c r="I49" s="79">
        <f t="shared" si="9"/>
        <v>4704</v>
      </c>
      <c r="J49" s="79">
        <f t="shared" si="9"/>
        <v>4704</v>
      </c>
      <c r="K49" s="79">
        <f t="shared" si="9"/>
        <v>29689</v>
      </c>
      <c r="L49" s="79">
        <f t="shared" si="9"/>
        <v>119299</v>
      </c>
      <c r="M49" s="79">
        <f t="shared" si="9"/>
        <v>0</v>
      </c>
      <c r="N49" s="79">
        <f t="shared" si="9"/>
        <v>148988</v>
      </c>
      <c r="O49" s="79">
        <f t="shared" si="9"/>
        <v>2314</v>
      </c>
      <c r="P49" s="79">
        <f t="shared" si="9"/>
        <v>342</v>
      </c>
      <c r="Q49" s="79">
        <f t="shared" si="9"/>
        <v>133959</v>
      </c>
      <c r="R49" s="79">
        <f t="shared" si="9"/>
        <v>136615</v>
      </c>
      <c r="S49" s="79">
        <f t="shared" si="9"/>
        <v>65593</v>
      </c>
      <c r="T49" s="79">
        <f t="shared" si="9"/>
        <v>298791</v>
      </c>
      <c r="U49" s="79">
        <f t="shared" si="9"/>
        <v>603696</v>
      </c>
      <c r="V49" s="79">
        <f t="shared" si="9"/>
        <v>968080</v>
      </c>
      <c r="W49" s="79">
        <f t="shared" si="9"/>
        <v>1258387</v>
      </c>
      <c r="X49" s="79">
        <f t="shared" si="9"/>
        <v>2407349</v>
      </c>
      <c r="Y49" s="79">
        <f t="shared" si="9"/>
        <v>-1148962</v>
      </c>
      <c r="Z49" s="80">
        <f t="shared" si="5"/>
        <v>-47.72727178319388</v>
      </c>
      <c r="AA49" s="81">
        <f>SUM(AA41:AA48)</f>
        <v>2407349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662412</v>
      </c>
      <c r="D51" s="66">
        <f t="shared" si="10"/>
        <v>0</v>
      </c>
      <c r="E51" s="67">
        <f t="shared" si="10"/>
        <v>825696</v>
      </c>
      <c r="F51" s="67">
        <f t="shared" si="10"/>
        <v>691380</v>
      </c>
      <c r="G51" s="67">
        <f t="shared" si="10"/>
        <v>27362</v>
      </c>
      <c r="H51" s="67">
        <f t="shared" si="10"/>
        <v>38081</v>
      </c>
      <c r="I51" s="67">
        <f t="shared" si="10"/>
        <v>87761</v>
      </c>
      <c r="J51" s="67">
        <f t="shared" si="10"/>
        <v>153204</v>
      </c>
      <c r="K51" s="67">
        <f t="shared" si="10"/>
        <v>54951</v>
      </c>
      <c r="L51" s="67">
        <f t="shared" si="10"/>
        <v>20402</v>
      </c>
      <c r="M51" s="67">
        <f t="shared" si="10"/>
        <v>0</v>
      </c>
      <c r="N51" s="67">
        <f t="shared" si="10"/>
        <v>75353</v>
      </c>
      <c r="O51" s="67">
        <f t="shared" si="10"/>
        <v>59196</v>
      </c>
      <c r="P51" s="67">
        <f t="shared" si="10"/>
        <v>68584</v>
      </c>
      <c r="Q51" s="67">
        <f t="shared" si="10"/>
        <v>105337</v>
      </c>
      <c r="R51" s="67">
        <f t="shared" si="10"/>
        <v>233117</v>
      </c>
      <c r="S51" s="67">
        <f t="shared" si="10"/>
        <v>60797</v>
      </c>
      <c r="T51" s="67">
        <f t="shared" si="10"/>
        <v>102287</v>
      </c>
      <c r="U51" s="67">
        <f t="shared" si="10"/>
        <v>37777</v>
      </c>
      <c r="V51" s="67">
        <f t="shared" si="10"/>
        <v>200861</v>
      </c>
      <c r="W51" s="67">
        <f t="shared" si="10"/>
        <v>662535</v>
      </c>
      <c r="X51" s="67">
        <f t="shared" si="10"/>
        <v>691380</v>
      </c>
      <c r="Y51" s="67">
        <f t="shared" si="10"/>
        <v>-28845</v>
      </c>
      <c r="Z51" s="69">
        <f>+IF(X51&lt;&gt;0,+(Y51/X51)*100,0)</f>
        <v>-4.172090601405884</v>
      </c>
      <c r="AA51" s="68">
        <f>SUM(AA57:AA61)</f>
        <v>691380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662412</v>
      </c>
      <c r="D61" s="10"/>
      <c r="E61" s="11">
        <v>825696</v>
      </c>
      <c r="F61" s="11">
        <v>691380</v>
      </c>
      <c r="G61" s="11">
        <v>27362</v>
      </c>
      <c r="H61" s="11">
        <v>38081</v>
      </c>
      <c r="I61" s="11">
        <v>87761</v>
      </c>
      <c r="J61" s="11">
        <v>153204</v>
      </c>
      <c r="K61" s="11">
        <v>54951</v>
      </c>
      <c r="L61" s="11">
        <v>20402</v>
      </c>
      <c r="M61" s="11"/>
      <c r="N61" s="11">
        <v>75353</v>
      </c>
      <c r="O61" s="11">
        <v>59196</v>
      </c>
      <c r="P61" s="11">
        <v>68584</v>
      </c>
      <c r="Q61" s="11">
        <v>105337</v>
      </c>
      <c r="R61" s="11">
        <v>233117</v>
      </c>
      <c r="S61" s="11">
        <v>60797</v>
      </c>
      <c r="T61" s="11">
        <v>102287</v>
      </c>
      <c r="U61" s="11">
        <v>37777</v>
      </c>
      <c r="V61" s="11">
        <v>200861</v>
      </c>
      <c r="W61" s="11">
        <v>662535</v>
      </c>
      <c r="X61" s="11">
        <v>691380</v>
      </c>
      <c r="Y61" s="11">
        <v>-28845</v>
      </c>
      <c r="Z61" s="2">
        <v>-4.17</v>
      </c>
      <c r="AA61" s="15">
        <v>691380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707167</v>
      </c>
      <c r="D68" s="10">
        <v>691380</v>
      </c>
      <c r="E68" s="11">
        <v>825696</v>
      </c>
      <c r="F68" s="11">
        <v>691380</v>
      </c>
      <c r="G68" s="11"/>
      <c r="H68" s="11"/>
      <c r="I68" s="11">
        <v>87760</v>
      </c>
      <c r="J68" s="11">
        <v>87760</v>
      </c>
      <c r="K68" s="11">
        <v>48191</v>
      </c>
      <c r="L68" s="11">
        <v>20403</v>
      </c>
      <c r="M68" s="11">
        <v>35043</v>
      </c>
      <c r="N68" s="11">
        <v>103637</v>
      </c>
      <c r="O68" s="11">
        <v>59197</v>
      </c>
      <c r="P68" s="11">
        <v>68586</v>
      </c>
      <c r="Q68" s="11">
        <v>105338</v>
      </c>
      <c r="R68" s="11">
        <v>233121</v>
      </c>
      <c r="S68" s="11">
        <v>60798</v>
      </c>
      <c r="T68" s="11">
        <v>102288</v>
      </c>
      <c r="U68" s="11">
        <v>37777</v>
      </c>
      <c r="V68" s="11">
        <v>200863</v>
      </c>
      <c r="W68" s="11">
        <v>625381</v>
      </c>
      <c r="X68" s="11">
        <v>691380</v>
      </c>
      <c r="Y68" s="11">
        <v>-65999</v>
      </c>
      <c r="Z68" s="2">
        <v>-9.55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707167</v>
      </c>
      <c r="D69" s="78">
        <f t="shared" si="12"/>
        <v>691380</v>
      </c>
      <c r="E69" s="79">
        <f t="shared" si="12"/>
        <v>825696</v>
      </c>
      <c r="F69" s="79">
        <f t="shared" si="12"/>
        <v>691380</v>
      </c>
      <c r="G69" s="79">
        <f t="shared" si="12"/>
        <v>0</v>
      </c>
      <c r="H69" s="79">
        <f t="shared" si="12"/>
        <v>0</v>
      </c>
      <c r="I69" s="79">
        <f t="shared" si="12"/>
        <v>87760</v>
      </c>
      <c r="J69" s="79">
        <f t="shared" si="12"/>
        <v>87760</v>
      </c>
      <c r="K69" s="79">
        <f t="shared" si="12"/>
        <v>48191</v>
      </c>
      <c r="L69" s="79">
        <f t="shared" si="12"/>
        <v>20403</v>
      </c>
      <c r="M69" s="79">
        <f t="shared" si="12"/>
        <v>35043</v>
      </c>
      <c r="N69" s="79">
        <f t="shared" si="12"/>
        <v>103637</v>
      </c>
      <c r="O69" s="79">
        <f t="shared" si="12"/>
        <v>59197</v>
      </c>
      <c r="P69" s="79">
        <f t="shared" si="12"/>
        <v>68586</v>
      </c>
      <c r="Q69" s="79">
        <f t="shared" si="12"/>
        <v>105338</v>
      </c>
      <c r="R69" s="79">
        <f t="shared" si="12"/>
        <v>233121</v>
      </c>
      <c r="S69" s="79">
        <f t="shared" si="12"/>
        <v>60798</v>
      </c>
      <c r="T69" s="79">
        <f t="shared" si="12"/>
        <v>102288</v>
      </c>
      <c r="U69" s="79">
        <f t="shared" si="12"/>
        <v>37777</v>
      </c>
      <c r="V69" s="79">
        <f t="shared" si="12"/>
        <v>200863</v>
      </c>
      <c r="W69" s="79">
        <f t="shared" si="12"/>
        <v>625381</v>
      </c>
      <c r="X69" s="79">
        <f t="shared" si="12"/>
        <v>691380</v>
      </c>
      <c r="Y69" s="79">
        <f t="shared" si="12"/>
        <v>-65999</v>
      </c>
      <c r="Z69" s="80">
        <f>+IF(X69&lt;&gt;0,+(Y69/X69)*100,0)</f>
        <v>-9.54598050276259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12513000</v>
      </c>
      <c r="D5" s="42">
        <f t="shared" si="0"/>
        <v>0</v>
      </c>
      <c r="E5" s="43">
        <f t="shared" si="0"/>
        <v>7155000</v>
      </c>
      <c r="F5" s="43">
        <f t="shared" si="0"/>
        <v>7155000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2293268</v>
      </c>
      <c r="R5" s="43">
        <f t="shared" si="0"/>
        <v>2293268</v>
      </c>
      <c r="S5" s="43">
        <f t="shared" si="0"/>
        <v>1363820</v>
      </c>
      <c r="T5" s="43">
        <f t="shared" si="0"/>
        <v>0</v>
      </c>
      <c r="U5" s="43">
        <f t="shared" si="0"/>
        <v>0</v>
      </c>
      <c r="V5" s="43">
        <f t="shared" si="0"/>
        <v>1363820</v>
      </c>
      <c r="W5" s="43">
        <f t="shared" si="0"/>
        <v>3657088</v>
      </c>
      <c r="X5" s="43">
        <f t="shared" si="0"/>
        <v>7155000</v>
      </c>
      <c r="Y5" s="43">
        <f t="shared" si="0"/>
        <v>-3497912</v>
      </c>
      <c r="Z5" s="44">
        <f>+IF(X5&lt;&gt;0,+(Y5/X5)*100,0)</f>
        <v>-48.88765897973445</v>
      </c>
      <c r="AA5" s="45">
        <f>SUM(AA11:AA18)</f>
        <v>7155000</v>
      </c>
    </row>
    <row r="6" spans="1:27" ht="13.5">
      <c r="A6" s="46" t="s">
        <v>32</v>
      </c>
      <c r="B6" s="47"/>
      <c r="C6" s="9">
        <v>8913000</v>
      </c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>
        <v>1064551</v>
      </c>
      <c r="T6" s="11"/>
      <c r="U6" s="11"/>
      <c r="V6" s="11">
        <v>1064551</v>
      </c>
      <c r="W6" s="11">
        <v>1064551</v>
      </c>
      <c r="X6" s="11"/>
      <c r="Y6" s="11">
        <v>1064551</v>
      </c>
      <c r="Z6" s="2"/>
      <c r="AA6" s="15"/>
    </row>
    <row r="7" spans="1:27" ht="13.5">
      <c r="A7" s="46" t="s">
        <v>33</v>
      </c>
      <c r="B7" s="47"/>
      <c r="C7" s="9">
        <v>1905000</v>
      </c>
      <c r="D7" s="10"/>
      <c r="E7" s="11">
        <v>3100000</v>
      </c>
      <c r="F7" s="11">
        <v>3100000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3100000</v>
      </c>
      <c r="Y7" s="11">
        <v>-3100000</v>
      </c>
      <c r="Z7" s="2">
        <v>-100</v>
      </c>
      <c r="AA7" s="15">
        <v>3100000</v>
      </c>
    </row>
    <row r="8" spans="1:27" ht="13.5">
      <c r="A8" s="46" t="s">
        <v>34</v>
      </c>
      <c r="B8" s="47"/>
      <c r="C8" s="9"/>
      <c r="D8" s="10"/>
      <c r="E8" s="11">
        <v>4055000</v>
      </c>
      <c r="F8" s="11">
        <v>4055000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>
        <v>2293268</v>
      </c>
      <c r="R8" s="11">
        <v>2293268</v>
      </c>
      <c r="S8" s="11">
        <v>100000</v>
      </c>
      <c r="T8" s="11"/>
      <c r="U8" s="11"/>
      <c r="V8" s="11">
        <v>100000</v>
      </c>
      <c r="W8" s="11">
        <v>2393268</v>
      </c>
      <c r="X8" s="11">
        <v>4055000</v>
      </c>
      <c r="Y8" s="11">
        <v>-1661732</v>
      </c>
      <c r="Z8" s="2">
        <v>-40.98</v>
      </c>
      <c r="AA8" s="15">
        <v>4055000</v>
      </c>
    </row>
    <row r="9" spans="1:27" ht="13.5">
      <c r="A9" s="46" t="s">
        <v>35</v>
      </c>
      <c r="B9" s="47"/>
      <c r="C9" s="9">
        <v>620000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1075000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12513000</v>
      </c>
      <c r="D11" s="50">
        <f t="shared" si="1"/>
        <v>0</v>
      </c>
      <c r="E11" s="51">
        <f t="shared" si="1"/>
        <v>7155000</v>
      </c>
      <c r="F11" s="51">
        <f t="shared" si="1"/>
        <v>7155000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2293268</v>
      </c>
      <c r="R11" s="51">
        <f t="shared" si="1"/>
        <v>2293268</v>
      </c>
      <c r="S11" s="51">
        <f t="shared" si="1"/>
        <v>1164551</v>
      </c>
      <c r="T11" s="51">
        <f t="shared" si="1"/>
        <v>0</v>
      </c>
      <c r="U11" s="51">
        <f t="shared" si="1"/>
        <v>0</v>
      </c>
      <c r="V11" s="51">
        <f t="shared" si="1"/>
        <v>1164551</v>
      </c>
      <c r="W11" s="51">
        <f t="shared" si="1"/>
        <v>3457819</v>
      </c>
      <c r="X11" s="51">
        <f t="shared" si="1"/>
        <v>7155000</v>
      </c>
      <c r="Y11" s="51">
        <f t="shared" si="1"/>
        <v>-3697181</v>
      </c>
      <c r="Z11" s="52">
        <f>+IF(X11&lt;&gt;0,+(Y11/X11)*100,0)</f>
        <v>-51.67269042627534</v>
      </c>
      <c r="AA11" s="53">
        <f>SUM(AA6:AA10)</f>
        <v>7155000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>
        <v>199269</v>
      </c>
      <c r="T15" s="11"/>
      <c r="U15" s="11"/>
      <c r="V15" s="11">
        <v>199269</v>
      </c>
      <c r="W15" s="11">
        <v>199269</v>
      </c>
      <c r="X15" s="11"/>
      <c r="Y15" s="11">
        <v>199269</v>
      </c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4000000</v>
      </c>
      <c r="F20" s="60">
        <f t="shared" si="2"/>
        <v>4000000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4000000</v>
      </c>
      <c r="Y20" s="60">
        <f t="shared" si="2"/>
        <v>-4000000</v>
      </c>
      <c r="Z20" s="61">
        <f>+IF(X20&lt;&gt;0,+(Y20/X20)*100,0)</f>
        <v>-100</v>
      </c>
      <c r="AA20" s="62">
        <f>SUM(AA26:AA33)</f>
        <v>4000000</v>
      </c>
    </row>
    <row r="21" spans="1:27" ht="13.5">
      <c r="A21" s="46" t="s">
        <v>32</v>
      </c>
      <c r="B21" s="47"/>
      <c r="C21" s="9"/>
      <c r="D21" s="10"/>
      <c r="E21" s="11">
        <v>4000000</v>
      </c>
      <c r="F21" s="11">
        <v>4000000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4000000</v>
      </c>
      <c r="Y21" s="11">
        <v>-4000000</v>
      </c>
      <c r="Z21" s="2">
        <v>-100</v>
      </c>
      <c r="AA21" s="15">
        <v>4000000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4000000</v>
      </c>
      <c r="F26" s="51">
        <f t="shared" si="3"/>
        <v>4000000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4000000</v>
      </c>
      <c r="Y26" s="51">
        <f t="shared" si="3"/>
        <v>-4000000</v>
      </c>
      <c r="Z26" s="52">
        <f>+IF(X26&lt;&gt;0,+(Y26/X26)*100,0)</f>
        <v>-100</v>
      </c>
      <c r="AA26" s="53">
        <f>SUM(AA21:AA25)</f>
        <v>4000000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8913000</v>
      </c>
      <c r="D36" s="10">
        <f t="shared" si="4"/>
        <v>0</v>
      </c>
      <c r="E36" s="11">
        <f t="shared" si="4"/>
        <v>4000000</v>
      </c>
      <c r="F36" s="11">
        <f t="shared" si="4"/>
        <v>4000000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1064551</v>
      </c>
      <c r="T36" s="11">
        <f t="shared" si="4"/>
        <v>0</v>
      </c>
      <c r="U36" s="11">
        <f t="shared" si="4"/>
        <v>0</v>
      </c>
      <c r="V36" s="11">
        <f t="shared" si="4"/>
        <v>1064551</v>
      </c>
      <c r="W36" s="11">
        <f t="shared" si="4"/>
        <v>1064551</v>
      </c>
      <c r="X36" s="11">
        <f t="shared" si="4"/>
        <v>4000000</v>
      </c>
      <c r="Y36" s="11">
        <f t="shared" si="4"/>
        <v>-2935449</v>
      </c>
      <c r="Z36" s="2">
        <f aca="true" t="shared" si="5" ref="Z36:Z49">+IF(X36&lt;&gt;0,+(Y36/X36)*100,0)</f>
        <v>-73.38622500000001</v>
      </c>
      <c r="AA36" s="15">
        <f>AA6+AA21</f>
        <v>4000000</v>
      </c>
    </row>
    <row r="37" spans="1:27" ht="13.5">
      <c r="A37" s="46" t="s">
        <v>33</v>
      </c>
      <c r="B37" s="47"/>
      <c r="C37" s="9">
        <f t="shared" si="4"/>
        <v>1905000</v>
      </c>
      <c r="D37" s="10">
        <f t="shared" si="4"/>
        <v>0</v>
      </c>
      <c r="E37" s="11">
        <f t="shared" si="4"/>
        <v>3100000</v>
      </c>
      <c r="F37" s="11">
        <f t="shared" si="4"/>
        <v>3100000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3100000</v>
      </c>
      <c r="Y37" s="11">
        <f t="shared" si="4"/>
        <v>-3100000</v>
      </c>
      <c r="Z37" s="2">
        <f t="shared" si="5"/>
        <v>-100</v>
      </c>
      <c r="AA37" s="15">
        <f>AA7+AA22</f>
        <v>3100000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4055000</v>
      </c>
      <c r="F38" s="11">
        <f t="shared" si="4"/>
        <v>4055000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2293268</v>
      </c>
      <c r="R38" s="11">
        <f t="shared" si="4"/>
        <v>2293268</v>
      </c>
      <c r="S38" s="11">
        <f t="shared" si="4"/>
        <v>100000</v>
      </c>
      <c r="T38" s="11">
        <f t="shared" si="4"/>
        <v>0</v>
      </c>
      <c r="U38" s="11">
        <f t="shared" si="4"/>
        <v>0</v>
      </c>
      <c r="V38" s="11">
        <f t="shared" si="4"/>
        <v>100000</v>
      </c>
      <c r="W38" s="11">
        <f t="shared" si="4"/>
        <v>2393268</v>
      </c>
      <c r="X38" s="11">
        <f t="shared" si="4"/>
        <v>4055000</v>
      </c>
      <c r="Y38" s="11">
        <f t="shared" si="4"/>
        <v>-1661732</v>
      </c>
      <c r="Z38" s="2">
        <f t="shared" si="5"/>
        <v>-40.97982737361283</v>
      </c>
      <c r="AA38" s="15">
        <f>AA8+AA23</f>
        <v>4055000</v>
      </c>
    </row>
    <row r="39" spans="1:27" ht="13.5">
      <c r="A39" s="46" t="s">
        <v>35</v>
      </c>
      <c r="B39" s="47"/>
      <c r="C39" s="9">
        <f t="shared" si="4"/>
        <v>620000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1075000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12513000</v>
      </c>
      <c r="D41" s="50">
        <f t="shared" si="6"/>
        <v>0</v>
      </c>
      <c r="E41" s="51">
        <f t="shared" si="6"/>
        <v>11155000</v>
      </c>
      <c r="F41" s="51">
        <f t="shared" si="6"/>
        <v>11155000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2293268</v>
      </c>
      <c r="R41" s="51">
        <f t="shared" si="6"/>
        <v>2293268</v>
      </c>
      <c r="S41" s="51">
        <f t="shared" si="6"/>
        <v>1164551</v>
      </c>
      <c r="T41" s="51">
        <f t="shared" si="6"/>
        <v>0</v>
      </c>
      <c r="U41" s="51">
        <f t="shared" si="6"/>
        <v>0</v>
      </c>
      <c r="V41" s="51">
        <f t="shared" si="6"/>
        <v>1164551</v>
      </c>
      <c r="W41" s="51">
        <f t="shared" si="6"/>
        <v>3457819</v>
      </c>
      <c r="X41" s="51">
        <f t="shared" si="6"/>
        <v>11155000</v>
      </c>
      <c r="Y41" s="51">
        <f t="shared" si="6"/>
        <v>-7697181</v>
      </c>
      <c r="Z41" s="52">
        <f t="shared" si="5"/>
        <v>-69.00207082025997</v>
      </c>
      <c r="AA41" s="53">
        <f>SUM(AA36:AA40)</f>
        <v>11155000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199269</v>
      </c>
      <c r="T45" s="67">
        <f t="shared" si="7"/>
        <v>0</v>
      </c>
      <c r="U45" s="67">
        <f t="shared" si="7"/>
        <v>0</v>
      </c>
      <c r="V45" s="67">
        <f t="shared" si="7"/>
        <v>199269</v>
      </c>
      <c r="W45" s="67">
        <f t="shared" si="7"/>
        <v>199269</v>
      </c>
      <c r="X45" s="67">
        <f t="shared" si="7"/>
        <v>0</v>
      </c>
      <c r="Y45" s="67">
        <f t="shared" si="7"/>
        <v>199269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12513000</v>
      </c>
      <c r="D49" s="78">
        <f t="shared" si="9"/>
        <v>0</v>
      </c>
      <c r="E49" s="79">
        <f t="shared" si="9"/>
        <v>11155000</v>
      </c>
      <c r="F49" s="79">
        <f t="shared" si="9"/>
        <v>11155000</v>
      </c>
      <c r="G49" s="79">
        <f t="shared" si="9"/>
        <v>0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2293268</v>
      </c>
      <c r="R49" s="79">
        <f t="shared" si="9"/>
        <v>2293268</v>
      </c>
      <c r="S49" s="79">
        <f t="shared" si="9"/>
        <v>1363820</v>
      </c>
      <c r="T49" s="79">
        <f t="shared" si="9"/>
        <v>0</v>
      </c>
      <c r="U49" s="79">
        <f t="shared" si="9"/>
        <v>0</v>
      </c>
      <c r="V49" s="79">
        <f t="shared" si="9"/>
        <v>1363820</v>
      </c>
      <c r="W49" s="79">
        <f t="shared" si="9"/>
        <v>3657088</v>
      </c>
      <c r="X49" s="79">
        <f t="shared" si="9"/>
        <v>11155000</v>
      </c>
      <c r="Y49" s="79">
        <f t="shared" si="9"/>
        <v>-7497912</v>
      </c>
      <c r="Z49" s="80">
        <f t="shared" si="5"/>
        <v>-67.21570596145227</v>
      </c>
      <c r="AA49" s="81">
        <f>SUM(AA41:AA48)</f>
        <v>11155000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1402000</v>
      </c>
      <c r="F51" s="67">
        <f t="shared" si="10"/>
        <v>1402000</v>
      </c>
      <c r="G51" s="67">
        <f t="shared" si="10"/>
        <v>0</v>
      </c>
      <c r="H51" s="67">
        <f t="shared" si="10"/>
        <v>126338</v>
      </c>
      <c r="I51" s="67">
        <f t="shared" si="10"/>
        <v>47476</v>
      </c>
      <c r="J51" s="67">
        <f t="shared" si="10"/>
        <v>173814</v>
      </c>
      <c r="K51" s="67">
        <f t="shared" si="10"/>
        <v>103032</v>
      </c>
      <c r="L51" s="67">
        <f t="shared" si="10"/>
        <v>103032</v>
      </c>
      <c r="M51" s="67">
        <f t="shared" si="10"/>
        <v>103032</v>
      </c>
      <c r="N51" s="67">
        <f t="shared" si="10"/>
        <v>309096</v>
      </c>
      <c r="O51" s="67">
        <f t="shared" si="10"/>
        <v>103032</v>
      </c>
      <c r="P51" s="67">
        <f t="shared" si="10"/>
        <v>103032</v>
      </c>
      <c r="Q51" s="67">
        <f t="shared" si="10"/>
        <v>22240</v>
      </c>
      <c r="R51" s="67">
        <f t="shared" si="10"/>
        <v>228304</v>
      </c>
      <c r="S51" s="67">
        <f t="shared" si="10"/>
        <v>30887</v>
      </c>
      <c r="T51" s="67">
        <f t="shared" si="10"/>
        <v>0</v>
      </c>
      <c r="U51" s="67">
        <f t="shared" si="10"/>
        <v>0</v>
      </c>
      <c r="V51" s="67">
        <f t="shared" si="10"/>
        <v>30887</v>
      </c>
      <c r="W51" s="67">
        <f t="shared" si="10"/>
        <v>742101</v>
      </c>
      <c r="X51" s="67">
        <f t="shared" si="10"/>
        <v>1402000</v>
      </c>
      <c r="Y51" s="67">
        <f t="shared" si="10"/>
        <v>-659899</v>
      </c>
      <c r="Z51" s="69">
        <f>+IF(X51&lt;&gt;0,+(Y51/X51)*100,0)</f>
        <v>-47.06840228245363</v>
      </c>
      <c r="AA51" s="68">
        <f>SUM(AA57:AA61)</f>
        <v>1402000</v>
      </c>
    </row>
    <row r="52" spans="1:27" ht="13.5">
      <c r="A52" s="84" t="s">
        <v>32</v>
      </c>
      <c r="B52" s="47"/>
      <c r="C52" s="9"/>
      <c r="D52" s="10"/>
      <c r="E52" s="11">
        <v>350000</v>
      </c>
      <c r="F52" s="11">
        <v>350000</v>
      </c>
      <c r="G52" s="11"/>
      <c r="H52" s="11">
        <v>1105</v>
      </c>
      <c r="I52" s="11">
        <v>516</v>
      </c>
      <c r="J52" s="11">
        <v>1621</v>
      </c>
      <c r="K52" s="11">
        <v>25199</v>
      </c>
      <c r="L52" s="11">
        <v>25199</v>
      </c>
      <c r="M52" s="11">
        <v>25199</v>
      </c>
      <c r="N52" s="11">
        <v>75597</v>
      </c>
      <c r="O52" s="11">
        <v>25199</v>
      </c>
      <c r="P52" s="11">
        <v>25199</v>
      </c>
      <c r="Q52" s="11">
        <v>3300</v>
      </c>
      <c r="R52" s="11">
        <v>53698</v>
      </c>
      <c r="S52" s="11">
        <v>1074</v>
      </c>
      <c r="T52" s="11"/>
      <c r="U52" s="11"/>
      <c r="V52" s="11">
        <v>1074</v>
      </c>
      <c r="W52" s="11">
        <v>131990</v>
      </c>
      <c r="X52" s="11">
        <v>350000</v>
      </c>
      <c r="Y52" s="11">
        <v>-218010</v>
      </c>
      <c r="Z52" s="2">
        <v>-62.29</v>
      </c>
      <c r="AA52" s="15">
        <v>350000</v>
      </c>
    </row>
    <row r="53" spans="1:27" ht="13.5">
      <c r="A53" s="84" t="s">
        <v>33</v>
      </c>
      <c r="B53" s="47"/>
      <c r="C53" s="9"/>
      <c r="D53" s="10"/>
      <c r="E53" s="11">
        <v>171000</v>
      </c>
      <c r="F53" s="11">
        <v>171000</v>
      </c>
      <c r="G53" s="11"/>
      <c r="H53" s="11">
        <v>6091</v>
      </c>
      <c r="I53" s="11">
        <v>1692</v>
      </c>
      <c r="J53" s="11">
        <v>7783</v>
      </c>
      <c r="K53" s="11">
        <v>29015</v>
      </c>
      <c r="L53" s="11">
        <v>29015</v>
      </c>
      <c r="M53" s="11">
        <v>29015</v>
      </c>
      <c r="N53" s="11">
        <v>87045</v>
      </c>
      <c r="O53" s="11">
        <v>29015</v>
      </c>
      <c r="P53" s="11">
        <v>29015</v>
      </c>
      <c r="Q53" s="11">
        <v>223</v>
      </c>
      <c r="R53" s="11">
        <v>58253</v>
      </c>
      <c r="S53" s="11">
        <v>28358</v>
      </c>
      <c r="T53" s="11"/>
      <c r="U53" s="11"/>
      <c r="V53" s="11">
        <v>28358</v>
      </c>
      <c r="W53" s="11">
        <v>181439</v>
      </c>
      <c r="X53" s="11">
        <v>171000</v>
      </c>
      <c r="Y53" s="11">
        <v>10439</v>
      </c>
      <c r="Z53" s="2">
        <v>6.1</v>
      </c>
      <c r="AA53" s="15">
        <v>171000</v>
      </c>
    </row>
    <row r="54" spans="1:27" ht="13.5">
      <c r="A54" s="84" t="s">
        <v>34</v>
      </c>
      <c r="B54" s="47"/>
      <c r="C54" s="9"/>
      <c r="D54" s="10"/>
      <c r="E54" s="11">
        <v>120000</v>
      </c>
      <c r="F54" s="11">
        <v>120000</v>
      </c>
      <c r="G54" s="11"/>
      <c r="H54" s="11">
        <v>14065</v>
      </c>
      <c r="I54" s="11">
        <v>4403</v>
      </c>
      <c r="J54" s="11">
        <v>18468</v>
      </c>
      <c r="K54" s="11">
        <v>350</v>
      </c>
      <c r="L54" s="11">
        <v>350</v>
      </c>
      <c r="M54" s="11">
        <v>350</v>
      </c>
      <c r="N54" s="11">
        <v>1050</v>
      </c>
      <c r="O54" s="11">
        <v>350</v>
      </c>
      <c r="P54" s="11">
        <v>350</v>
      </c>
      <c r="Q54" s="11">
        <v>105</v>
      </c>
      <c r="R54" s="11">
        <v>805</v>
      </c>
      <c r="S54" s="11">
        <v>8321</v>
      </c>
      <c r="T54" s="11"/>
      <c r="U54" s="11"/>
      <c r="V54" s="11">
        <v>8321</v>
      </c>
      <c r="W54" s="11">
        <v>28644</v>
      </c>
      <c r="X54" s="11">
        <v>120000</v>
      </c>
      <c r="Y54" s="11">
        <v>-91356</v>
      </c>
      <c r="Z54" s="2">
        <v>-76.13</v>
      </c>
      <c r="AA54" s="15">
        <v>120000</v>
      </c>
    </row>
    <row r="55" spans="1:27" ht="13.5">
      <c r="A55" s="84" t="s">
        <v>35</v>
      </c>
      <c r="B55" s="47"/>
      <c r="C55" s="9"/>
      <c r="D55" s="10"/>
      <c r="E55" s="11">
        <v>48000</v>
      </c>
      <c r="F55" s="11">
        <v>48000</v>
      </c>
      <c r="G55" s="11"/>
      <c r="H55" s="11">
        <v>8180</v>
      </c>
      <c r="I55" s="11"/>
      <c r="J55" s="11">
        <v>8180</v>
      </c>
      <c r="K55" s="11"/>
      <c r="L55" s="11"/>
      <c r="M55" s="11"/>
      <c r="N55" s="11"/>
      <c r="O55" s="11"/>
      <c r="P55" s="11"/>
      <c r="Q55" s="11">
        <v>47</v>
      </c>
      <c r="R55" s="11">
        <v>47</v>
      </c>
      <c r="S55" s="11">
        <v>508</v>
      </c>
      <c r="T55" s="11"/>
      <c r="U55" s="11"/>
      <c r="V55" s="11">
        <v>508</v>
      </c>
      <c r="W55" s="11">
        <v>8735</v>
      </c>
      <c r="X55" s="11">
        <v>48000</v>
      </c>
      <c r="Y55" s="11">
        <v>-39265</v>
      </c>
      <c r="Z55" s="2">
        <v>-81.8</v>
      </c>
      <c r="AA55" s="15">
        <v>48000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>
        <v>19313</v>
      </c>
      <c r="I56" s="11">
        <v>39702</v>
      </c>
      <c r="J56" s="11">
        <v>59015</v>
      </c>
      <c r="K56" s="11">
        <v>10638</v>
      </c>
      <c r="L56" s="11">
        <v>10638</v>
      </c>
      <c r="M56" s="11">
        <v>10638</v>
      </c>
      <c r="N56" s="11">
        <v>31914</v>
      </c>
      <c r="O56" s="11">
        <v>10638</v>
      </c>
      <c r="P56" s="11">
        <v>10638</v>
      </c>
      <c r="Q56" s="11">
        <v>205</v>
      </c>
      <c r="R56" s="11">
        <v>21481</v>
      </c>
      <c r="S56" s="11">
        <v>740</v>
      </c>
      <c r="T56" s="11"/>
      <c r="U56" s="11"/>
      <c r="V56" s="11">
        <v>740</v>
      </c>
      <c r="W56" s="11">
        <v>113150</v>
      </c>
      <c r="X56" s="11"/>
      <c r="Y56" s="11">
        <v>113150</v>
      </c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689000</v>
      </c>
      <c r="F57" s="51">
        <f t="shared" si="11"/>
        <v>689000</v>
      </c>
      <c r="G57" s="51">
        <f t="shared" si="11"/>
        <v>0</v>
      </c>
      <c r="H57" s="51">
        <f t="shared" si="11"/>
        <v>48754</v>
      </c>
      <c r="I57" s="51">
        <f t="shared" si="11"/>
        <v>46313</v>
      </c>
      <c r="J57" s="51">
        <f t="shared" si="11"/>
        <v>95067</v>
      </c>
      <c r="K57" s="51">
        <f t="shared" si="11"/>
        <v>65202</v>
      </c>
      <c r="L57" s="51">
        <f t="shared" si="11"/>
        <v>65202</v>
      </c>
      <c r="M57" s="51">
        <f t="shared" si="11"/>
        <v>65202</v>
      </c>
      <c r="N57" s="51">
        <f t="shared" si="11"/>
        <v>195606</v>
      </c>
      <c r="O57" s="51">
        <f t="shared" si="11"/>
        <v>65202</v>
      </c>
      <c r="P57" s="51">
        <f t="shared" si="11"/>
        <v>65202</v>
      </c>
      <c r="Q57" s="51">
        <f t="shared" si="11"/>
        <v>3880</v>
      </c>
      <c r="R57" s="51">
        <f t="shared" si="11"/>
        <v>134284</v>
      </c>
      <c r="S57" s="51">
        <f t="shared" si="11"/>
        <v>39001</v>
      </c>
      <c r="T57" s="51">
        <f t="shared" si="11"/>
        <v>0</v>
      </c>
      <c r="U57" s="51">
        <f t="shared" si="11"/>
        <v>0</v>
      </c>
      <c r="V57" s="51">
        <f t="shared" si="11"/>
        <v>39001</v>
      </c>
      <c r="W57" s="51">
        <f t="shared" si="11"/>
        <v>463958</v>
      </c>
      <c r="X57" s="51">
        <f t="shared" si="11"/>
        <v>689000</v>
      </c>
      <c r="Y57" s="51">
        <f t="shared" si="11"/>
        <v>-225042</v>
      </c>
      <c r="Z57" s="52">
        <f>+IF(X57&lt;&gt;0,+(Y57/X57)*100,0)</f>
        <v>-32.66211901306241</v>
      </c>
      <c r="AA57" s="53">
        <f>SUM(AA52:AA56)</f>
        <v>689000</v>
      </c>
    </row>
    <row r="58" spans="1:27" ht="13.5">
      <c r="A58" s="86" t="s">
        <v>38</v>
      </c>
      <c r="B58" s="35"/>
      <c r="C58" s="9"/>
      <c r="D58" s="10"/>
      <c r="E58" s="11">
        <v>36000</v>
      </c>
      <c r="F58" s="11">
        <v>36000</v>
      </c>
      <c r="G58" s="11"/>
      <c r="H58" s="11">
        <v>77184</v>
      </c>
      <c r="I58" s="11">
        <v>1163</v>
      </c>
      <c r="J58" s="11">
        <v>78347</v>
      </c>
      <c r="K58" s="11">
        <v>37830</v>
      </c>
      <c r="L58" s="11">
        <v>37830</v>
      </c>
      <c r="M58" s="11">
        <v>37830</v>
      </c>
      <c r="N58" s="11">
        <v>113490</v>
      </c>
      <c r="O58" s="11">
        <v>37830</v>
      </c>
      <c r="P58" s="11">
        <v>37830</v>
      </c>
      <c r="Q58" s="11"/>
      <c r="R58" s="11">
        <v>75660</v>
      </c>
      <c r="S58" s="11"/>
      <c r="T58" s="11"/>
      <c r="U58" s="11"/>
      <c r="V58" s="11"/>
      <c r="W58" s="11">
        <v>267497</v>
      </c>
      <c r="X58" s="11">
        <v>36000</v>
      </c>
      <c r="Y58" s="11">
        <v>231497</v>
      </c>
      <c r="Z58" s="2">
        <v>643.05</v>
      </c>
      <c r="AA58" s="15">
        <v>36000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677000</v>
      </c>
      <c r="F61" s="11">
        <v>677000</v>
      </c>
      <c r="G61" s="11"/>
      <c r="H61" s="11">
        <v>400</v>
      </c>
      <c r="I61" s="11"/>
      <c r="J61" s="11">
        <v>400</v>
      </c>
      <c r="K61" s="11"/>
      <c r="L61" s="11"/>
      <c r="M61" s="11"/>
      <c r="N61" s="11"/>
      <c r="O61" s="11"/>
      <c r="P61" s="11"/>
      <c r="Q61" s="11">
        <v>18360</v>
      </c>
      <c r="R61" s="11">
        <v>18360</v>
      </c>
      <c r="S61" s="11">
        <v>-8114</v>
      </c>
      <c r="T61" s="11"/>
      <c r="U61" s="11"/>
      <c r="V61" s="11">
        <v>-8114</v>
      </c>
      <c r="W61" s="11">
        <v>10646</v>
      </c>
      <c r="X61" s="11">
        <v>677000</v>
      </c>
      <c r="Y61" s="11">
        <v>-666354</v>
      </c>
      <c r="Z61" s="2">
        <v>-98.43</v>
      </c>
      <c r="AA61" s="15">
        <v>677000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>
        <v>2171010</v>
      </c>
      <c r="N65" s="11">
        <v>2171010</v>
      </c>
      <c r="O65" s="11">
        <v>2450438</v>
      </c>
      <c r="P65" s="11">
        <v>2209528</v>
      </c>
      <c r="Q65" s="11">
        <v>2105885</v>
      </c>
      <c r="R65" s="11">
        <v>6765851</v>
      </c>
      <c r="S65" s="11">
        <v>2240634</v>
      </c>
      <c r="T65" s="11"/>
      <c r="U65" s="11"/>
      <c r="V65" s="11">
        <v>2240634</v>
      </c>
      <c r="W65" s="11">
        <v>11177495</v>
      </c>
      <c r="X65" s="11"/>
      <c r="Y65" s="11">
        <v>11177495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1401600</v>
      </c>
      <c r="F66" s="14"/>
      <c r="G66" s="14">
        <v>213723</v>
      </c>
      <c r="H66" s="14">
        <v>213723</v>
      </c>
      <c r="I66" s="14">
        <v>47476</v>
      </c>
      <c r="J66" s="14">
        <v>474922</v>
      </c>
      <c r="K66" s="14">
        <v>103032</v>
      </c>
      <c r="L66" s="14">
        <v>103032</v>
      </c>
      <c r="M66" s="14"/>
      <c r="N66" s="14">
        <v>206064</v>
      </c>
      <c r="O66" s="14"/>
      <c r="P66" s="14"/>
      <c r="Q66" s="14"/>
      <c r="R66" s="14"/>
      <c r="S66" s="14"/>
      <c r="T66" s="14"/>
      <c r="U66" s="14"/>
      <c r="V66" s="14"/>
      <c r="W66" s="14">
        <v>680986</v>
      </c>
      <c r="X66" s="14"/>
      <c r="Y66" s="14">
        <v>680986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>
        <v>289070</v>
      </c>
      <c r="N67" s="11">
        <v>289070</v>
      </c>
      <c r="O67" s="11">
        <v>94506</v>
      </c>
      <c r="P67" s="11">
        <v>885930</v>
      </c>
      <c r="Q67" s="11">
        <v>470612</v>
      </c>
      <c r="R67" s="11">
        <v>1451048</v>
      </c>
      <c r="S67" s="11">
        <v>232277</v>
      </c>
      <c r="T67" s="11"/>
      <c r="U67" s="11"/>
      <c r="V67" s="11">
        <v>232277</v>
      </c>
      <c r="W67" s="11">
        <v>1972395</v>
      </c>
      <c r="X67" s="11"/>
      <c r="Y67" s="11">
        <v>1972395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>
        <v>2742849</v>
      </c>
      <c r="N68" s="11">
        <v>2742849</v>
      </c>
      <c r="O68" s="11">
        <v>390583</v>
      </c>
      <c r="P68" s="11">
        <v>1190780</v>
      </c>
      <c r="Q68" s="11">
        <v>159287</v>
      </c>
      <c r="R68" s="11">
        <v>1740650</v>
      </c>
      <c r="S68" s="11">
        <v>1516641</v>
      </c>
      <c r="T68" s="11"/>
      <c r="U68" s="11"/>
      <c r="V68" s="11">
        <v>1516641</v>
      </c>
      <c r="W68" s="11">
        <v>6000140</v>
      </c>
      <c r="X68" s="11"/>
      <c r="Y68" s="11">
        <v>6000140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1401600</v>
      </c>
      <c r="F69" s="79">
        <f t="shared" si="12"/>
        <v>0</v>
      </c>
      <c r="G69" s="79">
        <f t="shared" si="12"/>
        <v>213723</v>
      </c>
      <c r="H69" s="79">
        <f t="shared" si="12"/>
        <v>213723</v>
      </c>
      <c r="I69" s="79">
        <f t="shared" si="12"/>
        <v>47476</v>
      </c>
      <c r="J69" s="79">
        <f t="shared" si="12"/>
        <v>474922</v>
      </c>
      <c r="K69" s="79">
        <f t="shared" si="12"/>
        <v>103032</v>
      </c>
      <c r="L69" s="79">
        <f t="shared" si="12"/>
        <v>103032</v>
      </c>
      <c r="M69" s="79">
        <f t="shared" si="12"/>
        <v>5202929</v>
      </c>
      <c r="N69" s="79">
        <f t="shared" si="12"/>
        <v>5408993</v>
      </c>
      <c r="O69" s="79">
        <f t="shared" si="12"/>
        <v>2935527</v>
      </c>
      <c r="P69" s="79">
        <f t="shared" si="12"/>
        <v>4286238</v>
      </c>
      <c r="Q69" s="79">
        <f t="shared" si="12"/>
        <v>2735784</v>
      </c>
      <c r="R69" s="79">
        <f t="shared" si="12"/>
        <v>9957549</v>
      </c>
      <c r="S69" s="79">
        <f t="shared" si="12"/>
        <v>3989552</v>
      </c>
      <c r="T69" s="79">
        <f t="shared" si="12"/>
        <v>0</v>
      </c>
      <c r="U69" s="79">
        <f t="shared" si="12"/>
        <v>0</v>
      </c>
      <c r="V69" s="79">
        <f t="shared" si="12"/>
        <v>3989552</v>
      </c>
      <c r="W69" s="79">
        <f t="shared" si="12"/>
        <v>19831016</v>
      </c>
      <c r="X69" s="79">
        <f t="shared" si="12"/>
        <v>0</v>
      </c>
      <c r="Y69" s="79">
        <f t="shared" si="12"/>
        <v>19831016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50429037</v>
      </c>
      <c r="D5" s="42">
        <f t="shared" si="0"/>
        <v>0</v>
      </c>
      <c r="E5" s="43">
        <f t="shared" si="0"/>
        <v>40550000</v>
      </c>
      <c r="F5" s="43">
        <f t="shared" si="0"/>
        <v>46841000</v>
      </c>
      <c r="G5" s="43">
        <f t="shared" si="0"/>
        <v>604095</v>
      </c>
      <c r="H5" s="43">
        <f t="shared" si="0"/>
        <v>875994</v>
      </c>
      <c r="I5" s="43">
        <f t="shared" si="0"/>
        <v>1337521</v>
      </c>
      <c r="J5" s="43">
        <f t="shared" si="0"/>
        <v>2817610</v>
      </c>
      <c r="K5" s="43">
        <f t="shared" si="0"/>
        <v>4145762</v>
      </c>
      <c r="L5" s="43">
        <f t="shared" si="0"/>
        <v>672496</v>
      </c>
      <c r="M5" s="43">
        <f t="shared" si="0"/>
        <v>6258491</v>
      </c>
      <c r="N5" s="43">
        <f t="shared" si="0"/>
        <v>11076749</v>
      </c>
      <c r="O5" s="43">
        <f t="shared" si="0"/>
        <v>23418</v>
      </c>
      <c r="P5" s="43">
        <f t="shared" si="0"/>
        <v>540725</v>
      </c>
      <c r="Q5" s="43">
        <f t="shared" si="0"/>
        <v>5096320</v>
      </c>
      <c r="R5" s="43">
        <f t="shared" si="0"/>
        <v>5660463</v>
      </c>
      <c r="S5" s="43">
        <f t="shared" si="0"/>
        <v>5442246</v>
      </c>
      <c r="T5" s="43">
        <f t="shared" si="0"/>
        <v>6885</v>
      </c>
      <c r="U5" s="43">
        <f t="shared" si="0"/>
        <v>3498441</v>
      </c>
      <c r="V5" s="43">
        <f t="shared" si="0"/>
        <v>8947572</v>
      </c>
      <c r="W5" s="43">
        <f t="shared" si="0"/>
        <v>28502394</v>
      </c>
      <c r="X5" s="43">
        <f t="shared" si="0"/>
        <v>46841000</v>
      </c>
      <c r="Y5" s="43">
        <f t="shared" si="0"/>
        <v>-18338606</v>
      </c>
      <c r="Z5" s="44">
        <f>+IF(X5&lt;&gt;0,+(Y5/X5)*100,0)</f>
        <v>-39.15075681561026</v>
      </c>
      <c r="AA5" s="45">
        <f>SUM(AA11:AA18)</f>
        <v>46841000</v>
      </c>
    </row>
    <row r="6" spans="1:27" ht="13.5">
      <c r="A6" s="46" t="s">
        <v>32</v>
      </c>
      <c r="B6" s="47"/>
      <c r="C6" s="9">
        <v>3524337</v>
      </c>
      <c r="D6" s="10"/>
      <c r="E6" s="11">
        <v>6000000</v>
      </c>
      <c r="F6" s="11">
        <v>6641000</v>
      </c>
      <c r="G6" s="11">
        <v>604095</v>
      </c>
      <c r="H6" s="11">
        <v>107815</v>
      </c>
      <c r="I6" s="11">
        <v>97159</v>
      </c>
      <c r="J6" s="11">
        <v>809069</v>
      </c>
      <c r="K6" s="11">
        <v>502946</v>
      </c>
      <c r="L6" s="11">
        <v>56314</v>
      </c>
      <c r="M6" s="11">
        <v>130968</v>
      </c>
      <c r="N6" s="11">
        <v>690228</v>
      </c>
      <c r="O6" s="11">
        <v>23418</v>
      </c>
      <c r="P6" s="11">
        <v>105079</v>
      </c>
      <c r="Q6" s="11">
        <v>56950</v>
      </c>
      <c r="R6" s="11">
        <v>185447</v>
      </c>
      <c r="S6" s="11">
        <v>39270</v>
      </c>
      <c r="T6" s="11">
        <v>18765</v>
      </c>
      <c r="U6" s="11">
        <v>24519</v>
      </c>
      <c r="V6" s="11">
        <v>82554</v>
      </c>
      <c r="W6" s="11">
        <v>1767298</v>
      </c>
      <c r="X6" s="11">
        <v>6641000</v>
      </c>
      <c r="Y6" s="11">
        <v>-4873702</v>
      </c>
      <c r="Z6" s="2">
        <v>-73.39</v>
      </c>
      <c r="AA6" s="15">
        <v>6641000</v>
      </c>
    </row>
    <row r="7" spans="1:27" ht="13.5">
      <c r="A7" s="46" t="s">
        <v>33</v>
      </c>
      <c r="B7" s="47"/>
      <c r="C7" s="9">
        <v>2447224</v>
      </c>
      <c r="D7" s="10"/>
      <c r="E7" s="11">
        <v>1500000</v>
      </c>
      <c r="F7" s="11">
        <v>1500000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1500000</v>
      </c>
      <c r="Y7" s="11">
        <v>-1500000</v>
      </c>
      <c r="Z7" s="2">
        <v>-100</v>
      </c>
      <c r="AA7" s="15">
        <v>1500000</v>
      </c>
    </row>
    <row r="8" spans="1:27" ht="13.5">
      <c r="A8" s="46" t="s">
        <v>34</v>
      </c>
      <c r="B8" s="47"/>
      <c r="C8" s="9">
        <v>43213512</v>
      </c>
      <c r="D8" s="10"/>
      <c r="E8" s="11">
        <v>31500000</v>
      </c>
      <c r="F8" s="11">
        <v>33600000</v>
      </c>
      <c r="G8" s="11"/>
      <c r="H8" s="11">
        <v>768179</v>
      </c>
      <c r="I8" s="11">
        <v>9760</v>
      </c>
      <c r="J8" s="11">
        <v>777939</v>
      </c>
      <c r="K8" s="11">
        <v>3087019</v>
      </c>
      <c r="L8" s="11">
        <v>295396</v>
      </c>
      <c r="M8" s="11">
        <v>5880371</v>
      </c>
      <c r="N8" s="11">
        <v>9262786</v>
      </c>
      <c r="O8" s="11"/>
      <c r="P8" s="11">
        <v>435646</v>
      </c>
      <c r="Q8" s="11">
        <v>5039370</v>
      </c>
      <c r="R8" s="11">
        <v>5475016</v>
      </c>
      <c r="S8" s="11">
        <v>5402976</v>
      </c>
      <c r="T8" s="11">
        <v>-11880</v>
      </c>
      <c r="U8" s="11">
        <v>3189293</v>
      </c>
      <c r="V8" s="11">
        <v>8580389</v>
      </c>
      <c r="W8" s="11">
        <v>24096130</v>
      </c>
      <c r="X8" s="11">
        <v>33600000</v>
      </c>
      <c r="Y8" s="11">
        <v>-9503870</v>
      </c>
      <c r="Z8" s="2">
        <v>-28.29</v>
      </c>
      <c r="AA8" s="15">
        <v>33600000</v>
      </c>
    </row>
    <row r="9" spans="1:27" ht="13.5">
      <c r="A9" s="46" t="s">
        <v>35</v>
      </c>
      <c r="B9" s="47"/>
      <c r="C9" s="9">
        <v>50362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>
        <v>1230602</v>
      </c>
      <c r="J10" s="11">
        <v>1230602</v>
      </c>
      <c r="K10" s="11">
        <v>385082</v>
      </c>
      <c r="L10" s="11">
        <v>320786</v>
      </c>
      <c r="M10" s="11">
        <v>247152</v>
      </c>
      <c r="N10" s="11">
        <v>953020</v>
      </c>
      <c r="O10" s="11"/>
      <c r="P10" s="11"/>
      <c r="Q10" s="11"/>
      <c r="R10" s="11"/>
      <c r="S10" s="11"/>
      <c r="T10" s="11"/>
      <c r="U10" s="11">
        <v>184629</v>
      </c>
      <c r="V10" s="11">
        <v>184629</v>
      </c>
      <c r="W10" s="11">
        <v>2368251</v>
      </c>
      <c r="X10" s="11"/>
      <c r="Y10" s="11">
        <v>2368251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49235435</v>
      </c>
      <c r="D11" s="50">
        <f t="shared" si="1"/>
        <v>0</v>
      </c>
      <c r="E11" s="51">
        <f t="shared" si="1"/>
        <v>39000000</v>
      </c>
      <c r="F11" s="51">
        <f t="shared" si="1"/>
        <v>41741000</v>
      </c>
      <c r="G11" s="51">
        <f t="shared" si="1"/>
        <v>604095</v>
      </c>
      <c r="H11" s="51">
        <f t="shared" si="1"/>
        <v>875994</v>
      </c>
      <c r="I11" s="51">
        <f t="shared" si="1"/>
        <v>1337521</v>
      </c>
      <c r="J11" s="51">
        <f t="shared" si="1"/>
        <v>2817610</v>
      </c>
      <c r="K11" s="51">
        <f t="shared" si="1"/>
        <v>3975047</v>
      </c>
      <c r="L11" s="51">
        <f t="shared" si="1"/>
        <v>672496</v>
      </c>
      <c r="M11" s="51">
        <f t="shared" si="1"/>
        <v>6258491</v>
      </c>
      <c r="N11" s="51">
        <f t="shared" si="1"/>
        <v>10906034</v>
      </c>
      <c r="O11" s="51">
        <f t="shared" si="1"/>
        <v>23418</v>
      </c>
      <c r="P11" s="51">
        <f t="shared" si="1"/>
        <v>540725</v>
      </c>
      <c r="Q11" s="51">
        <f t="shared" si="1"/>
        <v>5096320</v>
      </c>
      <c r="R11" s="51">
        <f t="shared" si="1"/>
        <v>5660463</v>
      </c>
      <c r="S11" s="51">
        <f t="shared" si="1"/>
        <v>5442246</v>
      </c>
      <c r="T11" s="51">
        <f t="shared" si="1"/>
        <v>6885</v>
      </c>
      <c r="U11" s="51">
        <f t="shared" si="1"/>
        <v>3398441</v>
      </c>
      <c r="V11" s="51">
        <f t="shared" si="1"/>
        <v>8847572</v>
      </c>
      <c r="W11" s="51">
        <f t="shared" si="1"/>
        <v>28231679</v>
      </c>
      <c r="X11" s="51">
        <f t="shared" si="1"/>
        <v>41741000</v>
      </c>
      <c r="Y11" s="51">
        <f t="shared" si="1"/>
        <v>-13509321</v>
      </c>
      <c r="Z11" s="52">
        <f>+IF(X11&lt;&gt;0,+(Y11/X11)*100,0)</f>
        <v>-32.364631896696295</v>
      </c>
      <c r="AA11" s="53">
        <f>SUM(AA6:AA10)</f>
        <v>41741000</v>
      </c>
    </row>
    <row r="12" spans="1:27" ht="13.5">
      <c r="A12" s="54" t="s">
        <v>38</v>
      </c>
      <c r="B12" s="35"/>
      <c r="C12" s="9">
        <v>333936</v>
      </c>
      <c r="D12" s="10"/>
      <c r="E12" s="11"/>
      <c r="F12" s="11">
        <v>5000000</v>
      </c>
      <c r="G12" s="11"/>
      <c r="H12" s="11"/>
      <c r="I12" s="11"/>
      <c r="J12" s="11"/>
      <c r="K12" s="11">
        <v>170715</v>
      </c>
      <c r="L12" s="11"/>
      <c r="M12" s="11"/>
      <c r="N12" s="11">
        <v>170715</v>
      </c>
      <c r="O12" s="11"/>
      <c r="P12" s="11"/>
      <c r="Q12" s="11"/>
      <c r="R12" s="11"/>
      <c r="S12" s="11"/>
      <c r="T12" s="11"/>
      <c r="U12" s="11"/>
      <c r="V12" s="11"/>
      <c r="W12" s="11">
        <v>170715</v>
      </c>
      <c r="X12" s="11">
        <v>5000000</v>
      </c>
      <c r="Y12" s="11">
        <v>-4829285</v>
      </c>
      <c r="Z12" s="2">
        <v>-96.59</v>
      </c>
      <c r="AA12" s="15">
        <v>5000000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859666</v>
      </c>
      <c r="D15" s="10"/>
      <c r="E15" s="11"/>
      <c r="F15" s="11">
        <v>85000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>
        <v>85000</v>
      </c>
      <c r="V15" s="11">
        <v>85000</v>
      </c>
      <c r="W15" s="11">
        <v>85000</v>
      </c>
      <c r="X15" s="11">
        <v>85000</v>
      </c>
      <c r="Y15" s="11"/>
      <c r="Z15" s="2"/>
      <c r="AA15" s="15">
        <v>85000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1550000</v>
      </c>
      <c r="F18" s="18">
        <v>15000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>
        <v>15000</v>
      </c>
      <c r="V18" s="18">
        <v>15000</v>
      </c>
      <c r="W18" s="18">
        <v>15000</v>
      </c>
      <c r="X18" s="18">
        <v>15000</v>
      </c>
      <c r="Y18" s="18"/>
      <c r="Z18" s="3"/>
      <c r="AA18" s="23">
        <v>15000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3524337</v>
      </c>
      <c r="D36" s="10">
        <f t="shared" si="4"/>
        <v>0</v>
      </c>
      <c r="E36" s="11">
        <f t="shared" si="4"/>
        <v>6000000</v>
      </c>
      <c r="F36" s="11">
        <f t="shared" si="4"/>
        <v>6641000</v>
      </c>
      <c r="G36" s="11">
        <f t="shared" si="4"/>
        <v>604095</v>
      </c>
      <c r="H36" s="11">
        <f t="shared" si="4"/>
        <v>107815</v>
      </c>
      <c r="I36" s="11">
        <f t="shared" si="4"/>
        <v>97159</v>
      </c>
      <c r="J36" s="11">
        <f t="shared" si="4"/>
        <v>809069</v>
      </c>
      <c r="K36" s="11">
        <f t="shared" si="4"/>
        <v>502946</v>
      </c>
      <c r="L36" s="11">
        <f t="shared" si="4"/>
        <v>56314</v>
      </c>
      <c r="M36" s="11">
        <f t="shared" si="4"/>
        <v>130968</v>
      </c>
      <c r="N36" s="11">
        <f t="shared" si="4"/>
        <v>690228</v>
      </c>
      <c r="O36" s="11">
        <f t="shared" si="4"/>
        <v>23418</v>
      </c>
      <c r="P36" s="11">
        <f t="shared" si="4"/>
        <v>105079</v>
      </c>
      <c r="Q36" s="11">
        <f t="shared" si="4"/>
        <v>56950</v>
      </c>
      <c r="R36" s="11">
        <f t="shared" si="4"/>
        <v>185447</v>
      </c>
      <c r="S36" s="11">
        <f t="shared" si="4"/>
        <v>39270</v>
      </c>
      <c r="T36" s="11">
        <f t="shared" si="4"/>
        <v>18765</v>
      </c>
      <c r="U36" s="11">
        <f t="shared" si="4"/>
        <v>24519</v>
      </c>
      <c r="V36" s="11">
        <f t="shared" si="4"/>
        <v>82554</v>
      </c>
      <c r="W36" s="11">
        <f t="shared" si="4"/>
        <v>1767298</v>
      </c>
      <c r="X36" s="11">
        <f t="shared" si="4"/>
        <v>6641000</v>
      </c>
      <c r="Y36" s="11">
        <f t="shared" si="4"/>
        <v>-4873702</v>
      </c>
      <c r="Z36" s="2">
        <f aca="true" t="shared" si="5" ref="Z36:Z49">+IF(X36&lt;&gt;0,+(Y36/X36)*100,0)</f>
        <v>-73.38807408522813</v>
      </c>
      <c r="AA36" s="15">
        <f>AA6+AA21</f>
        <v>6641000</v>
      </c>
    </row>
    <row r="37" spans="1:27" ht="13.5">
      <c r="A37" s="46" t="s">
        <v>33</v>
      </c>
      <c r="B37" s="47"/>
      <c r="C37" s="9">
        <f t="shared" si="4"/>
        <v>2447224</v>
      </c>
      <c r="D37" s="10">
        <f t="shared" si="4"/>
        <v>0</v>
      </c>
      <c r="E37" s="11">
        <f t="shared" si="4"/>
        <v>1500000</v>
      </c>
      <c r="F37" s="11">
        <f t="shared" si="4"/>
        <v>1500000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1500000</v>
      </c>
      <c r="Y37" s="11">
        <f t="shared" si="4"/>
        <v>-1500000</v>
      </c>
      <c r="Z37" s="2">
        <f t="shared" si="5"/>
        <v>-100</v>
      </c>
      <c r="AA37" s="15">
        <f>AA7+AA22</f>
        <v>1500000</v>
      </c>
    </row>
    <row r="38" spans="1:27" ht="13.5">
      <c r="A38" s="46" t="s">
        <v>34</v>
      </c>
      <c r="B38" s="47"/>
      <c r="C38" s="9">
        <f t="shared" si="4"/>
        <v>43213512</v>
      </c>
      <c r="D38" s="10">
        <f t="shared" si="4"/>
        <v>0</v>
      </c>
      <c r="E38" s="11">
        <f t="shared" si="4"/>
        <v>31500000</v>
      </c>
      <c r="F38" s="11">
        <f t="shared" si="4"/>
        <v>33600000</v>
      </c>
      <c r="G38" s="11">
        <f t="shared" si="4"/>
        <v>0</v>
      </c>
      <c r="H38" s="11">
        <f t="shared" si="4"/>
        <v>768179</v>
      </c>
      <c r="I38" s="11">
        <f t="shared" si="4"/>
        <v>9760</v>
      </c>
      <c r="J38" s="11">
        <f t="shared" si="4"/>
        <v>777939</v>
      </c>
      <c r="K38" s="11">
        <f t="shared" si="4"/>
        <v>3087019</v>
      </c>
      <c r="L38" s="11">
        <f t="shared" si="4"/>
        <v>295396</v>
      </c>
      <c r="M38" s="11">
        <f t="shared" si="4"/>
        <v>5880371</v>
      </c>
      <c r="N38" s="11">
        <f t="shared" si="4"/>
        <v>9262786</v>
      </c>
      <c r="O38" s="11">
        <f t="shared" si="4"/>
        <v>0</v>
      </c>
      <c r="P38" s="11">
        <f t="shared" si="4"/>
        <v>435646</v>
      </c>
      <c r="Q38" s="11">
        <f t="shared" si="4"/>
        <v>5039370</v>
      </c>
      <c r="R38" s="11">
        <f t="shared" si="4"/>
        <v>5475016</v>
      </c>
      <c r="S38" s="11">
        <f t="shared" si="4"/>
        <v>5402976</v>
      </c>
      <c r="T38" s="11">
        <f t="shared" si="4"/>
        <v>-11880</v>
      </c>
      <c r="U38" s="11">
        <f t="shared" si="4"/>
        <v>3189293</v>
      </c>
      <c r="V38" s="11">
        <f t="shared" si="4"/>
        <v>8580389</v>
      </c>
      <c r="W38" s="11">
        <f t="shared" si="4"/>
        <v>24096130</v>
      </c>
      <c r="X38" s="11">
        <f t="shared" si="4"/>
        <v>33600000</v>
      </c>
      <c r="Y38" s="11">
        <f t="shared" si="4"/>
        <v>-9503870</v>
      </c>
      <c r="Z38" s="2">
        <f t="shared" si="5"/>
        <v>-28.28532738095238</v>
      </c>
      <c r="AA38" s="15">
        <f>AA8+AA23</f>
        <v>33600000</v>
      </c>
    </row>
    <row r="39" spans="1:27" ht="13.5">
      <c r="A39" s="46" t="s">
        <v>35</v>
      </c>
      <c r="B39" s="47"/>
      <c r="C39" s="9">
        <f t="shared" si="4"/>
        <v>50362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1230602</v>
      </c>
      <c r="J40" s="11">
        <f t="shared" si="4"/>
        <v>1230602</v>
      </c>
      <c r="K40" s="11">
        <f t="shared" si="4"/>
        <v>385082</v>
      </c>
      <c r="L40" s="11">
        <f t="shared" si="4"/>
        <v>320786</v>
      </c>
      <c r="M40" s="11">
        <f t="shared" si="4"/>
        <v>247152</v>
      </c>
      <c r="N40" s="11">
        <f t="shared" si="4"/>
        <v>953020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184629</v>
      </c>
      <c r="V40" s="11">
        <f t="shared" si="4"/>
        <v>184629</v>
      </c>
      <c r="W40" s="11">
        <f t="shared" si="4"/>
        <v>2368251</v>
      </c>
      <c r="X40" s="11">
        <f t="shared" si="4"/>
        <v>0</v>
      </c>
      <c r="Y40" s="11">
        <f t="shared" si="4"/>
        <v>2368251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49235435</v>
      </c>
      <c r="D41" s="50">
        <f t="shared" si="6"/>
        <v>0</v>
      </c>
      <c r="E41" s="51">
        <f t="shared" si="6"/>
        <v>39000000</v>
      </c>
      <c r="F41" s="51">
        <f t="shared" si="6"/>
        <v>41741000</v>
      </c>
      <c r="G41" s="51">
        <f t="shared" si="6"/>
        <v>604095</v>
      </c>
      <c r="H41" s="51">
        <f t="shared" si="6"/>
        <v>875994</v>
      </c>
      <c r="I41" s="51">
        <f t="shared" si="6"/>
        <v>1337521</v>
      </c>
      <c r="J41" s="51">
        <f t="shared" si="6"/>
        <v>2817610</v>
      </c>
      <c r="K41" s="51">
        <f t="shared" si="6"/>
        <v>3975047</v>
      </c>
      <c r="L41" s="51">
        <f t="shared" si="6"/>
        <v>672496</v>
      </c>
      <c r="M41" s="51">
        <f t="shared" si="6"/>
        <v>6258491</v>
      </c>
      <c r="N41" s="51">
        <f t="shared" si="6"/>
        <v>10906034</v>
      </c>
      <c r="O41" s="51">
        <f t="shared" si="6"/>
        <v>23418</v>
      </c>
      <c r="P41" s="51">
        <f t="shared" si="6"/>
        <v>540725</v>
      </c>
      <c r="Q41" s="51">
        <f t="shared" si="6"/>
        <v>5096320</v>
      </c>
      <c r="R41" s="51">
        <f t="shared" si="6"/>
        <v>5660463</v>
      </c>
      <c r="S41" s="51">
        <f t="shared" si="6"/>
        <v>5442246</v>
      </c>
      <c r="T41" s="51">
        <f t="shared" si="6"/>
        <v>6885</v>
      </c>
      <c r="U41" s="51">
        <f t="shared" si="6"/>
        <v>3398441</v>
      </c>
      <c r="V41" s="51">
        <f t="shared" si="6"/>
        <v>8847572</v>
      </c>
      <c r="W41" s="51">
        <f t="shared" si="6"/>
        <v>28231679</v>
      </c>
      <c r="X41" s="51">
        <f t="shared" si="6"/>
        <v>41741000</v>
      </c>
      <c r="Y41" s="51">
        <f t="shared" si="6"/>
        <v>-13509321</v>
      </c>
      <c r="Z41" s="52">
        <f t="shared" si="5"/>
        <v>-32.364631896696295</v>
      </c>
      <c r="AA41" s="53">
        <f>SUM(AA36:AA40)</f>
        <v>41741000</v>
      </c>
    </row>
    <row r="42" spans="1:27" ht="13.5">
      <c r="A42" s="54" t="s">
        <v>38</v>
      </c>
      <c r="B42" s="35"/>
      <c r="C42" s="65">
        <f aca="true" t="shared" si="7" ref="C42:Y48">C12+C27</f>
        <v>333936</v>
      </c>
      <c r="D42" s="66">
        <f t="shared" si="7"/>
        <v>0</v>
      </c>
      <c r="E42" s="67">
        <f t="shared" si="7"/>
        <v>0</v>
      </c>
      <c r="F42" s="67">
        <f t="shared" si="7"/>
        <v>5000000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170715</v>
      </c>
      <c r="L42" s="67">
        <f t="shared" si="7"/>
        <v>0</v>
      </c>
      <c r="M42" s="67">
        <f t="shared" si="7"/>
        <v>0</v>
      </c>
      <c r="N42" s="67">
        <f t="shared" si="7"/>
        <v>170715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170715</v>
      </c>
      <c r="X42" s="67">
        <f t="shared" si="7"/>
        <v>5000000</v>
      </c>
      <c r="Y42" s="67">
        <f t="shared" si="7"/>
        <v>-4829285</v>
      </c>
      <c r="Z42" s="69">
        <f t="shared" si="5"/>
        <v>-96.5857</v>
      </c>
      <c r="AA42" s="68">
        <f aca="true" t="shared" si="8" ref="AA42:AA48">AA12+AA27</f>
        <v>5000000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859666</v>
      </c>
      <c r="D45" s="66">
        <f t="shared" si="7"/>
        <v>0</v>
      </c>
      <c r="E45" s="67">
        <f t="shared" si="7"/>
        <v>0</v>
      </c>
      <c r="F45" s="67">
        <f t="shared" si="7"/>
        <v>85000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85000</v>
      </c>
      <c r="V45" s="67">
        <f t="shared" si="7"/>
        <v>85000</v>
      </c>
      <c r="W45" s="67">
        <f t="shared" si="7"/>
        <v>85000</v>
      </c>
      <c r="X45" s="67">
        <f t="shared" si="7"/>
        <v>85000</v>
      </c>
      <c r="Y45" s="67">
        <f t="shared" si="7"/>
        <v>0</v>
      </c>
      <c r="Z45" s="69">
        <f t="shared" si="5"/>
        <v>0</v>
      </c>
      <c r="AA45" s="68">
        <f t="shared" si="8"/>
        <v>85000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1550000</v>
      </c>
      <c r="F48" s="67">
        <f t="shared" si="7"/>
        <v>15000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15000</v>
      </c>
      <c r="V48" s="67">
        <f t="shared" si="7"/>
        <v>15000</v>
      </c>
      <c r="W48" s="67">
        <f t="shared" si="7"/>
        <v>15000</v>
      </c>
      <c r="X48" s="67">
        <f t="shared" si="7"/>
        <v>15000</v>
      </c>
      <c r="Y48" s="67">
        <f t="shared" si="7"/>
        <v>0</v>
      </c>
      <c r="Z48" s="69">
        <f t="shared" si="5"/>
        <v>0</v>
      </c>
      <c r="AA48" s="68">
        <f t="shared" si="8"/>
        <v>15000</v>
      </c>
    </row>
    <row r="49" spans="1:27" ht="13.5">
      <c r="A49" s="75" t="s">
        <v>49</v>
      </c>
      <c r="B49" s="76"/>
      <c r="C49" s="77">
        <f aca="true" t="shared" si="9" ref="C49:Y49">SUM(C41:C48)</f>
        <v>50429037</v>
      </c>
      <c r="D49" s="78">
        <f t="shared" si="9"/>
        <v>0</v>
      </c>
      <c r="E49" s="79">
        <f t="shared" si="9"/>
        <v>40550000</v>
      </c>
      <c r="F49" s="79">
        <f t="shared" si="9"/>
        <v>46841000</v>
      </c>
      <c r="G49" s="79">
        <f t="shared" si="9"/>
        <v>604095</v>
      </c>
      <c r="H49" s="79">
        <f t="shared" si="9"/>
        <v>875994</v>
      </c>
      <c r="I49" s="79">
        <f t="shared" si="9"/>
        <v>1337521</v>
      </c>
      <c r="J49" s="79">
        <f t="shared" si="9"/>
        <v>2817610</v>
      </c>
      <c r="K49" s="79">
        <f t="shared" si="9"/>
        <v>4145762</v>
      </c>
      <c r="L49" s="79">
        <f t="shared" si="9"/>
        <v>672496</v>
      </c>
      <c r="M49" s="79">
        <f t="shared" si="9"/>
        <v>6258491</v>
      </c>
      <c r="N49" s="79">
        <f t="shared" si="9"/>
        <v>11076749</v>
      </c>
      <c r="O49" s="79">
        <f t="shared" si="9"/>
        <v>23418</v>
      </c>
      <c r="P49" s="79">
        <f t="shared" si="9"/>
        <v>540725</v>
      </c>
      <c r="Q49" s="79">
        <f t="shared" si="9"/>
        <v>5096320</v>
      </c>
      <c r="R49" s="79">
        <f t="shared" si="9"/>
        <v>5660463</v>
      </c>
      <c r="S49" s="79">
        <f t="shared" si="9"/>
        <v>5442246</v>
      </c>
      <c r="T49" s="79">
        <f t="shared" si="9"/>
        <v>6885</v>
      </c>
      <c r="U49" s="79">
        <f t="shared" si="9"/>
        <v>3498441</v>
      </c>
      <c r="V49" s="79">
        <f t="shared" si="9"/>
        <v>8947572</v>
      </c>
      <c r="W49" s="79">
        <f t="shared" si="9"/>
        <v>28502394</v>
      </c>
      <c r="X49" s="79">
        <f t="shared" si="9"/>
        <v>46841000</v>
      </c>
      <c r="Y49" s="79">
        <f t="shared" si="9"/>
        <v>-18338606</v>
      </c>
      <c r="Z49" s="80">
        <f t="shared" si="5"/>
        <v>-39.15075681561026</v>
      </c>
      <c r="AA49" s="81">
        <f>SUM(AA41:AA48)</f>
        <v>46841000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2167040</v>
      </c>
      <c r="D51" s="66">
        <f t="shared" si="10"/>
        <v>0</v>
      </c>
      <c r="E51" s="67">
        <f t="shared" si="10"/>
        <v>2275010</v>
      </c>
      <c r="F51" s="67">
        <f t="shared" si="10"/>
        <v>3678255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3678255</v>
      </c>
      <c r="Y51" s="67">
        <f t="shared" si="10"/>
        <v>-3678255</v>
      </c>
      <c r="Z51" s="69">
        <f>+IF(X51&lt;&gt;0,+(Y51/X51)*100,0)</f>
        <v>-100</v>
      </c>
      <c r="AA51" s="68">
        <f>SUM(AA57:AA61)</f>
        <v>3678255</v>
      </c>
    </row>
    <row r="52" spans="1:27" ht="13.5">
      <c r="A52" s="84" t="s">
        <v>32</v>
      </c>
      <c r="B52" s="47"/>
      <c r="C52" s="9">
        <v>10000</v>
      </c>
      <c r="D52" s="10"/>
      <c r="E52" s="11">
        <v>25600</v>
      </c>
      <c r="F52" s="11">
        <v>300000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300000</v>
      </c>
      <c r="Y52" s="11">
        <v>-300000</v>
      </c>
      <c r="Z52" s="2">
        <v>-100</v>
      </c>
      <c r="AA52" s="15">
        <v>300000</v>
      </c>
    </row>
    <row r="53" spans="1:27" ht="13.5">
      <c r="A53" s="84" t="s">
        <v>33</v>
      </c>
      <c r="B53" s="47"/>
      <c r="C53" s="9">
        <v>541000</v>
      </c>
      <c r="D53" s="10"/>
      <c r="E53" s="11">
        <v>621000</v>
      </c>
      <c r="F53" s="11">
        <v>726000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726000</v>
      </c>
      <c r="Y53" s="11">
        <v>-726000</v>
      </c>
      <c r="Z53" s="2">
        <v>-100</v>
      </c>
      <c r="AA53" s="15">
        <v>726000</v>
      </c>
    </row>
    <row r="54" spans="1:27" ht="13.5">
      <c r="A54" s="84" t="s">
        <v>34</v>
      </c>
      <c r="B54" s="47"/>
      <c r="C54" s="9">
        <v>500000</v>
      </c>
      <c r="D54" s="10"/>
      <c r="E54" s="11">
        <v>337080</v>
      </c>
      <c r="F54" s="11">
        <v>337080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337080</v>
      </c>
      <c r="Y54" s="11">
        <v>-337080</v>
      </c>
      <c r="Z54" s="2">
        <v>-100</v>
      </c>
      <c r="AA54" s="15">
        <v>337080</v>
      </c>
    </row>
    <row r="55" spans="1:27" ht="13.5">
      <c r="A55" s="84" t="s">
        <v>35</v>
      </c>
      <c r="B55" s="47"/>
      <c r="C55" s="9">
        <v>90000</v>
      </c>
      <c r="D55" s="10"/>
      <c r="E55" s="11">
        <v>50000</v>
      </c>
      <c r="F55" s="11">
        <v>250000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250000</v>
      </c>
      <c r="Y55" s="11">
        <v>-250000</v>
      </c>
      <c r="Z55" s="2">
        <v>-100</v>
      </c>
      <c r="AA55" s="15">
        <v>250000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1141000</v>
      </c>
      <c r="D57" s="50">
        <f t="shared" si="11"/>
        <v>0</v>
      </c>
      <c r="E57" s="51">
        <f t="shared" si="11"/>
        <v>1033680</v>
      </c>
      <c r="F57" s="51">
        <f t="shared" si="11"/>
        <v>1613080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1613080</v>
      </c>
      <c r="Y57" s="51">
        <f t="shared" si="11"/>
        <v>-1613080</v>
      </c>
      <c r="Z57" s="52">
        <f>+IF(X57&lt;&gt;0,+(Y57/X57)*100,0)</f>
        <v>-100</v>
      </c>
      <c r="AA57" s="53">
        <f>SUM(AA52:AA56)</f>
        <v>1613080</v>
      </c>
    </row>
    <row r="58" spans="1:27" ht="13.5">
      <c r="A58" s="86" t="s">
        <v>38</v>
      </c>
      <c r="B58" s="35"/>
      <c r="C58" s="9">
        <v>95000</v>
      </c>
      <c r="D58" s="10"/>
      <c r="E58" s="11">
        <v>5000</v>
      </c>
      <c r="F58" s="11">
        <v>5000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5000</v>
      </c>
      <c r="Y58" s="11">
        <v>-5000</v>
      </c>
      <c r="Z58" s="2">
        <v>-100</v>
      </c>
      <c r="AA58" s="15">
        <v>5000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931040</v>
      </c>
      <c r="D61" s="10"/>
      <c r="E61" s="11">
        <v>1236330</v>
      </c>
      <c r="F61" s="11">
        <v>2060175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2060175</v>
      </c>
      <c r="Y61" s="11">
        <v>-2060175</v>
      </c>
      <c r="Z61" s="2">
        <v>-100</v>
      </c>
      <c r="AA61" s="15">
        <v>2060175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2167040</v>
      </c>
      <c r="D68" s="10">
        <v>3678255</v>
      </c>
      <c r="E68" s="11">
        <v>2275010</v>
      </c>
      <c r="F68" s="11">
        <v>3678255</v>
      </c>
      <c r="G68" s="11">
        <v>165243</v>
      </c>
      <c r="H68" s="11">
        <v>355136</v>
      </c>
      <c r="I68" s="11">
        <v>720257</v>
      </c>
      <c r="J68" s="11">
        <v>1240636</v>
      </c>
      <c r="K68" s="11">
        <v>187771</v>
      </c>
      <c r="L68" s="11">
        <v>377978</v>
      </c>
      <c r="M68" s="11">
        <v>235329</v>
      </c>
      <c r="N68" s="11">
        <v>801078</v>
      </c>
      <c r="O68" s="11">
        <v>412718</v>
      </c>
      <c r="P68" s="11">
        <v>370405</v>
      </c>
      <c r="Q68" s="11">
        <v>258223</v>
      </c>
      <c r="R68" s="11">
        <v>1041346</v>
      </c>
      <c r="S68" s="11">
        <v>219395</v>
      </c>
      <c r="T68" s="11">
        <v>102635</v>
      </c>
      <c r="U68" s="11">
        <v>245863</v>
      </c>
      <c r="V68" s="11">
        <v>567893</v>
      </c>
      <c r="W68" s="11">
        <v>3650953</v>
      </c>
      <c r="X68" s="11">
        <v>3678255</v>
      </c>
      <c r="Y68" s="11">
        <v>-27302</v>
      </c>
      <c r="Z68" s="2">
        <v>-0.74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2167040</v>
      </c>
      <c r="D69" s="78">
        <f t="shared" si="12"/>
        <v>3678255</v>
      </c>
      <c r="E69" s="79">
        <f t="shared" si="12"/>
        <v>2275010</v>
      </c>
      <c r="F69" s="79">
        <f t="shared" si="12"/>
        <v>3678255</v>
      </c>
      <c r="G69" s="79">
        <f t="shared" si="12"/>
        <v>165243</v>
      </c>
      <c r="H69" s="79">
        <f t="shared" si="12"/>
        <v>355136</v>
      </c>
      <c r="I69" s="79">
        <f t="shared" si="12"/>
        <v>720257</v>
      </c>
      <c r="J69" s="79">
        <f t="shared" si="12"/>
        <v>1240636</v>
      </c>
      <c r="K69" s="79">
        <f t="shared" si="12"/>
        <v>187771</v>
      </c>
      <c r="L69" s="79">
        <f t="shared" si="12"/>
        <v>377978</v>
      </c>
      <c r="M69" s="79">
        <f t="shared" si="12"/>
        <v>235329</v>
      </c>
      <c r="N69" s="79">
        <f t="shared" si="12"/>
        <v>801078</v>
      </c>
      <c r="O69" s="79">
        <f t="shared" si="12"/>
        <v>412718</v>
      </c>
      <c r="P69" s="79">
        <f t="shared" si="12"/>
        <v>370405</v>
      </c>
      <c r="Q69" s="79">
        <f t="shared" si="12"/>
        <v>258223</v>
      </c>
      <c r="R69" s="79">
        <f t="shared" si="12"/>
        <v>1041346</v>
      </c>
      <c r="S69" s="79">
        <f t="shared" si="12"/>
        <v>219395</v>
      </c>
      <c r="T69" s="79">
        <f t="shared" si="12"/>
        <v>102635</v>
      </c>
      <c r="U69" s="79">
        <f t="shared" si="12"/>
        <v>245863</v>
      </c>
      <c r="V69" s="79">
        <f t="shared" si="12"/>
        <v>567893</v>
      </c>
      <c r="W69" s="79">
        <f t="shared" si="12"/>
        <v>3650953</v>
      </c>
      <c r="X69" s="79">
        <f t="shared" si="12"/>
        <v>3678255</v>
      </c>
      <c r="Y69" s="79">
        <f t="shared" si="12"/>
        <v>-27302</v>
      </c>
      <c r="Z69" s="80">
        <f>+IF(X69&lt;&gt;0,+(Y69/X69)*100,0)</f>
        <v>-0.7422541395308373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12298900</v>
      </c>
      <c r="D5" s="42">
        <f t="shared" si="0"/>
        <v>0</v>
      </c>
      <c r="E5" s="43">
        <f t="shared" si="0"/>
        <v>30448000</v>
      </c>
      <c r="F5" s="43">
        <f t="shared" si="0"/>
        <v>13908000</v>
      </c>
      <c r="G5" s="43">
        <f t="shared" si="0"/>
        <v>658256</v>
      </c>
      <c r="H5" s="43">
        <f t="shared" si="0"/>
        <v>494211</v>
      </c>
      <c r="I5" s="43">
        <f t="shared" si="0"/>
        <v>1932242</v>
      </c>
      <c r="J5" s="43">
        <f t="shared" si="0"/>
        <v>3084709</v>
      </c>
      <c r="K5" s="43">
        <f t="shared" si="0"/>
        <v>1560155</v>
      </c>
      <c r="L5" s="43">
        <f t="shared" si="0"/>
        <v>296949</v>
      </c>
      <c r="M5" s="43">
        <f t="shared" si="0"/>
        <v>1137539</v>
      </c>
      <c r="N5" s="43">
        <f t="shared" si="0"/>
        <v>2994643</v>
      </c>
      <c r="O5" s="43">
        <f t="shared" si="0"/>
        <v>270742</v>
      </c>
      <c r="P5" s="43">
        <f t="shared" si="0"/>
        <v>0</v>
      </c>
      <c r="Q5" s="43">
        <f t="shared" si="0"/>
        <v>2626266</v>
      </c>
      <c r="R5" s="43">
        <f t="shared" si="0"/>
        <v>2897008</v>
      </c>
      <c r="S5" s="43">
        <f t="shared" si="0"/>
        <v>1129920</v>
      </c>
      <c r="T5" s="43">
        <f t="shared" si="0"/>
        <v>1236735</v>
      </c>
      <c r="U5" s="43">
        <f t="shared" si="0"/>
        <v>2594721</v>
      </c>
      <c r="V5" s="43">
        <f t="shared" si="0"/>
        <v>4961376</v>
      </c>
      <c r="W5" s="43">
        <f t="shared" si="0"/>
        <v>13937736</v>
      </c>
      <c r="X5" s="43">
        <f t="shared" si="0"/>
        <v>13908000</v>
      </c>
      <c r="Y5" s="43">
        <f t="shared" si="0"/>
        <v>29736</v>
      </c>
      <c r="Z5" s="44">
        <f>+IF(X5&lt;&gt;0,+(Y5/X5)*100,0)</f>
        <v>0.21380500431406385</v>
      </c>
      <c r="AA5" s="45">
        <f>SUM(AA11:AA18)</f>
        <v>13908000</v>
      </c>
    </row>
    <row r="6" spans="1:27" ht="13.5">
      <c r="A6" s="46" t="s">
        <v>32</v>
      </c>
      <c r="B6" s="47"/>
      <c r="C6" s="9">
        <v>10682244</v>
      </c>
      <c r="D6" s="10"/>
      <c r="E6" s="11">
        <v>13808000</v>
      </c>
      <c r="F6" s="11">
        <v>13808000</v>
      </c>
      <c r="G6" s="11">
        <v>658256</v>
      </c>
      <c r="H6" s="11">
        <v>494211</v>
      </c>
      <c r="I6" s="11">
        <v>1932242</v>
      </c>
      <c r="J6" s="11">
        <v>3084709</v>
      </c>
      <c r="K6" s="11">
        <v>1478785</v>
      </c>
      <c r="L6" s="11">
        <v>296949</v>
      </c>
      <c r="M6" s="11">
        <v>1137539</v>
      </c>
      <c r="N6" s="11">
        <v>2913273</v>
      </c>
      <c r="O6" s="11">
        <v>270742</v>
      </c>
      <c r="P6" s="11"/>
      <c r="Q6" s="11"/>
      <c r="R6" s="11">
        <v>270742</v>
      </c>
      <c r="S6" s="11">
        <v>1129920</v>
      </c>
      <c r="T6" s="11">
        <v>1236735</v>
      </c>
      <c r="U6" s="11">
        <v>2594721</v>
      </c>
      <c r="V6" s="11">
        <v>4961376</v>
      </c>
      <c r="W6" s="11">
        <v>11230100</v>
      </c>
      <c r="X6" s="11">
        <v>13808000</v>
      </c>
      <c r="Y6" s="11">
        <v>-2577900</v>
      </c>
      <c r="Z6" s="2">
        <v>-18.67</v>
      </c>
      <c r="AA6" s="15">
        <v>13808000</v>
      </c>
    </row>
    <row r="7" spans="1:27" ht="13.5">
      <c r="A7" s="46" t="s">
        <v>33</v>
      </c>
      <c r="B7" s="47"/>
      <c r="C7" s="9">
        <v>917507</v>
      </c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699149</v>
      </c>
      <c r="D8" s="10"/>
      <c r="E8" s="11">
        <v>16640000</v>
      </c>
      <c r="F8" s="11">
        <v>100000</v>
      </c>
      <c r="G8" s="11"/>
      <c r="H8" s="11"/>
      <c r="I8" s="11"/>
      <c r="J8" s="11"/>
      <c r="K8" s="11">
        <v>81370</v>
      </c>
      <c r="L8" s="11"/>
      <c r="M8" s="11"/>
      <c r="N8" s="11">
        <v>81370</v>
      </c>
      <c r="O8" s="11"/>
      <c r="P8" s="11"/>
      <c r="Q8" s="11"/>
      <c r="R8" s="11"/>
      <c r="S8" s="11"/>
      <c r="T8" s="11"/>
      <c r="U8" s="11"/>
      <c r="V8" s="11"/>
      <c r="W8" s="11">
        <v>81370</v>
      </c>
      <c r="X8" s="11">
        <v>100000</v>
      </c>
      <c r="Y8" s="11">
        <v>-18630</v>
      </c>
      <c r="Z8" s="2">
        <v>-18.63</v>
      </c>
      <c r="AA8" s="15">
        <v>100000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12298900</v>
      </c>
      <c r="D11" s="50">
        <f t="shared" si="1"/>
        <v>0</v>
      </c>
      <c r="E11" s="51">
        <f t="shared" si="1"/>
        <v>30448000</v>
      </c>
      <c r="F11" s="51">
        <f t="shared" si="1"/>
        <v>13908000</v>
      </c>
      <c r="G11" s="51">
        <f t="shared" si="1"/>
        <v>658256</v>
      </c>
      <c r="H11" s="51">
        <f t="shared" si="1"/>
        <v>494211</v>
      </c>
      <c r="I11" s="51">
        <f t="shared" si="1"/>
        <v>1932242</v>
      </c>
      <c r="J11" s="51">
        <f t="shared" si="1"/>
        <v>3084709</v>
      </c>
      <c r="K11" s="51">
        <f t="shared" si="1"/>
        <v>1560155</v>
      </c>
      <c r="L11" s="51">
        <f t="shared" si="1"/>
        <v>296949</v>
      </c>
      <c r="M11" s="51">
        <f t="shared" si="1"/>
        <v>1137539</v>
      </c>
      <c r="N11" s="51">
        <f t="shared" si="1"/>
        <v>2994643</v>
      </c>
      <c r="O11" s="51">
        <f t="shared" si="1"/>
        <v>270742</v>
      </c>
      <c r="P11" s="51">
        <f t="shared" si="1"/>
        <v>0</v>
      </c>
      <c r="Q11" s="51">
        <f t="shared" si="1"/>
        <v>0</v>
      </c>
      <c r="R11" s="51">
        <f t="shared" si="1"/>
        <v>270742</v>
      </c>
      <c r="S11" s="51">
        <f t="shared" si="1"/>
        <v>1129920</v>
      </c>
      <c r="T11" s="51">
        <f t="shared" si="1"/>
        <v>1236735</v>
      </c>
      <c r="U11" s="51">
        <f t="shared" si="1"/>
        <v>2594721</v>
      </c>
      <c r="V11" s="51">
        <f t="shared" si="1"/>
        <v>4961376</v>
      </c>
      <c r="W11" s="51">
        <f t="shared" si="1"/>
        <v>11311470</v>
      </c>
      <c r="X11" s="51">
        <f t="shared" si="1"/>
        <v>13908000</v>
      </c>
      <c r="Y11" s="51">
        <f t="shared" si="1"/>
        <v>-2596530</v>
      </c>
      <c r="Z11" s="52">
        <f>+IF(X11&lt;&gt;0,+(Y11/X11)*100,0)</f>
        <v>-18.66932700603969</v>
      </c>
      <c r="AA11" s="53">
        <f>SUM(AA6:AA10)</f>
        <v>13908000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>
        <v>2626266</v>
      </c>
      <c r="R15" s="11">
        <v>2626266</v>
      </c>
      <c r="S15" s="11"/>
      <c r="T15" s="11"/>
      <c r="U15" s="11"/>
      <c r="V15" s="11"/>
      <c r="W15" s="11">
        <v>2626266</v>
      </c>
      <c r="X15" s="11"/>
      <c r="Y15" s="11">
        <v>2626266</v>
      </c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9158549</v>
      </c>
      <c r="D20" s="59">
        <f t="shared" si="2"/>
        <v>0</v>
      </c>
      <c r="E20" s="60">
        <f t="shared" si="2"/>
        <v>10141000</v>
      </c>
      <c r="F20" s="60">
        <f t="shared" si="2"/>
        <v>9991000</v>
      </c>
      <c r="G20" s="60">
        <f t="shared" si="2"/>
        <v>158169</v>
      </c>
      <c r="H20" s="60">
        <f t="shared" si="2"/>
        <v>67274</v>
      </c>
      <c r="I20" s="60">
        <f t="shared" si="2"/>
        <v>35783</v>
      </c>
      <c r="J20" s="60">
        <f t="shared" si="2"/>
        <v>261226</v>
      </c>
      <c r="K20" s="60">
        <f t="shared" si="2"/>
        <v>91585</v>
      </c>
      <c r="L20" s="60">
        <f t="shared" si="2"/>
        <v>35815</v>
      </c>
      <c r="M20" s="60">
        <f t="shared" si="2"/>
        <v>42891</v>
      </c>
      <c r="N20" s="60">
        <f t="shared" si="2"/>
        <v>170291</v>
      </c>
      <c r="O20" s="60">
        <f t="shared" si="2"/>
        <v>0</v>
      </c>
      <c r="P20" s="60">
        <f t="shared" si="2"/>
        <v>14733</v>
      </c>
      <c r="Q20" s="60">
        <f t="shared" si="2"/>
        <v>0</v>
      </c>
      <c r="R20" s="60">
        <f t="shared" si="2"/>
        <v>14733</v>
      </c>
      <c r="S20" s="60">
        <f t="shared" si="2"/>
        <v>0</v>
      </c>
      <c r="T20" s="60">
        <f t="shared" si="2"/>
        <v>23825</v>
      </c>
      <c r="U20" s="60">
        <f t="shared" si="2"/>
        <v>101622</v>
      </c>
      <c r="V20" s="60">
        <f t="shared" si="2"/>
        <v>125447</v>
      </c>
      <c r="W20" s="60">
        <f t="shared" si="2"/>
        <v>571697</v>
      </c>
      <c r="X20" s="60">
        <f t="shared" si="2"/>
        <v>9991000</v>
      </c>
      <c r="Y20" s="60">
        <f t="shared" si="2"/>
        <v>-9419303</v>
      </c>
      <c r="Z20" s="61">
        <f>+IF(X20&lt;&gt;0,+(Y20/X20)*100,0)</f>
        <v>-94.27788009208288</v>
      </c>
      <c r="AA20" s="62">
        <f>SUM(AA26:AA33)</f>
        <v>9991000</v>
      </c>
    </row>
    <row r="21" spans="1:27" ht="13.5">
      <c r="A21" s="46" t="s">
        <v>32</v>
      </c>
      <c r="B21" s="47"/>
      <c r="C21" s="9">
        <v>4639538</v>
      </c>
      <c r="D21" s="10"/>
      <c r="E21" s="11">
        <v>500000</v>
      </c>
      <c r="F21" s="11">
        <v>500000</v>
      </c>
      <c r="G21" s="11">
        <v>24548</v>
      </c>
      <c r="H21" s="11">
        <v>8500</v>
      </c>
      <c r="I21" s="11">
        <v>34833</v>
      </c>
      <c r="J21" s="11">
        <v>67881</v>
      </c>
      <c r="K21" s="11">
        <v>70686</v>
      </c>
      <c r="L21" s="11">
        <v>15629</v>
      </c>
      <c r="M21" s="11"/>
      <c r="N21" s="11">
        <v>86315</v>
      </c>
      <c r="O21" s="11"/>
      <c r="P21" s="11"/>
      <c r="Q21" s="11"/>
      <c r="R21" s="11"/>
      <c r="S21" s="11"/>
      <c r="T21" s="11"/>
      <c r="U21" s="11">
        <v>17705</v>
      </c>
      <c r="V21" s="11">
        <v>17705</v>
      </c>
      <c r="W21" s="11">
        <v>171901</v>
      </c>
      <c r="X21" s="11">
        <v>500000</v>
      </c>
      <c r="Y21" s="11">
        <v>-328099</v>
      </c>
      <c r="Z21" s="2">
        <v>-65.62</v>
      </c>
      <c r="AA21" s="15">
        <v>500000</v>
      </c>
    </row>
    <row r="22" spans="1:27" ht="13.5">
      <c r="A22" s="46" t="s">
        <v>33</v>
      </c>
      <c r="B22" s="47"/>
      <c r="C22" s="9">
        <v>610950</v>
      </c>
      <c r="D22" s="10"/>
      <c r="E22" s="11">
        <v>250000</v>
      </c>
      <c r="F22" s="11">
        <v>250000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250000</v>
      </c>
      <c r="Y22" s="11">
        <v>-250000</v>
      </c>
      <c r="Z22" s="2">
        <v>-100</v>
      </c>
      <c r="AA22" s="15">
        <v>250000</v>
      </c>
    </row>
    <row r="23" spans="1:27" ht="13.5">
      <c r="A23" s="46" t="s">
        <v>34</v>
      </c>
      <c r="B23" s="47"/>
      <c r="C23" s="9">
        <v>406491</v>
      </c>
      <c r="D23" s="10"/>
      <c r="E23" s="11">
        <v>470000</v>
      </c>
      <c r="F23" s="11">
        <v>320000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320000</v>
      </c>
      <c r="Y23" s="11">
        <v>-320000</v>
      </c>
      <c r="Z23" s="2">
        <v>-100</v>
      </c>
      <c r="AA23" s="15">
        <v>320000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>
        <v>1312322</v>
      </c>
      <c r="D25" s="10"/>
      <c r="E25" s="11">
        <v>30000</v>
      </c>
      <c r="F25" s="11">
        <v>30000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30000</v>
      </c>
      <c r="Y25" s="11">
        <v>-30000</v>
      </c>
      <c r="Z25" s="2">
        <v>-100</v>
      </c>
      <c r="AA25" s="15">
        <v>30000</v>
      </c>
    </row>
    <row r="26" spans="1:27" ht="13.5">
      <c r="A26" s="48" t="s">
        <v>37</v>
      </c>
      <c r="B26" s="63"/>
      <c r="C26" s="49">
        <f aca="true" t="shared" si="3" ref="C26:Y26">SUM(C21:C25)</f>
        <v>6969301</v>
      </c>
      <c r="D26" s="50">
        <f t="shared" si="3"/>
        <v>0</v>
      </c>
      <c r="E26" s="51">
        <f t="shared" si="3"/>
        <v>1250000</v>
      </c>
      <c r="F26" s="51">
        <f t="shared" si="3"/>
        <v>1100000</v>
      </c>
      <c r="G26" s="51">
        <f t="shared" si="3"/>
        <v>24548</v>
      </c>
      <c r="H26" s="51">
        <f t="shared" si="3"/>
        <v>8500</v>
      </c>
      <c r="I26" s="51">
        <f t="shared" si="3"/>
        <v>34833</v>
      </c>
      <c r="J26" s="51">
        <f t="shared" si="3"/>
        <v>67881</v>
      </c>
      <c r="K26" s="51">
        <f t="shared" si="3"/>
        <v>70686</v>
      </c>
      <c r="L26" s="51">
        <f t="shared" si="3"/>
        <v>15629</v>
      </c>
      <c r="M26" s="51">
        <f t="shared" si="3"/>
        <v>0</v>
      </c>
      <c r="N26" s="51">
        <f t="shared" si="3"/>
        <v>86315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17705</v>
      </c>
      <c r="V26" s="51">
        <f t="shared" si="3"/>
        <v>17705</v>
      </c>
      <c r="W26" s="51">
        <f t="shared" si="3"/>
        <v>171901</v>
      </c>
      <c r="X26" s="51">
        <f t="shared" si="3"/>
        <v>1100000</v>
      </c>
      <c r="Y26" s="51">
        <f t="shared" si="3"/>
        <v>-928099</v>
      </c>
      <c r="Z26" s="52">
        <f>+IF(X26&lt;&gt;0,+(Y26/X26)*100,0)</f>
        <v>-84.37263636363636</v>
      </c>
      <c r="AA26" s="53">
        <f>SUM(AA21:AA25)</f>
        <v>1100000</v>
      </c>
    </row>
    <row r="27" spans="1:27" ht="13.5">
      <c r="A27" s="54" t="s">
        <v>38</v>
      </c>
      <c r="B27" s="64"/>
      <c r="C27" s="9">
        <v>62903</v>
      </c>
      <c r="D27" s="10"/>
      <c r="E27" s="11">
        <v>395685</v>
      </c>
      <c r="F27" s="11">
        <v>395685</v>
      </c>
      <c r="G27" s="11">
        <v>2970</v>
      </c>
      <c r="H27" s="11"/>
      <c r="I27" s="11"/>
      <c r="J27" s="11">
        <v>2970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2970</v>
      </c>
      <c r="X27" s="11">
        <v>395685</v>
      </c>
      <c r="Y27" s="11">
        <v>-392715</v>
      </c>
      <c r="Z27" s="2">
        <v>-99.25</v>
      </c>
      <c r="AA27" s="15">
        <v>395685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2126345</v>
      </c>
      <c r="D30" s="10"/>
      <c r="E30" s="11">
        <v>8495315</v>
      </c>
      <c r="F30" s="11">
        <v>8495315</v>
      </c>
      <c r="G30" s="11">
        <v>130651</v>
      </c>
      <c r="H30" s="11">
        <v>58774</v>
      </c>
      <c r="I30" s="11">
        <v>950</v>
      </c>
      <c r="J30" s="11">
        <v>190375</v>
      </c>
      <c r="K30" s="11">
        <v>20899</v>
      </c>
      <c r="L30" s="11">
        <v>20186</v>
      </c>
      <c r="M30" s="11">
        <v>42891</v>
      </c>
      <c r="N30" s="11">
        <v>83976</v>
      </c>
      <c r="O30" s="11"/>
      <c r="P30" s="11">
        <v>14733</v>
      </c>
      <c r="Q30" s="11"/>
      <c r="R30" s="11">
        <v>14733</v>
      </c>
      <c r="S30" s="11"/>
      <c r="T30" s="11">
        <v>23825</v>
      </c>
      <c r="U30" s="11">
        <v>83917</v>
      </c>
      <c r="V30" s="11">
        <v>107742</v>
      </c>
      <c r="W30" s="11">
        <v>396826</v>
      </c>
      <c r="X30" s="11">
        <v>8495315</v>
      </c>
      <c r="Y30" s="11">
        <v>-8098489</v>
      </c>
      <c r="Z30" s="2">
        <v>-95.33</v>
      </c>
      <c r="AA30" s="15">
        <v>8495315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15321782</v>
      </c>
      <c r="D36" s="10">
        <f t="shared" si="4"/>
        <v>0</v>
      </c>
      <c r="E36" s="11">
        <f t="shared" si="4"/>
        <v>14308000</v>
      </c>
      <c r="F36" s="11">
        <f t="shared" si="4"/>
        <v>14308000</v>
      </c>
      <c r="G36" s="11">
        <f t="shared" si="4"/>
        <v>682804</v>
      </c>
      <c r="H36" s="11">
        <f t="shared" si="4"/>
        <v>502711</v>
      </c>
      <c r="I36" s="11">
        <f t="shared" si="4"/>
        <v>1967075</v>
      </c>
      <c r="J36" s="11">
        <f t="shared" si="4"/>
        <v>3152590</v>
      </c>
      <c r="K36" s="11">
        <f t="shared" si="4"/>
        <v>1549471</v>
      </c>
      <c r="L36" s="11">
        <f t="shared" si="4"/>
        <v>312578</v>
      </c>
      <c r="M36" s="11">
        <f t="shared" si="4"/>
        <v>1137539</v>
      </c>
      <c r="N36" s="11">
        <f t="shared" si="4"/>
        <v>2999588</v>
      </c>
      <c r="O36" s="11">
        <f t="shared" si="4"/>
        <v>270742</v>
      </c>
      <c r="P36" s="11">
        <f t="shared" si="4"/>
        <v>0</v>
      </c>
      <c r="Q36" s="11">
        <f t="shared" si="4"/>
        <v>0</v>
      </c>
      <c r="R36" s="11">
        <f t="shared" si="4"/>
        <v>270742</v>
      </c>
      <c r="S36" s="11">
        <f t="shared" si="4"/>
        <v>1129920</v>
      </c>
      <c r="T36" s="11">
        <f t="shared" si="4"/>
        <v>1236735</v>
      </c>
      <c r="U36" s="11">
        <f t="shared" si="4"/>
        <v>2612426</v>
      </c>
      <c r="V36" s="11">
        <f t="shared" si="4"/>
        <v>4979081</v>
      </c>
      <c r="W36" s="11">
        <f t="shared" si="4"/>
        <v>11402001</v>
      </c>
      <c r="X36" s="11">
        <f t="shared" si="4"/>
        <v>14308000</v>
      </c>
      <c r="Y36" s="11">
        <f t="shared" si="4"/>
        <v>-2905999</v>
      </c>
      <c r="Z36" s="2">
        <f aca="true" t="shared" si="5" ref="Z36:Z49">+IF(X36&lt;&gt;0,+(Y36/X36)*100,0)</f>
        <v>-20.310308918087784</v>
      </c>
      <c r="AA36" s="15">
        <f>AA6+AA21</f>
        <v>14308000</v>
      </c>
    </row>
    <row r="37" spans="1:27" ht="13.5">
      <c r="A37" s="46" t="s">
        <v>33</v>
      </c>
      <c r="B37" s="47"/>
      <c r="C37" s="9">
        <f t="shared" si="4"/>
        <v>1528457</v>
      </c>
      <c r="D37" s="10">
        <f t="shared" si="4"/>
        <v>0</v>
      </c>
      <c r="E37" s="11">
        <f t="shared" si="4"/>
        <v>250000</v>
      </c>
      <c r="F37" s="11">
        <f t="shared" si="4"/>
        <v>250000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250000</v>
      </c>
      <c r="Y37" s="11">
        <f t="shared" si="4"/>
        <v>-250000</v>
      </c>
      <c r="Z37" s="2">
        <f t="shared" si="5"/>
        <v>-100</v>
      </c>
      <c r="AA37" s="15">
        <f>AA7+AA22</f>
        <v>250000</v>
      </c>
    </row>
    <row r="38" spans="1:27" ht="13.5">
      <c r="A38" s="46" t="s">
        <v>34</v>
      </c>
      <c r="B38" s="47"/>
      <c r="C38" s="9">
        <f t="shared" si="4"/>
        <v>1105640</v>
      </c>
      <c r="D38" s="10">
        <f t="shared" si="4"/>
        <v>0</v>
      </c>
      <c r="E38" s="11">
        <f t="shared" si="4"/>
        <v>17110000</v>
      </c>
      <c r="F38" s="11">
        <f t="shared" si="4"/>
        <v>420000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81370</v>
      </c>
      <c r="L38" s="11">
        <f t="shared" si="4"/>
        <v>0</v>
      </c>
      <c r="M38" s="11">
        <f t="shared" si="4"/>
        <v>0</v>
      </c>
      <c r="N38" s="11">
        <f t="shared" si="4"/>
        <v>81370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81370</v>
      </c>
      <c r="X38" s="11">
        <f t="shared" si="4"/>
        <v>420000</v>
      </c>
      <c r="Y38" s="11">
        <f t="shared" si="4"/>
        <v>-338630</v>
      </c>
      <c r="Z38" s="2">
        <f t="shared" si="5"/>
        <v>-80.62619047619047</v>
      </c>
      <c r="AA38" s="15">
        <f>AA8+AA23</f>
        <v>420000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1312322</v>
      </c>
      <c r="D40" s="10">
        <f t="shared" si="4"/>
        <v>0</v>
      </c>
      <c r="E40" s="11">
        <f t="shared" si="4"/>
        <v>30000</v>
      </c>
      <c r="F40" s="11">
        <f t="shared" si="4"/>
        <v>30000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30000</v>
      </c>
      <c r="Y40" s="11">
        <f t="shared" si="4"/>
        <v>-30000</v>
      </c>
      <c r="Z40" s="2">
        <f t="shared" si="5"/>
        <v>-100</v>
      </c>
      <c r="AA40" s="15">
        <f>AA10+AA25</f>
        <v>30000</v>
      </c>
    </row>
    <row r="41" spans="1:27" ht="13.5">
      <c r="A41" s="48" t="s">
        <v>37</v>
      </c>
      <c r="B41" s="47"/>
      <c r="C41" s="49">
        <f aca="true" t="shared" si="6" ref="C41:Y41">SUM(C36:C40)</f>
        <v>19268201</v>
      </c>
      <c r="D41" s="50">
        <f t="shared" si="6"/>
        <v>0</v>
      </c>
      <c r="E41" s="51">
        <f t="shared" si="6"/>
        <v>31698000</v>
      </c>
      <c r="F41" s="51">
        <f t="shared" si="6"/>
        <v>15008000</v>
      </c>
      <c r="G41" s="51">
        <f t="shared" si="6"/>
        <v>682804</v>
      </c>
      <c r="H41" s="51">
        <f t="shared" si="6"/>
        <v>502711</v>
      </c>
      <c r="I41" s="51">
        <f t="shared" si="6"/>
        <v>1967075</v>
      </c>
      <c r="J41" s="51">
        <f t="shared" si="6"/>
        <v>3152590</v>
      </c>
      <c r="K41" s="51">
        <f t="shared" si="6"/>
        <v>1630841</v>
      </c>
      <c r="L41" s="51">
        <f t="shared" si="6"/>
        <v>312578</v>
      </c>
      <c r="M41" s="51">
        <f t="shared" si="6"/>
        <v>1137539</v>
      </c>
      <c r="N41" s="51">
        <f t="shared" si="6"/>
        <v>3080958</v>
      </c>
      <c r="O41" s="51">
        <f t="shared" si="6"/>
        <v>270742</v>
      </c>
      <c r="P41" s="51">
        <f t="shared" si="6"/>
        <v>0</v>
      </c>
      <c r="Q41" s="51">
        <f t="shared" si="6"/>
        <v>0</v>
      </c>
      <c r="R41" s="51">
        <f t="shared" si="6"/>
        <v>270742</v>
      </c>
      <c r="S41" s="51">
        <f t="shared" si="6"/>
        <v>1129920</v>
      </c>
      <c r="T41" s="51">
        <f t="shared" si="6"/>
        <v>1236735</v>
      </c>
      <c r="U41" s="51">
        <f t="shared" si="6"/>
        <v>2612426</v>
      </c>
      <c r="V41" s="51">
        <f t="shared" si="6"/>
        <v>4979081</v>
      </c>
      <c r="W41" s="51">
        <f t="shared" si="6"/>
        <v>11483371</v>
      </c>
      <c r="X41" s="51">
        <f t="shared" si="6"/>
        <v>15008000</v>
      </c>
      <c r="Y41" s="51">
        <f t="shared" si="6"/>
        <v>-3524629</v>
      </c>
      <c r="Z41" s="52">
        <f t="shared" si="5"/>
        <v>-23.485001332622602</v>
      </c>
      <c r="AA41" s="53">
        <f>SUM(AA36:AA40)</f>
        <v>15008000</v>
      </c>
    </row>
    <row r="42" spans="1:27" ht="13.5">
      <c r="A42" s="54" t="s">
        <v>38</v>
      </c>
      <c r="B42" s="35"/>
      <c r="C42" s="65">
        <f aca="true" t="shared" si="7" ref="C42:Y48">C12+C27</f>
        <v>62903</v>
      </c>
      <c r="D42" s="66">
        <f t="shared" si="7"/>
        <v>0</v>
      </c>
      <c r="E42" s="67">
        <f t="shared" si="7"/>
        <v>395685</v>
      </c>
      <c r="F42" s="67">
        <f t="shared" si="7"/>
        <v>395685</v>
      </c>
      <c r="G42" s="67">
        <f t="shared" si="7"/>
        <v>2970</v>
      </c>
      <c r="H42" s="67">
        <f t="shared" si="7"/>
        <v>0</v>
      </c>
      <c r="I42" s="67">
        <f t="shared" si="7"/>
        <v>0</v>
      </c>
      <c r="J42" s="67">
        <f t="shared" si="7"/>
        <v>2970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2970</v>
      </c>
      <c r="X42" s="67">
        <f t="shared" si="7"/>
        <v>395685</v>
      </c>
      <c r="Y42" s="67">
        <f t="shared" si="7"/>
        <v>-392715</v>
      </c>
      <c r="Z42" s="69">
        <f t="shared" si="5"/>
        <v>-99.24940293415216</v>
      </c>
      <c r="AA42" s="68">
        <f aca="true" t="shared" si="8" ref="AA42:AA48">AA12+AA27</f>
        <v>395685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2126345</v>
      </c>
      <c r="D45" s="66">
        <f t="shared" si="7"/>
        <v>0</v>
      </c>
      <c r="E45" s="67">
        <f t="shared" si="7"/>
        <v>8495315</v>
      </c>
      <c r="F45" s="67">
        <f t="shared" si="7"/>
        <v>8495315</v>
      </c>
      <c r="G45" s="67">
        <f t="shared" si="7"/>
        <v>130651</v>
      </c>
      <c r="H45" s="67">
        <f t="shared" si="7"/>
        <v>58774</v>
      </c>
      <c r="I45" s="67">
        <f t="shared" si="7"/>
        <v>950</v>
      </c>
      <c r="J45" s="67">
        <f t="shared" si="7"/>
        <v>190375</v>
      </c>
      <c r="K45" s="67">
        <f t="shared" si="7"/>
        <v>20899</v>
      </c>
      <c r="L45" s="67">
        <f t="shared" si="7"/>
        <v>20186</v>
      </c>
      <c r="M45" s="67">
        <f t="shared" si="7"/>
        <v>42891</v>
      </c>
      <c r="N45" s="67">
        <f t="shared" si="7"/>
        <v>83976</v>
      </c>
      <c r="O45" s="67">
        <f t="shared" si="7"/>
        <v>0</v>
      </c>
      <c r="P45" s="67">
        <f t="shared" si="7"/>
        <v>14733</v>
      </c>
      <c r="Q45" s="67">
        <f t="shared" si="7"/>
        <v>2626266</v>
      </c>
      <c r="R45" s="67">
        <f t="shared" si="7"/>
        <v>2640999</v>
      </c>
      <c r="S45" s="67">
        <f t="shared" si="7"/>
        <v>0</v>
      </c>
      <c r="T45" s="67">
        <f t="shared" si="7"/>
        <v>23825</v>
      </c>
      <c r="U45" s="67">
        <f t="shared" si="7"/>
        <v>83917</v>
      </c>
      <c r="V45" s="67">
        <f t="shared" si="7"/>
        <v>107742</v>
      </c>
      <c r="W45" s="67">
        <f t="shared" si="7"/>
        <v>3023092</v>
      </c>
      <c r="X45" s="67">
        <f t="shared" si="7"/>
        <v>8495315</v>
      </c>
      <c r="Y45" s="67">
        <f t="shared" si="7"/>
        <v>-5472223</v>
      </c>
      <c r="Z45" s="69">
        <f t="shared" si="5"/>
        <v>-64.41459792838758</v>
      </c>
      <c r="AA45" s="68">
        <f t="shared" si="8"/>
        <v>8495315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21457449</v>
      </c>
      <c r="D49" s="78">
        <f t="shared" si="9"/>
        <v>0</v>
      </c>
      <c r="E49" s="79">
        <f t="shared" si="9"/>
        <v>40589000</v>
      </c>
      <c r="F49" s="79">
        <f t="shared" si="9"/>
        <v>23899000</v>
      </c>
      <c r="G49" s="79">
        <f t="shared" si="9"/>
        <v>816425</v>
      </c>
      <c r="H49" s="79">
        <f t="shared" si="9"/>
        <v>561485</v>
      </c>
      <c r="I49" s="79">
        <f t="shared" si="9"/>
        <v>1968025</v>
      </c>
      <c r="J49" s="79">
        <f t="shared" si="9"/>
        <v>3345935</v>
      </c>
      <c r="K49" s="79">
        <f t="shared" si="9"/>
        <v>1651740</v>
      </c>
      <c r="L49" s="79">
        <f t="shared" si="9"/>
        <v>332764</v>
      </c>
      <c r="M49" s="79">
        <f t="shared" si="9"/>
        <v>1180430</v>
      </c>
      <c r="N49" s="79">
        <f t="shared" si="9"/>
        <v>3164934</v>
      </c>
      <c r="O49" s="79">
        <f t="shared" si="9"/>
        <v>270742</v>
      </c>
      <c r="P49" s="79">
        <f t="shared" si="9"/>
        <v>14733</v>
      </c>
      <c r="Q49" s="79">
        <f t="shared" si="9"/>
        <v>2626266</v>
      </c>
      <c r="R49" s="79">
        <f t="shared" si="9"/>
        <v>2911741</v>
      </c>
      <c r="S49" s="79">
        <f t="shared" si="9"/>
        <v>1129920</v>
      </c>
      <c r="T49" s="79">
        <f t="shared" si="9"/>
        <v>1260560</v>
      </c>
      <c r="U49" s="79">
        <f t="shared" si="9"/>
        <v>2696343</v>
      </c>
      <c r="V49" s="79">
        <f t="shared" si="9"/>
        <v>5086823</v>
      </c>
      <c r="W49" s="79">
        <f t="shared" si="9"/>
        <v>14509433</v>
      </c>
      <c r="X49" s="79">
        <f t="shared" si="9"/>
        <v>23899000</v>
      </c>
      <c r="Y49" s="79">
        <f t="shared" si="9"/>
        <v>-9389567</v>
      </c>
      <c r="Z49" s="80">
        <f t="shared" si="5"/>
        <v>-39.28853508515001</v>
      </c>
      <c r="AA49" s="81">
        <f>SUM(AA41:AA48)</f>
        <v>23899000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11610872</v>
      </c>
      <c r="D51" s="66">
        <f t="shared" si="10"/>
        <v>0</v>
      </c>
      <c r="E51" s="67">
        <f t="shared" si="10"/>
        <v>12490603</v>
      </c>
      <c r="F51" s="67">
        <f t="shared" si="10"/>
        <v>12490603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49079</v>
      </c>
      <c r="R51" s="67">
        <f t="shared" si="10"/>
        <v>49079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49079</v>
      </c>
      <c r="X51" s="67">
        <f t="shared" si="10"/>
        <v>12490603</v>
      </c>
      <c r="Y51" s="67">
        <f t="shared" si="10"/>
        <v>-12441524</v>
      </c>
      <c r="Z51" s="69">
        <f>+IF(X51&lt;&gt;0,+(Y51/X51)*100,0)</f>
        <v>-99.60707261290747</v>
      </c>
      <c r="AA51" s="68">
        <f>SUM(AA57:AA61)</f>
        <v>12490603</v>
      </c>
    </row>
    <row r="52" spans="1:27" ht="13.5">
      <c r="A52" s="84" t="s">
        <v>32</v>
      </c>
      <c r="B52" s="47"/>
      <c r="C52" s="9">
        <v>1277196</v>
      </c>
      <c r="D52" s="10"/>
      <c r="E52" s="11">
        <v>1592230</v>
      </c>
      <c r="F52" s="11">
        <v>1592230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1592230</v>
      </c>
      <c r="Y52" s="11">
        <v>-1592230</v>
      </c>
      <c r="Z52" s="2">
        <v>-100</v>
      </c>
      <c r="AA52" s="15">
        <v>1592230</v>
      </c>
    </row>
    <row r="53" spans="1:27" ht="13.5">
      <c r="A53" s="84" t="s">
        <v>33</v>
      </c>
      <c r="B53" s="47"/>
      <c r="C53" s="9">
        <v>928870</v>
      </c>
      <c r="D53" s="10"/>
      <c r="E53" s="11">
        <v>1820720</v>
      </c>
      <c r="F53" s="11">
        <v>1820720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1820720</v>
      </c>
      <c r="Y53" s="11">
        <v>-1820720</v>
      </c>
      <c r="Z53" s="2">
        <v>-100</v>
      </c>
      <c r="AA53" s="15">
        <v>1820720</v>
      </c>
    </row>
    <row r="54" spans="1:27" ht="13.5">
      <c r="A54" s="84" t="s">
        <v>34</v>
      </c>
      <c r="B54" s="47"/>
      <c r="C54" s="9">
        <v>696652</v>
      </c>
      <c r="D54" s="10"/>
      <c r="E54" s="11">
        <v>863992</v>
      </c>
      <c r="F54" s="11">
        <v>863992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863992</v>
      </c>
      <c r="Y54" s="11">
        <v>-863992</v>
      </c>
      <c r="Z54" s="2">
        <v>-100</v>
      </c>
      <c r="AA54" s="15">
        <v>863992</v>
      </c>
    </row>
    <row r="55" spans="1:27" ht="13.5">
      <c r="A55" s="84" t="s">
        <v>35</v>
      </c>
      <c r="B55" s="47"/>
      <c r="C55" s="9">
        <v>464435</v>
      </c>
      <c r="D55" s="10"/>
      <c r="E55" s="11">
        <v>821656</v>
      </c>
      <c r="F55" s="11">
        <v>821656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821656</v>
      </c>
      <c r="Y55" s="11">
        <v>-821656</v>
      </c>
      <c r="Z55" s="2">
        <v>-100</v>
      </c>
      <c r="AA55" s="15">
        <v>821656</v>
      </c>
    </row>
    <row r="56" spans="1:27" ht="13.5">
      <c r="A56" s="84" t="s">
        <v>36</v>
      </c>
      <c r="B56" s="47"/>
      <c r="C56" s="9">
        <v>1068200</v>
      </c>
      <c r="D56" s="10"/>
      <c r="E56" s="11">
        <v>819482</v>
      </c>
      <c r="F56" s="11">
        <v>819482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819482</v>
      </c>
      <c r="Y56" s="11">
        <v>-819482</v>
      </c>
      <c r="Z56" s="2">
        <v>-100</v>
      </c>
      <c r="AA56" s="15">
        <v>819482</v>
      </c>
    </row>
    <row r="57" spans="1:27" ht="13.5">
      <c r="A57" s="85" t="s">
        <v>37</v>
      </c>
      <c r="B57" s="47"/>
      <c r="C57" s="49">
        <f aca="true" t="shared" si="11" ref="C57:Y57">SUM(C52:C56)</f>
        <v>4435353</v>
      </c>
      <c r="D57" s="50">
        <f t="shared" si="11"/>
        <v>0</v>
      </c>
      <c r="E57" s="51">
        <f t="shared" si="11"/>
        <v>5918080</v>
      </c>
      <c r="F57" s="51">
        <f t="shared" si="11"/>
        <v>5918080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5918080</v>
      </c>
      <c r="Y57" s="51">
        <f t="shared" si="11"/>
        <v>-5918080</v>
      </c>
      <c r="Z57" s="52">
        <f>+IF(X57&lt;&gt;0,+(Y57/X57)*100,0)</f>
        <v>-100</v>
      </c>
      <c r="AA57" s="53">
        <f>SUM(AA52:AA56)</f>
        <v>5918080</v>
      </c>
    </row>
    <row r="58" spans="1:27" ht="13.5">
      <c r="A58" s="86" t="s">
        <v>38</v>
      </c>
      <c r="B58" s="35"/>
      <c r="C58" s="9">
        <v>2217676</v>
      </c>
      <c r="D58" s="10"/>
      <c r="E58" s="11">
        <v>1875253</v>
      </c>
      <c r="F58" s="11">
        <v>1875253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1875253</v>
      </c>
      <c r="Y58" s="11">
        <v>-1875253</v>
      </c>
      <c r="Z58" s="2">
        <v>-100</v>
      </c>
      <c r="AA58" s="15">
        <v>1875253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>
        <v>181660</v>
      </c>
      <c r="F60" s="11">
        <v>181660</v>
      </c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>
        <v>181660</v>
      </c>
      <c r="Y60" s="11">
        <v>-181660</v>
      </c>
      <c r="Z60" s="2">
        <v>-100</v>
      </c>
      <c r="AA60" s="15">
        <v>181660</v>
      </c>
    </row>
    <row r="61" spans="1:27" ht="13.5">
      <c r="A61" s="86" t="s">
        <v>41</v>
      </c>
      <c r="B61" s="35" t="s">
        <v>51</v>
      </c>
      <c r="C61" s="9">
        <v>4957843</v>
      </c>
      <c r="D61" s="10"/>
      <c r="E61" s="11">
        <v>4515610</v>
      </c>
      <c r="F61" s="11">
        <v>4515610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>
        <v>49079</v>
      </c>
      <c r="R61" s="11">
        <v>49079</v>
      </c>
      <c r="S61" s="11"/>
      <c r="T61" s="11"/>
      <c r="U61" s="11"/>
      <c r="V61" s="11"/>
      <c r="W61" s="11">
        <v>49079</v>
      </c>
      <c r="X61" s="11">
        <v>4515610</v>
      </c>
      <c r="Y61" s="11">
        <v>-4466531</v>
      </c>
      <c r="Z61" s="2">
        <v>-98.91</v>
      </c>
      <c r="AA61" s="15">
        <v>4515610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7663176</v>
      </c>
      <c r="D66" s="13">
        <v>8350214</v>
      </c>
      <c r="E66" s="14">
        <v>8350214</v>
      </c>
      <c r="F66" s="14">
        <v>8350214</v>
      </c>
      <c r="G66" s="14">
        <v>258352</v>
      </c>
      <c r="H66" s="14">
        <v>600119</v>
      </c>
      <c r="I66" s="14">
        <v>518260</v>
      </c>
      <c r="J66" s="14">
        <v>1376731</v>
      </c>
      <c r="K66" s="14">
        <v>656954</v>
      </c>
      <c r="L66" s="14">
        <v>346216</v>
      </c>
      <c r="M66" s="14">
        <v>228431</v>
      </c>
      <c r="N66" s="14">
        <v>1231601</v>
      </c>
      <c r="O66" s="14">
        <v>343686</v>
      </c>
      <c r="P66" s="14">
        <v>677045</v>
      </c>
      <c r="Q66" s="14">
        <v>680064</v>
      </c>
      <c r="R66" s="14">
        <v>1700795</v>
      </c>
      <c r="S66" s="14">
        <v>576908</v>
      </c>
      <c r="T66" s="14">
        <v>617304</v>
      </c>
      <c r="U66" s="14">
        <v>817389</v>
      </c>
      <c r="V66" s="14">
        <v>2011601</v>
      </c>
      <c r="W66" s="14">
        <v>6320728</v>
      </c>
      <c r="X66" s="14">
        <v>8350214</v>
      </c>
      <c r="Y66" s="14">
        <v>-2029486</v>
      </c>
      <c r="Z66" s="2">
        <v>-24.3</v>
      </c>
      <c r="AA66" s="22"/>
    </row>
    <row r="67" spans="1:27" ht="13.5">
      <c r="A67" s="86" t="s">
        <v>55</v>
      </c>
      <c r="B67" s="93"/>
      <c r="C67" s="9">
        <v>3947697</v>
      </c>
      <c r="D67" s="10">
        <v>4140389</v>
      </c>
      <c r="E67" s="11">
        <v>4140389</v>
      </c>
      <c r="F67" s="11">
        <v>4140389</v>
      </c>
      <c r="G67" s="11">
        <v>28116</v>
      </c>
      <c r="H67" s="11">
        <v>196851</v>
      </c>
      <c r="I67" s="11">
        <v>-349088</v>
      </c>
      <c r="J67" s="11">
        <v>-124121</v>
      </c>
      <c r="K67" s="11">
        <v>210738</v>
      </c>
      <c r="L67" s="11">
        <v>681294</v>
      </c>
      <c r="M67" s="11">
        <v>215107</v>
      </c>
      <c r="N67" s="11">
        <v>1107139</v>
      </c>
      <c r="O67" s="11">
        <v>190757</v>
      </c>
      <c r="P67" s="11">
        <v>240137</v>
      </c>
      <c r="Q67" s="11">
        <v>339835</v>
      </c>
      <c r="R67" s="11">
        <v>770729</v>
      </c>
      <c r="S67" s="11">
        <v>313277</v>
      </c>
      <c r="T67" s="11">
        <v>388664</v>
      </c>
      <c r="U67" s="11">
        <v>178480</v>
      </c>
      <c r="V67" s="11">
        <v>880421</v>
      </c>
      <c r="W67" s="11">
        <v>2634168</v>
      </c>
      <c r="X67" s="11">
        <v>4140389</v>
      </c>
      <c r="Y67" s="11">
        <v>-1506221</v>
      </c>
      <c r="Z67" s="2">
        <v>-36.38</v>
      </c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11610873</v>
      </c>
      <c r="D69" s="78">
        <f t="shared" si="12"/>
        <v>12490603</v>
      </c>
      <c r="E69" s="79">
        <f t="shared" si="12"/>
        <v>12490603</v>
      </c>
      <c r="F69" s="79">
        <f t="shared" si="12"/>
        <v>12490603</v>
      </c>
      <c r="G69" s="79">
        <f t="shared" si="12"/>
        <v>286468</v>
      </c>
      <c r="H69" s="79">
        <f t="shared" si="12"/>
        <v>796970</v>
      </c>
      <c r="I69" s="79">
        <f t="shared" si="12"/>
        <v>169172</v>
      </c>
      <c r="J69" s="79">
        <f t="shared" si="12"/>
        <v>1252610</v>
      </c>
      <c r="K69" s="79">
        <f t="shared" si="12"/>
        <v>867692</v>
      </c>
      <c r="L69" s="79">
        <f t="shared" si="12"/>
        <v>1027510</v>
      </c>
      <c r="M69" s="79">
        <f t="shared" si="12"/>
        <v>443538</v>
      </c>
      <c r="N69" s="79">
        <f t="shared" si="12"/>
        <v>2338740</v>
      </c>
      <c r="O69" s="79">
        <f t="shared" si="12"/>
        <v>534443</v>
      </c>
      <c r="P69" s="79">
        <f t="shared" si="12"/>
        <v>917182</v>
      </c>
      <c r="Q69" s="79">
        <f t="shared" si="12"/>
        <v>1019899</v>
      </c>
      <c r="R69" s="79">
        <f t="shared" si="12"/>
        <v>2471524</v>
      </c>
      <c r="S69" s="79">
        <f t="shared" si="12"/>
        <v>890185</v>
      </c>
      <c r="T69" s="79">
        <f t="shared" si="12"/>
        <v>1005968</v>
      </c>
      <c r="U69" s="79">
        <f t="shared" si="12"/>
        <v>995869</v>
      </c>
      <c r="V69" s="79">
        <f t="shared" si="12"/>
        <v>2892022</v>
      </c>
      <c r="W69" s="79">
        <f t="shared" si="12"/>
        <v>8954896</v>
      </c>
      <c r="X69" s="79">
        <f t="shared" si="12"/>
        <v>12490603</v>
      </c>
      <c r="Y69" s="79">
        <f t="shared" si="12"/>
        <v>-3535707</v>
      </c>
      <c r="Z69" s="80">
        <f>+IF(X69&lt;&gt;0,+(Y69/X69)*100,0)</f>
        <v>-28.306936022224065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468651</v>
      </c>
      <c r="D5" s="42">
        <f t="shared" si="0"/>
        <v>0</v>
      </c>
      <c r="E5" s="43">
        <f t="shared" si="0"/>
        <v>13250000</v>
      </c>
      <c r="F5" s="43">
        <f t="shared" si="0"/>
        <v>13250000</v>
      </c>
      <c r="G5" s="43">
        <f t="shared" si="0"/>
        <v>1155</v>
      </c>
      <c r="H5" s="43">
        <f t="shared" si="0"/>
        <v>1190</v>
      </c>
      <c r="I5" s="43">
        <f t="shared" si="0"/>
        <v>0</v>
      </c>
      <c r="J5" s="43">
        <f t="shared" si="0"/>
        <v>2345</v>
      </c>
      <c r="K5" s="43">
        <f t="shared" si="0"/>
        <v>0</v>
      </c>
      <c r="L5" s="43">
        <f t="shared" si="0"/>
        <v>0</v>
      </c>
      <c r="M5" s="43">
        <f t="shared" si="0"/>
        <v>2620</v>
      </c>
      <c r="N5" s="43">
        <f t="shared" si="0"/>
        <v>2620</v>
      </c>
      <c r="O5" s="43">
        <f t="shared" si="0"/>
        <v>8584</v>
      </c>
      <c r="P5" s="43">
        <f t="shared" si="0"/>
        <v>21596</v>
      </c>
      <c r="Q5" s="43">
        <f t="shared" si="0"/>
        <v>0</v>
      </c>
      <c r="R5" s="43">
        <f t="shared" si="0"/>
        <v>30180</v>
      </c>
      <c r="S5" s="43">
        <f t="shared" si="0"/>
        <v>1083</v>
      </c>
      <c r="T5" s="43">
        <f t="shared" si="0"/>
        <v>677</v>
      </c>
      <c r="U5" s="43">
        <f t="shared" si="0"/>
        <v>0</v>
      </c>
      <c r="V5" s="43">
        <f t="shared" si="0"/>
        <v>1760</v>
      </c>
      <c r="W5" s="43">
        <f t="shared" si="0"/>
        <v>36905</v>
      </c>
      <c r="X5" s="43">
        <f t="shared" si="0"/>
        <v>13250000</v>
      </c>
      <c r="Y5" s="43">
        <f t="shared" si="0"/>
        <v>-13213095</v>
      </c>
      <c r="Z5" s="44">
        <f>+IF(X5&lt;&gt;0,+(Y5/X5)*100,0)</f>
        <v>-99.7214716981132</v>
      </c>
      <c r="AA5" s="45">
        <f>SUM(AA11:AA18)</f>
        <v>13250000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>
        <v>500000</v>
      </c>
      <c r="F7" s="11">
        <v>500000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500000</v>
      </c>
      <c r="Y7" s="11">
        <v>-500000</v>
      </c>
      <c r="Z7" s="2">
        <v>-100</v>
      </c>
      <c r="AA7" s="15">
        <v>500000</v>
      </c>
    </row>
    <row r="8" spans="1:27" ht="13.5">
      <c r="A8" s="46" t="s">
        <v>34</v>
      </c>
      <c r="B8" s="47"/>
      <c r="C8" s="9"/>
      <c r="D8" s="10"/>
      <c r="E8" s="11">
        <v>12000000</v>
      </c>
      <c r="F8" s="11">
        <v>12000000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12000000</v>
      </c>
      <c r="Y8" s="11">
        <v>-12000000</v>
      </c>
      <c r="Z8" s="2">
        <v>-100</v>
      </c>
      <c r="AA8" s="15">
        <v>12000000</v>
      </c>
    </row>
    <row r="9" spans="1:27" ht="13.5">
      <c r="A9" s="46" t="s">
        <v>35</v>
      </c>
      <c r="B9" s="47"/>
      <c r="C9" s="9"/>
      <c r="D9" s="10"/>
      <c r="E9" s="11">
        <v>750000</v>
      </c>
      <c r="F9" s="11">
        <v>750000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750000</v>
      </c>
      <c r="Y9" s="11">
        <v>-750000</v>
      </c>
      <c r="Z9" s="2">
        <v>-100</v>
      </c>
      <c r="AA9" s="15">
        <v>750000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13250000</v>
      </c>
      <c r="F11" s="51">
        <f t="shared" si="1"/>
        <v>13250000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13250000</v>
      </c>
      <c r="Y11" s="51">
        <f t="shared" si="1"/>
        <v>-13250000</v>
      </c>
      <c r="Z11" s="52">
        <f>+IF(X11&lt;&gt;0,+(Y11/X11)*100,0)</f>
        <v>-100</v>
      </c>
      <c r="AA11" s="53">
        <f>SUM(AA6:AA10)</f>
        <v>13250000</v>
      </c>
    </row>
    <row r="12" spans="1:27" ht="13.5">
      <c r="A12" s="54" t="s">
        <v>38</v>
      </c>
      <c r="B12" s="35"/>
      <c r="C12" s="9">
        <v>80611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381811</v>
      </c>
      <c r="D15" s="10"/>
      <c r="E15" s="11"/>
      <c r="F15" s="11"/>
      <c r="G15" s="11">
        <v>1155</v>
      </c>
      <c r="H15" s="11">
        <v>1190</v>
      </c>
      <c r="I15" s="11"/>
      <c r="J15" s="11">
        <v>2345</v>
      </c>
      <c r="K15" s="11"/>
      <c r="L15" s="11"/>
      <c r="M15" s="11">
        <v>2620</v>
      </c>
      <c r="N15" s="11">
        <v>2620</v>
      </c>
      <c r="O15" s="11">
        <v>8584</v>
      </c>
      <c r="P15" s="11">
        <v>21596</v>
      </c>
      <c r="Q15" s="11"/>
      <c r="R15" s="11">
        <v>30180</v>
      </c>
      <c r="S15" s="11">
        <v>1083</v>
      </c>
      <c r="T15" s="11">
        <v>677</v>
      </c>
      <c r="U15" s="11"/>
      <c r="V15" s="11">
        <v>1760</v>
      </c>
      <c r="W15" s="11">
        <v>36905</v>
      </c>
      <c r="X15" s="11"/>
      <c r="Y15" s="11">
        <v>36905</v>
      </c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6229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7192513</v>
      </c>
      <c r="D20" s="59">
        <f t="shared" si="2"/>
        <v>0</v>
      </c>
      <c r="E20" s="60">
        <f t="shared" si="2"/>
        <v>6598000</v>
      </c>
      <c r="F20" s="60">
        <f t="shared" si="2"/>
        <v>6598000</v>
      </c>
      <c r="G20" s="60">
        <f t="shared" si="2"/>
        <v>0</v>
      </c>
      <c r="H20" s="60">
        <f t="shared" si="2"/>
        <v>0</v>
      </c>
      <c r="I20" s="60">
        <f t="shared" si="2"/>
        <v>3300694</v>
      </c>
      <c r="J20" s="60">
        <f t="shared" si="2"/>
        <v>3300694</v>
      </c>
      <c r="K20" s="60">
        <f t="shared" si="2"/>
        <v>0</v>
      </c>
      <c r="L20" s="60">
        <f t="shared" si="2"/>
        <v>0</v>
      </c>
      <c r="M20" s="60">
        <f t="shared" si="2"/>
        <v>690170</v>
      </c>
      <c r="N20" s="60">
        <f t="shared" si="2"/>
        <v>690170</v>
      </c>
      <c r="O20" s="60">
        <f t="shared" si="2"/>
        <v>0</v>
      </c>
      <c r="P20" s="60">
        <f t="shared" si="2"/>
        <v>0</v>
      </c>
      <c r="Q20" s="60">
        <f t="shared" si="2"/>
        <v>261416</v>
      </c>
      <c r="R20" s="60">
        <f t="shared" si="2"/>
        <v>261416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4252280</v>
      </c>
      <c r="X20" s="60">
        <f t="shared" si="2"/>
        <v>6598000</v>
      </c>
      <c r="Y20" s="60">
        <f t="shared" si="2"/>
        <v>-2345720</v>
      </c>
      <c r="Z20" s="61">
        <f>+IF(X20&lt;&gt;0,+(Y20/X20)*100,0)</f>
        <v>-35.5519854501364</v>
      </c>
      <c r="AA20" s="62">
        <f>SUM(AA26:AA33)</f>
        <v>6598000</v>
      </c>
    </row>
    <row r="21" spans="1:27" ht="13.5">
      <c r="A21" s="46" t="s">
        <v>32</v>
      </c>
      <c r="B21" s="47"/>
      <c r="C21" s="9">
        <v>3845658</v>
      </c>
      <c r="D21" s="10"/>
      <c r="E21" s="11">
        <v>2750000</v>
      </c>
      <c r="F21" s="11">
        <v>2750000</v>
      </c>
      <c r="G21" s="11"/>
      <c r="H21" s="11"/>
      <c r="I21" s="11">
        <v>1976202</v>
      </c>
      <c r="J21" s="11">
        <v>1976202</v>
      </c>
      <c r="K21" s="11"/>
      <c r="L21" s="11"/>
      <c r="M21" s="11">
        <v>536271</v>
      </c>
      <c r="N21" s="11">
        <v>536271</v>
      </c>
      <c r="O21" s="11"/>
      <c r="P21" s="11"/>
      <c r="Q21" s="11">
        <v>189112</v>
      </c>
      <c r="R21" s="11">
        <v>189112</v>
      </c>
      <c r="S21" s="11"/>
      <c r="T21" s="11"/>
      <c r="U21" s="11"/>
      <c r="V21" s="11"/>
      <c r="W21" s="11">
        <v>2701585</v>
      </c>
      <c r="X21" s="11">
        <v>2750000</v>
      </c>
      <c r="Y21" s="11">
        <v>-48415</v>
      </c>
      <c r="Z21" s="2">
        <v>-1.76</v>
      </c>
      <c r="AA21" s="15">
        <v>2750000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3845658</v>
      </c>
      <c r="D26" s="50">
        <f t="shared" si="3"/>
        <v>0</v>
      </c>
      <c r="E26" s="51">
        <f t="shared" si="3"/>
        <v>2750000</v>
      </c>
      <c r="F26" s="51">
        <f t="shared" si="3"/>
        <v>2750000</v>
      </c>
      <c r="G26" s="51">
        <f t="shared" si="3"/>
        <v>0</v>
      </c>
      <c r="H26" s="51">
        <f t="shared" si="3"/>
        <v>0</v>
      </c>
      <c r="I26" s="51">
        <f t="shared" si="3"/>
        <v>1976202</v>
      </c>
      <c r="J26" s="51">
        <f t="shared" si="3"/>
        <v>1976202</v>
      </c>
      <c r="K26" s="51">
        <f t="shared" si="3"/>
        <v>0</v>
      </c>
      <c r="L26" s="51">
        <f t="shared" si="3"/>
        <v>0</v>
      </c>
      <c r="M26" s="51">
        <f t="shared" si="3"/>
        <v>536271</v>
      </c>
      <c r="N26" s="51">
        <f t="shared" si="3"/>
        <v>536271</v>
      </c>
      <c r="O26" s="51">
        <f t="shared" si="3"/>
        <v>0</v>
      </c>
      <c r="P26" s="51">
        <f t="shared" si="3"/>
        <v>0</v>
      </c>
      <c r="Q26" s="51">
        <f t="shared" si="3"/>
        <v>189112</v>
      </c>
      <c r="R26" s="51">
        <f t="shared" si="3"/>
        <v>189112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2701585</v>
      </c>
      <c r="X26" s="51">
        <f t="shared" si="3"/>
        <v>2750000</v>
      </c>
      <c r="Y26" s="51">
        <f t="shared" si="3"/>
        <v>-48415</v>
      </c>
      <c r="Z26" s="52">
        <f>+IF(X26&lt;&gt;0,+(Y26/X26)*100,0)</f>
        <v>-1.7605454545454546</v>
      </c>
      <c r="AA26" s="53">
        <f>SUM(AA21:AA25)</f>
        <v>2750000</v>
      </c>
    </row>
    <row r="27" spans="1:27" ht="13.5">
      <c r="A27" s="54" t="s">
        <v>38</v>
      </c>
      <c r="B27" s="64"/>
      <c r="C27" s="9">
        <v>3346855</v>
      </c>
      <c r="D27" s="10"/>
      <c r="E27" s="11">
        <v>3848000</v>
      </c>
      <c r="F27" s="11">
        <v>3848000</v>
      </c>
      <c r="G27" s="11"/>
      <c r="H27" s="11"/>
      <c r="I27" s="11">
        <v>1324492</v>
      </c>
      <c r="J27" s="11">
        <v>1324492</v>
      </c>
      <c r="K27" s="11"/>
      <c r="L27" s="11"/>
      <c r="M27" s="11">
        <v>153899</v>
      </c>
      <c r="N27" s="11">
        <v>153899</v>
      </c>
      <c r="O27" s="11"/>
      <c r="P27" s="11"/>
      <c r="Q27" s="11">
        <v>72304</v>
      </c>
      <c r="R27" s="11">
        <v>72304</v>
      </c>
      <c r="S27" s="11"/>
      <c r="T27" s="11"/>
      <c r="U27" s="11"/>
      <c r="V27" s="11"/>
      <c r="W27" s="11">
        <v>1550695</v>
      </c>
      <c r="X27" s="11">
        <v>3848000</v>
      </c>
      <c r="Y27" s="11">
        <v>-2297305</v>
      </c>
      <c r="Z27" s="2">
        <v>-59.7</v>
      </c>
      <c r="AA27" s="15">
        <v>3848000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3845658</v>
      </c>
      <c r="D36" s="10">
        <f t="shared" si="4"/>
        <v>0</v>
      </c>
      <c r="E36" s="11">
        <f t="shared" si="4"/>
        <v>2750000</v>
      </c>
      <c r="F36" s="11">
        <f t="shared" si="4"/>
        <v>2750000</v>
      </c>
      <c r="G36" s="11">
        <f t="shared" si="4"/>
        <v>0</v>
      </c>
      <c r="H36" s="11">
        <f t="shared" si="4"/>
        <v>0</v>
      </c>
      <c r="I36" s="11">
        <f t="shared" si="4"/>
        <v>1976202</v>
      </c>
      <c r="J36" s="11">
        <f t="shared" si="4"/>
        <v>1976202</v>
      </c>
      <c r="K36" s="11">
        <f t="shared" si="4"/>
        <v>0</v>
      </c>
      <c r="L36" s="11">
        <f t="shared" si="4"/>
        <v>0</v>
      </c>
      <c r="M36" s="11">
        <f t="shared" si="4"/>
        <v>536271</v>
      </c>
      <c r="N36" s="11">
        <f t="shared" si="4"/>
        <v>536271</v>
      </c>
      <c r="O36" s="11">
        <f t="shared" si="4"/>
        <v>0</v>
      </c>
      <c r="P36" s="11">
        <f t="shared" si="4"/>
        <v>0</v>
      </c>
      <c r="Q36" s="11">
        <f t="shared" si="4"/>
        <v>189112</v>
      </c>
      <c r="R36" s="11">
        <f t="shared" si="4"/>
        <v>189112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2701585</v>
      </c>
      <c r="X36" s="11">
        <f t="shared" si="4"/>
        <v>2750000</v>
      </c>
      <c r="Y36" s="11">
        <f t="shared" si="4"/>
        <v>-48415</v>
      </c>
      <c r="Z36" s="2">
        <f aca="true" t="shared" si="5" ref="Z36:Z49">+IF(X36&lt;&gt;0,+(Y36/X36)*100,0)</f>
        <v>-1.7605454545454546</v>
      </c>
      <c r="AA36" s="15">
        <f>AA6+AA21</f>
        <v>2750000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500000</v>
      </c>
      <c r="F37" s="11">
        <f t="shared" si="4"/>
        <v>500000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500000</v>
      </c>
      <c r="Y37" s="11">
        <f t="shared" si="4"/>
        <v>-500000</v>
      </c>
      <c r="Z37" s="2">
        <f t="shared" si="5"/>
        <v>-100</v>
      </c>
      <c r="AA37" s="15">
        <f>AA7+AA22</f>
        <v>500000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12000000</v>
      </c>
      <c r="F38" s="11">
        <f t="shared" si="4"/>
        <v>12000000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12000000</v>
      </c>
      <c r="Y38" s="11">
        <f t="shared" si="4"/>
        <v>-12000000</v>
      </c>
      <c r="Z38" s="2">
        <f t="shared" si="5"/>
        <v>-100</v>
      </c>
      <c r="AA38" s="15">
        <f>AA8+AA23</f>
        <v>12000000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750000</v>
      </c>
      <c r="F39" s="11">
        <f t="shared" si="4"/>
        <v>750000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750000</v>
      </c>
      <c r="Y39" s="11">
        <f t="shared" si="4"/>
        <v>-750000</v>
      </c>
      <c r="Z39" s="2">
        <f t="shared" si="5"/>
        <v>-100</v>
      </c>
      <c r="AA39" s="15">
        <f>AA9+AA24</f>
        <v>750000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3845658</v>
      </c>
      <c r="D41" s="50">
        <f t="shared" si="6"/>
        <v>0</v>
      </c>
      <c r="E41" s="51">
        <f t="shared" si="6"/>
        <v>16000000</v>
      </c>
      <c r="F41" s="51">
        <f t="shared" si="6"/>
        <v>16000000</v>
      </c>
      <c r="G41" s="51">
        <f t="shared" si="6"/>
        <v>0</v>
      </c>
      <c r="H41" s="51">
        <f t="shared" si="6"/>
        <v>0</v>
      </c>
      <c r="I41" s="51">
        <f t="shared" si="6"/>
        <v>1976202</v>
      </c>
      <c r="J41" s="51">
        <f t="shared" si="6"/>
        <v>1976202</v>
      </c>
      <c r="K41" s="51">
        <f t="shared" si="6"/>
        <v>0</v>
      </c>
      <c r="L41" s="51">
        <f t="shared" si="6"/>
        <v>0</v>
      </c>
      <c r="M41" s="51">
        <f t="shared" si="6"/>
        <v>536271</v>
      </c>
      <c r="N41" s="51">
        <f t="shared" si="6"/>
        <v>536271</v>
      </c>
      <c r="O41" s="51">
        <f t="shared" si="6"/>
        <v>0</v>
      </c>
      <c r="P41" s="51">
        <f t="shared" si="6"/>
        <v>0</v>
      </c>
      <c r="Q41" s="51">
        <f t="shared" si="6"/>
        <v>189112</v>
      </c>
      <c r="R41" s="51">
        <f t="shared" si="6"/>
        <v>189112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2701585</v>
      </c>
      <c r="X41" s="51">
        <f t="shared" si="6"/>
        <v>16000000</v>
      </c>
      <c r="Y41" s="51">
        <f t="shared" si="6"/>
        <v>-13298415</v>
      </c>
      <c r="Z41" s="52">
        <f t="shared" si="5"/>
        <v>-83.11509375</v>
      </c>
      <c r="AA41" s="53">
        <f>SUM(AA36:AA40)</f>
        <v>16000000</v>
      </c>
    </row>
    <row r="42" spans="1:27" ht="13.5">
      <c r="A42" s="54" t="s">
        <v>38</v>
      </c>
      <c r="B42" s="35"/>
      <c r="C42" s="65">
        <f aca="true" t="shared" si="7" ref="C42:Y48">C12+C27</f>
        <v>3427466</v>
      </c>
      <c r="D42" s="66">
        <f t="shared" si="7"/>
        <v>0</v>
      </c>
      <c r="E42" s="67">
        <f t="shared" si="7"/>
        <v>3848000</v>
      </c>
      <c r="F42" s="67">
        <f t="shared" si="7"/>
        <v>3848000</v>
      </c>
      <c r="G42" s="67">
        <f t="shared" si="7"/>
        <v>0</v>
      </c>
      <c r="H42" s="67">
        <f t="shared" si="7"/>
        <v>0</v>
      </c>
      <c r="I42" s="67">
        <f t="shared" si="7"/>
        <v>1324492</v>
      </c>
      <c r="J42" s="67">
        <f t="shared" si="7"/>
        <v>1324492</v>
      </c>
      <c r="K42" s="67">
        <f t="shared" si="7"/>
        <v>0</v>
      </c>
      <c r="L42" s="67">
        <f t="shared" si="7"/>
        <v>0</v>
      </c>
      <c r="M42" s="67">
        <f t="shared" si="7"/>
        <v>153899</v>
      </c>
      <c r="N42" s="67">
        <f t="shared" si="7"/>
        <v>153899</v>
      </c>
      <c r="O42" s="67">
        <f t="shared" si="7"/>
        <v>0</v>
      </c>
      <c r="P42" s="67">
        <f t="shared" si="7"/>
        <v>0</v>
      </c>
      <c r="Q42" s="67">
        <f t="shared" si="7"/>
        <v>72304</v>
      </c>
      <c r="R42" s="67">
        <f t="shared" si="7"/>
        <v>72304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1550695</v>
      </c>
      <c r="X42" s="67">
        <f t="shared" si="7"/>
        <v>3848000</v>
      </c>
      <c r="Y42" s="67">
        <f t="shared" si="7"/>
        <v>-2297305</v>
      </c>
      <c r="Z42" s="69">
        <f t="shared" si="5"/>
        <v>-59.70127338877339</v>
      </c>
      <c r="AA42" s="68">
        <f aca="true" t="shared" si="8" ref="AA42:AA48">AA12+AA27</f>
        <v>3848000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381811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1155</v>
      </c>
      <c r="H45" s="67">
        <f t="shared" si="7"/>
        <v>1190</v>
      </c>
      <c r="I45" s="67">
        <f t="shared" si="7"/>
        <v>0</v>
      </c>
      <c r="J45" s="67">
        <f t="shared" si="7"/>
        <v>2345</v>
      </c>
      <c r="K45" s="67">
        <f t="shared" si="7"/>
        <v>0</v>
      </c>
      <c r="L45" s="67">
        <f t="shared" si="7"/>
        <v>0</v>
      </c>
      <c r="M45" s="67">
        <f t="shared" si="7"/>
        <v>2620</v>
      </c>
      <c r="N45" s="67">
        <f t="shared" si="7"/>
        <v>2620</v>
      </c>
      <c r="O45" s="67">
        <f t="shared" si="7"/>
        <v>8584</v>
      </c>
      <c r="P45" s="67">
        <f t="shared" si="7"/>
        <v>21596</v>
      </c>
      <c r="Q45" s="67">
        <f t="shared" si="7"/>
        <v>0</v>
      </c>
      <c r="R45" s="67">
        <f t="shared" si="7"/>
        <v>30180</v>
      </c>
      <c r="S45" s="67">
        <f t="shared" si="7"/>
        <v>1083</v>
      </c>
      <c r="T45" s="67">
        <f t="shared" si="7"/>
        <v>677</v>
      </c>
      <c r="U45" s="67">
        <f t="shared" si="7"/>
        <v>0</v>
      </c>
      <c r="V45" s="67">
        <f t="shared" si="7"/>
        <v>1760</v>
      </c>
      <c r="W45" s="67">
        <f t="shared" si="7"/>
        <v>36905</v>
      </c>
      <c r="X45" s="67">
        <f t="shared" si="7"/>
        <v>0</v>
      </c>
      <c r="Y45" s="67">
        <f t="shared" si="7"/>
        <v>36905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6229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7661164</v>
      </c>
      <c r="D49" s="78">
        <f t="shared" si="9"/>
        <v>0</v>
      </c>
      <c r="E49" s="79">
        <f t="shared" si="9"/>
        <v>19848000</v>
      </c>
      <c r="F49" s="79">
        <f t="shared" si="9"/>
        <v>19848000</v>
      </c>
      <c r="G49" s="79">
        <f t="shared" si="9"/>
        <v>1155</v>
      </c>
      <c r="H49" s="79">
        <f t="shared" si="9"/>
        <v>1190</v>
      </c>
      <c r="I49" s="79">
        <f t="shared" si="9"/>
        <v>3300694</v>
      </c>
      <c r="J49" s="79">
        <f t="shared" si="9"/>
        <v>3303039</v>
      </c>
      <c r="K49" s="79">
        <f t="shared" si="9"/>
        <v>0</v>
      </c>
      <c r="L49" s="79">
        <f t="shared" si="9"/>
        <v>0</v>
      </c>
      <c r="M49" s="79">
        <f t="shared" si="9"/>
        <v>692790</v>
      </c>
      <c r="N49" s="79">
        <f t="shared" si="9"/>
        <v>692790</v>
      </c>
      <c r="O49" s="79">
        <f t="shared" si="9"/>
        <v>8584</v>
      </c>
      <c r="P49" s="79">
        <f t="shared" si="9"/>
        <v>21596</v>
      </c>
      <c r="Q49" s="79">
        <f t="shared" si="9"/>
        <v>261416</v>
      </c>
      <c r="R49" s="79">
        <f t="shared" si="9"/>
        <v>291596</v>
      </c>
      <c r="S49" s="79">
        <f t="shared" si="9"/>
        <v>1083</v>
      </c>
      <c r="T49" s="79">
        <f t="shared" si="9"/>
        <v>677</v>
      </c>
      <c r="U49" s="79">
        <f t="shared" si="9"/>
        <v>0</v>
      </c>
      <c r="V49" s="79">
        <f t="shared" si="9"/>
        <v>1760</v>
      </c>
      <c r="W49" s="79">
        <f t="shared" si="9"/>
        <v>4289185</v>
      </c>
      <c r="X49" s="79">
        <f t="shared" si="9"/>
        <v>19848000</v>
      </c>
      <c r="Y49" s="79">
        <f t="shared" si="9"/>
        <v>-15558815</v>
      </c>
      <c r="Z49" s="80">
        <f t="shared" si="5"/>
        <v>-78.38983776702942</v>
      </c>
      <c r="AA49" s="81">
        <f>SUM(AA41:AA48)</f>
        <v>19848000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714779</v>
      </c>
      <c r="D51" s="66">
        <f t="shared" si="10"/>
        <v>0</v>
      </c>
      <c r="E51" s="67">
        <f t="shared" si="10"/>
        <v>972600</v>
      </c>
      <c r="F51" s="67">
        <f t="shared" si="10"/>
        <v>972600</v>
      </c>
      <c r="G51" s="67">
        <f t="shared" si="10"/>
        <v>23279</v>
      </c>
      <c r="H51" s="67">
        <f t="shared" si="10"/>
        <v>48342</v>
      </c>
      <c r="I51" s="67">
        <f t="shared" si="10"/>
        <v>42339</v>
      </c>
      <c r="J51" s="67">
        <f t="shared" si="10"/>
        <v>113960</v>
      </c>
      <c r="K51" s="67">
        <f t="shared" si="10"/>
        <v>71592</v>
      </c>
      <c r="L51" s="67">
        <f t="shared" si="10"/>
        <v>41677</v>
      </c>
      <c r="M51" s="67">
        <f t="shared" si="10"/>
        <v>72371</v>
      </c>
      <c r="N51" s="67">
        <f t="shared" si="10"/>
        <v>185640</v>
      </c>
      <c r="O51" s="67">
        <f t="shared" si="10"/>
        <v>62200</v>
      </c>
      <c r="P51" s="67">
        <f t="shared" si="10"/>
        <v>119368</v>
      </c>
      <c r="Q51" s="67">
        <f t="shared" si="10"/>
        <v>105315</v>
      </c>
      <c r="R51" s="67">
        <f t="shared" si="10"/>
        <v>286883</v>
      </c>
      <c r="S51" s="67">
        <f t="shared" si="10"/>
        <v>231304</v>
      </c>
      <c r="T51" s="67">
        <f t="shared" si="10"/>
        <v>132609</v>
      </c>
      <c r="U51" s="67">
        <f t="shared" si="10"/>
        <v>0</v>
      </c>
      <c r="V51" s="67">
        <f t="shared" si="10"/>
        <v>363913</v>
      </c>
      <c r="W51" s="67">
        <f t="shared" si="10"/>
        <v>950396</v>
      </c>
      <c r="X51" s="67">
        <f t="shared" si="10"/>
        <v>972600</v>
      </c>
      <c r="Y51" s="67">
        <f t="shared" si="10"/>
        <v>-22204</v>
      </c>
      <c r="Z51" s="69">
        <f>+IF(X51&lt;&gt;0,+(Y51/X51)*100,0)</f>
        <v>-2.282952909726506</v>
      </c>
      <c r="AA51" s="68">
        <f>SUM(AA57:AA61)</f>
        <v>972600</v>
      </c>
    </row>
    <row r="52" spans="1:27" ht="13.5">
      <c r="A52" s="84" t="s">
        <v>32</v>
      </c>
      <c r="B52" s="47"/>
      <c r="C52" s="9">
        <v>84773</v>
      </c>
      <c r="D52" s="10"/>
      <c r="E52" s="11">
        <v>60000</v>
      </c>
      <c r="F52" s="11">
        <v>60000</v>
      </c>
      <c r="G52" s="11">
        <v>837</v>
      </c>
      <c r="H52" s="11">
        <v>1071</v>
      </c>
      <c r="I52" s="11"/>
      <c r="J52" s="11">
        <v>1908</v>
      </c>
      <c r="K52" s="11"/>
      <c r="L52" s="11">
        <v>4309</v>
      </c>
      <c r="M52" s="11">
        <v>14910</v>
      </c>
      <c r="N52" s="11">
        <v>19219</v>
      </c>
      <c r="O52" s="11">
        <v>2478</v>
      </c>
      <c r="P52" s="11">
        <v>810</v>
      </c>
      <c r="Q52" s="11">
        <v>4949</v>
      </c>
      <c r="R52" s="11">
        <v>8237</v>
      </c>
      <c r="S52" s="11">
        <v>5024</v>
      </c>
      <c r="T52" s="11">
        <v>4594</v>
      </c>
      <c r="U52" s="11"/>
      <c r="V52" s="11">
        <v>9618</v>
      </c>
      <c r="W52" s="11">
        <v>38982</v>
      </c>
      <c r="X52" s="11">
        <v>60000</v>
      </c>
      <c r="Y52" s="11">
        <v>-21018</v>
      </c>
      <c r="Z52" s="2">
        <v>-35.03</v>
      </c>
      <c r="AA52" s="15">
        <v>60000</v>
      </c>
    </row>
    <row r="53" spans="1:27" ht="13.5">
      <c r="A53" s="84" t="s">
        <v>33</v>
      </c>
      <c r="B53" s="47"/>
      <c r="C53" s="9">
        <v>88805</v>
      </c>
      <c r="D53" s="10"/>
      <c r="E53" s="11">
        <v>105000</v>
      </c>
      <c r="F53" s="11">
        <v>105000</v>
      </c>
      <c r="G53" s="11">
        <v>2175</v>
      </c>
      <c r="H53" s="11">
        <v>8901</v>
      </c>
      <c r="I53" s="11">
        <v>2048</v>
      </c>
      <c r="J53" s="11">
        <v>13124</v>
      </c>
      <c r="K53" s="11">
        <v>4768</v>
      </c>
      <c r="L53" s="11">
        <v>2568</v>
      </c>
      <c r="M53" s="11">
        <v>3068</v>
      </c>
      <c r="N53" s="11">
        <v>10404</v>
      </c>
      <c r="O53" s="11">
        <v>1813</v>
      </c>
      <c r="P53" s="11">
        <v>51541</v>
      </c>
      <c r="Q53" s="11">
        <v>6174</v>
      </c>
      <c r="R53" s="11">
        <v>59528</v>
      </c>
      <c r="S53" s="11">
        <v>76228</v>
      </c>
      <c r="T53" s="11">
        <v>18090</v>
      </c>
      <c r="U53" s="11"/>
      <c r="V53" s="11">
        <v>94318</v>
      </c>
      <c r="W53" s="11">
        <v>177374</v>
      </c>
      <c r="X53" s="11">
        <v>105000</v>
      </c>
      <c r="Y53" s="11">
        <v>72374</v>
      </c>
      <c r="Z53" s="2">
        <v>68.93</v>
      </c>
      <c r="AA53" s="15">
        <v>105000</v>
      </c>
    </row>
    <row r="54" spans="1:27" ht="13.5">
      <c r="A54" s="84" t="s">
        <v>34</v>
      </c>
      <c r="B54" s="47"/>
      <c r="C54" s="9">
        <v>59763</v>
      </c>
      <c r="D54" s="10"/>
      <c r="E54" s="11">
        <v>90000</v>
      </c>
      <c r="F54" s="11">
        <v>90000</v>
      </c>
      <c r="G54" s="11">
        <v>4496</v>
      </c>
      <c r="H54" s="11">
        <v>9636</v>
      </c>
      <c r="I54" s="11">
        <v>1693</v>
      </c>
      <c r="J54" s="11">
        <v>15825</v>
      </c>
      <c r="K54" s="11">
        <v>9617</v>
      </c>
      <c r="L54" s="11">
        <v>1791</v>
      </c>
      <c r="M54" s="11">
        <v>2604</v>
      </c>
      <c r="N54" s="11">
        <v>14012</v>
      </c>
      <c r="O54" s="11">
        <v>4041</v>
      </c>
      <c r="P54" s="11">
        <v>16463</v>
      </c>
      <c r="Q54" s="11">
        <v>2084</v>
      </c>
      <c r="R54" s="11">
        <v>22588</v>
      </c>
      <c r="S54" s="11">
        <v>110948</v>
      </c>
      <c r="T54" s="11">
        <v>4081</v>
      </c>
      <c r="U54" s="11"/>
      <c r="V54" s="11">
        <v>115029</v>
      </c>
      <c r="W54" s="11">
        <v>167454</v>
      </c>
      <c r="X54" s="11">
        <v>90000</v>
      </c>
      <c r="Y54" s="11">
        <v>77454</v>
      </c>
      <c r="Z54" s="2">
        <v>86.06</v>
      </c>
      <c r="AA54" s="15">
        <v>90000</v>
      </c>
    </row>
    <row r="55" spans="1:27" ht="13.5">
      <c r="A55" s="84" t="s">
        <v>35</v>
      </c>
      <c r="B55" s="47"/>
      <c r="C55" s="9">
        <v>47377</v>
      </c>
      <c r="D55" s="10"/>
      <c r="E55" s="11">
        <v>105000</v>
      </c>
      <c r="F55" s="11">
        <v>105000</v>
      </c>
      <c r="G55" s="11">
        <v>418</v>
      </c>
      <c r="H55" s="11">
        <v>3182</v>
      </c>
      <c r="I55" s="11"/>
      <c r="J55" s="11">
        <v>3600</v>
      </c>
      <c r="K55" s="11"/>
      <c r="L55" s="11"/>
      <c r="M55" s="11"/>
      <c r="N55" s="11"/>
      <c r="O55" s="11"/>
      <c r="P55" s="11"/>
      <c r="Q55" s="11">
        <v>816</v>
      </c>
      <c r="R55" s="11">
        <v>816</v>
      </c>
      <c r="S55" s="11">
        <v>1391</v>
      </c>
      <c r="T55" s="11">
        <v>735</v>
      </c>
      <c r="U55" s="11"/>
      <c r="V55" s="11">
        <v>2126</v>
      </c>
      <c r="W55" s="11">
        <v>6542</v>
      </c>
      <c r="X55" s="11">
        <v>105000</v>
      </c>
      <c r="Y55" s="11">
        <v>-98458</v>
      </c>
      <c r="Z55" s="2">
        <v>-93.77</v>
      </c>
      <c r="AA55" s="15">
        <v>105000</v>
      </c>
    </row>
    <row r="56" spans="1:27" ht="13.5">
      <c r="A56" s="84" t="s">
        <v>36</v>
      </c>
      <c r="B56" s="47"/>
      <c r="C56" s="9">
        <v>515</v>
      </c>
      <c r="D56" s="10"/>
      <c r="E56" s="11">
        <v>8000</v>
      </c>
      <c r="F56" s="11">
        <v>8000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>
        <v>1389</v>
      </c>
      <c r="R56" s="11">
        <v>1389</v>
      </c>
      <c r="S56" s="11">
        <v>98</v>
      </c>
      <c r="T56" s="11">
        <v>1495</v>
      </c>
      <c r="U56" s="11"/>
      <c r="V56" s="11">
        <v>1593</v>
      </c>
      <c r="W56" s="11">
        <v>2982</v>
      </c>
      <c r="X56" s="11">
        <v>8000</v>
      </c>
      <c r="Y56" s="11">
        <v>-5018</v>
      </c>
      <c r="Z56" s="2">
        <v>-62.72</v>
      </c>
      <c r="AA56" s="15">
        <v>8000</v>
      </c>
    </row>
    <row r="57" spans="1:27" ht="13.5">
      <c r="A57" s="85" t="s">
        <v>37</v>
      </c>
      <c r="B57" s="47"/>
      <c r="C57" s="49">
        <f aca="true" t="shared" si="11" ref="C57:Y57">SUM(C52:C56)</f>
        <v>281233</v>
      </c>
      <c r="D57" s="50">
        <f t="shared" si="11"/>
        <v>0</v>
      </c>
      <c r="E57" s="51">
        <f t="shared" si="11"/>
        <v>368000</v>
      </c>
      <c r="F57" s="51">
        <f t="shared" si="11"/>
        <v>368000</v>
      </c>
      <c r="G57" s="51">
        <f t="shared" si="11"/>
        <v>7926</v>
      </c>
      <c r="H57" s="51">
        <f t="shared" si="11"/>
        <v>22790</v>
      </c>
      <c r="I57" s="51">
        <f t="shared" si="11"/>
        <v>3741</v>
      </c>
      <c r="J57" s="51">
        <f t="shared" si="11"/>
        <v>34457</v>
      </c>
      <c r="K57" s="51">
        <f t="shared" si="11"/>
        <v>14385</v>
      </c>
      <c r="L57" s="51">
        <f t="shared" si="11"/>
        <v>8668</v>
      </c>
      <c r="M57" s="51">
        <f t="shared" si="11"/>
        <v>20582</v>
      </c>
      <c r="N57" s="51">
        <f t="shared" si="11"/>
        <v>43635</v>
      </c>
      <c r="O57" s="51">
        <f t="shared" si="11"/>
        <v>8332</v>
      </c>
      <c r="P57" s="51">
        <f t="shared" si="11"/>
        <v>68814</v>
      </c>
      <c r="Q57" s="51">
        <f t="shared" si="11"/>
        <v>15412</v>
      </c>
      <c r="R57" s="51">
        <f t="shared" si="11"/>
        <v>92558</v>
      </c>
      <c r="S57" s="51">
        <f t="shared" si="11"/>
        <v>193689</v>
      </c>
      <c r="T57" s="51">
        <f t="shared" si="11"/>
        <v>28995</v>
      </c>
      <c r="U57" s="51">
        <f t="shared" si="11"/>
        <v>0</v>
      </c>
      <c r="V57" s="51">
        <f t="shared" si="11"/>
        <v>222684</v>
      </c>
      <c r="W57" s="51">
        <f t="shared" si="11"/>
        <v>393334</v>
      </c>
      <c r="X57" s="51">
        <f t="shared" si="11"/>
        <v>368000</v>
      </c>
      <c r="Y57" s="51">
        <f t="shared" si="11"/>
        <v>25334</v>
      </c>
      <c r="Z57" s="52">
        <f>+IF(X57&lt;&gt;0,+(Y57/X57)*100,0)</f>
        <v>6.884239130434783</v>
      </c>
      <c r="AA57" s="53">
        <f>SUM(AA52:AA56)</f>
        <v>368000</v>
      </c>
    </row>
    <row r="58" spans="1:27" ht="13.5">
      <c r="A58" s="86" t="s">
        <v>38</v>
      </c>
      <c r="B58" s="35"/>
      <c r="C58" s="9">
        <v>40762</v>
      </c>
      <c r="D58" s="10"/>
      <c r="E58" s="11">
        <v>74400</v>
      </c>
      <c r="F58" s="11">
        <v>74400</v>
      </c>
      <c r="G58" s="11">
        <v>275</v>
      </c>
      <c r="H58" s="11">
        <v>1824</v>
      </c>
      <c r="I58" s="11">
        <v>1704</v>
      </c>
      <c r="J58" s="11">
        <v>3803</v>
      </c>
      <c r="K58" s="11">
        <v>1729</v>
      </c>
      <c r="L58" s="11">
        <v>633</v>
      </c>
      <c r="M58" s="11">
        <v>15871</v>
      </c>
      <c r="N58" s="11">
        <v>18233</v>
      </c>
      <c r="O58" s="11">
        <v>1209</v>
      </c>
      <c r="P58" s="11">
        <v>718</v>
      </c>
      <c r="Q58" s="11">
        <v>2745</v>
      </c>
      <c r="R58" s="11">
        <v>4672</v>
      </c>
      <c r="S58" s="11">
        <v>165</v>
      </c>
      <c r="T58" s="11">
        <v>737</v>
      </c>
      <c r="U58" s="11"/>
      <c r="V58" s="11">
        <v>902</v>
      </c>
      <c r="W58" s="11">
        <v>27610</v>
      </c>
      <c r="X58" s="11">
        <v>74400</v>
      </c>
      <c r="Y58" s="11">
        <v>-46790</v>
      </c>
      <c r="Z58" s="2">
        <v>-62.89</v>
      </c>
      <c r="AA58" s="15">
        <v>74400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392784</v>
      </c>
      <c r="D61" s="10"/>
      <c r="E61" s="11">
        <v>530200</v>
      </c>
      <c r="F61" s="11">
        <v>530200</v>
      </c>
      <c r="G61" s="11">
        <v>15078</v>
      </c>
      <c r="H61" s="11">
        <v>23728</v>
      </c>
      <c r="I61" s="11">
        <v>36894</v>
      </c>
      <c r="J61" s="11">
        <v>75700</v>
      </c>
      <c r="K61" s="11">
        <v>55478</v>
      </c>
      <c r="L61" s="11">
        <v>32376</v>
      </c>
      <c r="M61" s="11">
        <v>35918</v>
      </c>
      <c r="N61" s="11">
        <v>123772</v>
      </c>
      <c r="O61" s="11">
        <v>52659</v>
      </c>
      <c r="P61" s="11">
        <v>49836</v>
      </c>
      <c r="Q61" s="11">
        <v>87158</v>
      </c>
      <c r="R61" s="11">
        <v>189653</v>
      </c>
      <c r="S61" s="11">
        <v>37450</v>
      </c>
      <c r="T61" s="11">
        <v>102877</v>
      </c>
      <c r="U61" s="11"/>
      <c r="V61" s="11">
        <v>140327</v>
      </c>
      <c r="W61" s="11">
        <v>529452</v>
      </c>
      <c r="X61" s="11">
        <v>530200</v>
      </c>
      <c r="Y61" s="11">
        <v>-748</v>
      </c>
      <c r="Z61" s="2">
        <v>-0.14</v>
      </c>
      <c r="AA61" s="15">
        <v>530200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494610</v>
      </c>
      <c r="D66" s="13">
        <v>431200</v>
      </c>
      <c r="E66" s="14">
        <v>431200</v>
      </c>
      <c r="F66" s="14">
        <v>431200</v>
      </c>
      <c r="G66" s="14">
        <v>9917</v>
      </c>
      <c r="H66" s="14">
        <v>41182</v>
      </c>
      <c r="I66" s="14">
        <v>38348</v>
      </c>
      <c r="J66" s="14">
        <v>89447</v>
      </c>
      <c r="K66" s="14">
        <v>71592</v>
      </c>
      <c r="L66" s="14">
        <v>37596</v>
      </c>
      <c r="M66" s="14">
        <v>52424</v>
      </c>
      <c r="N66" s="14">
        <v>161612</v>
      </c>
      <c r="O66" s="14">
        <v>24536</v>
      </c>
      <c r="P66" s="14">
        <v>50839</v>
      </c>
      <c r="Q66" s="14">
        <v>67448</v>
      </c>
      <c r="R66" s="14">
        <v>142823</v>
      </c>
      <c r="S66" s="14">
        <v>179518</v>
      </c>
      <c r="T66" s="14">
        <v>36583</v>
      </c>
      <c r="U66" s="14">
        <v>267081</v>
      </c>
      <c r="V66" s="14">
        <v>483182</v>
      </c>
      <c r="W66" s="14">
        <v>877064</v>
      </c>
      <c r="X66" s="14">
        <v>431200</v>
      </c>
      <c r="Y66" s="14">
        <v>445864</v>
      </c>
      <c r="Z66" s="2">
        <v>103.4</v>
      </c>
      <c r="AA66" s="22"/>
    </row>
    <row r="67" spans="1:27" ht="13.5">
      <c r="A67" s="86" t="s">
        <v>55</v>
      </c>
      <c r="B67" s="93"/>
      <c r="C67" s="9">
        <v>220168</v>
      </c>
      <c r="D67" s="10">
        <v>541400</v>
      </c>
      <c r="E67" s="11">
        <v>541400</v>
      </c>
      <c r="F67" s="11">
        <v>541400</v>
      </c>
      <c r="G67" s="11">
        <v>13364</v>
      </c>
      <c r="H67" s="11">
        <v>7161</v>
      </c>
      <c r="I67" s="11">
        <v>3993</v>
      </c>
      <c r="J67" s="11">
        <v>24518</v>
      </c>
      <c r="K67" s="11"/>
      <c r="L67" s="11">
        <v>4081</v>
      </c>
      <c r="M67" s="11">
        <v>19948</v>
      </c>
      <c r="N67" s="11">
        <v>24029</v>
      </c>
      <c r="O67" s="11">
        <v>37663</v>
      </c>
      <c r="P67" s="11">
        <v>68659</v>
      </c>
      <c r="Q67" s="11">
        <v>125367</v>
      </c>
      <c r="R67" s="11">
        <v>231689</v>
      </c>
      <c r="S67" s="11">
        <v>51786</v>
      </c>
      <c r="T67" s="11">
        <v>96026</v>
      </c>
      <c r="U67" s="11">
        <v>1131702</v>
      </c>
      <c r="V67" s="11">
        <v>1279514</v>
      </c>
      <c r="W67" s="11">
        <v>1559750</v>
      </c>
      <c r="X67" s="11">
        <v>541400</v>
      </c>
      <c r="Y67" s="11">
        <v>1018350</v>
      </c>
      <c r="Z67" s="2">
        <v>188.1</v>
      </c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714778</v>
      </c>
      <c r="D69" s="78">
        <f t="shared" si="12"/>
        <v>972600</v>
      </c>
      <c r="E69" s="79">
        <f t="shared" si="12"/>
        <v>972600</v>
      </c>
      <c r="F69" s="79">
        <f t="shared" si="12"/>
        <v>972600</v>
      </c>
      <c r="G69" s="79">
        <f t="shared" si="12"/>
        <v>23281</v>
      </c>
      <c r="H69" s="79">
        <f t="shared" si="12"/>
        <v>48343</v>
      </c>
      <c r="I69" s="79">
        <f t="shared" si="12"/>
        <v>42341</v>
      </c>
      <c r="J69" s="79">
        <f t="shared" si="12"/>
        <v>113965</v>
      </c>
      <c r="K69" s="79">
        <f t="shared" si="12"/>
        <v>71592</v>
      </c>
      <c r="L69" s="79">
        <f t="shared" si="12"/>
        <v>41677</v>
      </c>
      <c r="M69" s="79">
        <f t="shared" si="12"/>
        <v>72372</v>
      </c>
      <c r="N69" s="79">
        <f t="shared" si="12"/>
        <v>185641</v>
      </c>
      <c r="O69" s="79">
        <f t="shared" si="12"/>
        <v>62199</v>
      </c>
      <c r="P69" s="79">
        <f t="shared" si="12"/>
        <v>119498</v>
      </c>
      <c r="Q69" s="79">
        <f t="shared" si="12"/>
        <v>192815</v>
      </c>
      <c r="R69" s="79">
        <f t="shared" si="12"/>
        <v>374512</v>
      </c>
      <c r="S69" s="79">
        <f t="shared" si="12"/>
        <v>231304</v>
      </c>
      <c r="T69" s="79">
        <f t="shared" si="12"/>
        <v>132609</v>
      </c>
      <c r="U69" s="79">
        <f t="shared" si="12"/>
        <v>1398783</v>
      </c>
      <c r="V69" s="79">
        <f t="shared" si="12"/>
        <v>1762696</v>
      </c>
      <c r="W69" s="79">
        <f t="shared" si="12"/>
        <v>2436814</v>
      </c>
      <c r="X69" s="79">
        <f t="shared" si="12"/>
        <v>972600</v>
      </c>
      <c r="Y69" s="79">
        <f t="shared" si="12"/>
        <v>1464214</v>
      </c>
      <c r="Z69" s="80">
        <f>+IF(X69&lt;&gt;0,+(Y69/X69)*100,0)</f>
        <v>150.5463705531565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</v>
      </c>
      <c r="D5" s="42">
        <f t="shared" si="0"/>
        <v>0</v>
      </c>
      <c r="E5" s="43">
        <f t="shared" si="0"/>
        <v>7741000</v>
      </c>
      <c r="F5" s="43">
        <f t="shared" si="0"/>
        <v>7741000</v>
      </c>
      <c r="G5" s="43">
        <f t="shared" si="0"/>
        <v>998600</v>
      </c>
      <c r="H5" s="43">
        <f t="shared" si="0"/>
        <v>3377796</v>
      </c>
      <c r="I5" s="43">
        <f t="shared" si="0"/>
        <v>2050584</v>
      </c>
      <c r="J5" s="43">
        <f t="shared" si="0"/>
        <v>6426980</v>
      </c>
      <c r="K5" s="43">
        <f t="shared" si="0"/>
        <v>2190280</v>
      </c>
      <c r="L5" s="43">
        <f t="shared" si="0"/>
        <v>1647538</v>
      </c>
      <c r="M5" s="43">
        <f t="shared" si="0"/>
        <v>0</v>
      </c>
      <c r="N5" s="43">
        <f t="shared" si="0"/>
        <v>3837818</v>
      </c>
      <c r="O5" s="43">
        <f t="shared" si="0"/>
        <v>1602496</v>
      </c>
      <c r="P5" s="43">
        <f t="shared" si="0"/>
        <v>0</v>
      </c>
      <c r="Q5" s="43">
        <f t="shared" si="0"/>
        <v>0</v>
      </c>
      <c r="R5" s="43">
        <f t="shared" si="0"/>
        <v>1602496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11867294</v>
      </c>
      <c r="X5" s="43">
        <f t="shared" si="0"/>
        <v>7741000</v>
      </c>
      <c r="Y5" s="43">
        <f t="shared" si="0"/>
        <v>4126294</v>
      </c>
      <c r="Z5" s="44">
        <f>+IF(X5&lt;&gt;0,+(Y5/X5)*100,0)</f>
        <v>53.30440511561814</v>
      </c>
      <c r="AA5" s="45">
        <f>SUM(AA11:AA18)</f>
        <v>7741000</v>
      </c>
    </row>
    <row r="6" spans="1:27" ht="13.5">
      <c r="A6" s="46" t="s">
        <v>32</v>
      </c>
      <c r="B6" s="47"/>
      <c r="C6" s="9">
        <v>1</v>
      </c>
      <c r="D6" s="10"/>
      <c r="E6" s="11">
        <v>7741000</v>
      </c>
      <c r="F6" s="11">
        <v>7741000</v>
      </c>
      <c r="G6" s="11"/>
      <c r="H6" s="11">
        <v>3377796</v>
      </c>
      <c r="I6" s="11">
        <v>2050584</v>
      </c>
      <c r="J6" s="11">
        <v>5428380</v>
      </c>
      <c r="K6" s="11"/>
      <c r="L6" s="11">
        <v>1647538</v>
      </c>
      <c r="M6" s="11"/>
      <c r="N6" s="11">
        <v>1647538</v>
      </c>
      <c r="O6" s="11"/>
      <c r="P6" s="11"/>
      <c r="Q6" s="11"/>
      <c r="R6" s="11"/>
      <c r="S6" s="11"/>
      <c r="T6" s="11"/>
      <c r="U6" s="11"/>
      <c r="V6" s="11"/>
      <c r="W6" s="11">
        <v>7075918</v>
      </c>
      <c r="X6" s="11">
        <v>7741000</v>
      </c>
      <c r="Y6" s="11">
        <v>-665082</v>
      </c>
      <c r="Z6" s="2">
        <v>-8.59</v>
      </c>
      <c r="AA6" s="15">
        <v>7741000</v>
      </c>
    </row>
    <row r="7" spans="1:27" ht="13.5">
      <c r="A7" s="46" t="s">
        <v>33</v>
      </c>
      <c r="B7" s="47"/>
      <c r="C7" s="9"/>
      <c r="D7" s="10"/>
      <c r="E7" s="11"/>
      <c r="F7" s="11"/>
      <c r="G7" s="11">
        <v>45337</v>
      </c>
      <c r="H7" s="11"/>
      <c r="I7" s="11"/>
      <c r="J7" s="11">
        <v>45337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45337</v>
      </c>
      <c r="X7" s="11"/>
      <c r="Y7" s="11">
        <v>45337</v>
      </c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>
        <v>953263</v>
      </c>
      <c r="H8" s="11"/>
      <c r="I8" s="11"/>
      <c r="J8" s="11">
        <v>953263</v>
      </c>
      <c r="K8" s="11">
        <v>2190280</v>
      </c>
      <c r="L8" s="11"/>
      <c r="M8" s="11"/>
      <c r="N8" s="11">
        <v>2190280</v>
      </c>
      <c r="O8" s="11">
        <v>802496</v>
      </c>
      <c r="P8" s="11"/>
      <c r="Q8" s="11"/>
      <c r="R8" s="11">
        <v>802496</v>
      </c>
      <c r="S8" s="11"/>
      <c r="T8" s="11"/>
      <c r="U8" s="11"/>
      <c r="V8" s="11"/>
      <c r="W8" s="11">
        <v>3946039</v>
      </c>
      <c r="X8" s="11"/>
      <c r="Y8" s="11">
        <v>3946039</v>
      </c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v>800000</v>
      </c>
      <c r="P10" s="11"/>
      <c r="Q10" s="11"/>
      <c r="R10" s="11">
        <v>800000</v>
      </c>
      <c r="S10" s="11"/>
      <c r="T10" s="11"/>
      <c r="U10" s="11"/>
      <c r="V10" s="11"/>
      <c r="W10" s="11">
        <v>800000</v>
      </c>
      <c r="X10" s="11"/>
      <c r="Y10" s="11">
        <v>800000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</v>
      </c>
      <c r="D11" s="50">
        <f t="shared" si="1"/>
        <v>0</v>
      </c>
      <c r="E11" s="51">
        <f t="shared" si="1"/>
        <v>7741000</v>
      </c>
      <c r="F11" s="51">
        <f t="shared" si="1"/>
        <v>7741000</v>
      </c>
      <c r="G11" s="51">
        <f t="shared" si="1"/>
        <v>998600</v>
      </c>
      <c r="H11" s="51">
        <f t="shared" si="1"/>
        <v>3377796</v>
      </c>
      <c r="I11" s="51">
        <f t="shared" si="1"/>
        <v>2050584</v>
      </c>
      <c r="J11" s="51">
        <f t="shared" si="1"/>
        <v>6426980</v>
      </c>
      <c r="K11" s="51">
        <f t="shared" si="1"/>
        <v>2190280</v>
      </c>
      <c r="L11" s="51">
        <f t="shared" si="1"/>
        <v>1647538</v>
      </c>
      <c r="M11" s="51">
        <f t="shared" si="1"/>
        <v>0</v>
      </c>
      <c r="N11" s="51">
        <f t="shared" si="1"/>
        <v>3837818</v>
      </c>
      <c r="O11" s="51">
        <f t="shared" si="1"/>
        <v>1602496</v>
      </c>
      <c r="P11" s="51">
        <f t="shared" si="1"/>
        <v>0</v>
      </c>
      <c r="Q11" s="51">
        <f t="shared" si="1"/>
        <v>0</v>
      </c>
      <c r="R11" s="51">
        <f t="shared" si="1"/>
        <v>1602496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11867294</v>
      </c>
      <c r="X11" s="51">
        <f t="shared" si="1"/>
        <v>7741000</v>
      </c>
      <c r="Y11" s="51">
        <f t="shared" si="1"/>
        <v>4126294</v>
      </c>
      <c r="Z11" s="52">
        <f>+IF(X11&lt;&gt;0,+(Y11/X11)*100,0)</f>
        <v>53.30440511561814</v>
      </c>
      <c r="AA11" s="53">
        <f>SUM(AA6:AA10)</f>
        <v>7741000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</v>
      </c>
      <c r="D36" s="10">
        <f t="shared" si="4"/>
        <v>0</v>
      </c>
      <c r="E36" s="11">
        <f t="shared" si="4"/>
        <v>7741000</v>
      </c>
      <c r="F36" s="11">
        <f t="shared" si="4"/>
        <v>7741000</v>
      </c>
      <c r="G36" s="11">
        <f t="shared" si="4"/>
        <v>0</v>
      </c>
      <c r="H36" s="11">
        <f t="shared" si="4"/>
        <v>3377796</v>
      </c>
      <c r="I36" s="11">
        <f t="shared" si="4"/>
        <v>2050584</v>
      </c>
      <c r="J36" s="11">
        <f t="shared" si="4"/>
        <v>5428380</v>
      </c>
      <c r="K36" s="11">
        <f t="shared" si="4"/>
        <v>0</v>
      </c>
      <c r="L36" s="11">
        <f t="shared" si="4"/>
        <v>1647538</v>
      </c>
      <c r="M36" s="11">
        <f t="shared" si="4"/>
        <v>0</v>
      </c>
      <c r="N36" s="11">
        <f t="shared" si="4"/>
        <v>1647538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7075918</v>
      </c>
      <c r="X36" s="11">
        <f t="shared" si="4"/>
        <v>7741000</v>
      </c>
      <c r="Y36" s="11">
        <f t="shared" si="4"/>
        <v>-665082</v>
      </c>
      <c r="Z36" s="2">
        <f aca="true" t="shared" si="5" ref="Z36:Z49">+IF(X36&lt;&gt;0,+(Y36/X36)*100,0)</f>
        <v>-8.591680661413253</v>
      </c>
      <c r="AA36" s="15">
        <f>AA6+AA21</f>
        <v>7741000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45337</v>
      </c>
      <c r="H37" s="11">
        <f t="shared" si="4"/>
        <v>0</v>
      </c>
      <c r="I37" s="11">
        <f t="shared" si="4"/>
        <v>0</v>
      </c>
      <c r="J37" s="11">
        <f t="shared" si="4"/>
        <v>45337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45337</v>
      </c>
      <c r="X37" s="11">
        <f t="shared" si="4"/>
        <v>0</v>
      </c>
      <c r="Y37" s="11">
        <f t="shared" si="4"/>
        <v>45337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953263</v>
      </c>
      <c r="H38" s="11">
        <f t="shared" si="4"/>
        <v>0</v>
      </c>
      <c r="I38" s="11">
        <f t="shared" si="4"/>
        <v>0</v>
      </c>
      <c r="J38" s="11">
        <f t="shared" si="4"/>
        <v>953263</v>
      </c>
      <c r="K38" s="11">
        <f t="shared" si="4"/>
        <v>2190280</v>
      </c>
      <c r="L38" s="11">
        <f t="shared" si="4"/>
        <v>0</v>
      </c>
      <c r="M38" s="11">
        <f t="shared" si="4"/>
        <v>0</v>
      </c>
      <c r="N38" s="11">
        <f t="shared" si="4"/>
        <v>2190280</v>
      </c>
      <c r="O38" s="11">
        <f t="shared" si="4"/>
        <v>802496</v>
      </c>
      <c r="P38" s="11">
        <f t="shared" si="4"/>
        <v>0</v>
      </c>
      <c r="Q38" s="11">
        <f t="shared" si="4"/>
        <v>0</v>
      </c>
      <c r="R38" s="11">
        <f t="shared" si="4"/>
        <v>802496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3946039</v>
      </c>
      <c r="X38" s="11">
        <f t="shared" si="4"/>
        <v>0</v>
      </c>
      <c r="Y38" s="11">
        <f t="shared" si="4"/>
        <v>3946039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800000</v>
      </c>
      <c r="P40" s="11">
        <f t="shared" si="4"/>
        <v>0</v>
      </c>
      <c r="Q40" s="11">
        <f t="shared" si="4"/>
        <v>0</v>
      </c>
      <c r="R40" s="11">
        <f t="shared" si="4"/>
        <v>800000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800000</v>
      </c>
      <c r="X40" s="11">
        <f t="shared" si="4"/>
        <v>0</v>
      </c>
      <c r="Y40" s="11">
        <f t="shared" si="4"/>
        <v>800000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</v>
      </c>
      <c r="D41" s="50">
        <f t="shared" si="6"/>
        <v>0</v>
      </c>
      <c r="E41" s="51">
        <f t="shared" si="6"/>
        <v>7741000</v>
      </c>
      <c r="F41" s="51">
        <f t="shared" si="6"/>
        <v>7741000</v>
      </c>
      <c r="G41" s="51">
        <f t="shared" si="6"/>
        <v>998600</v>
      </c>
      <c r="H41" s="51">
        <f t="shared" si="6"/>
        <v>3377796</v>
      </c>
      <c r="I41" s="51">
        <f t="shared" si="6"/>
        <v>2050584</v>
      </c>
      <c r="J41" s="51">
        <f t="shared" si="6"/>
        <v>6426980</v>
      </c>
      <c r="K41" s="51">
        <f t="shared" si="6"/>
        <v>2190280</v>
      </c>
      <c r="L41" s="51">
        <f t="shared" si="6"/>
        <v>1647538</v>
      </c>
      <c r="M41" s="51">
        <f t="shared" si="6"/>
        <v>0</v>
      </c>
      <c r="N41" s="51">
        <f t="shared" si="6"/>
        <v>3837818</v>
      </c>
      <c r="O41" s="51">
        <f t="shared" si="6"/>
        <v>1602496</v>
      </c>
      <c r="P41" s="51">
        <f t="shared" si="6"/>
        <v>0</v>
      </c>
      <c r="Q41" s="51">
        <f t="shared" si="6"/>
        <v>0</v>
      </c>
      <c r="R41" s="51">
        <f t="shared" si="6"/>
        <v>1602496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11867294</v>
      </c>
      <c r="X41" s="51">
        <f t="shared" si="6"/>
        <v>7741000</v>
      </c>
      <c r="Y41" s="51">
        <f t="shared" si="6"/>
        <v>4126294</v>
      </c>
      <c r="Z41" s="52">
        <f t="shared" si="5"/>
        <v>53.30440511561814</v>
      </c>
      <c r="AA41" s="53">
        <f>SUM(AA36:AA40)</f>
        <v>7741000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</v>
      </c>
      <c r="D49" s="78">
        <f t="shared" si="9"/>
        <v>0</v>
      </c>
      <c r="E49" s="79">
        <f t="shared" si="9"/>
        <v>7741000</v>
      </c>
      <c r="F49" s="79">
        <f t="shared" si="9"/>
        <v>7741000</v>
      </c>
      <c r="G49" s="79">
        <f t="shared" si="9"/>
        <v>998600</v>
      </c>
      <c r="H49" s="79">
        <f t="shared" si="9"/>
        <v>3377796</v>
      </c>
      <c r="I49" s="79">
        <f t="shared" si="9"/>
        <v>2050584</v>
      </c>
      <c r="J49" s="79">
        <f t="shared" si="9"/>
        <v>6426980</v>
      </c>
      <c r="K49" s="79">
        <f t="shared" si="9"/>
        <v>2190280</v>
      </c>
      <c r="L49" s="79">
        <f t="shared" si="9"/>
        <v>1647538</v>
      </c>
      <c r="M49" s="79">
        <f t="shared" si="9"/>
        <v>0</v>
      </c>
      <c r="N49" s="79">
        <f t="shared" si="9"/>
        <v>3837818</v>
      </c>
      <c r="O49" s="79">
        <f t="shared" si="9"/>
        <v>1602496</v>
      </c>
      <c r="P49" s="79">
        <f t="shared" si="9"/>
        <v>0</v>
      </c>
      <c r="Q49" s="79">
        <f t="shared" si="9"/>
        <v>0</v>
      </c>
      <c r="R49" s="79">
        <f t="shared" si="9"/>
        <v>1602496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11867294</v>
      </c>
      <c r="X49" s="79">
        <f t="shared" si="9"/>
        <v>7741000</v>
      </c>
      <c r="Y49" s="79">
        <f t="shared" si="9"/>
        <v>4126294</v>
      </c>
      <c r="Z49" s="80">
        <f t="shared" si="5"/>
        <v>53.30440511561814</v>
      </c>
      <c r="AA49" s="81">
        <f>SUM(AA41:AA48)</f>
        <v>7741000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1804000</v>
      </c>
      <c r="F51" s="67">
        <f t="shared" si="10"/>
        <v>1804000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1804000</v>
      </c>
      <c r="Y51" s="67">
        <f t="shared" si="10"/>
        <v>-1804000</v>
      </c>
      <c r="Z51" s="69">
        <f>+IF(X51&lt;&gt;0,+(Y51/X51)*100,0)</f>
        <v>-100</v>
      </c>
      <c r="AA51" s="68">
        <f>SUM(AA57:AA61)</f>
        <v>1804000</v>
      </c>
    </row>
    <row r="52" spans="1:27" ht="13.5">
      <c r="A52" s="84" t="s">
        <v>32</v>
      </c>
      <c r="B52" s="47"/>
      <c r="C52" s="9"/>
      <c r="D52" s="10"/>
      <c r="E52" s="11">
        <v>60000</v>
      </c>
      <c r="F52" s="11">
        <v>60000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60000</v>
      </c>
      <c r="Y52" s="11">
        <v>-60000</v>
      </c>
      <c r="Z52" s="2">
        <v>-100</v>
      </c>
      <c r="AA52" s="15">
        <v>60000</v>
      </c>
    </row>
    <row r="53" spans="1:27" ht="13.5">
      <c r="A53" s="84" t="s">
        <v>33</v>
      </c>
      <c r="B53" s="47"/>
      <c r="C53" s="9"/>
      <c r="D53" s="10"/>
      <c r="E53" s="11">
        <v>320000</v>
      </c>
      <c r="F53" s="11">
        <v>320000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320000</v>
      </c>
      <c r="Y53" s="11">
        <v>-320000</v>
      </c>
      <c r="Z53" s="2">
        <v>-100</v>
      </c>
      <c r="AA53" s="15">
        <v>320000</v>
      </c>
    </row>
    <row r="54" spans="1:27" ht="13.5">
      <c r="A54" s="84" t="s">
        <v>34</v>
      </c>
      <c r="B54" s="47"/>
      <c r="C54" s="9"/>
      <c r="D54" s="10"/>
      <c r="E54" s="11">
        <v>500000</v>
      </c>
      <c r="F54" s="11">
        <v>500000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500000</v>
      </c>
      <c r="Y54" s="11">
        <v>-500000</v>
      </c>
      <c r="Z54" s="2">
        <v>-100</v>
      </c>
      <c r="AA54" s="15">
        <v>500000</v>
      </c>
    </row>
    <row r="55" spans="1:27" ht="13.5">
      <c r="A55" s="84" t="s">
        <v>35</v>
      </c>
      <c r="B55" s="47"/>
      <c r="C55" s="9"/>
      <c r="D55" s="10"/>
      <c r="E55" s="11">
        <v>120000</v>
      </c>
      <c r="F55" s="11">
        <v>120000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120000</v>
      </c>
      <c r="Y55" s="11">
        <v>-120000</v>
      </c>
      <c r="Z55" s="2">
        <v>-100</v>
      </c>
      <c r="AA55" s="15">
        <v>120000</v>
      </c>
    </row>
    <row r="56" spans="1:27" ht="13.5">
      <c r="A56" s="84" t="s">
        <v>36</v>
      </c>
      <c r="B56" s="47"/>
      <c r="C56" s="9"/>
      <c r="D56" s="10"/>
      <c r="E56" s="11">
        <v>804000</v>
      </c>
      <c r="F56" s="11">
        <v>804000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804000</v>
      </c>
      <c r="Y56" s="11">
        <v>-804000</v>
      </c>
      <c r="Z56" s="2">
        <v>-100</v>
      </c>
      <c r="AA56" s="15">
        <v>804000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1804000</v>
      </c>
      <c r="F57" s="51">
        <f t="shared" si="11"/>
        <v>1804000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1804000</v>
      </c>
      <c r="Y57" s="51">
        <f t="shared" si="11"/>
        <v>-1804000</v>
      </c>
      <c r="Z57" s="52">
        <f>+IF(X57&lt;&gt;0,+(Y57/X57)*100,0)</f>
        <v>-100</v>
      </c>
      <c r="AA57" s="53">
        <f>SUM(AA52:AA56)</f>
        <v>1804000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1804000</v>
      </c>
      <c r="F68" s="11"/>
      <c r="G68" s="11">
        <v>147441</v>
      </c>
      <c r="H68" s="11">
        <v>153486</v>
      </c>
      <c r="I68" s="11">
        <v>94949</v>
      </c>
      <c r="J68" s="11">
        <v>395876</v>
      </c>
      <c r="K68" s="11">
        <v>94642</v>
      </c>
      <c r="L68" s="11">
        <v>227893</v>
      </c>
      <c r="M68" s="11"/>
      <c r="N68" s="11">
        <v>322535</v>
      </c>
      <c r="O68" s="11"/>
      <c r="P68" s="11"/>
      <c r="Q68" s="11"/>
      <c r="R68" s="11"/>
      <c r="S68" s="11">
        <v>2407</v>
      </c>
      <c r="T68" s="11">
        <v>1900</v>
      </c>
      <c r="U68" s="11">
        <v>959</v>
      </c>
      <c r="V68" s="11">
        <v>5266</v>
      </c>
      <c r="W68" s="11">
        <v>723677</v>
      </c>
      <c r="X68" s="11"/>
      <c r="Y68" s="11">
        <v>723677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1804000</v>
      </c>
      <c r="F69" s="79">
        <f t="shared" si="12"/>
        <v>0</v>
      </c>
      <c r="G69" s="79">
        <f t="shared" si="12"/>
        <v>147441</v>
      </c>
      <c r="H69" s="79">
        <f t="shared" si="12"/>
        <v>153486</v>
      </c>
      <c r="I69" s="79">
        <f t="shared" si="12"/>
        <v>94949</v>
      </c>
      <c r="J69" s="79">
        <f t="shared" si="12"/>
        <v>395876</v>
      </c>
      <c r="K69" s="79">
        <f t="shared" si="12"/>
        <v>94642</v>
      </c>
      <c r="L69" s="79">
        <f t="shared" si="12"/>
        <v>227893</v>
      </c>
      <c r="M69" s="79">
        <f t="shared" si="12"/>
        <v>0</v>
      </c>
      <c r="N69" s="79">
        <f t="shared" si="12"/>
        <v>322535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2407</v>
      </c>
      <c r="T69" s="79">
        <f t="shared" si="12"/>
        <v>1900</v>
      </c>
      <c r="U69" s="79">
        <f t="shared" si="12"/>
        <v>959</v>
      </c>
      <c r="V69" s="79">
        <f t="shared" si="12"/>
        <v>5266</v>
      </c>
      <c r="W69" s="79">
        <f t="shared" si="12"/>
        <v>723677</v>
      </c>
      <c r="X69" s="79">
        <f t="shared" si="12"/>
        <v>0</v>
      </c>
      <c r="Y69" s="79">
        <f t="shared" si="12"/>
        <v>723677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11719131</v>
      </c>
      <c r="D5" s="42">
        <f t="shared" si="0"/>
        <v>0</v>
      </c>
      <c r="E5" s="43">
        <f t="shared" si="0"/>
        <v>21088100</v>
      </c>
      <c r="F5" s="43">
        <f t="shared" si="0"/>
        <v>12737100</v>
      </c>
      <c r="G5" s="43">
        <f t="shared" si="0"/>
        <v>0</v>
      </c>
      <c r="H5" s="43">
        <f t="shared" si="0"/>
        <v>91200</v>
      </c>
      <c r="I5" s="43">
        <f t="shared" si="0"/>
        <v>0</v>
      </c>
      <c r="J5" s="43">
        <f t="shared" si="0"/>
        <v>91200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91200</v>
      </c>
      <c r="X5" s="43">
        <f t="shared" si="0"/>
        <v>12737100</v>
      </c>
      <c r="Y5" s="43">
        <f t="shared" si="0"/>
        <v>-12645900</v>
      </c>
      <c r="Z5" s="44">
        <f>+IF(X5&lt;&gt;0,+(Y5/X5)*100,0)</f>
        <v>-99.28398144004522</v>
      </c>
      <c r="AA5" s="45">
        <f>SUM(AA11:AA18)</f>
        <v>12737100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>
        <v>4470000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10825178</v>
      </c>
      <c r="D8" s="10"/>
      <c r="E8" s="11">
        <v>15459000</v>
      </c>
      <c r="F8" s="11">
        <v>12659000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12659000</v>
      </c>
      <c r="Y8" s="11">
        <v>-12659000</v>
      </c>
      <c r="Z8" s="2">
        <v>-100</v>
      </c>
      <c r="AA8" s="15">
        <v>12659000</v>
      </c>
    </row>
    <row r="9" spans="1:27" ht="13.5">
      <c r="A9" s="46" t="s">
        <v>35</v>
      </c>
      <c r="B9" s="47"/>
      <c r="C9" s="9">
        <v>681544</v>
      </c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>
        <v>91200</v>
      </c>
      <c r="I10" s="11"/>
      <c r="J10" s="11">
        <v>91200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91200</v>
      </c>
      <c r="X10" s="11"/>
      <c r="Y10" s="11">
        <v>91200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11506722</v>
      </c>
      <c r="D11" s="50">
        <f t="shared" si="1"/>
        <v>0</v>
      </c>
      <c r="E11" s="51">
        <f t="shared" si="1"/>
        <v>19929000</v>
      </c>
      <c r="F11" s="51">
        <f t="shared" si="1"/>
        <v>12659000</v>
      </c>
      <c r="G11" s="51">
        <f t="shared" si="1"/>
        <v>0</v>
      </c>
      <c r="H11" s="51">
        <f t="shared" si="1"/>
        <v>91200</v>
      </c>
      <c r="I11" s="51">
        <f t="shared" si="1"/>
        <v>0</v>
      </c>
      <c r="J11" s="51">
        <f t="shared" si="1"/>
        <v>91200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91200</v>
      </c>
      <c r="X11" s="51">
        <f t="shared" si="1"/>
        <v>12659000</v>
      </c>
      <c r="Y11" s="51">
        <f t="shared" si="1"/>
        <v>-12567800</v>
      </c>
      <c r="Z11" s="52">
        <f>+IF(X11&lt;&gt;0,+(Y11/X11)*100,0)</f>
        <v>-99.27956394659925</v>
      </c>
      <c r="AA11" s="53">
        <f>SUM(AA6:AA10)</f>
        <v>12659000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189670</v>
      </c>
      <c r="D15" s="10"/>
      <c r="E15" s="11">
        <v>959100</v>
      </c>
      <c r="F15" s="11">
        <v>78100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78100</v>
      </c>
      <c r="Y15" s="11">
        <v>-78100</v>
      </c>
      <c r="Z15" s="2">
        <v>-100</v>
      </c>
      <c r="AA15" s="15">
        <v>78100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22739</v>
      </c>
      <c r="D18" s="17"/>
      <c r="E18" s="18">
        <v>200000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485306</v>
      </c>
      <c r="H20" s="60">
        <f t="shared" si="2"/>
        <v>1079649</v>
      </c>
      <c r="I20" s="60">
        <f t="shared" si="2"/>
        <v>986009</v>
      </c>
      <c r="J20" s="60">
        <f t="shared" si="2"/>
        <v>2550964</v>
      </c>
      <c r="K20" s="60">
        <f t="shared" si="2"/>
        <v>4394749</v>
      </c>
      <c r="L20" s="60">
        <f t="shared" si="2"/>
        <v>349995</v>
      </c>
      <c r="M20" s="60">
        <f t="shared" si="2"/>
        <v>2627765</v>
      </c>
      <c r="N20" s="60">
        <f t="shared" si="2"/>
        <v>7372509</v>
      </c>
      <c r="O20" s="60">
        <f t="shared" si="2"/>
        <v>0</v>
      </c>
      <c r="P20" s="60">
        <f t="shared" si="2"/>
        <v>1310018</v>
      </c>
      <c r="Q20" s="60">
        <f t="shared" si="2"/>
        <v>4943613</v>
      </c>
      <c r="R20" s="60">
        <f t="shared" si="2"/>
        <v>6253631</v>
      </c>
      <c r="S20" s="60">
        <f t="shared" si="2"/>
        <v>1186283</v>
      </c>
      <c r="T20" s="60">
        <f t="shared" si="2"/>
        <v>0</v>
      </c>
      <c r="U20" s="60">
        <f t="shared" si="2"/>
        <v>3518275</v>
      </c>
      <c r="V20" s="60">
        <f t="shared" si="2"/>
        <v>4704558</v>
      </c>
      <c r="W20" s="60">
        <f t="shared" si="2"/>
        <v>20881662</v>
      </c>
      <c r="X20" s="60">
        <f t="shared" si="2"/>
        <v>0</v>
      </c>
      <c r="Y20" s="60">
        <f t="shared" si="2"/>
        <v>20881662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>
        <v>298825</v>
      </c>
      <c r="M21" s="11">
        <v>206477</v>
      </c>
      <c r="N21" s="11">
        <v>505302</v>
      </c>
      <c r="O21" s="11"/>
      <c r="P21" s="11"/>
      <c r="Q21" s="11"/>
      <c r="R21" s="11"/>
      <c r="S21" s="11">
        <v>420066</v>
      </c>
      <c r="T21" s="11"/>
      <c r="U21" s="11">
        <v>1512639</v>
      </c>
      <c r="V21" s="11">
        <v>1932705</v>
      </c>
      <c r="W21" s="11">
        <v>2438007</v>
      </c>
      <c r="X21" s="11"/>
      <c r="Y21" s="11">
        <v>2438007</v>
      </c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>
        <v>22734</v>
      </c>
      <c r="H22" s="11"/>
      <c r="I22" s="11">
        <v>892859</v>
      </c>
      <c r="J22" s="11">
        <v>915593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915593</v>
      </c>
      <c r="X22" s="11"/>
      <c r="Y22" s="11">
        <v>915593</v>
      </c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>
        <v>462572</v>
      </c>
      <c r="H23" s="11">
        <v>1079649</v>
      </c>
      <c r="I23" s="11">
        <v>93150</v>
      </c>
      <c r="J23" s="11">
        <v>1635371</v>
      </c>
      <c r="K23" s="11">
        <v>4394749</v>
      </c>
      <c r="L23" s="11">
        <v>51170</v>
      </c>
      <c r="M23" s="11">
        <v>1639726</v>
      </c>
      <c r="N23" s="11">
        <v>6085645</v>
      </c>
      <c r="O23" s="11"/>
      <c r="P23" s="11">
        <v>99349</v>
      </c>
      <c r="Q23" s="11">
        <v>2477281</v>
      </c>
      <c r="R23" s="11">
        <v>2576630</v>
      </c>
      <c r="S23" s="11"/>
      <c r="T23" s="11"/>
      <c r="U23" s="11">
        <v>1162558</v>
      </c>
      <c r="V23" s="11">
        <v>1162558</v>
      </c>
      <c r="W23" s="11">
        <v>11460204</v>
      </c>
      <c r="X23" s="11"/>
      <c r="Y23" s="11">
        <v>11460204</v>
      </c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>
        <v>781562</v>
      </c>
      <c r="N25" s="11">
        <v>781562</v>
      </c>
      <c r="O25" s="11"/>
      <c r="P25" s="11">
        <v>1210669</v>
      </c>
      <c r="Q25" s="11">
        <v>2466332</v>
      </c>
      <c r="R25" s="11">
        <v>3677001</v>
      </c>
      <c r="S25" s="11">
        <v>766217</v>
      </c>
      <c r="T25" s="11"/>
      <c r="U25" s="11">
        <v>843078</v>
      </c>
      <c r="V25" s="11">
        <v>1609295</v>
      </c>
      <c r="W25" s="11">
        <v>6067858</v>
      </c>
      <c r="X25" s="11"/>
      <c r="Y25" s="11">
        <v>6067858</v>
      </c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485306</v>
      </c>
      <c r="H26" s="51">
        <f t="shared" si="3"/>
        <v>1079649</v>
      </c>
      <c r="I26" s="51">
        <f t="shared" si="3"/>
        <v>986009</v>
      </c>
      <c r="J26" s="51">
        <f t="shared" si="3"/>
        <v>2550964</v>
      </c>
      <c r="K26" s="51">
        <f t="shared" si="3"/>
        <v>4394749</v>
      </c>
      <c r="L26" s="51">
        <f t="shared" si="3"/>
        <v>349995</v>
      </c>
      <c r="M26" s="51">
        <f t="shared" si="3"/>
        <v>2627765</v>
      </c>
      <c r="N26" s="51">
        <f t="shared" si="3"/>
        <v>7372509</v>
      </c>
      <c r="O26" s="51">
        <f t="shared" si="3"/>
        <v>0</v>
      </c>
      <c r="P26" s="51">
        <f t="shared" si="3"/>
        <v>1310018</v>
      </c>
      <c r="Q26" s="51">
        <f t="shared" si="3"/>
        <v>4943613</v>
      </c>
      <c r="R26" s="51">
        <f t="shared" si="3"/>
        <v>6253631</v>
      </c>
      <c r="S26" s="51">
        <f t="shared" si="3"/>
        <v>1186283</v>
      </c>
      <c r="T26" s="51">
        <f t="shared" si="3"/>
        <v>0</v>
      </c>
      <c r="U26" s="51">
        <f t="shared" si="3"/>
        <v>3518275</v>
      </c>
      <c r="V26" s="51">
        <f t="shared" si="3"/>
        <v>4704558</v>
      </c>
      <c r="W26" s="51">
        <f t="shared" si="3"/>
        <v>20881662</v>
      </c>
      <c r="X26" s="51">
        <f t="shared" si="3"/>
        <v>0</v>
      </c>
      <c r="Y26" s="51">
        <f t="shared" si="3"/>
        <v>20881662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298825</v>
      </c>
      <c r="M36" s="11">
        <f t="shared" si="4"/>
        <v>206477</v>
      </c>
      <c r="N36" s="11">
        <f t="shared" si="4"/>
        <v>505302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420066</v>
      </c>
      <c r="T36" s="11">
        <f t="shared" si="4"/>
        <v>0</v>
      </c>
      <c r="U36" s="11">
        <f t="shared" si="4"/>
        <v>1512639</v>
      </c>
      <c r="V36" s="11">
        <f t="shared" si="4"/>
        <v>1932705</v>
      </c>
      <c r="W36" s="11">
        <f t="shared" si="4"/>
        <v>2438007</v>
      </c>
      <c r="X36" s="11">
        <f t="shared" si="4"/>
        <v>0</v>
      </c>
      <c r="Y36" s="11">
        <f t="shared" si="4"/>
        <v>2438007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4470000</v>
      </c>
      <c r="F37" s="11">
        <f t="shared" si="4"/>
        <v>0</v>
      </c>
      <c r="G37" s="11">
        <f t="shared" si="4"/>
        <v>22734</v>
      </c>
      <c r="H37" s="11">
        <f t="shared" si="4"/>
        <v>0</v>
      </c>
      <c r="I37" s="11">
        <f t="shared" si="4"/>
        <v>892859</v>
      </c>
      <c r="J37" s="11">
        <f t="shared" si="4"/>
        <v>915593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915593</v>
      </c>
      <c r="X37" s="11">
        <f t="shared" si="4"/>
        <v>0</v>
      </c>
      <c r="Y37" s="11">
        <f t="shared" si="4"/>
        <v>915593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10825178</v>
      </c>
      <c r="D38" s="10">
        <f t="shared" si="4"/>
        <v>0</v>
      </c>
      <c r="E38" s="11">
        <f t="shared" si="4"/>
        <v>15459000</v>
      </c>
      <c r="F38" s="11">
        <f t="shared" si="4"/>
        <v>12659000</v>
      </c>
      <c r="G38" s="11">
        <f t="shared" si="4"/>
        <v>462572</v>
      </c>
      <c r="H38" s="11">
        <f t="shared" si="4"/>
        <v>1079649</v>
      </c>
      <c r="I38" s="11">
        <f t="shared" si="4"/>
        <v>93150</v>
      </c>
      <c r="J38" s="11">
        <f t="shared" si="4"/>
        <v>1635371</v>
      </c>
      <c r="K38" s="11">
        <f t="shared" si="4"/>
        <v>4394749</v>
      </c>
      <c r="L38" s="11">
        <f t="shared" si="4"/>
        <v>51170</v>
      </c>
      <c r="M38" s="11">
        <f t="shared" si="4"/>
        <v>1639726</v>
      </c>
      <c r="N38" s="11">
        <f t="shared" si="4"/>
        <v>6085645</v>
      </c>
      <c r="O38" s="11">
        <f t="shared" si="4"/>
        <v>0</v>
      </c>
      <c r="P38" s="11">
        <f t="shared" si="4"/>
        <v>99349</v>
      </c>
      <c r="Q38" s="11">
        <f t="shared" si="4"/>
        <v>2477281</v>
      </c>
      <c r="R38" s="11">
        <f t="shared" si="4"/>
        <v>2576630</v>
      </c>
      <c r="S38" s="11">
        <f t="shared" si="4"/>
        <v>0</v>
      </c>
      <c r="T38" s="11">
        <f t="shared" si="4"/>
        <v>0</v>
      </c>
      <c r="U38" s="11">
        <f t="shared" si="4"/>
        <v>1162558</v>
      </c>
      <c r="V38" s="11">
        <f t="shared" si="4"/>
        <v>1162558</v>
      </c>
      <c r="W38" s="11">
        <f t="shared" si="4"/>
        <v>11460204</v>
      </c>
      <c r="X38" s="11">
        <f t="shared" si="4"/>
        <v>12659000</v>
      </c>
      <c r="Y38" s="11">
        <f t="shared" si="4"/>
        <v>-1198796</v>
      </c>
      <c r="Z38" s="2">
        <f t="shared" si="5"/>
        <v>-9.469910735445138</v>
      </c>
      <c r="AA38" s="15">
        <f>AA8+AA23</f>
        <v>12659000</v>
      </c>
    </row>
    <row r="39" spans="1:27" ht="13.5">
      <c r="A39" s="46" t="s">
        <v>35</v>
      </c>
      <c r="B39" s="47"/>
      <c r="C39" s="9">
        <f t="shared" si="4"/>
        <v>681544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91200</v>
      </c>
      <c r="I40" s="11">
        <f t="shared" si="4"/>
        <v>0</v>
      </c>
      <c r="J40" s="11">
        <f t="shared" si="4"/>
        <v>91200</v>
      </c>
      <c r="K40" s="11">
        <f t="shared" si="4"/>
        <v>0</v>
      </c>
      <c r="L40" s="11">
        <f t="shared" si="4"/>
        <v>0</v>
      </c>
      <c r="M40" s="11">
        <f t="shared" si="4"/>
        <v>781562</v>
      </c>
      <c r="N40" s="11">
        <f t="shared" si="4"/>
        <v>781562</v>
      </c>
      <c r="O40" s="11">
        <f t="shared" si="4"/>
        <v>0</v>
      </c>
      <c r="P40" s="11">
        <f t="shared" si="4"/>
        <v>1210669</v>
      </c>
      <c r="Q40" s="11">
        <f t="shared" si="4"/>
        <v>2466332</v>
      </c>
      <c r="R40" s="11">
        <f t="shared" si="4"/>
        <v>3677001</v>
      </c>
      <c r="S40" s="11">
        <f t="shared" si="4"/>
        <v>766217</v>
      </c>
      <c r="T40" s="11">
        <f t="shared" si="4"/>
        <v>0</v>
      </c>
      <c r="U40" s="11">
        <f t="shared" si="4"/>
        <v>843078</v>
      </c>
      <c r="V40" s="11">
        <f t="shared" si="4"/>
        <v>1609295</v>
      </c>
      <c r="W40" s="11">
        <f t="shared" si="4"/>
        <v>6159058</v>
      </c>
      <c r="X40" s="11">
        <f t="shared" si="4"/>
        <v>0</v>
      </c>
      <c r="Y40" s="11">
        <f t="shared" si="4"/>
        <v>6159058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11506722</v>
      </c>
      <c r="D41" s="50">
        <f t="shared" si="6"/>
        <v>0</v>
      </c>
      <c r="E41" s="51">
        <f t="shared" si="6"/>
        <v>19929000</v>
      </c>
      <c r="F41" s="51">
        <f t="shared" si="6"/>
        <v>12659000</v>
      </c>
      <c r="G41" s="51">
        <f t="shared" si="6"/>
        <v>485306</v>
      </c>
      <c r="H41" s="51">
        <f t="shared" si="6"/>
        <v>1170849</v>
      </c>
      <c r="I41" s="51">
        <f t="shared" si="6"/>
        <v>986009</v>
      </c>
      <c r="J41" s="51">
        <f t="shared" si="6"/>
        <v>2642164</v>
      </c>
      <c r="K41" s="51">
        <f t="shared" si="6"/>
        <v>4394749</v>
      </c>
      <c r="L41" s="51">
        <f t="shared" si="6"/>
        <v>349995</v>
      </c>
      <c r="M41" s="51">
        <f t="shared" si="6"/>
        <v>2627765</v>
      </c>
      <c r="N41" s="51">
        <f t="shared" si="6"/>
        <v>7372509</v>
      </c>
      <c r="O41" s="51">
        <f t="shared" si="6"/>
        <v>0</v>
      </c>
      <c r="P41" s="51">
        <f t="shared" si="6"/>
        <v>1310018</v>
      </c>
      <c r="Q41" s="51">
        <f t="shared" si="6"/>
        <v>4943613</v>
      </c>
      <c r="R41" s="51">
        <f t="shared" si="6"/>
        <v>6253631</v>
      </c>
      <c r="S41" s="51">
        <f t="shared" si="6"/>
        <v>1186283</v>
      </c>
      <c r="T41" s="51">
        <f t="shared" si="6"/>
        <v>0</v>
      </c>
      <c r="U41" s="51">
        <f t="shared" si="6"/>
        <v>3518275</v>
      </c>
      <c r="V41" s="51">
        <f t="shared" si="6"/>
        <v>4704558</v>
      </c>
      <c r="W41" s="51">
        <f t="shared" si="6"/>
        <v>20972862</v>
      </c>
      <c r="X41" s="51">
        <f t="shared" si="6"/>
        <v>12659000</v>
      </c>
      <c r="Y41" s="51">
        <f t="shared" si="6"/>
        <v>8313862</v>
      </c>
      <c r="Z41" s="52">
        <f t="shared" si="5"/>
        <v>65.67550359428076</v>
      </c>
      <c r="AA41" s="53">
        <f>SUM(AA36:AA40)</f>
        <v>12659000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189670</v>
      </c>
      <c r="D45" s="66">
        <f t="shared" si="7"/>
        <v>0</v>
      </c>
      <c r="E45" s="67">
        <f t="shared" si="7"/>
        <v>959100</v>
      </c>
      <c r="F45" s="67">
        <f t="shared" si="7"/>
        <v>78100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78100</v>
      </c>
      <c r="Y45" s="67">
        <f t="shared" si="7"/>
        <v>-78100</v>
      </c>
      <c r="Z45" s="69">
        <f t="shared" si="5"/>
        <v>-100</v>
      </c>
      <c r="AA45" s="68">
        <f t="shared" si="8"/>
        <v>78100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22739</v>
      </c>
      <c r="D48" s="66">
        <f t="shared" si="7"/>
        <v>0</v>
      </c>
      <c r="E48" s="67">
        <f t="shared" si="7"/>
        <v>200000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11719131</v>
      </c>
      <c r="D49" s="78">
        <f t="shared" si="9"/>
        <v>0</v>
      </c>
      <c r="E49" s="79">
        <f t="shared" si="9"/>
        <v>21088100</v>
      </c>
      <c r="F49" s="79">
        <f t="shared" si="9"/>
        <v>12737100</v>
      </c>
      <c r="G49" s="79">
        <f t="shared" si="9"/>
        <v>485306</v>
      </c>
      <c r="H49" s="79">
        <f t="shared" si="9"/>
        <v>1170849</v>
      </c>
      <c r="I49" s="79">
        <f t="shared" si="9"/>
        <v>986009</v>
      </c>
      <c r="J49" s="79">
        <f t="shared" si="9"/>
        <v>2642164</v>
      </c>
      <c r="K49" s="79">
        <f t="shared" si="9"/>
        <v>4394749</v>
      </c>
      <c r="L49" s="79">
        <f t="shared" si="9"/>
        <v>349995</v>
      </c>
      <c r="M49" s="79">
        <f t="shared" si="9"/>
        <v>2627765</v>
      </c>
      <c r="N49" s="79">
        <f t="shared" si="9"/>
        <v>7372509</v>
      </c>
      <c r="O49" s="79">
        <f t="shared" si="9"/>
        <v>0</v>
      </c>
      <c r="P49" s="79">
        <f t="shared" si="9"/>
        <v>1310018</v>
      </c>
      <c r="Q49" s="79">
        <f t="shared" si="9"/>
        <v>4943613</v>
      </c>
      <c r="R49" s="79">
        <f t="shared" si="9"/>
        <v>6253631</v>
      </c>
      <c r="S49" s="79">
        <f t="shared" si="9"/>
        <v>1186283</v>
      </c>
      <c r="T49" s="79">
        <f t="shared" si="9"/>
        <v>0</v>
      </c>
      <c r="U49" s="79">
        <f t="shared" si="9"/>
        <v>3518275</v>
      </c>
      <c r="V49" s="79">
        <f t="shared" si="9"/>
        <v>4704558</v>
      </c>
      <c r="W49" s="79">
        <f t="shared" si="9"/>
        <v>20972862</v>
      </c>
      <c r="X49" s="79">
        <f t="shared" si="9"/>
        <v>12737100</v>
      </c>
      <c r="Y49" s="79">
        <f t="shared" si="9"/>
        <v>8235762</v>
      </c>
      <c r="Z49" s="80">
        <f t="shared" si="5"/>
        <v>64.65963209835834</v>
      </c>
      <c r="AA49" s="81">
        <f>SUM(AA41:AA48)</f>
        <v>12737100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1901856</v>
      </c>
      <c r="D51" s="66">
        <f t="shared" si="10"/>
        <v>0</v>
      </c>
      <c r="E51" s="67">
        <f t="shared" si="10"/>
        <v>1287997</v>
      </c>
      <c r="F51" s="67">
        <f t="shared" si="10"/>
        <v>796283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796283</v>
      </c>
      <c r="Y51" s="67">
        <f t="shared" si="10"/>
        <v>-796283</v>
      </c>
      <c r="Z51" s="69">
        <f>+IF(X51&lt;&gt;0,+(Y51/X51)*100,0)</f>
        <v>-100</v>
      </c>
      <c r="AA51" s="68">
        <f>SUM(AA57:AA61)</f>
        <v>796283</v>
      </c>
    </row>
    <row r="52" spans="1:27" ht="13.5">
      <c r="A52" s="84" t="s">
        <v>32</v>
      </c>
      <c r="B52" s="47"/>
      <c r="C52" s="9">
        <v>2938</v>
      </c>
      <c r="D52" s="10"/>
      <c r="E52" s="11">
        <v>12000</v>
      </c>
      <c r="F52" s="11">
        <v>10000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10000</v>
      </c>
      <c r="Y52" s="11">
        <v>-10000</v>
      </c>
      <c r="Z52" s="2">
        <v>-100</v>
      </c>
      <c r="AA52" s="15">
        <v>10000</v>
      </c>
    </row>
    <row r="53" spans="1:27" ht="13.5">
      <c r="A53" s="84" t="s">
        <v>33</v>
      </c>
      <c r="B53" s="47"/>
      <c r="C53" s="9">
        <v>266108</v>
      </c>
      <c r="D53" s="10"/>
      <c r="E53" s="11">
        <v>180286</v>
      </c>
      <c r="F53" s="11">
        <v>45664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45664</v>
      </c>
      <c r="Y53" s="11">
        <v>-45664</v>
      </c>
      <c r="Z53" s="2">
        <v>-100</v>
      </c>
      <c r="AA53" s="15">
        <v>45664</v>
      </c>
    </row>
    <row r="54" spans="1:27" ht="13.5">
      <c r="A54" s="84" t="s">
        <v>34</v>
      </c>
      <c r="B54" s="47"/>
      <c r="C54" s="9">
        <v>485841</v>
      </c>
      <c r="D54" s="10"/>
      <c r="E54" s="11">
        <v>115541</v>
      </c>
      <c r="F54" s="11">
        <v>456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456</v>
      </c>
      <c r="Y54" s="11">
        <v>-456</v>
      </c>
      <c r="Z54" s="2">
        <v>-100</v>
      </c>
      <c r="AA54" s="15">
        <v>456</v>
      </c>
    </row>
    <row r="55" spans="1:27" ht="13.5">
      <c r="A55" s="84" t="s">
        <v>35</v>
      </c>
      <c r="B55" s="47"/>
      <c r="C55" s="9">
        <v>55391</v>
      </c>
      <c r="D55" s="10"/>
      <c r="E55" s="11">
        <v>7239</v>
      </c>
      <c r="F55" s="11">
        <v>70000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70000</v>
      </c>
      <c r="Y55" s="11">
        <v>-70000</v>
      </c>
      <c r="Z55" s="2">
        <v>-100</v>
      </c>
      <c r="AA55" s="15">
        <v>70000</v>
      </c>
    </row>
    <row r="56" spans="1:27" ht="13.5">
      <c r="A56" s="84" t="s">
        <v>36</v>
      </c>
      <c r="B56" s="47"/>
      <c r="C56" s="9"/>
      <c r="D56" s="10"/>
      <c r="E56" s="11">
        <v>270196</v>
      </c>
      <c r="F56" s="11">
        <v>123652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123652</v>
      </c>
      <c r="Y56" s="11">
        <v>-123652</v>
      </c>
      <c r="Z56" s="2">
        <v>-100</v>
      </c>
      <c r="AA56" s="15">
        <v>123652</v>
      </c>
    </row>
    <row r="57" spans="1:27" ht="13.5">
      <c r="A57" s="85" t="s">
        <v>37</v>
      </c>
      <c r="B57" s="47"/>
      <c r="C57" s="49">
        <f aca="true" t="shared" si="11" ref="C57:Y57">SUM(C52:C56)</f>
        <v>810278</v>
      </c>
      <c r="D57" s="50">
        <f t="shared" si="11"/>
        <v>0</v>
      </c>
      <c r="E57" s="51">
        <f t="shared" si="11"/>
        <v>585262</v>
      </c>
      <c r="F57" s="51">
        <f t="shared" si="11"/>
        <v>249772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249772</v>
      </c>
      <c r="Y57" s="51">
        <f t="shared" si="11"/>
        <v>-249772</v>
      </c>
      <c r="Z57" s="52">
        <f>+IF(X57&lt;&gt;0,+(Y57/X57)*100,0)</f>
        <v>-100</v>
      </c>
      <c r="AA57" s="53">
        <f>SUM(AA52:AA56)</f>
        <v>249772</v>
      </c>
    </row>
    <row r="58" spans="1:27" ht="13.5">
      <c r="A58" s="86" t="s">
        <v>38</v>
      </c>
      <c r="B58" s="35"/>
      <c r="C58" s="9">
        <v>10992</v>
      </c>
      <c r="D58" s="10"/>
      <c r="E58" s="11">
        <v>4696</v>
      </c>
      <c r="F58" s="11">
        <v>15000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15000</v>
      </c>
      <c r="Y58" s="11">
        <v>-15000</v>
      </c>
      <c r="Z58" s="2">
        <v>-100</v>
      </c>
      <c r="AA58" s="15">
        <v>15000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1080586</v>
      </c>
      <c r="D61" s="10"/>
      <c r="E61" s="11">
        <v>698039</v>
      </c>
      <c r="F61" s="11">
        <v>531511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531511</v>
      </c>
      <c r="Y61" s="11">
        <v>-531511</v>
      </c>
      <c r="Z61" s="2">
        <v>-100</v>
      </c>
      <c r="AA61" s="15">
        <v>531511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1901856</v>
      </c>
      <c r="D66" s="13">
        <v>796283</v>
      </c>
      <c r="E66" s="14"/>
      <c r="F66" s="14">
        <v>796283</v>
      </c>
      <c r="G66" s="14">
        <v>20868</v>
      </c>
      <c r="H66" s="14">
        <v>36549</v>
      </c>
      <c r="I66" s="14">
        <v>65256</v>
      </c>
      <c r="J66" s="14">
        <v>122673</v>
      </c>
      <c r="K66" s="14">
        <v>50597</v>
      </c>
      <c r="L66" s="14">
        <v>181805</v>
      </c>
      <c r="M66" s="14">
        <v>56038</v>
      </c>
      <c r="N66" s="14">
        <v>288440</v>
      </c>
      <c r="O66" s="14">
        <v>54105</v>
      </c>
      <c r="P66" s="14">
        <v>60279</v>
      </c>
      <c r="Q66" s="14">
        <v>185743</v>
      </c>
      <c r="R66" s="14">
        <v>300127</v>
      </c>
      <c r="S66" s="14">
        <v>161277</v>
      </c>
      <c r="T66" s="14">
        <v>82306</v>
      </c>
      <c r="U66" s="14">
        <v>354607</v>
      </c>
      <c r="V66" s="14">
        <v>598190</v>
      </c>
      <c r="W66" s="14">
        <v>1309430</v>
      </c>
      <c r="X66" s="14">
        <v>796283</v>
      </c>
      <c r="Y66" s="14">
        <v>513147</v>
      </c>
      <c r="Z66" s="2">
        <v>64.44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1901856</v>
      </c>
      <c r="D69" s="78">
        <f t="shared" si="12"/>
        <v>796283</v>
      </c>
      <c r="E69" s="79">
        <f t="shared" si="12"/>
        <v>0</v>
      </c>
      <c r="F69" s="79">
        <f t="shared" si="12"/>
        <v>796283</v>
      </c>
      <c r="G69" s="79">
        <f t="shared" si="12"/>
        <v>20868</v>
      </c>
      <c r="H69" s="79">
        <f t="shared" si="12"/>
        <v>36549</v>
      </c>
      <c r="I69" s="79">
        <f t="shared" si="12"/>
        <v>65256</v>
      </c>
      <c r="J69" s="79">
        <f t="shared" si="12"/>
        <v>122673</v>
      </c>
      <c r="K69" s="79">
        <f t="shared" si="12"/>
        <v>50597</v>
      </c>
      <c r="L69" s="79">
        <f t="shared" si="12"/>
        <v>181805</v>
      </c>
      <c r="M69" s="79">
        <f t="shared" si="12"/>
        <v>56038</v>
      </c>
      <c r="N69" s="79">
        <f t="shared" si="12"/>
        <v>288440</v>
      </c>
      <c r="O69" s="79">
        <f t="shared" si="12"/>
        <v>54105</v>
      </c>
      <c r="P69" s="79">
        <f t="shared" si="12"/>
        <v>60279</v>
      </c>
      <c r="Q69" s="79">
        <f t="shared" si="12"/>
        <v>185743</v>
      </c>
      <c r="R69" s="79">
        <f t="shared" si="12"/>
        <v>300127</v>
      </c>
      <c r="S69" s="79">
        <f t="shared" si="12"/>
        <v>161277</v>
      </c>
      <c r="T69" s="79">
        <f t="shared" si="12"/>
        <v>82306</v>
      </c>
      <c r="U69" s="79">
        <f t="shared" si="12"/>
        <v>354607</v>
      </c>
      <c r="V69" s="79">
        <f t="shared" si="12"/>
        <v>598190</v>
      </c>
      <c r="W69" s="79">
        <f t="shared" si="12"/>
        <v>1309430</v>
      </c>
      <c r="X69" s="79">
        <f t="shared" si="12"/>
        <v>796283</v>
      </c>
      <c r="Y69" s="79">
        <f t="shared" si="12"/>
        <v>513147</v>
      </c>
      <c r="Z69" s="80">
        <f>+IF(X69&lt;&gt;0,+(Y69/X69)*100,0)</f>
        <v>64.44279232383462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34200000</v>
      </c>
      <c r="D5" s="42">
        <f t="shared" si="0"/>
        <v>0</v>
      </c>
      <c r="E5" s="43">
        <f t="shared" si="0"/>
        <v>13920000</v>
      </c>
      <c r="F5" s="43">
        <f t="shared" si="0"/>
        <v>13920000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0</v>
      </c>
      <c r="P5" s="43">
        <f t="shared" si="0"/>
        <v>0</v>
      </c>
      <c r="Q5" s="43">
        <f t="shared" si="0"/>
        <v>0</v>
      </c>
      <c r="R5" s="43">
        <f t="shared" si="0"/>
        <v>0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0</v>
      </c>
      <c r="X5" s="43">
        <f t="shared" si="0"/>
        <v>13920000</v>
      </c>
      <c r="Y5" s="43">
        <f t="shared" si="0"/>
        <v>-13920000</v>
      </c>
      <c r="Z5" s="44">
        <f>+IF(X5&lt;&gt;0,+(Y5/X5)*100,0)</f>
        <v>-100</v>
      </c>
      <c r="AA5" s="45">
        <f>SUM(AA11:AA18)</f>
        <v>13920000</v>
      </c>
    </row>
    <row r="6" spans="1:27" ht="13.5">
      <c r="A6" s="46" t="s">
        <v>32</v>
      </c>
      <c r="B6" s="47"/>
      <c r="C6" s="9"/>
      <c r="D6" s="10"/>
      <c r="E6" s="11">
        <v>5000000</v>
      </c>
      <c r="F6" s="11">
        <v>5000000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5000000</v>
      </c>
      <c r="Y6" s="11">
        <v>-5000000</v>
      </c>
      <c r="Z6" s="2">
        <v>-100</v>
      </c>
      <c r="AA6" s="15">
        <v>5000000</v>
      </c>
    </row>
    <row r="7" spans="1:27" ht="13.5">
      <c r="A7" s="46" t="s">
        <v>33</v>
      </c>
      <c r="B7" s="47"/>
      <c r="C7" s="9">
        <v>8842000</v>
      </c>
      <c r="D7" s="10"/>
      <c r="E7" s="11">
        <v>920000</v>
      </c>
      <c r="F7" s="11">
        <v>920000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920000</v>
      </c>
      <c r="Y7" s="11">
        <v>-920000</v>
      </c>
      <c r="Z7" s="2">
        <v>-100</v>
      </c>
      <c r="AA7" s="15">
        <v>920000</v>
      </c>
    </row>
    <row r="8" spans="1:27" ht="13.5">
      <c r="A8" s="46" t="s">
        <v>34</v>
      </c>
      <c r="B8" s="47"/>
      <c r="C8" s="9"/>
      <c r="D8" s="10"/>
      <c r="E8" s="11">
        <v>1100000</v>
      </c>
      <c r="F8" s="11">
        <v>1100000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1100000</v>
      </c>
      <c r="Y8" s="11">
        <v>-1100000</v>
      </c>
      <c r="Z8" s="2">
        <v>-100</v>
      </c>
      <c r="AA8" s="15">
        <v>1100000</v>
      </c>
    </row>
    <row r="9" spans="1:27" ht="13.5">
      <c r="A9" s="46" t="s">
        <v>35</v>
      </c>
      <c r="B9" s="47"/>
      <c r="C9" s="9">
        <v>11858000</v>
      </c>
      <c r="D9" s="10"/>
      <c r="E9" s="11">
        <v>6900000</v>
      </c>
      <c r="F9" s="11">
        <v>6900000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6900000</v>
      </c>
      <c r="Y9" s="11">
        <v>-6900000</v>
      </c>
      <c r="Z9" s="2">
        <v>-100</v>
      </c>
      <c r="AA9" s="15">
        <v>6900000</v>
      </c>
    </row>
    <row r="10" spans="1:27" ht="13.5">
      <c r="A10" s="46" t="s">
        <v>36</v>
      </c>
      <c r="B10" s="47"/>
      <c r="C10" s="9">
        <v>13500000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34200000</v>
      </c>
      <c r="D11" s="50">
        <f t="shared" si="1"/>
        <v>0</v>
      </c>
      <c r="E11" s="51">
        <f t="shared" si="1"/>
        <v>13920000</v>
      </c>
      <c r="F11" s="51">
        <f t="shared" si="1"/>
        <v>13920000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13920000</v>
      </c>
      <c r="Y11" s="51">
        <f t="shared" si="1"/>
        <v>-13920000</v>
      </c>
      <c r="Z11" s="52">
        <f>+IF(X11&lt;&gt;0,+(Y11/X11)*100,0)</f>
        <v>-100</v>
      </c>
      <c r="AA11" s="53">
        <f>SUM(AA6:AA10)</f>
        <v>13920000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5000000</v>
      </c>
      <c r="F36" s="11">
        <f t="shared" si="4"/>
        <v>5000000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5000000</v>
      </c>
      <c r="Y36" s="11">
        <f t="shared" si="4"/>
        <v>-5000000</v>
      </c>
      <c r="Z36" s="2">
        <f aca="true" t="shared" si="5" ref="Z36:Z49">+IF(X36&lt;&gt;0,+(Y36/X36)*100,0)</f>
        <v>-100</v>
      </c>
      <c r="AA36" s="15">
        <f>AA6+AA21</f>
        <v>5000000</v>
      </c>
    </row>
    <row r="37" spans="1:27" ht="13.5">
      <c r="A37" s="46" t="s">
        <v>33</v>
      </c>
      <c r="B37" s="47"/>
      <c r="C37" s="9">
        <f t="shared" si="4"/>
        <v>8842000</v>
      </c>
      <c r="D37" s="10">
        <f t="shared" si="4"/>
        <v>0</v>
      </c>
      <c r="E37" s="11">
        <f t="shared" si="4"/>
        <v>920000</v>
      </c>
      <c r="F37" s="11">
        <f t="shared" si="4"/>
        <v>920000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920000</v>
      </c>
      <c r="Y37" s="11">
        <f t="shared" si="4"/>
        <v>-920000</v>
      </c>
      <c r="Z37" s="2">
        <f t="shared" si="5"/>
        <v>-100</v>
      </c>
      <c r="AA37" s="15">
        <f>AA7+AA22</f>
        <v>920000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1100000</v>
      </c>
      <c r="F38" s="11">
        <f t="shared" si="4"/>
        <v>1100000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1100000</v>
      </c>
      <c r="Y38" s="11">
        <f t="shared" si="4"/>
        <v>-1100000</v>
      </c>
      <c r="Z38" s="2">
        <f t="shared" si="5"/>
        <v>-100</v>
      </c>
      <c r="AA38" s="15">
        <f>AA8+AA23</f>
        <v>1100000</v>
      </c>
    </row>
    <row r="39" spans="1:27" ht="13.5">
      <c r="A39" s="46" t="s">
        <v>35</v>
      </c>
      <c r="B39" s="47"/>
      <c r="C39" s="9">
        <f t="shared" si="4"/>
        <v>11858000</v>
      </c>
      <c r="D39" s="10">
        <f t="shared" si="4"/>
        <v>0</v>
      </c>
      <c r="E39" s="11">
        <f t="shared" si="4"/>
        <v>6900000</v>
      </c>
      <c r="F39" s="11">
        <f t="shared" si="4"/>
        <v>6900000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6900000</v>
      </c>
      <c r="Y39" s="11">
        <f t="shared" si="4"/>
        <v>-6900000</v>
      </c>
      <c r="Z39" s="2">
        <f t="shared" si="5"/>
        <v>-100</v>
      </c>
      <c r="AA39" s="15">
        <f>AA9+AA24</f>
        <v>6900000</v>
      </c>
    </row>
    <row r="40" spans="1:27" ht="13.5">
      <c r="A40" s="46" t="s">
        <v>36</v>
      </c>
      <c r="B40" s="47"/>
      <c r="C40" s="9">
        <f t="shared" si="4"/>
        <v>13500000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34200000</v>
      </c>
      <c r="D41" s="50">
        <f t="shared" si="6"/>
        <v>0</v>
      </c>
      <c r="E41" s="51">
        <f t="shared" si="6"/>
        <v>13920000</v>
      </c>
      <c r="F41" s="51">
        <f t="shared" si="6"/>
        <v>13920000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13920000</v>
      </c>
      <c r="Y41" s="51">
        <f t="shared" si="6"/>
        <v>-13920000</v>
      </c>
      <c r="Z41" s="52">
        <f t="shared" si="5"/>
        <v>-100</v>
      </c>
      <c r="AA41" s="53">
        <f>SUM(AA36:AA40)</f>
        <v>13920000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34200000</v>
      </c>
      <c r="D49" s="78">
        <f t="shared" si="9"/>
        <v>0</v>
      </c>
      <c r="E49" s="79">
        <f t="shared" si="9"/>
        <v>13920000</v>
      </c>
      <c r="F49" s="79">
        <f t="shared" si="9"/>
        <v>13920000</v>
      </c>
      <c r="G49" s="79">
        <f t="shared" si="9"/>
        <v>0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0</v>
      </c>
      <c r="L49" s="79">
        <f t="shared" si="9"/>
        <v>0</v>
      </c>
      <c r="M49" s="79">
        <f t="shared" si="9"/>
        <v>0</v>
      </c>
      <c r="N49" s="79">
        <f t="shared" si="9"/>
        <v>0</v>
      </c>
      <c r="O49" s="79">
        <f t="shared" si="9"/>
        <v>0</v>
      </c>
      <c r="P49" s="79">
        <f t="shared" si="9"/>
        <v>0</v>
      </c>
      <c r="Q49" s="79">
        <f t="shared" si="9"/>
        <v>0</v>
      </c>
      <c r="R49" s="79">
        <f t="shared" si="9"/>
        <v>0</v>
      </c>
      <c r="S49" s="79">
        <f t="shared" si="9"/>
        <v>0</v>
      </c>
      <c r="T49" s="79">
        <f t="shared" si="9"/>
        <v>0</v>
      </c>
      <c r="U49" s="79">
        <f t="shared" si="9"/>
        <v>0</v>
      </c>
      <c r="V49" s="79">
        <f t="shared" si="9"/>
        <v>0</v>
      </c>
      <c r="W49" s="79">
        <f t="shared" si="9"/>
        <v>0</v>
      </c>
      <c r="X49" s="79">
        <f t="shared" si="9"/>
        <v>13920000</v>
      </c>
      <c r="Y49" s="79">
        <f t="shared" si="9"/>
        <v>-13920000</v>
      </c>
      <c r="Z49" s="80">
        <f t="shared" si="5"/>
        <v>-100</v>
      </c>
      <c r="AA49" s="81">
        <f>SUM(AA41:AA48)</f>
        <v>13920000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2944000</v>
      </c>
      <c r="D51" s="66">
        <f t="shared" si="10"/>
        <v>0</v>
      </c>
      <c r="E51" s="67">
        <f t="shared" si="10"/>
        <v>3141000</v>
      </c>
      <c r="F51" s="67">
        <f t="shared" si="10"/>
        <v>3141000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3141000</v>
      </c>
      <c r="Y51" s="67">
        <f t="shared" si="10"/>
        <v>-3141000</v>
      </c>
      <c r="Z51" s="69">
        <f>+IF(X51&lt;&gt;0,+(Y51/X51)*100,0)</f>
        <v>-100</v>
      </c>
      <c r="AA51" s="68">
        <f>SUM(AA57:AA61)</f>
        <v>3141000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2944000</v>
      </c>
      <c r="D61" s="10"/>
      <c r="E61" s="11">
        <v>3141000</v>
      </c>
      <c r="F61" s="11">
        <v>3141000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3141000</v>
      </c>
      <c r="Y61" s="11">
        <v>-3141000</v>
      </c>
      <c r="Z61" s="2">
        <v>-100</v>
      </c>
      <c r="AA61" s="15">
        <v>3141000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2899250</v>
      </c>
      <c r="H65" s="11">
        <v>2748767</v>
      </c>
      <c r="I65" s="11">
        <v>2626831</v>
      </c>
      <c r="J65" s="11">
        <v>8274848</v>
      </c>
      <c r="K65" s="11"/>
      <c r="L65" s="11">
        <v>2681744</v>
      </c>
      <c r="M65" s="11">
        <v>2829474</v>
      </c>
      <c r="N65" s="11">
        <v>5511218</v>
      </c>
      <c r="O65" s="11"/>
      <c r="P65" s="11">
        <v>2638265</v>
      </c>
      <c r="Q65" s="11">
        <v>2709931</v>
      </c>
      <c r="R65" s="11">
        <v>5348196</v>
      </c>
      <c r="S65" s="11">
        <v>2599285</v>
      </c>
      <c r="T65" s="11">
        <v>2448310</v>
      </c>
      <c r="U65" s="11">
        <v>2585701</v>
      </c>
      <c r="V65" s="11">
        <v>7633296</v>
      </c>
      <c r="W65" s="11">
        <v>26767558</v>
      </c>
      <c r="X65" s="11"/>
      <c r="Y65" s="11">
        <v>26767558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84176</v>
      </c>
      <c r="H66" s="14">
        <v>93770</v>
      </c>
      <c r="I66" s="14">
        <v>231513</v>
      </c>
      <c r="J66" s="14">
        <v>409459</v>
      </c>
      <c r="K66" s="14"/>
      <c r="L66" s="14">
        <v>307793</v>
      </c>
      <c r="M66" s="14">
        <v>88597</v>
      </c>
      <c r="N66" s="14">
        <v>396390</v>
      </c>
      <c r="O66" s="14"/>
      <c r="P66" s="14">
        <v>279513</v>
      </c>
      <c r="Q66" s="14">
        <v>291559</v>
      </c>
      <c r="R66" s="14">
        <v>571072</v>
      </c>
      <c r="S66" s="14">
        <v>133434</v>
      </c>
      <c r="T66" s="14">
        <v>107703</v>
      </c>
      <c r="U66" s="14">
        <v>164560</v>
      </c>
      <c r="V66" s="14">
        <v>405697</v>
      </c>
      <c r="W66" s="14">
        <v>1782618</v>
      </c>
      <c r="X66" s="14"/>
      <c r="Y66" s="14">
        <v>1782618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120267</v>
      </c>
      <c r="H67" s="11">
        <v>87639</v>
      </c>
      <c r="I67" s="11">
        <v>794685</v>
      </c>
      <c r="J67" s="11">
        <v>1002591</v>
      </c>
      <c r="K67" s="11"/>
      <c r="L67" s="11">
        <v>307793</v>
      </c>
      <c r="M67" s="11">
        <v>343825</v>
      </c>
      <c r="N67" s="11">
        <v>651618</v>
      </c>
      <c r="O67" s="11"/>
      <c r="P67" s="11">
        <v>136368</v>
      </c>
      <c r="Q67" s="11">
        <v>131658</v>
      </c>
      <c r="R67" s="11">
        <v>268026</v>
      </c>
      <c r="S67" s="11">
        <v>217598</v>
      </c>
      <c r="T67" s="11">
        <v>18059</v>
      </c>
      <c r="U67" s="11">
        <v>492456</v>
      </c>
      <c r="V67" s="11">
        <v>728113</v>
      </c>
      <c r="W67" s="11">
        <v>2650348</v>
      </c>
      <c r="X67" s="11"/>
      <c r="Y67" s="11">
        <v>2650348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459761</v>
      </c>
      <c r="H68" s="11">
        <v>421013</v>
      </c>
      <c r="I68" s="11">
        <v>447913</v>
      </c>
      <c r="J68" s="11">
        <v>1328687</v>
      </c>
      <c r="K68" s="11"/>
      <c r="L68" s="11">
        <v>521428</v>
      </c>
      <c r="M68" s="11">
        <v>1201521</v>
      </c>
      <c r="N68" s="11">
        <v>1722949</v>
      </c>
      <c r="O68" s="11"/>
      <c r="P68" s="11">
        <v>577304</v>
      </c>
      <c r="Q68" s="11">
        <v>1094399</v>
      </c>
      <c r="R68" s="11">
        <v>1671703</v>
      </c>
      <c r="S68" s="11">
        <v>720829</v>
      </c>
      <c r="T68" s="11">
        <v>610914</v>
      </c>
      <c r="U68" s="11">
        <v>346985</v>
      </c>
      <c r="V68" s="11">
        <v>1678728</v>
      </c>
      <c r="W68" s="11">
        <v>6402067</v>
      </c>
      <c r="X68" s="11"/>
      <c r="Y68" s="11">
        <v>6402067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3563454</v>
      </c>
      <c r="H69" s="79">
        <f t="shared" si="12"/>
        <v>3351189</v>
      </c>
      <c r="I69" s="79">
        <f t="shared" si="12"/>
        <v>4100942</v>
      </c>
      <c r="J69" s="79">
        <f t="shared" si="12"/>
        <v>11015585</v>
      </c>
      <c r="K69" s="79">
        <f t="shared" si="12"/>
        <v>0</v>
      </c>
      <c r="L69" s="79">
        <f t="shared" si="12"/>
        <v>3818758</v>
      </c>
      <c r="M69" s="79">
        <f t="shared" si="12"/>
        <v>4463417</v>
      </c>
      <c r="N69" s="79">
        <f t="shared" si="12"/>
        <v>8282175</v>
      </c>
      <c r="O69" s="79">
        <f t="shared" si="12"/>
        <v>0</v>
      </c>
      <c r="P69" s="79">
        <f t="shared" si="12"/>
        <v>3631450</v>
      </c>
      <c r="Q69" s="79">
        <f t="shared" si="12"/>
        <v>4227547</v>
      </c>
      <c r="R69" s="79">
        <f t="shared" si="12"/>
        <v>7858997</v>
      </c>
      <c r="S69" s="79">
        <f t="shared" si="12"/>
        <v>3671146</v>
      </c>
      <c r="T69" s="79">
        <f t="shared" si="12"/>
        <v>3184986</v>
      </c>
      <c r="U69" s="79">
        <f t="shared" si="12"/>
        <v>3589702</v>
      </c>
      <c r="V69" s="79">
        <f t="shared" si="12"/>
        <v>10445834</v>
      </c>
      <c r="W69" s="79">
        <f t="shared" si="12"/>
        <v>37602591</v>
      </c>
      <c r="X69" s="79">
        <f t="shared" si="12"/>
        <v>0</v>
      </c>
      <c r="Y69" s="79">
        <f t="shared" si="12"/>
        <v>37602591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131145961</v>
      </c>
      <c r="D5" s="42">
        <f t="shared" si="0"/>
        <v>0</v>
      </c>
      <c r="E5" s="43">
        <f t="shared" si="0"/>
        <v>122595469</v>
      </c>
      <c r="F5" s="43">
        <f t="shared" si="0"/>
        <v>128594640</v>
      </c>
      <c r="G5" s="43">
        <f t="shared" si="0"/>
        <v>3586499</v>
      </c>
      <c r="H5" s="43">
        <f t="shared" si="0"/>
        <v>13906247</v>
      </c>
      <c r="I5" s="43">
        <f t="shared" si="0"/>
        <v>7665522</v>
      </c>
      <c r="J5" s="43">
        <f t="shared" si="0"/>
        <v>25158268</v>
      </c>
      <c r="K5" s="43">
        <f t="shared" si="0"/>
        <v>22420419</v>
      </c>
      <c r="L5" s="43">
        <f t="shared" si="0"/>
        <v>7441081</v>
      </c>
      <c r="M5" s="43">
        <f t="shared" si="0"/>
        <v>15906588</v>
      </c>
      <c r="N5" s="43">
        <f t="shared" si="0"/>
        <v>45768088</v>
      </c>
      <c r="O5" s="43">
        <f t="shared" si="0"/>
        <v>1483709</v>
      </c>
      <c r="P5" s="43">
        <f t="shared" si="0"/>
        <v>8431727</v>
      </c>
      <c r="Q5" s="43">
        <f t="shared" si="0"/>
        <v>14920888</v>
      </c>
      <c r="R5" s="43">
        <f t="shared" si="0"/>
        <v>24836324</v>
      </c>
      <c r="S5" s="43">
        <f t="shared" si="0"/>
        <v>7962364</v>
      </c>
      <c r="T5" s="43">
        <f t="shared" si="0"/>
        <v>16759484</v>
      </c>
      <c r="U5" s="43">
        <f t="shared" si="0"/>
        <v>17703770</v>
      </c>
      <c r="V5" s="43">
        <f t="shared" si="0"/>
        <v>42425618</v>
      </c>
      <c r="W5" s="43">
        <f t="shared" si="0"/>
        <v>138188298</v>
      </c>
      <c r="X5" s="43">
        <f t="shared" si="0"/>
        <v>128594640</v>
      </c>
      <c r="Y5" s="43">
        <f t="shared" si="0"/>
        <v>9593658</v>
      </c>
      <c r="Z5" s="44">
        <f>+IF(X5&lt;&gt;0,+(Y5/X5)*100,0)</f>
        <v>7.460387151439593</v>
      </c>
      <c r="AA5" s="45">
        <f>SUM(AA11:AA18)</f>
        <v>128594640</v>
      </c>
    </row>
    <row r="6" spans="1:27" ht="13.5">
      <c r="A6" s="46" t="s">
        <v>32</v>
      </c>
      <c r="B6" s="47"/>
      <c r="C6" s="9">
        <v>29361046</v>
      </c>
      <c r="D6" s="10"/>
      <c r="E6" s="11">
        <v>16787514</v>
      </c>
      <c r="F6" s="11">
        <v>28259084</v>
      </c>
      <c r="G6" s="11">
        <v>1800840</v>
      </c>
      <c r="H6" s="11">
        <v>6159780</v>
      </c>
      <c r="I6" s="11">
        <v>2232047</v>
      </c>
      <c r="J6" s="11">
        <v>10192667</v>
      </c>
      <c r="K6" s="11">
        <v>8885313</v>
      </c>
      <c r="L6" s="11">
        <v>1997508</v>
      </c>
      <c r="M6" s="11">
        <v>3038808</v>
      </c>
      <c r="N6" s="11">
        <v>13921629</v>
      </c>
      <c r="O6" s="11">
        <v>1483709</v>
      </c>
      <c r="P6" s="11">
        <v>1154389</v>
      </c>
      <c r="Q6" s="11">
        <v>4744706</v>
      </c>
      <c r="R6" s="11">
        <v>7382804</v>
      </c>
      <c r="S6" s="11"/>
      <c r="T6" s="11"/>
      <c r="U6" s="11">
        <v>886714</v>
      </c>
      <c r="V6" s="11">
        <v>886714</v>
      </c>
      <c r="W6" s="11">
        <v>32383814</v>
      </c>
      <c r="X6" s="11">
        <v>28259084</v>
      </c>
      <c r="Y6" s="11">
        <v>4124730</v>
      </c>
      <c r="Z6" s="2">
        <v>14.6</v>
      </c>
      <c r="AA6" s="15">
        <v>28259084</v>
      </c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80615517</v>
      </c>
      <c r="D8" s="10"/>
      <c r="E8" s="11">
        <v>63858886</v>
      </c>
      <c r="F8" s="11">
        <v>68890232</v>
      </c>
      <c r="G8" s="11">
        <v>1778824</v>
      </c>
      <c r="H8" s="11">
        <v>4827340</v>
      </c>
      <c r="I8" s="11">
        <v>1183497</v>
      </c>
      <c r="J8" s="11">
        <v>7789661</v>
      </c>
      <c r="K8" s="11">
        <v>5071174</v>
      </c>
      <c r="L8" s="11">
        <v>4096637</v>
      </c>
      <c r="M8" s="11">
        <v>7103722</v>
      </c>
      <c r="N8" s="11">
        <v>16271533</v>
      </c>
      <c r="O8" s="11"/>
      <c r="P8" s="11">
        <v>4524952</v>
      </c>
      <c r="Q8" s="11">
        <v>8613161</v>
      </c>
      <c r="R8" s="11">
        <v>13138113</v>
      </c>
      <c r="S8" s="11">
        <v>6788883</v>
      </c>
      <c r="T8" s="11">
        <v>12488865</v>
      </c>
      <c r="U8" s="11">
        <v>16274561</v>
      </c>
      <c r="V8" s="11">
        <v>35552309</v>
      </c>
      <c r="W8" s="11">
        <v>72751616</v>
      </c>
      <c r="X8" s="11">
        <v>68890232</v>
      </c>
      <c r="Y8" s="11">
        <v>3861384</v>
      </c>
      <c r="Z8" s="2">
        <v>5.61</v>
      </c>
      <c r="AA8" s="15">
        <v>68890232</v>
      </c>
    </row>
    <row r="9" spans="1:27" ht="13.5">
      <c r="A9" s="46" t="s">
        <v>35</v>
      </c>
      <c r="B9" s="47"/>
      <c r="C9" s="9">
        <v>19385864</v>
      </c>
      <c r="D9" s="10"/>
      <c r="E9" s="11">
        <v>15000000</v>
      </c>
      <c r="F9" s="11">
        <v>19246916</v>
      </c>
      <c r="G9" s="11"/>
      <c r="H9" s="11">
        <v>2507081</v>
      </c>
      <c r="I9" s="11">
        <v>2916850</v>
      </c>
      <c r="J9" s="11">
        <v>5423931</v>
      </c>
      <c r="K9" s="11">
        <v>7220157</v>
      </c>
      <c r="L9" s="11"/>
      <c r="M9" s="11">
        <v>5026003</v>
      </c>
      <c r="N9" s="11">
        <v>12246160</v>
      </c>
      <c r="O9" s="11"/>
      <c r="P9" s="11">
        <v>2417594</v>
      </c>
      <c r="Q9" s="11"/>
      <c r="R9" s="11">
        <v>2417594</v>
      </c>
      <c r="S9" s="11"/>
      <c r="T9" s="11"/>
      <c r="U9" s="11"/>
      <c r="V9" s="11"/>
      <c r="W9" s="11">
        <v>20087685</v>
      </c>
      <c r="X9" s="11">
        <v>19246916</v>
      </c>
      <c r="Y9" s="11">
        <v>840769</v>
      </c>
      <c r="Z9" s="2">
        <v>4.37</v>
      </c>
      <c r="AA9" s="15">
        <v>19246916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129362427</v>
      </c>
      <c r="D11" s="50">
        <f t="shared" si="1"/>
        <v>0</v>
      </c>
      <c r="E11" s="51">
        <f t="shared" si="1"/>
        <v>95646400</v>
      </c>
      <c r="F11" s="51">
        <f t="shared" si="1"/>
        <v>116396232</v>
      </c>
      <c r="G11" s="51">
        <f t="shared" si="1"/>
        <v>3579664</v>
      </c>
      <c r="H11" s="51">
        <f t="shared" si="1"/>
        <v>13494201</v>
      </c>
      <c r="I11" s="51">
        <f t="shared" si="1"/>
        <v>6332394</v>
      </c>
      <c r="J11" s="51">
        <f t="shared" si="1"/>
        <v>23406259</v>
      </c>
      <c r="K11" s="51">
        <f t="shared" si="1"/>
        <v>21176644</v>
      </c>
      <c r="L11" s="51">
        <f t="shared" si="1"/>
        <v>6094145</v>
      </c>
      <c r="M11" s="51">
        <f t="shared" si="1"/>
        <v>15168533</v>
      </c>
      <c r="N11" s="51">
        <f t="shared" si="1"/>
        <v>42439322</v>
      </c>
      <c r="O11" s="51">
        <f t="shared" si="1"/>
        <v>1483709</v>
      </c>
      <c r="P11" s="51">
        <f t="shared" si="1"/>
        <v>8096935</v>
      </c>
      <c r="Q11" s="51">
        <f t="shared" si="1"/>
        <v>13357867</v>
      </c>
      <c r="R11" s="51">
        <f t="shared" si="1"/>
        <v>22938511</v>
      </c>
      <c r="S11" s="51">
        <f t="shared" si="1"/>
        <v>6788883</v>
      </c>
      <c r="T11" s="51">
        <f t="shared" si="1"/>
        <v>12488865</v>
      </c>
      <c r="U11" s="51">
        <f t="shared" si="1"/>
        <v>17161275</v>
      </c>
      <c r="V11" s="51">
        <f t="shared" si="1"/>
        <v>36439023</v>
      </c>
      <c r="W11" s="51">
        <f t="shared" si="1"/>
        <v>125223115</v>
      </c>
      <c r="X11" s="51">
        <f t="shared" si="1"/>
        <v>116396232</v>
      </c>
      <c r="Y11" s="51">
        <f t="shared" si="1"/>
        <v>8826883</v>
      </c>
      <c r="Z11" s="52">
        <f>+IF(X11&lt;&gt;0,+(Y11/X11)*100,0)</f>
        <v>7.583478303661926</v>
      </c>
      <c r="AA11" s="53">
        <f>SUM(AA6:AA10)</f>
        <v>116396232</v>
      </c>
    </row>
    <row r="12" spans="1:27" ht="13.5">
      <c r="A12" s="54" t="s">
        <v>38</v>
      </c>
      <c r="B12" s="35"/>
      <c r="C12" s="9"/>
      <c r="D12" s="10"/>
      <c r="E12" s="11">
        <v>18354451</v>
      </c>
      <c r="F12" s="11">
        <v>8969000</v>
      </c>
      <c r="G12" s="11">
        <v>6835</v>
      </c>
      <c r="H12" s="11">
        <v>217062</v>
      </c>
      <c r="I12" s="11">
        <v>1333128</v>
      </c>
      <c r="J12" s="11">
        <v>1557025</v>
      </c>
      <c r="K12" s="11">
        <v>1243775</v>
      </c>
      <c r="L12" s="11">
        <v>1346936</v>
      </c>
      <c r="M12" s="11">
        <v>738055</v>
      </c>
      <c r="N12" s="11">
        <v>3328766</v>
      </c>
      <c r="O12" s="11"/>
      <c r="P12" s="11"/>
      <c r="Q12" s="11">
        <v>1563021</v>
      </c>
      <c r="R12" s="11">
        <v>1563021</v>
      </c>
      <c r="S12" s="11">
        <v>1083002</v>
      </c>
      <c r="T12" s="11">
        <v>811743</v>
      </c>
      <c r="U12" s="11">
        <v>188604</v>
      </c>
      <c r="V12" s="11">
        <v>2083349</v>
      </c>
      <c r="W12" s="11">
        <v>8532161</v>
      </c>
      <c r="X12" s="11">
        <v>8969000</v>
      </c>
      <c r="Y12" s="11">
        <v>-436839</v>
      </c>
      <c r="Z12" s="2">
        <v>-4.87</v>
      </c>
      <c r="AA12" s="15">
        <v>8969000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1416308</v>
      </c>
      <c r="D15" s="10"/>
      <c r="E15" s="11">
        <v>8384069</v>
      </c>
      <c r="F15" s="11">
        <v>3142470</v>
      </c>
      <c r="G15" s="11"/>
      <c r="H15" s="11">
        <v>194984</v>
      </c>
      <c r="I15" s="11"/>
      <c r="J15" s="11">
        <v>194984</v>
      </c>
      <c r="K15" s="11"/>
      <c r="L15" s="11"/>
      <c r="M15" s="11"/>
      <c r="N15" s="11"/>
      <c r="O15" s="11"/>
      <c r="P15" s="11">
        <v>334792</v>
      </c>
      <c r="Q15" s="11"/>
      <c r="R15" s="11">
        <v>334792</v>
      </c>
      <c r="S15" s="11">
        <v>7299</v>
      </c>
      <c r="T15" s="11">
        <v>3458876</v>
      </c>
      <c r="U15" s="11">
        <v>353891</v>
      </c>
      <c r="V15" s="11">
        <v>3820066</v>
      </c>
      <c r="W15" s="11">
        <v>4349842</v>
      </c>
      <c r="X15" s="11">
        <v>3142470</v>
      </c>
      <c r="Y15" s="11">
        <v>1207372</v>
      </c>
      <c r="Z15" s="2">
        <v>38.42</v>
      </c>
      <c r="AA15" s="15">
        <v>3142470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367226</v>
      </c>
      <c r="D18" s="17"/>
      <c r="E18" s="18">
        <v>210549</v>
      </c>
      <c r="F18" s="18">
        <v>86938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>
        <v>83180</v>
      </c>
      <c r="T18" s="18"/>
      <c r="U18" s="18"/>
      <c r="V18" s="18">
        <v>83180</v>
      </c>
      <c r="W18" s="18">
        <v>83180</v>
      </c>
      <c r="X18" s="18">
        <v>86938</v>
      </c>
      <c r="Y18" s="18">
        <v>-3758</v>
      </c>
      <c r="Z18" s="3">
        <v>-4.32</v>
      </c>
      <c r="AA18" s="23">
        <v>86938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10500000</v>
      </c>
      <c r="F20" s="60">
        <f t="shared" si="2"/>
        <v>10250000</v>
      </c>
      <c r="G20" s="60">
        <f t="shared" si="2"/>
        <v>0</v>
      </c>
      <c r="H20" s="60">
        <f t="shared" si="2"/>
        <v>0</v>
      </c>
      <c r="I20" s="60">
        <f t="shared" si="2"/>
        <v>673002</v>
      </c>
      <c r="J20" s="60">
        <f t="shared" si="2"/>
        <v>673002</v>
      </c>
      <c r="K20" s="60">
        <f t="shared" si="2"/>
        <v>647977</v>
      </c>
      <c r="L20" s="60">
        <f t="shared" si="2"/>
        <v>555327</v>
      </c>
      <c r="M20" s="60">
        <f t="shared" si="2"/>
        <v>515689</v>
      </c>
      <c r="N20" s="60">
        <f t="shared" si="2"/>
        <v>1718993</v>
      </c>
      <c r="O20" s="60">
        <f t="shared" si="2"/>
        <v>0</v>
      </c>
      <c r="P20" s="60">
        <f t="shared" si="2"/>
        <v>0</v>
      </c>
      <c r="Q20" s="60">
        <f t="shared" si="2"/>
        <v>2134518</v>
      </c>
      <c r="R20" s="60">
        <f t="shared" si="2"/>
        <v>2134518</v>
      </c>
      <c r="S20" s="60">
        <f t="shared" si="2"/>
        <v>0</v>
      </c>
      <c r="T20" s="60">
        <f t="shared" si="2"/>
        <v>3050860</v>
      </c>
      <c r="U20" s="60">
        <f t="shared" si="2"/>
        <v>2636377</v>
      </c>
      <c r="V20" s="60">
        <f t="shared" si="2"/>
        <v>5687237</v>
      </c>
      <c r="W20" s="60">
        <f t="shared" si="2"/>
        <v>10213750</v>
      </c>
      <c r="X20" s="60">
        <f t="shared" si="2"/>
        <v>10250000</v>
      </c>
      <c r="Y20" s="60">
        <f t="shared" si="2"/>
        <v>-36250</v>
      </c>
      <c r="Z20" s="61">
        <f>+IF(X20&lt;&gt;0,+(Y20/X20)*100,0)</f>
        <v>-0.3536585365853659</v>
      </c>
      <c r="AA20" s="62">
        <f>SUM(AA26:AA33)</f>
        <v>10250000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>
        <v>10000000</v>
      </c>
      <c r="F23" s="11">
        <v>10000000</v>
      </c>
      <c r="G23" s="11"/>
      <c r="H23" s="11"/>
      <c r="I23" s="11">
        <v>673002</v>
      </c>
      <c r="J23" s="11">
        <v>673002</v>
      </c>
      <c r="K23" s="11">
        <v>647977</v>
      </c>
      <c r="L23" s="11">
        <v>555327</v>
      </c>
      <c r="M23" s="11">
        <v>515689</v>
      </c>
      <c r="N23" s="11">
        <v>1718993</v>
      </c>
      <c r="O23" s="11"/>
      <c r="P23" s="11"/>
      <c r="Q23" s="11">
        <v>2134518</v>
      </c>
      <c r="R23" s="11">
        <v>2134518</v>
      </c>
      <c r="S23" s="11"/>
      <c r="T23" s="11">
        <v>3050860</v>
      </c>
      <c r="U23" s="11">
        <v>2461777</v>
      </c>
      <c r="V23" s="11">
        <v>5512637</v>
      </c>
      <c r="W23" s="11">
        <v>10039150</v>
      </c>
      <c r="X23" s="11">
        <v>10000000</v>
      </c>
      <c r="Y23" s="11">
        <v>39150</v>
      </c>
      <c r="Z23" s="2">
        <v>0.39</v>
      </c>
      <c r="AA23" s="15">
        <v>10000000</v>
      </c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10000000</v>
      </c>
      <c r="F26" s="51">
        <f t="shared" si="3"/>
        <v>10000000</v>
      </c>
      <c r="G26" s="51">
        <f t="shared" si="3"/>
        <v>0</v>
      </c>
      <c r="H26" s="51">
        <f t="shared" si="3"/>
        <v>0</v>
      </c>
      <c r="I26" s="51">
        <f t="shared" si="3"/>
        <v>673002</v>
      </c>
      <c r="J26" s="51">
        <f t="shared" si="3"/>
        <v>673002</v>
      </c>
      <c r="K26" s="51">
        <f t="shared" si="3"/>
        <v>647977</v>
      </c>
      <c r="L26" s="51">
        <f t="shared" si="3"/>
        <v>555327</v>
      </c>
      <c r="M26" s="51">
        <f t="shared" si="3"/>
        <v>515689</v>
      </c>
      <c r="N26" s="51">
        <f t="shared" si="3"/>
        <v>1718993</v>
      </c>
      <c r="O26" s="51">
        <f t="shared" si="3"/>
        <v>0</v>
      </c>
      <c r="P26" s="51">
        <f t="shared" si="3"/>
        <v>0</v>
      </c>
      <c r="Q26" s="51">
        <f t="shared" si="3"/>
        <v>2134518</v>
      </c>
      <c r="R26" s="51">
        <f t="shared" si="3"/>
        <v>2134518</v>
      </c>
      <c r="S26" s="51">
        <f t="shared" si="3"/>
        <v>0</v>
      </c>
      <c r="T26" s="51">
        <f t="shared" si="3"/>
        <v>3050860</v>
      </c>
      <c r="U26" s="51">
        <f t="shared" si="3"/>
        <v>2461777</v>
      </c>
      <c r="V26" s="51">
        <f t="shared" si="3"/>
        <v>5512637</v>
      </c>
      <c r="W26" s="51">
        <f t="shared" si="3"/>
        <v>10039150</v>
      </c>
      <c r="X26" s="51">
        <f t="shared" si="3"/>
        <v>10000000</v>
      </c>
      <c r="Y26" s="51">
        <f t="shared" si="3"/>
        <v>39150</v>
      </c>
      <c r="Z26" s="52">
        <f>+IF(X26&lt;&gt;0,+(Y26/X26)*100,0)</f>
        <v>0.3915</v>
      </c>
      <c r="AA26" s="53">
        <f>SUM(AA21:AA25)</f>
        <v>10000000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500000</v>
      </c>
      <c r="F30" s="11">
        <v>250000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>
        <v>174600</v>
      </c>
      <c r="V30" s="11">
        <v>174600</v>
      </c>
      <c r="W30" s="11">
        <v>174600</v>
      </c>
      <c r="X30" s="11">
        <v>250000</v>
      </c>
      <c r="Y30" s="11">
        <v>-75400</v>
      </c>
      <c r="Z30" s="2">
        <v>-30.16</v>
      </c>
      <c r="AA30" s="15">
        <v>250000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29361046</v>
      </c>
      <c r="D36" s="10">
        <f t="shared" si="4"/>
        <v>0</v>
      </c>
      <c r="E36" s="11">
        <f t="shared" si="4"/>
        <v>16787514</v>
      </c>
      <c r="F36" s="11">
        <f t="shared" si="4"/>
        <v>28259084</v>
      </c>
      <c r="G36" s="11">
        <f t="shared" si="4"/>
        <v>1800840</v>
      </c>
      <c r="H36" s="11">
        <f t="shared" si="4"/>
        <v>6159780</v>
      </c>
      <c r="I36" s="11">
        <f t="shared" si="4"/>
        <v>2232047</v>
      </c>
      <c r="J36" s="11">
        <f t="shared" si="4"/>
        <v>10192667</v>
      </c>
      <c r="K36" s="11">
        <f t="shared" si="4"/>
        <v>8885313</v>
      </c>
      <c r="L36" s="11">
        <f t="shared" si="4"/>
        <v>1997508</v>
      </c>
      <c r="M36" s="11">
        <f t="shared" si="4"/>
        <v>3038808</v>
      </c>
      <c r="N36" s="11">
        <f t="shared" si="4"/>
        <v>13921629</v>
      </c>
      <c r="O36" s="11">
        <f t="shared" si="4"/>
        <v>1483709</v>
      </c>
      <c r="P36" s="11">
        <f t="shared" si="4"/>
        <v>1154389</v>
      </c>
      <c r="Q36" s="11">
        <f t="shared" si="4"/>
        <v>4744706</v>
      </c>
      <c r="R36" s="11">
        <f t="shared" si="4"/>
        <v>7382804</v>
      </c>
      <c r="S36" s="11">
        <f t="shared" si="4"/>
        <v>0</v>
      </c>
      <c r="T36" s="11">
        <f t="shared" si="4"/>
        <v>0</v>
      </c>
      <c r="U36" s="11">
        <f t="shared" si="4"/>
        <v>886714</v>
      </c>
      <c r="V36" s="11">
        <f t="shared" si="4"/>
        <v>886714</v>
      </c>
      <c r="W36" s="11">
        <f t="shared" si="4"/>
        <v>32383814</v>
      </c>
      <c r="X36" s="11">
        <f t="shared" si="4"/>
        <v>28259084</v>
      </c>
      <c r="Y36" s="11">
        <f t="shared" si="4"/>
        <v>4124730</v>
      </c>
      <c r="Z36" s="2">
        <f aca="true" t="shared" si="5" ref="Z36:Z49">+IF(X36&lt;&gt;0,+(Y36/X36)*100,0)</f>
        <v>14.596120666897766</v>
      </c>
      <c r="AA36" s="15">
        <f>AA6+AA21</f>
        <v>28259084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80615517</v>
      </c>
      <c r="D38" s="10">
        <f t="shared" si="4"/>
        <v>0</v>
      </c>
      <c r="E38" s="11">
        <f t="shared" si="4"/>
        <v>73858886</v>
      </c>
      <c r="F38" s="11">
        <f t="shared" si="4"/>
        <v>78890232</v>
      </c>
      <c r="G38" s="11">
        <f t="shared" si="4"/>
        <v>1778824</v>
      </c>
      <c r="H38" s="11">
        <f t="shared" si="4"/>
        <v>4827340</v>
      </c>
      <c r="I38" s="11">
        <f t="shared" si="4"/>
        <v>1856499</v>
      </c>
      <c r="J38" s="11">
        <f t="shared" si="4"/>
        <v>8462663</v>
      </c>
      <c r="K38" s="11">
        <f t="shared" si="4"/>
        <v>5719151</v>
      </c>
      <c r="L38" s="11">
        <f t="shared" si="4"/>
        <v>4651964</v>
      </c>
      <c r="M38" s="11">
        <f t="shared" si="4"/>
        <v>7619411</v>
      </c>
      <c r="N38" s="11">
        <f t="shared" si="4"/>
        <v>17990526</v>
      </c>
      <c r="O38" s="11">
        <f t="shared" si="4"/>
        <v>0</v>
      </c>
      <c r="P38" s="11">
        <f t="shared" si="4"/>
        <v>4524952</v>
      </c>
      <c r="Q38" s="11">
        <f t="shared" si="4"/>
        <v>10747679</v>
      </c>
      <c r="R38" s="11">
        <f t="shared" si="4"/>
        <v>15272631</v>
      </c>
      <c r="S38" s="11">
        <f t="shared" si="4"/>
        <v>6788883</v>
      </c>
      <c r="T38" s="11">
        <f t="shared" si="4"/>
        <v>15539725</v>
      </c>
      <c r="U38" s="11">
        <f t="shared" si="4"/>
        <v>18736338</v>
      </c>
      <c r="V38" s="11">
        <f t="shared" si="4"/>
        <v>41064946</v>
      </c>
      <c r="W38" s="11">
        <f t="shared" si="4"/>
        <v>82790766</v>
      </c>
      <c r="X38" s="11">
        <f t="shared" si="4"/>
        <v>78890232</v>
      </c>
      <c r="Y38" s="11">
        <f t="shared" si="4"/>
        <v>3900534</v>
      </c>
      <c r="Z38" s="2">
        <f t="shared" si="5"/>
        <v>4.94425469556231</v>
      </c>
      <c r="AA38" s="15">
        <f>AA8+AA23</f>
        <v>78890232</v>
      </c>
    </row>
    <row r="39" spans="1:27" ht="13.5">
      <c r="A39" s="46" t="s">
        <v>35</v>
      </c>
      <c r="B39" s="47"/>
      <c r="C39" s="9">
        <f t="shared" si="4"/>
        <v>19385864</v>
      </c>
      <c r="D39" s="10">
        <f t="shared" si="4"/>
        <v>0</v>
      </c>
      <c r="E39" s="11">
        <f t="shared" si="4"/>
        <v>15000000</v>
      </c>
      <c r="F39" s="11">
        <f t="shared" si="4"/>
        <v>19246916</v>
      </c>
      <c r="G39" s="11">
        <f t="shared" si="4"/>
        <v>0</v>
      </c>
      <c r="H39" s="11">
        <f t="shared" si="4"/>
        <v>2507081</v>
      </c>
      <c r="I39" s="11">
        <f t="shared" si="4"/>
        <v>2916850</v>
      </c>
      <c r="J39" s="11">
        <f t="shared" si="4"/>
        <v>5423931</v>
      </c>
      <c r="K39" s="11">
        <f t="shared" si="4"/>
        <v>7220157</v>
      </c>
      <c r="L39" s="11">
        <f t="shared" si="4"/>
        <v>0</v>
      </c>
      <c r="M39" s="11">
        <f t="shared" si="4"/>
        <v>5026003</v>
      </c>
      <c r="N39" s="11">
        <f t="shared" si="4"/>
        <v>12246160</v>
      </c>
      <c r="O39" s="11">
        <f t="shared" si="4"/>
        <v>0</v>
      </c>
      <c r="P39" s="11">
        <f t="shared" si="4"/>
        <v>2417594</v>
      </c>
      <c r="Q39" s="11">
        <f t="shared" si="4"/>
        <v>0</v>
      </c>
      <c r="R39" s="11">
        <f t="shared" si="4"/>
        <v>2417594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20087685</v>
      </c>
      <c r="X39" s="11">
        <f t="shared" si="4"/>
        <v>19246916</v>
      </c>
      <c r="Y39" s="11">
        <f t="shared" si="4"/>
        <v>840769</v>
      </c>
      <c r="Z39" s="2">
        <f t="shared" si="5"/>
        <v>4.368331009497833</v>
      </c>
      <c r="AA39" s="15">
        <f>AA9+AA24</f>
        <v>19246916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129362427</v>
      </c>
      <c r="D41" s="50">
        <f t="shared" si="6"/>
        <v>0</v>
      </c>
      <c r="E41" s="51">
        <f t="shared" si="6"/>
        <v>105646400</v>
      </c>
      <c r="F41" s="51">
        <f t="shared" si="6"/>
        <v>126396232</v>
      </c>
      <c r="G41" s="51">
        <f t="shared" si="6"/>
        <v>3579664</v>
      </c>
      <c r="H41" s="51">
        <f t="shared" si="6"/>
        <v>13494201</v>
      </c>
      <c r="I41" s="51">
        <f t="shared" si="6"/>
        <v>7005396</v>
      </c>
      <c r="J41" s="51">
        <f t="shared" si="6"/>
        <v>24079261</v>
      </c>
      <c r="K41" s="51">
        <f t="shared" si="6"/>
        <v>21824621</v>
      </c>
      <c r="L41" s="51">
        <f t="shared" si="6"/>
        <v>6649472</v>
      </c>
      <c r="M41" s="51">
        <f t="shared" si="6"/>
        <v>15684222</v>
      </c>
      <c r="N41" s="51">
        <f t="shared" si="6"/>
        <v>44158315</v>
      </c>
      <c r="O41" s="51">
        <f t="shared" si="6"/>
        <v>1483709</v>
      </c>
      <c r="P41" s="51">
        <f t="shared" si="6"/>
        <v>8096935</v>
      </c>
      <c r="Q41" s="51">
        <f t="shared" si="6"/>
        <v>15492385</v>
      </c>
      <c r="R41" s="51">
        <f t="shared" si="6"/>
        <v>25073029</v>
      </c>
      <c r="S41" s="51">
        <f t="shared" si="6"/>
        <v>6788883</v>
      </c>
      <c r="T41" s="51">
        <f t="shared" si="6"/>
        <v>15539725</v>
      </c>
      <c r="U41" s="51">
        <f t="shared" si="6"/>
        <v>19623052</v>
      </c>
      <c r="V41" s="51">
        <f t="shared" si="6"/>
        <v>41951660</v>
      </c>
      <c r="W41" s="51">
        <f t="shared" si="6"/>
        <v>135262265</v>
      </c>
      <c r="X41" s="51">
        <f t="shared" si="6"/>
        <v>126396232</v>
      </c>
      <c r="Y41" s="51">
        <f t="shared" si="6"/>
        <v>8866033</v>
      </c>
      <c r="Z41" s="52">
        <f t="shared" si="5"/>
        <v>7.014475716333063</v>
      </c>
      <c r="AA41" s="53">
        <f>SUM(AA36:AA40)</f>
        <v>126396232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18354451</v>
      </c>
      <c r="F42" s="67">
        <f t="shared" si="7"/>
        <v>8969000</v>
      </c>
      <c r="G42" s="67">
        <f t="shared" si="7"/>
        <v>6835</v>
      </c>
      <c r="H42" s="67">
        <f t="shared" si="7"/>
        <v>217062</v>
      </c>
      <c r="I42" s="67">
        <f t="shared" si="7"/>
        <v>1333128</v>
      </c>
      <c r="J42" s="67">
        <f t="shared" si="7"/>
        <v>1557025</v>
      </c>
      <c r="K42" s="67">
        <f t="shared" si="7"/>
        <v>1243775</v>
      </c>
      <c r="L42" s="67">
        <f t="shared" si="7"/>
        <v>1346936</v>
      </c>
      <c r="M42" s="67">
        <f t="shared" si="7"/>
        <v>738055</v>
      </c>
      <c r="N42" s="67">
        <f t="shared" si="7"/>
        <v>3328766</v>
      </c>
      <c r="O42" s="67">
        <f t="shared" si="7"/>
        <v>0</v>
      </c>
      <c r="P42" s="67">
        <f t="shared" si="7"/>
        <v>0</v>
      </c>
      <c r="Q42" s="67">
        <f t="shared" si="7"/>
        <v>1563021</v>
      </c>
      <c r="R42" s="67">
        <f t="shared" si="7"/>
        <v>1563021</v>
      </c>
      <c r="S42" s="67">
        <f t="shared" si="7"/>
        <v>1083002</v>
      </c>
      <c r="T42" s="67">
        <f t="shared" si="7"/>
        <v>811743</v>
      </c>
      <c r="U42" s="67">
        <f t="shared" si="7"/>
        <v>188604</v>
      </c>
      <c r="V42" s="67">
        <f t="shared" si="7"/>
        <v>2083349</v>
      </c>
      <c r="W42" s="67">
        <f t="shared" si="7"/>
        <v>8532161</v>
      </c>
      <c r="X42" s="67">
        <f t="shared" si="7"/>
        <v>8969000</v>
      </c>
      <c r="Y42" s="67">
        <f t="shared" si="7"/>
        <v>-436839</v>
      </c>
      <c r="Z42" s="69">
        <f t="shared" si="5"/>
        <v>-4.870542981380311</v>
      </c>
      <c r="AA42" s="68">
        <f aca="true" t="shared" si="8" ref="AA42:AA48">AA12+AA27</f>
        <v>8969000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1416308</v>
      </c>
      <c r="D45" s="66">
        <f t="shared" si="7"/>
        <v>0</v>
      </c>
      <c r="E45" s="67">
        <f t="shared" si="7"/>
        <v>8884069</v>
      </c>
      <c r="F45" s="67">
        <f t="shared" si="7"/>
        <v>3392470</v>
      </c>
      <c r="G45" s="67">
        <f t="shared" si="7"/>
        <v>0</v>
      </c>
      <c r="H45" s="67">
        <f t="shared" si="7"/>
        <v>194984</v>
      </c>
      <c r="I45" s="67">
        <f t="shared" si="7"/>
        <v>0</v>
      </c>
      <c r="J45" s="67">
        <f t="shared" si="7"/>
        <v>194984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334792</v>
      </c>
      <c r="Q45" s="67">
        <f t="shared" si="7"/>
        <v>0</v>
      </c>
      <c r="R45" s="67">
        <f t="shared" si="7"/>
        <v>334792</v>
      </c>
      <c r="S45" s="67">
        <f t="shared" si="7"/>
        <v>7299</v>
      </c>
      <c r="T45" s="67">
        <f t="shared" si="7"/>
        <v>3458876</v>
      </c>
      <c r="U45" s="67">
        <f t="shared" si="7"/>
        <v>528491</v>
      </c>
      <c r="V45" s="67">
        <f t="shared" si="7"/>
        <v>3994666</v>
      </c>
      <c r="W45" s="67">
        <f t="shared" si="7"/>
        <v>4524442</v>
      </c>
      <c r="X45" s="67">
        <f t="shared" si="7"/>
        <v>3392470</v>
      </c>
      <c r="Y45" s="67">
        <f t="shared" si="7"/>
        <v>1131972</v>
      </c>
      <c r="Z45" s="69">
        <f t="shared" si="5"/>
        <v>33.3671926354544</v>
      </c>
      <c r="AA45" s="68">
        <f t="shared" si="8"/>
        <v>3392470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367226</v>
      </c>
      <c r="D48" s="66">
        <f t="shared" si="7"/>
        <v>0</v>
      </c>
      <c r="E48" s="67">
        <f t="shared" si="7"/>
        <v>210549</v>
      </c>
      <c r="F48" s="67">
        <f t="shared" si="7"/>
        <v>86938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83180</v>
      </c>
      <c r="T48" s="67">
        <f t="shared" si="7"/>
        <v>0</v>
      </c>
      <c r="U48" s="67">
        <f t="shared" si="7"/>
        <v>0</v>
      </c>
      <c r="V48" s="67">
        <f t="shared" si="7"/>
        <v>83180</v>
      </c>
      <c r="W48" s="67">
        <f t="shared" si="7"/>
        <v>83180</v>
      </c>
      <c r="X48" s="67">
        <f t="shared" si="7"/>
        <v>86938</v>
      </c>
      <c r="Y48" s="67">
        <f t="shared" si="7"/>
        <v>-3758</v>
      </c>
      <c r="Z48" s="69">
        <f t="shared" si="5"/>
        <v>-4.322620718212979</v>
      </c>
      <c r="AA48" s="68">
        <f t="shared" si="8"/>
        <v>86938</v>
      </c>
    </row>
    <row r="49" spans="1:27" ht="13.5">
      <c r="A49" s="75" t="s">
        <v>49</v>
      </c>
      <c r="B49" s="76"/>
      <c r="C49" s="77">
        <f aca="true" t="shared" si="9" ref="C49:Y49">SUM(C41:C48)</f>
        <v>131145961</v>
      </c>
      <c r="D49" s="78">
        <f t="shared" si="9"/>
        <v>0</v>
      </c>
      <c r="E49" s="79">
        <f t="shared" si="9"/>
        <v>133095469</v>
      </c>
      <c r="F49" s="79">
        <f t="shared" si="9"/>
        <v>138844640</v>
      </c>
      <c r="G49" s="79">
        <f t="shared" si="9"/>
        <v>3586499</v>
      </c>
      <c r="H49" s="79">
        <f t="shared" si="9"/>
        <v>13906247</v>
      </c>
      <c r="I49" s="79">
        <f t="shared" si="9"/>
        <v>8338524</v>
      </c>
      <c r="J49" s="79">
        <f t="shared" si="9"/>
        <v>25831270</v>
      </c>
      <c r="K49" s="79">
        <f t="shared" si="9"/>
        <v>23068396</v>
      </c>
      <c r="L49" s="79">
        <f t="shared" si="9"/>
        <v>7996408</v>
      </c>
      <c r="M49" s="79">
        <f t="shared" si="9"/>
        <v>16422277</v>
      </c>
      <c r="N49" s="79">
        <f t="shared" si="9"/>
        <v>47487081</v>
      </c>
      <c r="O49" s="79">
        <f t="shared" si="9"/>
        <v>1483709</v>
      </c>
      <c r="P49" s="79">
        <f t="shared" si="9"/>
        <v>8431727</v>
      </c>
      <c r="Q49" s="79">
        <f t="shared" si="9"/>
        <v>17055406</v>
      </c>
      <c r="R49" s="79">
        <f t="shared" si="9"/>
        <v>26970842</v>
      </c>
      <c r="S49" s="79">
        <f t="shared" si="9"/>
        <v>7962364</v>
      </c>
      <c r="T49" s="79">
        <f t="shared" si="9"/>
        <v>19810344</v>
      </c>
      <c r="U49" s="79">
        <f t="shared" si="9"/>
        <v>20340147</v>
      </c>
      <c r="V49" s="79">
        <f t="shared" si="9"/>
        <v>48112855</v>
      </c>
      <c r="W49" s="79">
        <f t="shared" si="9"/>
        <v>148402048</v>
      </c>
      <c r="X49" s="79">
        <f t="shared" si="9"/>
        <v>138844640</v>
      </c>
      <c r="Y49" s="79">
        <f t="shared" si="9"/>
        <v>9557408</v>
      </c>
      <c r="Z49" s="80">
        <f t="shared" si="5"/>
        <v>6.883526796569173</v>
      </c>
      <c r="AA49" s="81">
        <f>SUM(AA41:AA48)</f>
        <v>138844640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18214760</v>
      </c>
      <c r="D51" s="66">
        <f t="shared" si="10"/>
        <v>0</v>
      </c>
      <c r="E51" s="67">
        <f t="shared" si="10"/>
        <v>7730000</v>
      </c>
      <c r="F51" s="67">
        <f t="shared" si="10"/>
        <v>6514636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6514636</v>
      </c>
      <c r="Y51" s="67">
        <f t="shared" si="10"/>
        <v>-6514636</v>
      </c>
      <c r="Z51" s="69">
        <f>+IF(X51&lt;&gt;0,+(Y51/X51)*100,0)</f>
        <v>-100</v>
      </c>
      <c r="AA51" s="68">
        <f>SUM(AA57:AA61)</f>
        <v>6514636</v>
      </c>
    </row>
    <row r="52" spans="1:27" ht="13.5">
      <c r="A52" s="84" t="s">
        <v>32</v>
      </c>
      <c r="B52" s="47"/>
      <c r="C52" s="9">
        <v>78158</v>
      </c>
      <c r="D52" s="10"/>
      <c r="E52" s="11">
        <v>205000</v>
      </c>
      <c r="F52" s="11">
        <v>218000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218000</v>
      </c>
      <c r="Y52" s="11">
        <v>-218000</v>
      </c>
      <c r="Z52" s="2">
        <v>-100</v>
      </c>
      <c r="AA52" s="15">
        <v>218000</v>
      </c>
    </row>
    <row r="53" spans="1:27" ht="13.5">
      <c r="A53" s="84" t="s">
        <v>33</v>
      </c>
      <c r="B53" s="47"/>
      <c r="C53" s="9"/>
      <c r="D53" s="10"/>
      <c r="E53" s="11">
        <v>200000</v>
      </c>
      <c r="F53" s="11">
        <v>280000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280000</v>
      </c>
      <c r="Y53" s="11">
        <v>-280000</v>
      </c>
      <c r="Z53" s="2">
        <v>-100</v>
      </c>
      <c r="AA53" s="15">
        <v>280000</v>
      </c>
    </row>
    <row r="54" spans="1:27" ht="13.5">
      <c r="A54" s="84" t="s">
        <v>34</v>
      </c>
      <c r="B54" s="47"/>
      <c r="C54" s="9">
        <v>14288572</v>
      </c>
      <c r="D54" s="10"/>
      <c r="E54" s="11">
        <v>6075000</v>
      </c>
      <c r="F54" s="11">
        <v>4955000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4955000</v>
      </c>
      <c r="Y54" s="11">
        <v>-4955000</v>
      </c>
      <c r="Z54" s="2">
        <v>-100</v>
      </c>
      <c r="AA54" s="15">
        <v>4955000</v>
      </c>
    </row>
    <row r="55" spans="1:27" ht="13.5">
      <c r="A55" s="84" t="s">
        <v>35</v>
      </c>
      <c r="B55" s="47"/>
      <c r="C55" s="9">
        <v>13230</v>
      </c>
      <c r="D55" s="10"/>
      <c r="E55" s="11">
        <v>135000</v>
      </c>
      <c r="F55" s="11">
        <v>80000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80000</v>
      </c>
      <c r="Y55" s="11">
        <v>-80000</v>
      </c>
      <c r="Z55" s="2">
        <v>-100</v>
      </c>
      <c r="AA55" s="15">
        <v>80000</v>
      </c>
    </row>
    <row r="56" spans="1:27" ht="13.5">
      <c r="A56" s="84" t="s">
        <v>36</v>
      </c>
      <c r="B56" s="47"/>
      <c r="C56" s="9">
        <v>847876</v>
      </c>
      <c r="D56" s="10"/>
      <c r="E56" s="11">
        <v>310000</v>
      </c>
      <c r="F56" s="11">
        <v>305000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305000</v>
      </c>
      <c r="Y56" s="11">
        <v>-305000</v>
      </c>
      <c r="Z56" s="2">
        <v>-100</v>
      </c>
      <c r="AA56" s="15">
        <v>305000</v>
      </c>
    </row>
    <row r="57" spans="1:27" ht="13.5">
      <c r="A57" s="85" t="s">
        <v>37</v>
      </c>
      <c r="B57" s="47"/>
      <c r="C57" s="49">
        <f aca="true" t="shared" si="11" ref="C57:Y57">SUM(C52:C56)</f>
        <v>15227836</v>
      </c>
      <c r="D57" s="50">
        <f t="shared" si="11"/>
        <v>0</v>
      </c>
      <c r="E57" s="51">
        <f t="shared" si="11"/>
        <v>6925000</v>
      </c>
      <c r="F57" s="51">
        <f t="shared" si="11"/>
        <v>5838000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5838000</v>
      </c>
      <c r="Y57" s="51">
        <f t="shared" si="11"/>
        <v>-5838000</v>
      </c>
      <c r="Z57" s="52">
        <f>+IF(X57&lt;&gt;0,+(Y57/X57)*100,0)</f>
        <v>-100</v>
      </c>
      <c r="AA57" s="53">
        <f>SUM(AA52:AA56)</f>
        <v>5838000</v>
      </c>
    </row>
    <row r="58" spans="1:27" ht="13.5">
      <c r="A58" s="86" t="s">
        <v>38</v>
      </c>
      <c r="B58" s="35"/>
      <c r="C58" s="9">
        <v>187218</v>
      </c>
      <c r="D58" s="10"/>
      <c r="E58" s="11">
        <v>80000</v>
      </c>
      <c r="F58" s="11">
        <v>40000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40000</v>
      </c>
      <c r="Y58" s="11">
        <v>-40000</v>
      </c>
      <c r="Z58" s="2">
        <v>-100</v>
      </c>
      <c r="AA58" s="15">
        <v>40000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2799706</v>
      </c>
      <c r="D61" s="10"/>
      <c r="E61" s="11">
        <v>725000</v>
      </c>
      <c r="F61" s="11">
        <v>636636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636636</v>
      </c>
      <c r="Y61" s="11">
        <v>-636636</v>
      </c>
      <c r="Z61" s="2">
        <v>-100</v>
      </c>
      <c r="AA61" s="15">
        <v>636636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474605</v>
      </c>
      <c r="H66" s="14">
        <v>223077</v>
      </c>
      <c r="I66" s="14">
        <v>218907</v>
      </c>
      <c r="J66" s="14">
        <v>916589</v>
      </c>
      <c r="K66" s="14">
        <v>70000</v>
      </c>
      <c r="L66" s="14"/>
      <c r="M66" s="14">
        <v>288622</v>
      </c>
      <c r="N66" s="14">
        <v>358622</v>
      </c>
      <c r="O66" s="14">
        <v>186750</v>
      </c>
      <c r="P66" s="14">
        <v>174000</v>
      </c>
      <c r="Q66" s="14">
        <v>77000</v>
      </c>
      <c r="R66" s="14">
        <v>437750</v>
      </c>
      <c r="S66" s="14">
        <v>190373</v>
      </c>
      <c r="T66" s="14"/>
      <c r="U66" s="14"/>
      <c r="V66" s="14">
        <v>190373</v>
      </c>
      <c r="W66" s="14">
        <v>1903334</v>
      </c>
      <c r="X66" s="14"/>
      <c r="Y66" s="14">
        <v>1903334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>
        <v>303450</v>
      </c>
      <c r="J67" s="11">
        <v>303450</v>
      </c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>
        <v>303450</v>
      </c>
      <c r="X67" s="11"/>
      <c r="Y67" s="11">
        <v>303450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7730000</v>
      </c>
      <c r="F68" s="11"/>
      <c r="G68" s="11"/>
      <c r="H68" s="11"/>
      <c r="I68" s="11"/>
      <c r="J68" s="11"/>
      <c r="K68" s="11">
        <v>276835</v>
      </c>
      <c r="L68" s="11">
        <v>53405</v>
      </c>
      <c r="M68" s="11">
        <v>627179</v>
      </c>
      <c r="N68" s="11">
        <v>957419</v>
      </c>
      <c r="O68" s="11">
        <v>588950</v>
      </c>
      <c r="P68" s="11">
        <v>95983</v>
      </c>
      <c r="Q68" s="11">
        <v>276208</v>
      </c>
      <c r="R68" s="11">
        <v>961141</v>
      </c>
      <c r="S68" s="11">
        <v>98122</v>
      </c>
      <c r="T68" s="11">
        <v>70326</v>
      </c>
      <c r="U68" s="11">
        <v>493982</v>
      </c>
      <c r="V68" s="11">
        <v>662430</v>
      </c>
      <c r="W68" s="11">
        <v>2580990</v>
      </c>
      <c r="X68" s="11"/>
      <c r="Y68" s="11">
        <v>2580990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7730000</v>
      </c>
      <c r="F69" s="79">
        <f t="shared" si="12"/>
        <v>0</v>
      </c>
      <c r="G69" s="79">
        <f t="shared" si="12"/>
        <v>474605</v>
      </c>
      <c r="H69" s="79">
        <f t="shared" si="12"/>
        <v>223077</v>
      </c>
      <c r="I69" s="79">
        <f t="shared" si="12"/>
        <v>522357</v>
      </c>
      <c r="J69" s="79">
        <f t="shared" si="12"/>
        <v>1220039</v>
      </c>
      <c r="K69" s="79">
        <f t="shared" si="12"/>
        <v>346835</v>
      </c>
      <c r="L69" s="79">
        <f t="shared" si="12"/>
        <v>53405</v>
      </c>
      <c r="M69" s="79">
        <f t="shared" si="12"/>
        <v>915801</v>
      </c>
      <c r="N69" s="79">
        <f t="shared" si="12"/>
        <v>1316041</v>
      </c>
      <c r="O69" s="79">
        <f t="shared" si="12"/>
        <v>775700</v>
      </c>
      <c r="P69" s="79">
        <f t="shared" si="12"/>
        <v>269983</v>
      </c>
      <c r="Q69" s="79">
        <f t="shared" si="12"/>
        <v>353208</v>
      </c>
      <c r="R69" s="79">
        <f t="shared" si="12"/>
        <v>1398891</v>
      </c>
      <c r="S69" s="79">
        <f t="shared" si="12"/>
        <v>288495</v>
      </c>
      <c r="T69" s="79">
        <f t="shared" si="12"/>
        <v>70326</v>
      </c>
      <c r="U69" s="79">
        <f t="shared" si="12"/>
        <v>493982</v>
      </c>
      <c r="V69" s="79">
        <f t="shared" si="12"/>
        <v>852803</v>
      </c>
      <c r="W69" s="79">
        <f t="shared" si="12"/>
        <v>4787774</v>
      </c>
      <c r="X69" s="79">
        <f t="shared" si="12"/>
        <v>0</v>
      </c>
      <c r="Y69" s="79">
        <f t="shared" si="12"/>
        <v>4787774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0</v>
      </c>
      <c r="D5" s="42">
        <f t="shared" si="0"/>
        <v>0</v>
      </c>
      <c r="E5" s="43">
        <f t="shared" si="0"/>
        <v>31533000</v>
      </c>
      <c r="F5" s="43">
        <f t="shared" si="0"/>
        <v>0</v>
      </c>
      <c r="G5" s="43">
        <f t="shared" si="0"/>
        <v>863407</v>
      </c>
      <c r="H5" s="43">
        <f t="shared" si="0"/>
        <v>2405</v>
      </c>
      <c r="I5" s="43">
        <f t="shared" si="0"/>
        <v>505083</v>
      </c>
      <c r="J5" s="43">
        <f t="shared" si="0"/>
        <v>1370895</v>
      </c>
      <c r="K5" s="43">
        <f t="shared" si="0"/>
        <v>1271428</v>
      </c>
      <c r="L5" s="43">
        <f t="shared" si="0"/>
        <v>4063566</v>
      </c>
      <c r="M5" s="43">
        <f t="shared" si="0"/>
        <v>4072015</v>
      </c>
      <c r="N5" s="43">
        <f t="shared" si="0"/>
        <v>9407009</v>
      </c>
      <c r="O5" s="43">
        <f t="shared" si="0"/>
        <v>3473633</v>
      </c>
      <c r="P5" s="43">
        <f t="shared" si="0"/>
        <v>7596681</v>
      </c>
      <c r="Q5" s="43">
        <f t="shared" si="0"/>
        <v>5409611</v>
      </c>
      <c r="R5" s="43">
        <f t="shared" si="0"/>
        <v>16479925</v>
      </c>
      <c r="S5" s="43">
        <f t="shared" si="0"/>
        <v>0</v>
      </c>
      <c r="T5" s="43">
        <f t="shared" si="0"/>
        <v>2849858</v>
      </c>
      <c r="U5" s="43">
        <f t="shared" si="0"/>
        <v>3536804</v>
      </c>
      <c r="V5" s="43">
        <f t="shared" si="0"/>
        <v>6386662</v>
      </c>
      <c r="W5" s="43">
        <f t="shared" si="0"/>
        <v>33644491</v>
      </c>
      <c r="X5" s="43">
        <f t="shared" si="0"/>
        <v>0</v>
      </c>
      <c r="Y5" s="43">
        <f t="shared" si="0"/>
        <v>33644491</v>
      </c>
      <c r="Z5" s="44">
        <f>+IF(X5&lt;&gt;0,+(Y5/X5)*100,0)</f>
        <v>0</v>
      </c>
      <c r="AA5" s="45">
        <f>SUM(AA11:AA18)</f>
        <v>0</v>
      </c>
    </row>
    <row r="6" spans="1:27" ht="13.5">
      <c r="A6" s="46" t="s">
        <v>32</v>
      </c>
      <c r="B6" s="47"/>
      <c r="C6" s="9"/>
      <c r="D6" s="10"/>
      <c r="E6" s="11">
        <v>8023000</v>
      </c>
      <c r="F6" s="11"/>
      <c r="G6" s="11"/>
      <c r="H6" s="11"/>
      <c r="I6" s="11"/>
      <c r="J6" s="11"/>
      <c r="K6" s="11">
        <v>240424</v>
      </c>
      <c r="L6" s="11">
        <v>1351422</v>
      </c>
      <c r="M6" s="11">
        <v>318281</v>
      </c>
      <c r="N6" s="11">
        <v>1910127</v>
      </c>
      <c r="O6" s="11"/>
      <c r="P6" s="11">
        <v>5855126</v>
      </c>
      <c r="Q6" s="11">
        <v>3624764</v>
      </c>
      <c r="R6" s="11">
        <v>9479890</v>
      </c>
      <c r="S6" s="11"/>
      <c r="T6" s="11">
        <v>2434186</v>
      </c>
      <c r="U6" s="11">
        <v>2365366</v>
      </c>
      <c r="V6" s="11">
        <v>4799552</v>
      </c>
      <c r="W6" s="11">
        <v>16189569</v>
      </c>
      <c r="X6" s="11"/>
      <c r="Y6" s="11">
        <v>16189569</v>
      </c>
      <c r="Z6" s="2"/>
      <c r="AA6" s="15"/>
    </row>
    <row r="7" spans="1:27" ht="13.5">
      <c r="A7" s="46" t="s">
        <v>33</v>
      </c>
      <c r="B7" s="47"/>
      <c r="C7" s="9"/>
      <c r="D7" s="10"/>
      <c r="E7" s="11">
        <v>1500000</v>
      </c>
      <c r="F7" s="11"/>
      <c r="G7" s="11"/>
      <c r="H7" s="11"/>
      <c r="I7" s="11">
        <v>416038</v>
      </c>
      <c r="J7" s="11">
        <v>416038</v>
      </c>
      <c r="K7" s="11">
        <v>500891</v>
      </c>
      <c r="L7" s="11"/>
      <c r="M7" s="11">
        <v>421310</v>
      </c>
      <c r="N7" s="11">
        <v>922201</v>
      </c>
      <c r="O7" s="11">
        <v>661227</v>
      </c>
      <c r="P7" s="11"/>
      <c r="Q7" s="11"/>
      <c r="R7" s="11">
        <v>661227</v>
      </c>
      <c r="S7" s="11"/>
      <c r="T7" s="11"/>
      <c r="U7" s="11">
        <v>143000</v>
      </c>
      <c r="V7" s="11">
        <v>143000</v>
      </c>
      <c r="W7" s="11">
        <v>2142466</v>
      </c>
      <c r="X7" s="11"/>
      <c r="Y7" s="11">
        <v>2142466</v>
      </c>
      <c r="Z7" s="2"/>
      <c r="AA7" s="15"/>
    </row>
    <row r="8" spans="1:27" ht="13.5">
      <c r="A8" s="46" t="s">
        <v>34</v>
      </c>
      <c r="B8" s="47"/>
      <c r="C8" s="9"/>
      <c r="D8" s="10"/>
      <c r="E8" s="11">
        <v>15000000</v>
      </c>
      <c r="F8" s="11"/>
      <c r="G8" s="11">
        <v>862311</v>
      </c>
      <c r="H8" s="11"/>
      <c r="I8" s="11"/>
      <c r="J8" s="11">
        <v>862311</v>
      </c>
      <c r="K8" s="11">
        <v>500891</v>
      </c>
      <c r="L8" s="11">
        <v>1746621</v>
      </c>
      <c r="M8" s="11">
        <v>1747581</v>
      </c>
      <c r="N8" s="11">
        <v>3995093</v>
      </c>
      <c r="O8" s="11"/>
      <c r="P8" s="11">
        <v>800313</v>
      </c>
      <c r="Q8" s="11">
        <v>889368</v>
      </c>
      <c r="R8" s="11">
        <v>1689681</v>
      </c>
      <c r="S8" s="11"/>
      <c r="T8" s="11">
        <v>415672</v>
      </c>
      <c r="U8" s="11"/>
      <c r="V8" s="11">
        <v>415672</v>
      </c>
      <c r="W8" s="11">
        <v>6962757</v>
      </c>
      <c r="X8" s="11"/>
      <c r="Y8" s="11">
        <v>6962757</v>
      </c>
      <c r="Z8" s="2"/>
      <c r="AA8" s="15"/>
    </row>
    <row r="9" spans="1:27" ht="13.5">
      <c r="A9" s="46" t="s">
        <v>35</v>
      </c>
      <c r="B9" s="47"/>
      <c r="C9" s="9"/>
      <c r="D9" s="10"/>
      <c r="E9" s="11">
        <v>6300000</v>
      </c>
      <c r="F9" s="11"/>
      <c r="G9" s="11"/>
      <c r="H9" s="11"/>
      <c r="I9" s="11">
        <v>74445</v>
      </c>
      <c r="J9" s="11">
        <v>74445</v>
      </c>
      <c r="K9" s="11"/>
      <c r="L9" s="11">
        <v>792490</v>
      </c>
      <c r="M9" s="11">
        <v>1489840</v>
      </c>
      <c r="N9" s="11">
        <v>2282330</v>
      </c>
      <c r="O9" s="11"/>
      <c r="P9" s="11">
        <v>941242</v>
      </c>
      <c r="Q9" s="11">
        <v>895479</v>
      </c>
      <c r="R9" s="11">
        <v>1836721</v>
      </c>
      <c r="S9" s="11"/>
      <c r="T9" s="11"/>
      <c r="U9" s="11">
        <v>1028438</v>
      </c>
      <c r="V9" s="11">
        <v>1028438</v>
      </c>
      <c r="W9" s="11">
        <v>5221934</v>
      </c>
      <c r="X9" s="11"/>
      <c r="Y9" s="11">
        <v>5221934</v>
      </c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v>2812406</v>
      </c>
      <c r="P10" s="11"/>
      <c r="Q10" s="11"/>
      <c r="R10" s="11">
        <v>2812406</v>
      </c>
      <c r="S10" s="11"/>
      <c r="T10" s="11"/>
      <c r="U10" s="11"/>
      <c r="V10" s="11"/>
      <c r="W10" s="11">
        <v>2812406</v>
      </c>
      <c r="X10" s="11"/>
      <c r="Y10" s="11">
        <v>2812406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30823000</v>
      </c>
      <c r="F11" s="51">
        <f t="shared" si="1"/>
        <v>0</v>
      </c>
      <c r="G11" s="51">
        <f t="shared" si="1"/>
        <v>862311</v>
      </c>
      <c r="H11" s="51">
        <f t="shared" si="1"/>
        <v>0</v>
      </c>
      <c r="I11" s="51">
        <f t="shared" si="1"/>
        <v>490483</v>
      </c>
      <c r="J11" s="51">
        <f t="shared" si="1"/>
        <v>1352794</v>
      </c>
      <c r="K11" s="51">
        <f t="shared" si="1"/>
        <v>1242206</v>
      </c>
      <c r="L11" s="51">
        <f t="shared" si="1"/>
        <v>3890533</v>
      </c>
      <c r="M11" s="51">
        <f t="shared" si="1"/>
        <v>3977012</v>
      </c>
      <c r="N11" s="51">
        <f t="shared" si="1"/>
        <v>9109751</v>
      </c>
      <c r="O11" s="51">
        <f t="shared" si="1"/>
        <v>3473633</v>
      </c>
      <c r="P11" s="51">
        <f t="shared" si="1"/>
        <v>7596681</v>
      </c>
      <c r="Q11" s="51">
        <f t="shared" si="1"/>
        <v>5409611</v>
      </c>
      <c r="R11" s="51">
        <f t="shared" si="1"/>
        <v>16479925</v>
      </c>
      <c r="S11" s="51">
        <f t="shared" si="1"/>
        <v>0</v>
      </c>
      <c r="T11" s="51">
        <f t="shared" si="1"/>
        <v>2849858</v>
      </c>
      <c r="U11" s="51">
        <f t="shared" si="1"/>
        <v>3536804</v>
      </c>
      <c r="V11" s="51">
        <f t="shared" si="1"/>
        <v>6386662</v>
      </c>
      <c r="W11" s="51">
        <f t="shared" si="1"/>
        <v>33329132</v>
      </c>
      <c r="X11" s="51">
        <f t="shared" si="1"/>
        <v>0</v>
      </c>
      <c r="Y11" s="51">
        <f t="shared" si="1"/>
        <v>33329132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>
        <v>400000</v>
      </c>
      <c r="F12" s="11"/>
      <c r="G12" s="11"/>
      <c r="H12" s="11">
        <v>2405</v>
      </c>
      <c r="I12" s="11"/>
      <c r="J12" s="11">
        <v>2405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2405</v>
      </c>
      <c r="X12" s="11"/>
      <c r="Y12" s="11">
        <v>2405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>
        <v>310000</v>
      </c>
      <c r="F15" s="11"/>
      <c r="G15" s="11">
        <v>1096</v>
      </c>
      <c r="H15" s="11"/>
      <c r="I15" s="11">
        <v>14600</v>
      </c>
      <c r="J15" s="11">
        <v>15696</v>
      </c>
      <c r="K15" s="11">
        <v>29222</v>
      </c>
      <c r="L15" s="11">
        <v>173033</v>
      </c>
      <c r="M15" s="11">
        <v>95003</v>
      </c>
      <c r="N15" s="11">
        <v>297258</v>
      </c>
      <c r="O15" s="11"/>
      <c r="P15" s="11"/>
      <c r="Q15" s="11"/>
      <c r="R15" s="11"/>
      <c r="S15" s="11"/>
      <c r="T15" s="11"/>
      <c r="U15" s="11"/>
      <c r="V15" s="11"/>
      <c r="W15" s="11">
        <v>312954</v>
      </c>
      <c r="X15" s="11"/>
      <c r="Y15" s="11">
        <v>312954</v>
      </c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22595468</v>
      </c>
      <c r="D20" s="59">
        <f t="shared" si="2"/>
        <v>0</v>
      </c>
      <c r="E20" s="60">
        <f t="shared" si="2"/>
        <v>0</v>
      </c>
      <c r="F20" s="60">
        <f t="shared" si="2"/>
        <v>31783000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31783000</v>
      </c>
      <c r="Y20" s="60">
        <f t="shared" si="2"/>
        <v>-31783000</v>
      </c>
      <c r="Z20" s="61">
        <f>+IF(X20&lt;&gt;0,+(Y20/X20)*100,0)</f>
        <v>-100</v>
      </c>
      <c r="AA20" s="62">
        <f>SUM(AA26:AA33)</f>
        <v>31783000</v>
      </c>
    </row>
    <row r="21" spans="1:27" ht="13.5">
      <c r="A21" s="46" t="s">
        <v>32</v>
      </c>
      <c r="B21" s="47"/>
      <c r="C21" s="9">
        <v>10287446</v>
      </c>
      <c r="D21" s="10"/>
      <c r="E21" s="11"/>
      <c r="F21" s="11">
        <v>8023000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>
        <v>8023000</v>
      </c>
      <c r="Y21" s="11">
        <v>-8023000</v>
      </c>
      <c r="Z21" s="2">
        <v>-100</v>
      </c>
      <c r="AA21" s="15">
        <v>8023000</v>
      </c>
    </row>
    <row r="22" spans="1:27" ht="13.5">
      <c r="A22" s="46" t="s">
        <v>33</v>
      </c>
      <c r="B22" s="47"/>
      <c r="C22" s="9">
        <v>1408842</v>
      </c>
      <c r="D22" s="10"/>
      <c r="E22" s="11"/>
      <c r="F22" s="11">
        <v>1500000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1500000</v>
      </c>
      <c r="Y22" s="11">
        <v>-1500000</v>
      </c>
      <c r="Z22" s="2">
        <v>-100</v>
      </c>
      <c r="AA22" s="15">
        <v>1500000</v>
      </c>
    </row>
    <row r="23" spans="1:27" ht="13.5">
      <c r="A23" s="46" t="s">
        <v>34</v>
      </c>
      <c r="B23" s="47"/>
      <c r="C23" s="9">
        <v>1261475</v>
      </c>
      <c r="D23" s="10"/>
      <c r="E23" s="11"/>
      <c r="F23" s="11">
        <v>15000000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15000000</v>
      </c>
      <c r="Y23" s="11">
        <v>-15000000</v>
      </c>
      <c r="Z23" s="2">
        <v>-100</v>
      </c>
      <c r="AA23" s="15">
        <v>15000000</v>
      </c>
    </row>
    <row r="24" spans="1:27" ht="13.5">
      <c r="A24" s="46" t="s">
        <v>35</v>
      </c>
      <c r="B24" s="47"/>
      <c r="C24" s="9">
        <v>7971755</v>
      </c>
      <c r="D24" s="10"/>
      <c r="E24" s="11"/>
      <c r="F24" s="11">
        <v>6300000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6300000</v>
      </c>
      <c r="Y24" s="11">
        <v>-6300000</v>
      </c>
      <c r="Z24" s="2">
        <v>-100</v>
      </c>
      <c r="AA24" s="15">
        <v>6300000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20929518</v>
      </c>
      <c r="D26" s="50">
        <f t="shared" si="3"/>
        <v>0</v>
      </c>
      <c r="E26" s="51">
        <f t="shared" si="3"/>
        <v>0</v>
      </c>
      <c r="F26" s="51">
        <f t="shared" si="3"/>
        <v>30823000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30823000</v>
      </c>
      <c r="Y26" s="51">
        <f t="shared" si="3"/>
        <v>-30823000</v>
      </c>
      <c r="Z26" s="52">
        <f>+IF(X26&lt;&gt;0,+(Y26/X26)*100,0)</f>
        <v>-100</v>
      </c>
      <c r="AA26" s="53">
        <f>SUM(AA21:AA25)</f>
        <v>30823000</v>
      </c>
    </row>
    <row r="27" spans="1:27" ht="13.5">
      <c r="A27" s="54" t="s">
        <v>38</v>
      </c>
      <c r="B27" s="64"/>
      <c r="C27" s="9">
        <v>80610</v>
      </c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1585340</v>
      </c>
      <c r="D30" s="10"/>
      <c r="E30" s="11"/>
      <c r="F30" s="11">
        <v>960000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960000</v>
      </c>
      <c r="Y30" s="11">
        <v>-960000</v>
      </c>
      <c r="Z30" s="2">
        <v>-100</v>
      </c>
      <c r="AA30" s="15">
        <v>960000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10287446</v>
      </c>
      <c r="D36" s="10">
        <f t="shared" si="4"/>
        <v>0</v>
      </c>
      <c r="E36" s="11">
        <f t="shared" si="4"/>
        <v>8023000</v>
      </c>
      <c r="F36" s="11">
        <f t="shared" si="4"/>
        <v>8023000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240424</v>
      </c>
      <c r="L36" s="11">
        <f t="shared" si="4"/>
        <v>1351422</v>
      </c>
      <c r="M36" s="11">
        <f t="shared" si="4"/>
        <v>318281</v>
      </c>
      <c r="N36" s="11">
        <f t="shared" si="4"/>
        <v>1910127</v>
      </c>
      <c r="O36" s="11">
        <f t="shared" si="4"/>
        <v>0</v>
      </c>
      <c r="P36" s="11">
        <f t="shared" si="4"/>
        <v>5855126</v>
      </c>
      <c r="Q36" s="11">
        <f t="shared" si="4"/>
        <v>3624764</v>
      </c>
      <c r="R36" s="11">
        <f t="shared" si="4"/>
        <v>9479890</v>
      </c>
      <c r="S36" s="11">
        <f t="shared" si="4"/>
        <v>0</v>
      </c>
      <c r="T36" s="11">
        <f t="shared" si="4"/>
        <v>2434186</v>
      </c>
      <c r="U36" s="11">
        <f t="shared" si="4"/>
        <v>2365366</v>
      </c>
      <c r="V36" s="11">
        <f t="shared" si="4"/>
        <v>4799552</v>
      </c>
      <c r="W36" s="11">
        <f t="shared" si="4"/>
        <v>16189569</v>
      </c>
      <c r="X36" s="11">
        <f t="shared" si="4"/>
        <v>8023000</v>
      </c>
      <c r="Y36" s="11">
        <f t="shared" si="4"/>
        <v>8166569</v>
      </c>
      <c r="Z36" s="2">
        <f aca="true" t="shared" si="5" ref="Z36:Z49">+IF(X36&lt;&gt;0,+(Y36/X36)*100,0)</f>
        <v>101.78946778013211</v>
      </c>
      <c r="AA36" s="15">
        <f>AA6+AA21</f>
        <v>8023000</v>
      </c>
    </row>
    <row r="37" spans="1:27" ht="13.5">
      <c r="A37" s="46" t="s">
        <v>33</v>
      </c>
      <c r="B37" s="47"/>
      <c r="C37" s="9">
        <f t="shared" si="4"/>
        <v>1408842</v>
      </c>
      <c r="D37" s="10">
        <f t="shared" si="4"/>
        <v>0</v>
      </c>
      <c r="E37" s="11">
        <f t="shared" si="4"/>
        <v>1500000</v>
      </c>
      <c r="F37" s="11">
        <f t="shared" si="4"/>
        <v>1500000</v>
      </c>
      <c r="G37" s="11">
        <f t="shared" si="4"/>
        <v>0</v>
      </c>
      <c r="H37" s="11">
        <f t="shared" si="4"/>
        <v>0</v>
      </c>
      <c r="I37" s="11">
        <f t="shared" si="4"/>
        <v>416038</v>
      </c>
      <c r="J37" s="11">
        <f t="shared" si="4"/>
        <v>416038</v>
      </c>
      <c r="K37" s="11">
        <f t="shared" si="4"/>
        <v>500891</v>
      </c>
      <c r="L37" s="11">
        <f t="shared" si="4"/>
        <v>0</v>
      </c>
      <c r="M37" s="11">
        <f t="shared" si="4"/>
        <v>421310</v>
      </c>
      <c r="N37" s="11">
        <f t="shared" si="4"/>
        <v>922201</v>
      </c>
      <c r="O37" s="11">
        <f t="shared" si="4"/>
        <v>661227</v>
      </c>
      <c r="P37" s="11">
        <f t="shared" si="4"/>
        <v>0</v>
      </c>
      <c r="Q37" s="11">
        <f t="shared" si="4"/>
        <v>0</v>
      </c>
      <c r="R37" s="11">
        <f t="shared" si="4"/>
        <v>661227</v>
      </c>
      <c r="S37" s="11">
        <f t="shared" si="4"/>
        <v>0</v>
      </c>
      <c r="T37" s="11">
        <f t="shared" si="4"/>
        <v>0</v>
      </c>
      <c r="U37" s="11">
        <f t="shared" si="4"/>
        <v>143000</v>
      </c>
      <c r="V37" s="11">
        <f t="shared" si="4"/>
        <v>143000</v>
      </c>
      <c r="W37" s="11">
        <f t="shared" si="4"/>
        <v>2142466</v>
      </c>
      <c r="X37" s="11">
        <f t="shared" si="4"/>
        <v>1500000</v>
      </c>
      <c r="Y37" s="11">
        <f t="shared" si="4"/>
        <v>642466</v>
      </c>
      <c r="Z37" s="2">
        <f t="shared" si="5"/>
        <v>42.831066666666665</v>
      </c>
      <c r="AA37" s="15">
        <f>AA7+AA22</f>
        <v>1500000</v>
      </c>
    </row>
    <row r="38" spans="1:27" ht="13.5">
      <c r="A38" s="46" t="s">
        <v>34</v>
      </c>
      <c r="B38" s="47"/>
      <c r="C38" s="9">
        <f t="shared" si="4"/>
        <v>1261475</v>
      </c>
      <c r="D38" s="10">
        <f t="shared" si="4"/>
        <v>0</v>
      </c>
      <c r="E38" s="11">
        <f t="shared" si="4"/>
        <v>15000000</v>
      </c>
      <c r="F38" s="11">
        <f t="shared" si="4"/>
        <v>15000000</v>
      </c>
      <c r="G38" s="11">
        <f t="shared" si="4"/>
        <v>862311</v>
      </c>
      <c r="H38" s="11">
        <f t="shared" si="4"/>
        <v>0</v>
      </c>
      <c r="I38" s="11">
        <f t="shared" si="4"/>
        <v>0</v>
      </c>
      <c r="J38" s="11">
        <f t="shared" si="4"/>
        <v>862311</v>
      </c>
      <c r="K38" s="11">
        <f t="shared" si="4"/>
        <v>500891</v>
      </c>
      <c r="L38" s="11">
        <f t="shared" si="4"/>
        <v>1746621</v>
      </c>
      <c r="M38" s="11">
        <f t="shared" si="4"/>
        <v>1747581</v>
      </c>
      <c r="N38" s="11">
        <f t="shared" si="4"/>
        <v>3995093</v>
      </c>
      <c r="O38" s="11">
        <f t="shared" si="4"/>
        <v>0</v>
      </c>
      <c r="P38" s="11">
        <f t="shared" si="4"/>
        <v>800313</v>
      </c>
      <c r="Q38" s="11">
        <f t="shared" si="4"/>
        <v>889368</v>
      </c>
      <c r="R38" s="11">
        <f t="shared" si="4"/>
        <v>1689681</v>
      </c>
      <c r="S38" s="11">
        <f t="shared" si="4"/>
        <v>0</v>
      </c>
      <c r="T38" s="11">
        <f t="shared" si="4"/>
        <v>415672</v>
      </c>
      <c r="U38" s="11">
        <f t="shared" si="4"/>
        <v>0</v>
      </c>
      <c r="V38" s="11">
        <f t="shared" si="4"/>
        <v>415672</v>
      </c>
      <c r="W38" s="11">
        <f t="shared" si="4"/>
        <v>6962757</v>
      </c>
      <c r="X38" s="11">
        <f t="shared" si="4"/>
        <v>15000000</v>
      </c>
      <c r="Y38" s="11">
        <f t="shared" si="4"/>
        <v>-8037243</v>
      </c>
      <c r="Z38" s="2">
        <f t="shared" si="5"/>
        <v>-53.581619999999994</v>
      </c>
      <c r="AA38" s="15">
        <f>AA8+AA23</f>
        <v>15000000</v>
      </c>
    </row>
    <row r="39" spans="1:27" ht="13.5">
      <c r="A39" s="46" t="s">
        <v>35</v>
      </c>
      <c r="B39" s="47"/>
      <c r="C39" s="9">
        <f t="shared" si="4"/>
        <v>7971755</v>
      </c>
      <c r="D39" s="10">
        <f t="shared" si="4"/>
        <v>0</v>
      </c>
      <c r="E39" s="11">
        <f t="shared" si="4"/>
        <v>6300000</v>
      </c>
      <c r="F39" s="11">
        <f t="shared" si="4"/>
        <v>6300000</v>
      </c>
      <c r="G39" s="11">
        <f t="shared" si="4"/>
        <v>0</v>
      </c>
      <c r="H39" s="11">
        <f t="shared" si="4"/>
        <v>0</v>
      </c>
      <c r="I39" s="11">
        <f t="shared" si="4"/>
        <v>74445</v>
      </c>
      <c r="J39" s="11">
        <f t="shared" si="4"/>
        <v>74445</v>
      </c>
      <c r="K39" s="11">
        <f t="shared" si="4"/>
        <v>0</v>
      </c>
      <c r="L39" s="11">
        <f t="shared" si="4"/>
        <v>792490</v>
      </c>
      <c r="M39" s="11">
        <f t="shared" si="4"/>
        <v>1489840</v>
      </c>
      <c r="N39" s="11">
        <f t="shared" si="4"/>
        <v>2282330</v>
      </c>
      <c r="O39" s="11">
        <f t="shared" si="4"/>
        <v>0</v>
      </c>
      <c r="P39" s="11">
        <f t="shared" si="4"/>
        <v>941242</v>
      </c>
      <c r="Q39" s="11">
        <f t="shared" si="4"/>
        <v>895479</v>
      </c>
      <c r="R39" s="11">
        <f t="shared" si="4"/>
        <v>1836721</v>
      </c>
      <c r="S39" s="11">
        <f t="shared" si="4"/>
        <v>0</v>
      </c>
      <c r="T39" s="11">
        <f t="shared" si="4"/>
        <v>0</v>
      </c>
      <c r="U39" s="11">
        <f t="shared" si="4"/>
        <v>1028438</v>
      </c>
      <c r="V39" s="11">
        <f t="shared" si="4"/>
        <v>1028438</v>
      </c>
      <c r="W39" s="11">
        <f t="shared" si="4"/>
        <v>5221934</v>
      </c>
      <c r="X39" s="11">
        <f t="shared" si="4"/>
        <v>6300000</v>
      </c>
      <c r="Y39" s="11">
        <f t="shared" si="4"/>
        <v>-1078066</v>
      </c>
      <c r="Z39" s="2">
        <f t="shared" si="5"/>
        <v>-17.11215873015873</v>
      </c>
      <c r="AA39" s="15">
        <f>AA9+AA24</f>
        <v>6300000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2812406</v>
      </c>
      <c r="P40" s="11">
        <f t="shared" si="4"/>
        <v>0</v>
      </c>
      <c r="Q40" s="11">
        <f t="shared" si="4"/>
        <v>0</v>
      </c>
      <c r="R40" s="11">
        <f t="shared" si="4"/>
        <v>2812406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2812406</v>
      </c>
      <c r="X40" s="11">
        <f t="shared" si="4"/>
        <v>0</v>
      </c>
      <c r="Y40" s="11">
        <f t="shared" si="4"/>
        <v>2812406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20929518</v>
      </c>
      <c r="D41" s="50">
        <f t="shared" si="6"/>
        <v>0</v>
      </c>
      <c r="E41" s="51">
        <f t="shared" si="6"/>
        <v>30823000</v>
      </c>
      <c r="F41" s="51">
        <f t="shared" si="6"/>
        <v>30823000</v>
      </c>
      <c r="G41" s="51">
        <f t="shared" si="6"/>
        <v>862311</v>
      </c>
      <c r="H41" s="51">
        <f t="shared" si="6"/>
        <v>0</v>
      </c>
      <c r="I41" s="51">
        <f t="shared" si="6"/>
        <v>490483</v>
      </c>
      <c r="J41" s="51">
        <f t="shared" si="6"/>
        <v>1352794</v>
      </c>
      <c r="K41" s="51">
        <f t="shared" si="6"/>
        <v>1242206</v>
      </c>
      <c r="L41" s="51">
        <f t="shared" si="6"/>
        <v>3890533</v>
      </c>
      <c r="M41" s="51">
        <f t="shared" si="6"/>
        <v>3977012</v>
      </c>
      <c r="N41" s="51">
        <f t="shared" si="6"/>
        <v>9109751</v>
      </c>
      <c r="O41" s="51">
        <f t="shared" si="6"/>
        <v>3473633</v>
      </c>
      <c r="P41" s="51">
        <f t="shared" si="6"/>
        <v>7596681</v>
      </c>
      <c r="Q41" s="51">
        <f t="shared" si="6"/>
        <v>5409611</v>
      </c>
      <c r="R41" s="51">
        <f t="shared" si="6"/>
        <v>16479925</v>
      </c>
      <c r="S41" s="51">
        <f t="shared" si="6"/>
        <v>0</v>
      </c>
      <c r="T41" s="51">
        <f t="shared" si="6"/>
        <v>2849858</v>
      </c>
      <c r="U41" s="51">
        <f t="shared" si="6"/>
        <v>3536804</v>
      </c>
      <c r="V41" s="51">
        <f t="shared" si="6"/>
        <v>6386662</v>
      </c>
      <c r="W41" s="51">
        <f t="shared" si="6"/>
        <v>33329132</v>
      </c>
      <c r="X41" s="51">
        <f t="shared" si="6"/>
        <v>30823000</v>
      </c>
      <c r="Y41" s="51">
        <f t="shared" si="6"/>
        <v>2506132</v>
      </c>
      <c r="Z41" s="52">
        <f t="shared" si="5"/>
        <v>8.130720565811245</v>
      </c>
      <c r="AA41" s="53">
        <f>SUM(AA36:AA40)</f>
        <v>30823000</v>
      </c>
    </row>
    <row r="42" spans="1:27" ht="13.5">
      <c r="A42" s="54" t="s">
        <v>38</v>
      </c>
      <c r="B42" s="35"/>
      <c r="C42" s="65">
        <f aca="true" t="shared" si="7" ref="C42:Y48">C12+C27</f>
        <v>80610</v>
      </c>
      <c r="D42" s="66">
        <f t="shared" si="7"/>
        <v>0</v>
      </c>
      <c r="E42" s="67">
        <f t="shared" si="7"/>
        <v>400000</v>
      </c>
      <c r="F42" s="67">
        <f t="shared" si="7"/>
        <v>0</v>
      </c>
      <c r="G42" s="67">
        <f t="shared" si="7"/>
        <v>0</v>
      </c>
      <c r="H42" s="67">
        <f t="shared" si="7"/>
        <v>2405</v>
      </c>
      <c r="I42" s="67">
        <f t="shared" si="7"/>
        <v>0</v>
      </c>
      <c r="J42" s="67">
        <f t="shared" si="7"/>
        <v>2405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2405</v>
      </c>
      <c r="X42" s="67">
        <f t="shared" si="7"/>
        <v>0</v>
      </c>
      <c r="Y42" s="67">
        <f t="shared" si="7"/>
        <v>2405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1585340</v>
      </c>
      <c r="D45" s="66">
        <f t="shared" si="7"/>
        <v>0</v>
      </c>
      <c r="E45" s="67">
        <f t="shared" si="7"/>
        <v>310000</v>
      </c>
      <c r="F45" s="67">
        <f t="shared" si="7"/>
        <v>960000</v>
      </c>
      <c r="G45" s="67">
        <f t="shared" si="7"/>
        <v>1096</v>
      </c>
      <c r="H45" s="67">
        <f t="shared" si="7"/>
        <v>0</v>
      </c>
      <c r="I45" s="67">
        <f t="shared" si="7"/>
        <v>14600</v>
      </c>
      <c r="J45" s="67">
        <f t="shared" si="7"/>
        <v>15696</v>
      </c>
      <c r="K45" s="67">
        <f t="shared" si="7"/>
        <v>29222</v>
      </c>
      <c r="L45" s="67">
        <f t="shared" si="7"/>
        <v>173033</v>
      </c>
      <c r="M45" s="67">
        <f t="shared" si="7"/>
        <v>95003</v>
      </c>
      <c r="N45" s="67">
        <f t="shared" si="7"/>
        <v>297258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312954</v>
      </c>
      <c r="X45" s="67">
        <f t="shared" si="7"/>
        <v>960000</v>
      </c>
      <c r="Y45" s="67">
        <f t="shared" si="7"/>
        <v>-647046</v>
      </c>
      <c r="Z45" s="69">
        <f t="shared" si="5"/>
        <v>-67.400625</v>
      </c>
      <c r="AA45" s="68">
        <f t="shared" si="8"/>
        <v>960000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22595468</v>
      </c>
      <c r="D49" s="78">
        <f t="shared" si="9"/>
        <v>0</v>
      </c>
      <c r="E49" s="79">
        <f t="shared" si="9"/>
        <v>31533000</v>
      </c>
      <c r="F49" s="79">
        <f t="shared" si="9"/>
        <v>31783000</v>
      </c>
      <c r="G49" s="79">
        <f t="shared" si="9"/>
        <v>863407</v>
      </c>
      <c r="H49" s="79">
        <f t="shared" si="9"/>
        <v>2405</v>
      </c>
      <c r="I49" s="79">
        <f t="shared" si="9"/>
        <v>505083</v>
      </c>
      <c r="J49" s="79">
        <f t="shared" si="9"/>
        <v>1370895</v>
      </c>
      <c r="K49" s="79">
        <f t="shared" si="9"/>
        <v>1271428</v>
      </c>
      <c r="L49" s="79">
        <f t="shared" si="9"/>
        <v>4063566</v>
      </c>
      <c r="M49" s="79">
        <f t="shared" si="9"/>
        <v>4072015</v>
      </c>
      <c r="N49" s="79">
        <f t="shared" si="9"/>
        <v>9407009</v>
      </c>
      <c r="O49" s="79">
        <f t="shared" si="9"/>
        <v>3473633</v>
      </c>
      <c r="P49" s="79">
        <f t="shared" si="9"/>
        <v>7596681</v>
      </c>
      <c r="Q49" s="79">
        <f t="shared" si="9"/>
        <v>5409611</v>
      </c>
      <c r="R49" s="79">
        <f t="shared" si="9"/>
        <v>16479925</v>
      </c>
      <c r="S49" s="79">
        <f t="shared" si="9"/>
        <v>0</v>
      </c>
      <c r="T49" s="79">
        <f t="shared" si="9"/>
        <v>2849858</v>
      </c>
      <c r="U49" s="79">
        <f t="shared" si="9"/>
        <v>3536804</v>
      </c>
      <c r="V49" s="79">
        <f t="shared" si="9"/>
        <v>6386662</v>
      </c>
      <c r="W49" s="79">
        <f t="shared" si="9"/>
        <v>33644491</v>
      </c>
      <c r="X49" s="79">
        <f t="shared" si="9"/>
        <v>31783000</v>
      </c>
      <c r="Y49" s="79">
        <f t="shared" si="9"/>
        <v>1861491</v>
      </c>
      <c r="Z49" s="80">
        <f t="shared" si="5"/>
        <v>5.856876317528238</v>
      </c>
      <c r="AA49" s="81">
        <f>SUM(AA41:AA48)</f>
        <v>31783000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7810000</v>
      </c>
      <c r="F51" s="67">
        <f t="shared" si="10"/>
        <v>4890591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4890591</v>
      </c>
      <c r="Y51" s="67">
        <f t="shared" si="10"/>
        <v>-4890591</v>
      </c>
      <c r="Z51" s="69">
        <f>+IF(X51&lt;&gt;0,+(Y51/X51)*100,0)</f>
        <v>-100</v>
      </c>
      <c r="AA51" s="68">
        <f>SUM(AA57:AA61)</f>
        <v>4890591</v>
      </c>
    </row>
    <row r="52" spans="1:27" ht="13.5">
      <c r="A52" s="84" t="s">
        <v>32</v>
      </c>
      <c r="B52" s="47"/>
      <c r="C52" s="9"/>
      <c r="D52" s="10"/>
      <c r="E52" s="11">
        <v>2101000</v>
      </c>
      <c r="F52" s="11">
        <v>1495000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1495000</v>
      </c>
      <c r="Y52" s="11">
        <v>-1495000</v>
      </c>
      <c r="Z52" s="2">
        <v>-100</v>
      </c>
      <c r="AA52" s="15">
        <v>1495000</v>
      </c>
    </row>
    <row r="53" spans="1:27" ht="13.5">
      <c r="A53" s="84" t="s">
        <v>33</v>
      </c>
      <c r="B53" s="47"/>
      <c r="C53" s="9"/>
      <c r="D53" s="10"/>
      <c r="E53" s="11">
        <v>800000</v>
      </c>
      <c r="F53" s="11">
        <v>670091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670091</v>
      </c>
      <c r="Y53" s="11">
        <v>-670091</v>
      </c>
      <c r="Z53" s="2">
        <v>-100</v>
      </c>
      <c r="AA53" s="15">
        <v>670091</v>
      </c>
    </row>
    <row r="54" spans="1:27" ht="13.5">
      <c r="A54" s="84" t="s">
        <v>34</v>
      </c>
      <c r="B54" s="47"/>
      <c r="C54" s="9"/>
      <c r="D54" s="10"/>
      <c r="E54" s="11">
        <v>1426000</v>
      </c>
      <c r="F54" s="11">
        <v>1425500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1425500</v>
      </c>
      <c r="Y54" s="11">
        <v>-1425500</v>
      </c>
      <c r="Z54" s="2">
        <v>-100</v>
      </c>
      <c r="AA54" s="15">
        <v>1425500</v>
      </c>
    </row>
    <row r="55" spans="1:27" ht="13.5">
      <c r="A55" s="84" t="s">
        <v>35</v>
      </c>
      <c r="B55" s="47"/>
      <c r="C55" s="9"/>
      <c r="D55" s="10"/>
      <c r="E55" s="11">
        <v>837000</v>
      </c>
      <c r="F55" s="11">
        <v>737000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737000</v>
      </c>
      <c r="Y55" s="11">
        <v>-737000</v>
      </c>
      <c r="Z55" s="2">
        <v>-100</v>
      </c>
      <c r="AA55" s="15">
        <v>737000</v>
      </c>
    </row>
    <row r="56" spans="1:27" ht="13.5">
      <c r="A56" s="84" t="s">
        <v>36</v>
      </c>
      <c r="B56" s="47"/>
      <c r="C56" s="9"/>
      <c r="D56" s="10"/>
      <c r="E56" s="11">
        <v>538000</v>
      </c>
      <c r="F56" s="11">
        <v>563000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563000</v>
      </c>
      <c r="Y56" s="11">
        <v>-563000</v>
      </c>
      <c r="Z56" s="2">
        <v>-100</v>
      </c>
      <c r="AA56" s="15">
        <v>563000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5702000</v>
      </c>
      <c r="F57" s="51">
        <f t="shared" si="11"/>
        <v>4890591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4890591</v>
      </c>
      <c r="Y57" s="51">
        <f t="shared" si="11"/>
        <v>-4890591</v>
      </c>
      <c r="Z57" s="52">
        <f>+IF(X57&lt;&gt;0,+(Y57/X57)*100,0)</f>
        <v>-100</v>
      </c>
      <c r="AA57" s="53">
        <f>SUM(AA52:AA56)</f>
        <v>4890591</v>
      </c>
    </row>
    <row r="58" spans="1:27" ht="13.5">
      <c r="A58" s="86" t="s">
        <v>38</v>
      </c>
      <c r="B58" s="35"/>
      <c r="C58" s="9"/>
      <c r="D58" s="10"/>
      <c r="E58" s="11">
        <v>1511000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597000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633</v>
      </c>
      <c r="H65" s="11">
        <v>209</v>
      </c>
      <c r="I65" s="11"/>
      <c r="J65" s="11">
        <v>842</v>
      </c>
      <c r="K65" s="11">
        <v>6366</v>
      </c>
      <c r="L65" s="11">
        <v>6366</v>
      </c>
      <c r="M65" s="11">
        <v>132145</v>
      </c>
      <c r="N65" s="11">
        <v>144877</v>
      </c>
      <c r="O65" s="11">
        <v>15680</v>
      </c>
      <c r="P65" s="11">
        <v>30565</v>
      </c>
      <c r="Q65" s="11">
        <v>3388</v>
      </c>
      <c r="R65" s="11">
        <v>49633</v>
      </c>
      <c r="S65" s="11">
        <v>11944</v>
      </c>
      <c r="T65" s="11">
        <v>12580</v>
      </c>
      <c r="U65" s="11">
        <v>146029</v>
      </c>
      <c r="V65" s="11">
        <v>170553</v>
      </c>
      <c r="W65" s="11">
        <v>365905</v>
      </c>
      <c r="X65" s="11"/>
      <c r="Y65" s="11">
        <v>365905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>
        <v>4891000</v>
      </c>
      <c r="G66" s="14">
        <v>186009</v>
      </c>
      <c r="H66" s="14">
        <v>75146</v>
      </c>
      <c r="I66" s="14">
        <v>163761</v>
      </c>
      <c r="J66" s="14">
        <v>424916</v>
      </c>
      <c r="K66" s="14">
        <v>159373</v>
      </c>
      <c r="L66" s="14">
        <v>159373</v>
      </c>
      <c r="M66" s="14">
        <v>149021</v>
      </c>
      <c r="N66" s="14">
        <v>467767</v>
      </c>
      <c r="O66" s="14">
        <v>149021</v>
      </c>
      <c r="P66" s="14">
        <v>151178</v>
      </c>
      <c r="Q66" s="14">
        <v>180251</v>
      </c>
      <c r="R66" s="14">
        <v>480450</v>
      </c>
      <c r="S66" s="14">
        <v>130198</v>
      </c>
      <c r="T66" s="14">
        <v>152689</v>
      </c>
      <c r="U66" s="14">
        <v>44658</v>
      </c>
      <c r="V66" s="14">
        <v>327545</v>
      </c>
      <c r="W66" s="14">
        <v>1700678</v>
      </c>
      <c r="X66" s="14">
        <v>4891000</v>
      </c>
      <c r="Y66" s="14">
        <v>-3190322</v>
      </c>
      <c r="Z66" s="2">
        <v>-65.23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3277</v>
      </c>
      <c r="H67" s="11">
        <v>11370</v>
      </c>
      <c r="I67" s="11">
        <v>4127</v>
      </c>
      <c r="J67" s="11">
        <v>18774</v>
      </c>
      <c r="K67" s="11">
        <v>12117</v>
      </c>
      <c r="L67" s="11">
        <v>12117</v>
      </c>
      <c r="M67" s="11">
        <v>16883</v>
      </c>
      <c r="N67" s="11">
        <v>41117</v>
      </c>
      <c r="O67" s="11">
        <v>154165</v>
      </c>
      <c r="P67" s="11">
        <v>48730</v>
      </c>
      <c r="Q67" s="11">
        <v>14053</v>
      </c>
      <c r="R67" s="11">
        <v>216948</v>
      </c>
      <c r="S67" s="11">
        <v>105713</v>
      </c>
      <c r="T67" s="11">
        <v>98700</v>
      </c>
      <c r="U67" s="11">
        <v>28011</v>
      </c>
      <c r="V67" s="11">
        <v>232424</v>
      </c>
      <c r="W67" s="11">
        <v>509263</v>
      </c>
      <c r="X67" s="11"/>
      <c r="Y67" s="11">
        <v>509263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7809373</v>
      </c>
      <c r="F68" s="11"/>
      <c r="G68" s="11">
        <v>13124</v>
      </c>
      <c r="H68" s="11">
        <v>142472</v>
      </c>
      <c r="I68" s="11">
        <v>6745</v>
      </c>
      <c r="J68" s="11">
        <v>162341</v>
      </c>
      <c r="K68" s="11">
        <v>14681</v>
      </c>
      <c r="L68" s="11">
        <v>14681</v>
      </c>
      <c r="M68" s="11">
        <v>8256</v>
      </c>
      <c r="N68" s="11">
        <v>37618</v>
      </c>
      <c r="O68" s="11">
        <v>63258</v>
      </c>
      <c r="P68" s="11">
        <v>38882</v>
      </c>
      <c r="Q68" s="11">
        <v>11024</v>
      </c>
      <c r="R68" s="11">
        <v>113164</v>
      </c>
      <c r="S68" s="11">
        <v>109231</v>
      </c>
      <c r="T68" s="11">
        <v>96520</v>
      </c>
      <c r="U68" s="11">
        <v>65849</v>
      </c>
      <c r="V68" s="11">
        <v>271600</v>
      </c>
      <c r="W68" s="11">
        <v>584723</v>
      </c>
      <c r="X68" s="11"/>
      <c r="Y68" s="11">
        <v>584723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7809373</v>
      </c>
      <c r="F69" s="79">
        <f t="shared" si="12"/>
        <v>4891000</v>
      </c>
      <c r="G69" s="79">
        <f t="shared" si="12"/>
        <v>203043</v>
      </c>
      <c r="H69" s="79">
        <f t="shared" si="12"/>
        <v>229197</v>
      </c>
      <c r="I69" s="79">
        <f t="shared" si="12"/>
        <v>174633</v>
      </c>
      <c r="J69" s="79">
        <f t="shared" si="12"/>
        <v>606873</v>
      </c>
      <c r="K69" s="79">
        <f t="shared" si="12"/>
        <v>192537</v>
      </c>
      <c r="L69" s="79">
        <f t="shared" si="12"/>
        <v>192537</v>
      </c>
      <c r="M69" s="79">
        <f t="shared" si="12"/>
        <v>306305</v>
      </c>
      <c r="N69" s="79">
        <f t="shared" si="12"/>
        <v>691379</v>
      </c>
      <c r="O69" s="79">
        <f t="shared" si="12"/>
        <v>382124</v>
      </c>
      <c r="P69" s="79">
        <f t="shared" si="12"/>
        <v>269355</v>
      </c>
      <c r="Q69" s="79">
        <f t="shared" si="12"/>
        <v>208716</v>
      </c>
      <c r="R69" s="79">
        <f t="shared" si="12"/>
        <v>860195</v>
      </c>
      <c r="S69" s="79">
        <f t="shared" si="12"/>
        <v>357086</v>
      </c>
      <c r="T69" s="79">
        <f t="shared" si="12"/>
        <v>360489</v>
      </c>
      <c r="U69" s="79">
        <f t="shared" si="12"/>
        <v>284547</v>
      </c>
      <c r="V69" s="79">
        <f t="shared" si="12"/>
        <v>1002122</v>
      </c>
      <c r="W69" s="79">
        <f t="shared" si="12"/>
        <v>3160569</v>
      </c>
      <c r="X69" s="79">
        <f t="shared" si="12"/>
        <v>4891000</v>
      </c>
      <c r="Y69" s="79">
        <f t="shared" si="12"/>
        <v>-1730431</v>
      </c>
      <c r="Z69" s="80">
        <f>+IF(X69&lt;&gt;0,+(Y69/X69)*100,0)</f>
        <v>-35.37990186056022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790841</v>
      </c>
      <c r="D5" s="42">
        <f t="shared" si="0"/>
        <v>0</v>
      </c>
      <c r="E5" s="43">
        <f t="shared" si="0"/>
        <v>0</v>
      </c>
      <c r="F5" s="43">
        <f t="shared" si="0"/>
        <v>0</v>
      </c>
      <c r="G5" s="43">
        <f t="shared" si="0"/>
        <v>0</v>
      </c>
      <c r="H5" s="43">
        <f t="shared" si="0"/>
        <v>0</v>
      </c>
      <c r="I5" s="43">
        <f t="shared" si="0"/>
        <v>0</v>
      </c>
      <c r="J5" s="43">
        <f t="shared" si="0"/>
        <v>0</v>
      </c>
      <c r="K5" s="43">
        <f t="shared" si="0"/>
        <v>0</v>
      </c>
      <c r="L5" s="43">
        <f t="shared" si="0"/>
        <v>0</v>
      </c>
      <c r="M5" s="43">
        <f t="shared" si="0"/>
        <v>37276</v>
      </c>
      <c r="N5" s="43">
        <f t="shared" si="0"/>
        <v>37276</v>
      </c>
      <c r="O5" s="43">
        <f t="shared" si="0"/>
        <v>20183</v>
      </c>
      <c r="P5" s="43">
        <f t="shared" si="0"/>
        <v>10215</v>
      </c>
      <c r="Q5" s="43">
        <f t="shared" si="0"/>
        <v>0</v>
      </c>
      <c r="R5" s="43">
        <f t="shared" si="0"/>
        <v>30398</v>
      </c>
      <c r="S5" s="43">
        <f t="shared" si="0"/>
        <v>25521</v>
      </c>
      <c r="T5" s="43">
        <f t="shared" si="0"/>
        <v>3949</v>
      </c>
      <c r="U5" s="43">
        <f t="shared" si="0"/>
        <v>3949</v>
      </c>
      <c r="V5" s="43">
        <f t="shared" si="0"/>
        <v>33419</v>
      </c>
      <c r="W5" s="43">
        <f t="shared" si="0"/>
        <v>101093</v>
      </c>
      <c r="X5" s="43">
        <f t="shared" si="0"/>
        <v>0</v>
      </c>
      <c r="Y5" s="43">
        <f t="shared" si="0"/>
        <v>101093</v>
      </c>
      <c r="Z5" s="44">
        <f>+IF(X5&lt;&gt;0,+(Y5/X5)*100,0)</f>
        <v>0</v>
      </c>
      <c r="AA5" s="45">
        <f>SUM(AA11:AA18)</f>
        <v>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790841</v>
      </c>
      <c r="D15" s="10"/>
      <c r="E15" s="11"/>
      <c r="F15" s="11"/>
      <c r="G15" s="11"/>
      <c r="H15" s="11"/>
      <c r="I15" s="11"/>
      <c r="J15" s="11"/>
      <c r="K15" s="11"/>
      <c r="L15" s="11"/>
      <c r="M15" s="11">
        <v>37276</v>
      </c>
      <c r="N15" s="11">
        <v>37276</v>
      </c>
      <c r="O15" s="11">
        <v>20183</v>
      </c>
      <c r="P15" s="11">
        <v>10215</v>
      </c>
      <c r="Q15" s="11"/>
      <c r="R15" s="11">
        <v>30398</v>
      </c>
      <c r="S15" s="11">
        <v>25521</v>
      </c>
      <c r="T15" s="11">
        <v>3949</v>
      </c>
      <c r="U15" s="11">
        <v>3949</v>
      </c>
      <c r="V15" s="11">
        <v>33419</v>
      </c>
      <c r="W15" s="11">
        <v>101093</v>
      </c>
      <c r="X15" s="11"/>
      <c r="Y15" s="11">
        <v>101093</v>
      </c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554529</v>
      </c>
      <c r="D20" s="59">
        <f t="shared" si="2"/>
        <v>0</v>
      </c>
      <c r="E20" s="60">
        <f t="shared" si="2"/>
        <v>364000</v>
      </c>
      <c r="F20" s="60">
        <f t="shared" si="2"/>
        <v>875000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257487</v>
      </c>
      <c r="L20" s="60">
        <f t="shared" si="2"/>
        <v>0</v>
      </c>
      <c r="M20" s="60">
        <f t="shared" si="2"/>
        <v>0</v>
      </c>
      <c r="N20" s="60">
        <f t="shared" si="2"/>
        <v>257487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257487</v>
      </c>
      <c r="X20" s="60">
        <f t="shared" si="2"/>
        <v>875000</v>
      </c>
      <c r="Y20" s="60">
        <f t="shared" si="2"/>
        <v>-617513</v>
      </c>
      <c r="Z20" s="61">
        <f>+IF(X20&lt;&gt;0,+(Y20/X20)*100,0)</f>
        <v>-70.57291428571429</v>
      </c>
      <c r="AA20" s="62">
        <f>SUM(AA26:AA33)</f>
        <v>875000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554529</v>
      </c>
      <c r="D30" s="10"/>
      <c r="E30" s="11">
        <v>364000</v>
      </c>
      <c r="F30" s="11">
        <v>875000</v>
      </c>
      <c r="G30" s="11"/>
      <c r="H30" s="11"/>
      <c r="I30" s="11"/>
      <c r="J30" s="11"/>
      <c r="K30" s="11">
        <v>257487</v>
      </c>
      <c r="L30" s="11"/>
      <c r="M30" s="11"/>
      <c r="N30" s="11">
        <v>257487</v>
      </c>
      <c r="O30" s="11"/>
      <c r="P30" s="11"/>
      <c r="Q30" s="11"/>
      <c r="R30" s="11"/>
      <c r="S30" s="11"/>
      <c r="T30" s="11"/>
      <c r="U30" s="11"/>
      <c r="V30" s="11"/>
      <c r="W30" s="11">
        <v>257487</v>
      </c>
      <c r="X30" s="11">
        <v>875000</v>
      </c>
      <c r="Y30" s="11">
        <v>-617513</v>
      </c>
      <c r="Z30" s="2">
        <v>-70.57</v>
      </c>
      <c r="AA30" s="15">
        <v>875000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1345370</v>
      </c>
      <c r="D45" s="66">
        <f t="shared" si="7"/>
        <v>0</v>
      </c>
      <c r="E45" s="67">
        <f t="shared" si="7"/>
        <v>364000</v>
      </c>
      <c r="F45" s="67">
        <f t="shared" si="7"/>
        <v>875000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257487</v>
      </c>
      <c r="L45" s="67">
        <f t="shared" si="7"/>
        <v>0</v>
      </c>
      <c r="M45" s="67">
        <f t="shared" si="7"/>
        <v>37276</v>
      </c>
      <c r="N45" s="67">
        <f t="shared" si="7"/>
        <v>294763</v>
      </c>
      <c r="O45" s="67">
        <f t="shared" si="7"/>
        <v>20183</v>
      </c>
      <c r="P45" s="67">
        <f t="shared" si="7"/>
        <v>10215</v>
      </c>
      <c r="Q45" s="67">
        <f t="shared" si="7"/>
        <v>0</v>
      </c>
      <c r="R45" s="67">
        <f t="shared" si="7"/>
        <v>30398</v>
      </c>
      <c r="S45" s="67">
        <f t="shared" si="7"/>
        <v>25521</v>
      </c>
      <c r="T45" s="67">
        <f t="shared" si="7"/>
        <v>3949</v>
      </c>
      <c r="U45" s="67">
        <f t="shared" si="7"/>
        <v>3949</v>
      </c>
      <c r="V45" s="67">
        <f t="shared" si="7"/>
        <v>33419</v>
      </c>
      <c r="W45" s="67">
        <f t="shared" si="7"/>
        <v>358580</v>
      </c>
      <c r="X45" s="67">
        <f t="shared" si="7"/>
        <v>875000</v>
      </c>
      <c r="Y45" s="67">
        <f t="shared" si="7"/>
        <v>-516420</v>
      </c>
      <c r="Z45" s="69">
        <f t="shared" si="5"/>
        <v>-59.01942857142857</v>
      </c>
      <c r="AA45" s="68">
        <f t="shared" si="8"/>
        <v>875000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1345370</v>
      </c>
      <c r="D49" s="78">
        <f t="shared" si="9"/>
        <v>0</v>
      </c>
      <c r="E49" s="79">
        <f t="shared" si="9"/>
        <v>364000</v>
      </c>
      <c r="F49" s="79">
        <f t="shared" si="9"/>
        <v>875000</v>
      </c>
      <c r="G49" s="79">
        <f t="shared" si="9"/>
        <v>0</v>
      </c>
      <c r="H49" s="79">
        <f t="shared" si="9"/>
        <v>0</v>
      </c>
      <c r="I49" s="79">
        <f t="shared" si="9"/>
        <v>0</v>
      </c>
      <c r="J49" s="79">
        <f t="shared" si="9"/>
        <v>0</v>
      </c>
      <c r="K49" s="79">
        <f t="shared" si="9"/>
        <v>257487</v>
      </c>
      <c r="L49" s="79">
        <f t="shared" si="9"/>
        <v>0</v>
      </c>
      <c r="M49" s="79">
        <f t="shared" si="9"/>
        <v>37276</v>
      </c>
      <c r="N49" s="79">
        <f t="shared" si="9"/>
        <v>294763</v>
      </c>
      <c r="O49" s="79">
        <f t="shared" si="9"/>
        <v>20183</v>
      </c>
      <c r="P49" s="79">
        <f t="shared" si="9"/>
        <v>10215</v>
      </c>
      <c r="Q49" s="79">
        <f t="shared" si="9"/>
        <v>0</v>
      </c>
      <c r="R49" s="79">
        <f t="shared" si="9"/>
        <v>30398</v>
      </c>
      <c r="S49" s="79">
        <f t="shared" si="9"/>
        <v>25521</v>
      </c>
      <c r="T49" s="79">
        <f t="shared" si="9"/>
        <v>3949</v>
      </c>
      <c r="U49" s="79">
        <f t="shared" si="9"/>
        <v>3949</v>
      </c>
      <c r="V49" s="79">
        <f t="shared" si="9"/>
        <v>33419</v>
      </c>
      <c r="W49" s="79">
        <f t="shared" si="9"/>
        <v>358580</v>
      </c>
      <c r="X49" s="79">
        <f t="shared" si="9"/>
        <v>875000</v>
      </c>
      <c r="Y49" s="79">
        <f t="shared" si="9"/>
        <v>-516420</v>
      </c>
      <c r="Z49" s="80">
        <f t="shared" si="5"/>
        <v>-59.01942857142857</v>
      </c>
      <c r="AA49" s="81">
        <f>SUM(AA41:AA48)</f>
        <v>875000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346000</v>
      </c>
      <c r="D66" s="13"/>
      <c r="E66" s="14">
        <v>346000</v>
      </c>
      <c r="F66" s="14"/>
      <c r="G66" s="14">
        <v>25190</v>
      </c>
      <c r="H66" s="14">
        <v>13223</v>
      </c>
      <c r="I66" s="14">
        <v>13223</v>
      </c>
      <c r="J66" s="14">
        <v>51636</v>
      </c>
      <c r="K66" s="14">
        <v>15947</v>
      </c>
      <c r="L66" s="14">
        <v>15947</v>
      </c>
      <c r="M66" s="14">
        <v>89825</v>
      </c>
      <c r="N66" s="14">
        <v>121719</v>
      </c>
      <c r="O66" s="14">
        <v>13588</v>
      </c>
      <c r="P66" s="14">
        <v>23543</v>
      </c>
      <c r="Q66" s="14">
        <v>7763</v>
      </c>
      <c r="R66" s="14">
        <v>44894</v>
      </c>
      <c r="S66" s="14">
        <v>4001</v>
      </c>
      <c r="T66" s="14">
        <v>602</v>
      </c>
      <c r="U66" s="14">
        <v>14114</v>
      </c>
      <c r="V66" s="14">
        <v>18717</v>
      </c>
      <c r="W66" s="14">
        <v>236966</v>
      </c>
      <c r="X66" s="14"/>
      <c r="Y66" s="14">
        <v>236966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346000</v>
      </c>
      <c r="D69" s="78">
        <f t="shared" si="12"/>
        <v>0</v>
      </c>
      <c r="E69" s="79">
        <f t="shared" si="12"/>
        <v>346000</v>
      </c>
      <c r="F69" s="79">
        <f t="shared" si="12"/>
        <v>0</v>
      </c>
      <c r="G69" s="79">
        <f t="shared" si="12"/>
        <v>25190</v>
      </c>
      <c r="H69" s="79">
        <f t="shared" si="12"/>
        <v>13223</v>
      </c>
      <c r="I69" s="79">
        <f t="shared" si="12"/>
        <v>13223</v>
      </c>
      <c r="J69" s="79">
        <f t="shared" si="12"/>
        <v>51636</v>
      </c>
      <c r="K69" s="79">
        <f t="shared" si="12"/>
        <v>15947</v>
      </c>
      <c r="L69" s="79">
        <f t="shared" si="12"/>
        <v>15947</v>
      </c>
      <c r="M69" s="79">
        <f t="shared" si="12"/>
        <v>89825</v>
      </c>
      <c r="N69" s="79">
        <f t="shared" si="12"/>
        <v>121719</v>
      </c>
      <c r="O69" s="79">
        <f t="shared" si="12"/>
        <v>13588</v>
      </c>
      <c r="P69" s="79">
        <f t="shared" si="12"/>
        <v>23543</v>
      </c>
      <c r="Q69" s="79">
        <f t="shared" si="12"/>
        <v>7763</v>
      </c>
      <c r="R69" s="79">
        <f t="shared" si="12"/>
        <v>44894</v>
      </c>
      <c r="S69" s="79">
        <f t="shared" si="12"/>
        <v>4001</v>
      </c>
      <c r="T69" s="79">
        <f t="shared" si="12"/>
        <v>602</v>
      </c>
      <c r="U69" s="79">
        <f t="shared" si="12"/>
        <v>14114</v>
      </c>
      <c r="V69" s="79">
        <f t="shared" si="12"/>
        <v>18717</v>
      </c>
      <c r="W69" s="79">
        <f t="shared" si="12"/>
        <v>236966</v>
      </c>
      <c r="X69" s="79">
        <f t="shared" si="12"/>
        <v>0</v>
      </c>
      <c r="Y69" s="79">
        <f t="shared" si="12"/>
        <v>236966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9083160</v>
      </c>
      <c r="D5" s="42">
        <f t="shared" si="0"/>
        <v>0</v>
      </c>
      <c r="E5" s="43">
        <f t="shared" si="0"/>
        <v>9492000</v>
      </c>
      <c r="F5" s="43">
        <f t="shared" si="0"/>
        <v>15812107</v>
      </c>
      <c r="G5" s="43">
        <f t="shared" si="0"/>
        <v>1175064</v>
      </c>
      <c r="H5" s="43">
        <f t="shared" si="0"/>
        <v>612285</v>
      </c>
      <c r="I5" s="43">
        <f t="shared" si="0"/>
        <v>779527</v>
      </c>
      <c r="J5" s="43">
        <f t="shared" si="0"/>
        <v>2566876</v>
      </c>
      <c r="K5" s="43">
        <f t="shared" si="0"/>
        <v>1027703</v>
      </c>
      <c r="L5" s="43">
        <f t="shared" si="0"/>
        <v>0</v>
      </c>
      <c r="M5" s="43">
        <f t="shared" si="0"/>
        <v>2732658</v>
      </c>
      <c r="N5" s="43">
        <f t="shared" si="0"/>
        <v>3760361</v>
      </c>
      <c r="O5" s="43">
        <f t="shared" si="0"/>
        <v>352944</v>
      </c>
      <c r="P5" s="43">
        <f t="shared" si="0"/>
        <v>1598879</v>
      </c>
      <c r="Q5" s="43">
        <f t="shared" si="0"/>
        <v>2587680</v>
      </c>
      <c r="R5" s="43">
        <f t="shared" si="0"/>
        <v>4539503</v>
      </c>
      <c r="S5" s="43">
        <f t="shared" si="0"/>
        <v>0</v>
      </c>
      <c r="T5" s="43">
        <f t="shared" si="0"/>
        <v>1730303</v>
      </c>
      <c r="U5" s="43">
        <f t="shared" si="0"/>
        <v>1455613</v>
      </c>
      <c r="V5" s="43">
        <f t="shared" si="0"/>
        <v>3185916</v>
      </c>
      <c r="W5" s="43">
        <f t="shared" si="0"/>
        <v>14052656</v>
      </c>
      <c r="X5" s="43">
        <f t="shared" si="0"/>
        <v>15812107</v>
      </c>
      <c r="Y5" s="43">
        <f t="shared" si="0"/>
        <v>-1759451</v>
      </c>
      <c r="Z5" s="44">
        <f>+IF(X5&lt;&gt;0,+(Y5/X5)*100,0)</f>
        <v>-11.127239399531005</v>
      </c>
      <c r="AA5" s="45">
        <f>SUM(AA11:AA18)</f>
        <v>15812107</v>
      </c>
    </row>
    <row r="6" spans="1:27" ht="13.5">
      <c r="A6" s="46" t="s">
        <v>32</v>
      </c>
      <c r="B6" s="47"/>
      <c r="C6" s="9">
        <v>8583631</v>
      </c>
      <c r="D6" s="10"/>
      <c r="E6" s="11">
        <v>8826190</v>
      </c>
      <c r="F6" s="11">
        <v>9670766</v>
      </c>
      <c r="G6" s="11">
        <v>160832</v>
      </c>
      <c r="H6" s="11"/>
      <c r="I6" s="11">
        <v>241646</v>
      </c>
      <c r="J6" s="11">
        <v>402478</v>
      </c>
      <c r="K6" s="11">
        <v>457998</v>
      </c>
      <c r="L6" s="11"/>
      <c r="M6" s="11">
        <v>2416240</v>
      </c>
      <c r="N6" s="11">
        <v>2874238</v>
      </c>
      <c r="O6" s="11">
        <v>352944</v>
      </c>
      <c r="P6" s="11">
        <v>1558979</v>
      </c>
      <c r="Q6" s="11">
        <v>1758743</v>
      </c>
      <c r="R6" s="11">
        <v>3670666</v>
      </c>
      <c r="S6" s="11"/>
      <c r="T6" s="11">
        <v>1166004</v>
      </c>
      <c r="U6" s="11">
        <v>831578</v>
      </c>
      <c r="V6" s="11">
        <v>1997582</v>
      </c>
      <c r="W6" s="11">
        <v>8944964</v>
      </c>
      <c r="X6" s="11">
        <v>9670766</v>
      </c>
      <c r="Y6" s="11">
        <v>-725802</v>
      </c>
      <c r="Z6" s="2">
        <v>-7.51</v>
      </c>
      <c r="AA6" s="15">
        <v>9670766</v>
      </c>
    </row>
    <row r="7" spans="1:27" ht="13.5">
      <c r="A7" s="46" t="s">
        <v>33</v>
      </c>
      <c r="B7" s="47"/>
      <c r="C7" s="9"/>
      <c r="D7" s="10"/>
      <c r="E7" s="11"/>
      <c r="F7" s="11">
        <v>490014</v>
      </c>
      <c r="G7" s="11">
        <v>23109</v>
      </c>
      <c r="H7" s="11"/>
      <c r="I7" s="11"/>
      <c r="J7" s="11">
        <v>23109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23109</v>
      </c>
      <c r="X7" s="11">
        <v>490014</v>
      </c>
      <c r="Y7" s="11">
        <v>-466905</v>
      </c>
      <c r="Z7" s="2">
        <v>-95.28</v>
      </c>
      <c r="AA7" s="15">
        <v>490014</v>
      </c>
    </row>
    <row r="8" spans="1:27" ht="13.5">
      <c r="A8" s="46" t="s">
        <v>34</v>
      </c>
      <c r="B8" s="47"/>
      <c r="C8" s="9">
        <v>44217</v>
      </c>
      <c r="D8" s="10"/>
      <c r="E8" s="11">
        <v>665810</v>
      </c>
      <c r="F8" s="11">
        <v>65810</v>
      </c>
      <c r="G8" s="11">
        <v>451190</v>
      </c>
      <c r="H8" s="11"/>
      <c r="I8" s="11"/>
      <c r="J8" s="11">
        <v>451190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451190</v>
      </c>
      <c r="X8" s="11">
        <v>65810</v>
      </c>
      <c r="Y8" s="11">
        <v>385380</v>
      </c>
      <c r="Z8" s="2">
        <v>585.59</v>
      </c>
      <c r="AA8" s="15">
        <v>65810</v>
      </c>
    </row>
    <row r="9" spans="1:27" ht="13.5">
      <c r="A9" s="46" t="s">
        <v>35</v>
      </c>
      <c r="B9" s="47"/>
      <c r="C9" s="9">
        <v>105000</v>
      </c>
      <c r="D9" s="10"/>
      <c r="E9" s="11"/>
      <c r="F9" s="11">
        <v>3126979</v>
      </c>
      <c r="G9" s="11"/>
      <c r="H9" s="11">
        <v>612285</v>
      </c>
      <c r="I9" s="11"/>
      <c r="J9" s="11">
        <v>612285</v>
      </c>
      <c r="K9" s="11"/>
      <c r="L9" s="11"/>
      <c r="M9" s="11"/>
      <c r="N9" s="11"/>
      <c r="O9" s="11"/>
      <c r="P9" s="11">
        <v>39900</v>
      </c>
      <c r="Q9" s="11">
        <v>828937</v>
      </c>
      <c r="R9" s="11">
        <v>868837</v>
      </c>
      <c r="S9" s="11"/>
      <c r="T9" s="11">
        <v>564299</v>
      </c>
      <c r="U9" s="11">
        <v>624035</v>
      </c>
      <c r="V9" s="11">
        <v>1188334</v>
      </c>
      <c r="W9" s="11">
        <v>2669456</v>
      </c>
      <c r="X9" s="11">
        <v>3126979</v>
      </c>
      <c r="Y9" s="11">
        <v>-457523</v>
      </c>
      <c r="Z9" s="2">
        <v>-14.63</v>
      </c>
      <c r="AA9" s="15">
        <v>3126979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8732848</v>
      </c>
      <c r="D11" s="50">
        <f t="shared" si="1"/>
        <v>0</v>
      </c>
      <c r="E11" s="51">
        <f t="shared" si="1"/>
        <v>9492000</v>
      </c>
      <c r="F11" s="51">
        <f t="shared" si="1"/>
        <v>13353569</v>
      </c>
      <c r="G11" s="51">
        <f t="shared" si="1"/>
        <v>635131</v>
      </c>
      <c r="H11" s="51">
        <f t="shared" si="1"/>
        <v>612285</v>
      </c>
      <c r="I11" s="51">
        <f t="shared" si="1"/>
        <v>241646</v>
      </c>
      <c r="J11" s="51">
        <f t="shared" si="1"/>
        <v>1489062</v>
      </c>
      <c r="K11" s="51">
        <f t="shared" si="1"/>
        <v>457998</v>
      </c>
      <c r="L11" s="51">
        <f t="shared" si="1"/>
        <v>0</v>
      </c>
      <c r="M11" s="51">
        <f t="shared" si="1"/>
        <v>2416240</v>
      </c>
      <c r="N11" s="51">
        <f t="shared" si="1"/>
        <v>2874238</v>
      </c>
      <c r="O11" s="51">
        <f t="shared" si="1"/>
        <v>352944</v>
      </c>
      <c r="P11" s="51">
        <f t="shared" si="1"/>
        <v>1598879</v>
      </c>
      <c r="Q11" s="51">
        <f t="shared" si="1"/>
        <v>2587680</v>
      </c>
      <c r="R11" s="51">
        <f t="shared" si="1"/>
        <v>4539503</v>
      </c>
      <c r="S11" s="51">
        <f t="shared" si="1"/>
        <v>0</v>
      </c>
      <c r="T11" s="51">
        <f t="shared" si="1"/>
        <v>1730303</v>
      </c>
      <c r="U11" s="51">
        <f t="shared" si="1"/>
        <v>1455613</v>
      </c>
      <c r="V11" s="51">
        <f t="shared" si="1"/>
        <v>3185916</v>
      </c>
      <c r="W11" s="51">
        <f t="shared" si="1"/>
        <v>12088719</v>
      </c>
      <c r="X11" s="51">
        <f t="shared" si="1"/>
        <v>13353569</v>
      </c>
      <c r="Y11" s="51">
        <f t="shared" si="1"/>
        <v>-1264850</v>
      </c>
      <c r="Z11" s="52">
        <f>+IF(X11&lt;&gt;0,+(Y11/X11)*100,0)</f>
        <v>-9.47199958303282</v>
      </c>
      <c r="AA11" s="53">
        <f>SUM(AA6:AA10)</f>
        <v>13353569</v>
      </c>
    </row>
    <row r="12" spans="1:27" ht="13.5">
      <c r="A12" s="54" t="s">
        <v>38</v>
      </c>
      <c r="B12" s="35"/>
      <c r="C12" s="9">
        <v>140280</v>
      </c>
      <c r="D12" s="10"/>
      <c r="E12" s="11"/>
      <c r="F12" s="11">
        <v>2458538</v>
      </c>
      <c r="G12" s="11">
        <v>539933</v>
      </c>
      <c r="H12" s="11"/>
      <c r="I12" s="11">
        <v>537881</v>
      </c>
      <c r="J12" s="11">
        <v>1077814</v>
      </c>
      <c r="K12" s="11">
        <v>569705</v>
      </c>
      <c r="L12" s="11"/>
      <c r="M12" s="11">
        <v>316418</v>
      </c>
      <c r="N12" s="11">
        <v>886123</v>
      </c>
      <c r="O12" s="11"/>
      <c r="P12" s="11"/>
      <c r="Q12" s="11"/>
      <c r="R12" s="11"/>
      <c r="S12" s="11"/>
      <c r="T12" s="11"/>
      <c r="U12" s="11"/>
      <c r="V12" s="11"/>
      <c r="W12" s="11">
        <v>1963937</v>
      </c>
      <c r="X12" s="11">
        <v>2458538</v>
      </c>
      <c r="Y12" s="11">
        <v>-494601</v>
      </c>
      <c r="Z12" s="2">
        <v>-20.12</v>
      </c>
      <c r="AA12" s="15">
        <v>2458538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185997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24035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8583631</v>
      </c>
      <c r="D36" s="10">
        <f t="shared" si="4"/>
        <v>0</v>
      </c>
      <c r="E36" s="11">
        <f t="shared" si="4"/>
        <v>8826190</v>
      </c>
      <c r="F36" s="11">
        <f t="shared" si="4"/>
        <v>9670766</v>
      </c>
      <c r="G36" s="11">
        <f t="shared" si="4"/>
        <v>160832</v>
      </c>
      <c r="H36" s="11">
        <f t="shared" si="4"/>
        <v>0</v>
      </c>
      <c r="I36" s="11">
        <f t="shared" si="4"/>
        <v>241646</v>
      </c>
      <c r="J36" s="11">
        <f t="shared" si="4"/>
        <v>402478</v>
      </c>
      <c r="K36" s="11">
        <f t="shared" si="4"/>
        <v>457998</v>
      </c>
      <c r="L36" s="11">
        <f t="shared" si="4"/>
        <v>0</v>
      </c>
      <c r="M36" s="11">
        <f t="shared" si="4"/>
        <v>2416240</v>
      </c>
      <c r="N36" s="11">
        <f t="shared" si="4"/>
        <v>2874238</v>
      </c>
      <c r="O36" s="11">
        <f t="shared" si="4"/>
        <v>352944</v>
      </c>
      <c r="P36" s="11">
        <f t="shared" si="4"/>
        <v>1558979</v>
      </c>
      <c r="Q36" s="11">
        <f t="shared" si="4"/>
        <v>1758743</v>
      </c>
      <c r="R36" s="11">
        <f t="shared" si="4"/>
        <v>3670666</v>
      </c>
      <c r="S36" s="11">
        <f t="shared" si="4"/>
        <v>0</v>
      </c>
      <c r="T36" s="11">
        <f t="shared" si="4"/>
        <v>1166004</v>
      </c>
      <c r="U36" s="11">
        <f t="shared" si="4"/>
        <v>831578</v>
      </c>
      <c r="V36" s="11">
        <f t="shared" si="4"/>
        <v>1997582</v>
      </c>
      <c r="W36" s="11">
        <f t="shared" si="4"/>
        <v>8944964</v>
      </c>
      <c r="X36" s="11">
        <f t="shared" si="4"/>
        <v>9670766</v>
      </c>
      <c r="Y36" s="11">
        <f t="shared" si="4"/>
        <v>-725802</v>
      </c>
      <c r="Z36" s="2">
        <f aca="true" t="shared" si="5" ref="Z36:Z49">+IF(X36&lt;&gt;0,+(Y36/X36)*100,0)</f>
        <v>-7.505113865850957</v>
      </c>
      <c r="AA36" s="15">
        <f>AA6+AA21</f>
        <v>9670766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490014</v>
      </c>
      <c r="G37" s="11">
        <f t="shared" si="4"/>
        <v>23109</v>
      </c>
      <c r="H37" s="11">
        <f t="shared" si="4"/>
        <v>0</v>
      </c>
      <c r="I37" s="11">
        <f t="shared" si="4"/>
        <v>0</v>
      </c>
      <c r="J37" s="11">
        <f t="shared" si="4"/>
        <v>23109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23109</v>
      </c>
      <c r="X37" s="11">
        <f t="shared" si="4"/>
        <v>490014</v>
      </c>
      <c r="Y37" s="11">
        <f t="shared" si="4"/>
        <v>-466905</v>
      </c>
      <c r="Z37" s="2">
        <f t="shared" si="5"/>
        <v>-95.28401229352632</v>
      </c>
      <c r="AA37" s="15">
        <f>AA7+AA22</f>
        <v>490014</v>
      </c>
    </row>
    <row r="38" spans="1:27" ht="13.5">
      <c r="A38" s="46" t="s">
        <v>34</v>
      </c>
      <c r="B38" s="47"/>
      <c r="C38" s="9">
        <f t="shared" si="4"/>
        <v>44217</v>
      </c>
      <c r="D38" s="10">
        <f t="shared" si="4"/>
        <v>0</v>
      </c>
      <c r="E38" s="11">
        <f t="shared" si="4"/>
        <v>665810</v>
      </c>
      <c r="F38" s="11">
        <f t="shared" si="4"/>
        <v>65810</v>
      </c>
      <c r="G38" s="11">
        <f t="shared" si="4"/>
        <v>451190</v>
      </c>
      <c r="H38" s="11">
        <f t="shared" si="4"/>
        <v>0</v>
      </c>
      <c r="I38" s="11">
        <f t="shared" si="4"/>
        <v>0</v>
      </c>
      <c r="J38" s="11">
        <f t="shared" si="4"/>
        <v>451190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451190</v>
      </c>
      <c r="X38" s="11">
        <f t="shared" si="4"/>
        <v>65810</v>
      </c>
      <c r="Y38" s="11">
        <f t="shared" si="4"/>
        <v>385380</v>
      </c>
      <c r="Z38" s="2">
        <f t="shared" si="5"/>
        <v>585.5948943929494</v>
      </c>
      <c r="AA38" s="15">
        <f>AA8+AA23</f>
        <v>65810</v>
      </c>
    </row>
    <row r="39" spans="1:27" ht="13.5">
      <c r="A39" s="46" t="s">
        <v>35</v>
      </c>
      <c r="B39" s="47"/>
      <c r="C39" s="9">
        <f t="shared" si="4"/>
        <v>105000</v>
      </c>
      <c r="D39" s="10">
        <f t="shared" si="4"/>
        <v>0</v>
      </c>
      <c r="E39" s="11">
        <f t="shared" si="4"/>
        <v>0</v>
      </c>
      <c r="F39" s="11">
        <f t="shared" si="4"/>
        <v>3126979</v>
      </c>
      <c r="G39" s="11">
        <f t="shared" si="4"/>
        <v>0</v>
      </c>
      <c r="H39" s="11">
        <f t="shared" si="4"/>
        <v>612285</v>
      </c>
      <c r="I39" s="11">
        <f t="shared" si="4"/>
        <v>0</v>
      </c>
      <c r="J39" s="11">
        <f t="shared" si="4"/>
        <v>612285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39900</v>
      </c>
      <c r="Q39" s="11">
        <f t="shared" si="4"/>
        <v>828937</v>
      </c>
      <c r="R39" s="11">
        <f t="shared" si="4"/>
        <v>868837</v>
      </c>
      <c r="S39" s="11">
        <f t="shared" si="4"/>
        <v>0</v>
      </c>
      <c r="T39" s="11">
        <f t="shared" si="4"/>
        <v>564299</v>
      </c>
      <c r="U39" s="11">
        <f t="shared" si="4"/>
        <v>624035</v>
      </c>
      <c r="V39" s="11">
        <f t="shared" si="4"/>
        <v>1188334</v>
      </c>
      <c r="W39" s="11">
        <f t="shared" si="4"/>
        <v>2669456</v>
      </c>
      <c r="X39" s="11">
        <f t="shared" si="4"/>
        <v>3126979</v>
      </c>
      <c r="Y39" s="11">
        <f t="shared" si="4"/>
        <v>-457523</v>
      </c>
      <c r="Z39" s="2">
        <f t="shared" si="5"/>
        <v>-14.631470182562786</v>
      </c>
      <c r="AA39" s="15">
        <f>AA9+AA24</f>
        <v>3126979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8732848</v>
      </c>
      <c r="D41" s="50">
        <f t="shared" si="6"/>
        <v>0</v>
      </c>
      <c r="E41" s="51">
        <f t="shared" si="6"/>
        <v>9492000</v>
      </c>
      <c r="F41" s="51">
        <f t="shared" si="6"/>
        <v>13353569</v>
      </c>
      <c r="G41" s="51">
        <f t="shared" si="6"/>
        <v>635131</v>
      </c>
      <c r="H41" s="51">
        <f t="shared" si="6"/>
        <v>612285</v>
      </c>
      <c r="I41" s="51">
        <f t="shared" si="6"/>
        <v>241646</v>
      </c>
      <c r="J41" s="51">
        <f t="shared" si="6"/>
        <v>1489062</v>
      </c>
      <c r="K41" s="51">
        <f t="shared" si="6"/>
        <v>457998</v>
      </c>
      <c r="L41" s="51">
        <f t="shared" si="6"/>
        <v>0</v>
      </c>
      <c r="M41" s="51">
        <f t="shared" si="6"/>
        <v>2416240</v>
      </c>
      <c r="N41" s="51">
        <f t="shared" si="6"/>
        <v>2874238</v>
      </c>
      <c r="O41" s="51">
        <f t="shared" si="6"/>
        <v>352944</v>
      </c>
      <c r="P41" s="51">
        <f t="shared" si="6"/>
        <v>1598879</v>
      </c>
      <c r="Q41" s="51">
        <f t="shared" si="6"/>
        <v>2587680</v>
      </c>
      <c r="R41" s="51">
        <f t="shared" si="6"/>
        <v>4539503</v>
      </c>
      <c r="S41" s="51">
        <f t="shared" si="6"/>
        <v>0</v>
      </c>
      <c r="T41" s="51">
        <f t="shared" si="6"/>
        <v>1730303</v>
      </c>
      <c r="U41" s="51">
        <f t="shared" si="6"/>
        <v>1455613</v>
      </c>
      <c r="V41" s="51">
        <f t="shared" si="6"/>
        <v>3185916</v>
      </c>
      <c r="W41" s="51">
        <f t="shared" si="6"/>
        <v>12088719</v>
      </c>
      <c r="X41" s="51">
        <f t="shared" si="6"/>
        <v>13353569</v>
      </c>
      <c r="Y41" s="51">
        <f t="shared" si="6"/>
        <v>-1264850</v>
      </c>
      <c r="Z41" s="52">
        <f t="shared" si="5"/>
        <v>-9.47199958303282</v>
      </c>
      <c r="AA41" s="53">
        <f>SUM(AA36:AA40)</f>
        <v>13353569</v>
      </c>
    </row>
    <row r="42" spans="1:27" ht="13.5">
      <c r="A42" s="54" t="s">
        <v>38</v>
      </c>
      <c r="B42" s="35"/>
      <c r="C42" s="65">
        <f aca="true" t="shared" si="7" ref="C42:Y48">C12+C27</f>
        <v>140280</v>
      </c>
      <c r="D42" s="66">
        <f t="shared" si="7"/>
        <v>0</v>
      </c>
      <c r="E42" s="67">
        <f t="shared" si="7"/>
        <v>0</v>
      </c>
      <c r="F42" s="67">
        <f t="shared" si="7"/>
        <v>2458538</v>
      </c>
      <c r="G42" s="67">
        <f t="shared" si="7"/>
        <v>539933</v>
      </c>
      <c r="H42" s="67">
        <f t="shared" si="7"/>
        <v>0</v>
      </c>
      <c r="I42" s="67">
        <f t="shared" si="7"/>
        <v>537881</v>
      </c>
      <c r="J42" s="67">
        <f t="shared" si="7"/>
        <v>1077814</v>
      </c>
      <c r="K42" s="67">
        <f t="shared" si="7"/>
        <v>569705</v>
      </c>
      <c r="L42" s="67">
        <f t="shared" si="7"/>
        <v>0</v>
      </c>
      <c r="M42" s="67">
        <f t="shared" si="7"/>
        <v>316418</v>
      </c>
      <c r="N42" s="67">
        <f t="shared" si="7"/>
        <v>886123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1963937</v>
      </c>
      <c r="X42" s="67">
        <f t="shared" si="7"/>
        <v>2458538</v>
      </c>
      <c r="Y42" s="67">
        <f t="shared" si="7"/>
        <v>-494601</v>
      </c>
      <c r="Z42" s="69">
        <f t="shared" si="5"/>
        <v>-20.117687829108196</v>
      </c>
      <c r="AA42" s="68">
        <f aca="true" t="shared" si="8" ref="AA42:AA48">AA12+AA27</f>
        <v>2458538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185997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24035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9083160</v>
      </c>
      <c r="D49" s="78">
        <f t="shared" si="9"/>
        <v>0</v>
      </c>
      <c r="E49" s="79">
        <f t="shared" si="9"/>
        <v>9492000</v>
      </c>
      <c r="F49" s="79">
        <f t="shared" si="9"/>
        <v>15812107</v>
      </c>
      <c r="G49" s="79">
        <f t="shared" si="9"/>
        <v>1175064</v>
      </c>
      <c r="H49" s="79">
        <f t="shared" si="9"/>
        <v>612285</v>
      </c>
      <c r="I49" s="79">
        <f t="shared" si="9"/>
        <v>779527</v>
      </c>
      <c r="J49" s="79">
        <f t="shared" si="9"/>
        <v>2566876</v>
      </c>
      <c r="K49" s="79">
        <f t="shared" si="9"/>
        <v>1027703</v>
      </c>
      <c r="L49" s="79">
        <f t="shared" si="9"/>
        <v>0</v>
      </c>
      <c r="M49" s="79">
        <f t="shared" si="9"/>
        <v>2732658</v>
      </c>
      <c r="N49" s="79">
        <f t="shared" si="9"/>
        <v>3760361</v>
      </c>
      <c r="O49" s="79">
        <f t="shared" si="9"/>
        <v>352944</v>
      </c>
      <c r="P49" s="79">
        <f t="shared" si="9"/>
        <v>1598879</v>
      </c>
      <c r="Q49" s="79">
        <f t="shared" si="9"/>
        <v>2587680</v>
      </c>
      <c r="R49" s="79">
        <f t="shared" si="9"/>
        <v>4539503</v>
      </c>
      <c r="S49" s="79">
        <f t="shared" si="9"/>
        <v>0</v>
      </c>
      <c r="T49" s="79">
        <f t="shared" si="9"/>
        <v>1730303</v>
      </c>
      <c r="U49" s="79">
        <f t="shared" si="9"/>
        <v>1455613</v>
      </c>
      <c r="V49" s="79">
        <f t="shared" si="9"/>
        <v>3185916</v>
      </c>
      <c r="W49" s="79">
        <f t="shared" si="9"/>
        <v>14052656</v>
      </c>
      <c r="X49" s="79">
        <f t="shared" si="9"/>
        <v>15812107</v>
      </c>
      <c r="Y49" s="79">
        <f t="shared" si="9"/>
        <v>-1759451</v>
      </c>
      <c r="Z49" s="80">
        <f t="shared" si="5"/>
        <v>-11.127239399531005</v>
      </c>
      <c r="AA49" s="81">
        <f>SUM(AA41:AA48)</f>
        <v>15812107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845691</v>
      </c>
      <c r="D51" s="66">
        <f t="shared" si="10"/>
        <v>0</v>
      </c>
      <c r="E51" s="67">
        <f t="shared" si="10"/>
        <v>787356</v>
      </c>
      <c r="F51" s="67">
        <f t="shared" si="10"/>
        <v>731915</v>
      </c>
      <c r="G51" s="67">
        <f t="shared" si="10"/>
        <v>14492</v>
      </c>
      <c r="H51" s="67">
        <f t="shared" si="10"/>
        <v>56421</v>
      </c>
      <c r="I51" s="67">
        <f t="shared" si="10"/>
        <v>0</v>
      </c>
      <c r="J51" s="67">
        <f t="shared" si="10"/>
        <v>70913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70913</v>
      </c>
      <c r="X51" s="67">
        <f t="shared" si="10"/>
        <v>731915</v>
      </c>
      <c r="Y51" s="67">
        <f t="shared" si="10"/>
        <v>-661002</v>
      </c>
      <c r="Z51" s="69">
        <f>+IF(X51&lt;&gt;0,+(Y51/X51)*100,0)</f>
        <v>-90.31130664079845</v>
      </c>
      <c r="AA51" s="68">
        <f>SUM(AA57:AA61)</f>
        <v>731915</v>
      </c>
    </row>
    <row r="52" spans="1:27" ht="13.5">
      <c r="A52" s="84" t="s">
        <v>32</v>
      </c>
      <c r="B52" s="47"/>
      <c r="C52" s="9"/>
      <c r="D52" s="10"/>
      <c r="E52" s="11">
        <v>30000</v>
      </c>
      <c r="F52" s="11">
        <v>30000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30000</v>
      </c>
      <c r="Y52" s="11">
        <v>-30000</v>
      </c>
      <c r="Z52" s="2">
        <v>-100</v>
      </c>
      <c r="AA52" s="15">
        <v>30000</v>
      </c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>
        <v>48306</v>
      </c>
      <c r="F54" s="11">
        <v>56279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56279</v>
      </c>
      <c r="Y54" s="11">
        <v>-56279</v>
      </c>
      <c r="Z54" s="2">
        <v>-100</v>
      </c>
      <c r="AA54" s="15">
        <v>56279</v>
      </c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>
        <v>56421</v>
      </c>
      <c r="I55" s="11"/>
      <c r="J55" s="11">
        <v>56421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>
        <v>56421</v>
      </c>
      <c r="X55" s="11"/>
      <c r="Y55" s="11">
        <v>56421</v>
      </c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78306</v>
      </c>
      <c r="F57" s="51">
        <f t="shared" si="11"/>
        <v>86279</v>
      </c>
      <c r="G57" s="51">
        <f t="shared" si="11"/>
        <v>0</v>
      </c>
      <c r="H57" s="51">
        <f t="shared" si="11"/>
        <v>56421</v>
      </c>
      <c r="I57" s="51">
        <f t="shared" si="11"/>
        <v>0</v>
      </c>
      <c r="J57" s="51">
        <f t="shared" si="11"/>
        <v>56421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56421</v>
      </c>
      <c r="X57" s="51">
        <f t="shared" si="11"/>
        <v>86279</v>
      </c>
      <c r="Y57" s="51">
        <f t="shared" si="11"/>
        <v>-29858</v>
      </c>
      <c r="Z57" s="52">
        <f>+IF(X57&lt;&gt;0,+(Y57/X57)*100,0)</f>
        <v>-34.606335261187546</v>
      </c>
      <c r="AA57" s="53">
        <f>SUM(AA52:AA56)</f>
        <v>86279</v>
      </c>
    </row>
    <row r="58" spans="1:27" ht="13.5">
      <c r="A58" s="86" t="s">
        <v>38</v>
      </c>
      <c r="B58" s="35"/>
      <c r="C58" s="9"/>
      <c r="D58" s="10"/>
      <c r="E58" s="11">
        <v>10000</v>
      </c>
      <c r="F58" s="11">
        <v>10000</v>
      </c>
      <c r="G58" s="11">
        <v>1774</v>
      </c>
      <c r="H58" s="11"/>
      <c r="I58" s="11"/>
      <c r="J58" s="11">
        <v>1774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>
        <v>1774</v>
      </c>
      <c r="X58" s="11">
        <v>10000</v>
      </c>
      <c r="Y58" s="11">
        <v>-8226</v>
      </c>
      <c r="Z58" s="2">
        <v>-82.26</v>
      </c>
      <c r="AA58" s="15">
        <v>10000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845691</v>
      </c>
      <c r="D61" s="10"/>
      <c r="E61" s="11">
        <v>699050</v>
      </c>
      <c r="F61" s="11">
        <v>635636</v>
      </c>
      <c r="G61" s="11">
        <v>12718</v>
      </c>
      <c r="H61" s="11"/>
      <c r="I61" s="11"/>
      <c r="J61" s="11">
        <v>12718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12718</v>
      </c>
      <c r="X61" s="11">
        <v>635636</v>
      </c>
      <c r="Y61" s="11">
        <v>-622918</v>
      </c>
      <c r="Z61" s="2">
        <v>-98</v>
      </c>
      <c r="AA61" s="15">
        <v>635636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1650</v>
      </c>
      <c r="H65" s="11"/>
      <c r="I65" s="11"/>
      <c r="J65" s="11">
        <v>1650</v>
      </c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>
        <v>1650</v>
      </c>
      <c r="X65" s="11"/>
      <c r="Y65" s="11">
        <v>1650</v>
      </c>
      <c r="Z65" s="2"/>
      <c r="AA65" s="15"/>
    </row>
    <row r="66" spans="1:27" ht="13.5">
      <c r="A66" s="86" t="s">
        <v>54</v>
      </c>
      <c r="B66" s="93"/>
      <c r="C66" s="12">
        <v>845691</v>
      </c>
      <c r="D66" s="13"/>
      <c r="E66" s="14">
        <v>787356</v>
      </c>
      <c r="F66" s="14">
        <v>731915</v>
      </c>
      <c r="G66" s="14">
        <v>12842</v>
      </c>
      <c r="H66" s="14">
        <v>56421</v>
      </c>
      <c r="I66" s="14">
        <v>73182</v>
      </c>
      <c r="J66" s="14">
        <v>142445</v>
      </c>
      <c r="K66" s="14">
        <v>192816</v>
      </c>
      <c r="L66" s="14">
        <v>43970</v>
      </c>
      <c r="M66" s="14">
        <v>61481</v>
      </c>
      <c r="N66" s="14">
        <v>298267</v>
      </c>
      <c r="O66" s="14">
        <v>249315</v>
      </c>
      <c r="P66" s="14">
        <v>73177</v>
      </c>
      <c r="Q66" s="14">
        <v>8243</v>
      </c>
      <c r="R66" s="14">
        <v>330735</v>
      </c>
      <c r="S66" s="14"/>
      <c r="T66" s="14"/>
      <c r="U66" s="14"/>
      <c r="V66" s="14"/>
      <c r="W66" s="14">
        <v>771447</v>
      </c>
      <c r="X66" s="14">
        <v>731915</v>
      </c>
      <c r="Y66" s="14">
        <v>39532</v>
      </c>
      <c r="Z66" s="2">
        <v>5.4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845691</v>
      </c>
      <c r="D69" s="78">
        <f t="shared" si="12"/>
        <v>0</v>
      </c>
      <c r="E69" s="79">
        <f t="shared" si="12"/>
        <v>787356</v>
      </c>
      <c r="F69" s="79">
        <f t="shared" si="12"/>
        <v>731915</v>
      </c>
      <c r="G69" s="79">
        <f t="shared" si="12"/>
        <v>14492</v>
      </c>
      <c r="H69" s="79">
        <f t="shared" si="12"/>
        <v>56421</v>
      </c>
      <c r="I69" s="79">
        <f t="shared" si="12"/>
        <v>73182</v>
      </c>
      <c r="J69" s="79">
        <f t="shared" si="12"/>
        <v>144095</v>
      </c>
      <c r="K69" s="79">
        <f t="shared" si="12"/>
        <v>192816</v>
      </c>
      <c r="L69" s="79">
        <f t="shared" si="12"/>
        <v>43970</v>
      </c>
      <c r="M69" s="79">
        <f t="shared" si="12"/>
        <v>61481</v>
      </c>
      <c r="N69" s="79">
        <f t="shared" si="12"/>
        <v>298267</v>
      </c>
      <c r="O69" s="79">
        <f t="shared" si="12"/>
        <v>249315</v>
      </c>
      <c r="P69" s="79">
        <f t="shared" si="12"/>
        <v>73177</v>
      </c>
      <c r="Q69" s="79">
        <f t="shared" si="12"/>
        <v>8243</v>
      </c>
      <c r="R69" s="79">
        <f t="shared" si="12"/>
        <v>330735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773097</v>
      </c>
      <c r="X69" s="79">
        <f t="shared" si="12"/>
        <v>731915</v>
      </c>
      <c r="Y69" s="79">
        <f t="shared" si="12"/>
        <v>41182</v>
      </c>
      <c r="Z69" s="80">
        <f>+IF(X69&lt;&gt;0,+(Y69/X69)*100,0)</f>
        <v>5.626609647295109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55837849</v>
      </c>
      <c r="D5" s="42">
        <f t="shared" si="0"/>
        <v>0</v>
      </c>
      <c r="E5" s="43">
        <f t="shared" si="0"/>
        <v>26592569</v>
      </c>
      <c r="F5" s="43">
        <f t="shared" si="0"/>
        <v>26210569</v>
      </c>
      <c r="G5" s="43">
        <f t="shared" si="0"/>
        <v>429903</v>
      </c>
      <c r="H5" s="43">
        <f t="shared" si="0"/>
        <v>5785780</v>
      </c>
      <c r="I5" s="43">
        <f t="shared" si="0"/>
        <v>66415</v>
      </c>
      <c r="J5" s="43">
        <f t="shared" si="0"/>
        <v>6282098</v>
      </c>
      <c r="K5" s="43">
        <f t="shared" si="0"/>
        <v>0</v>
      </c>
      <c r="L5" s="43">
        <f t="shared" si="0"/>
        <v>0</v>
      </c>
      <c r="M5" s="43">
        <f t="shared" si="0"/>
        <v>935273</v>
      </c>
      <c r="N5" s="43">
        <f t="shared" si="0"/>
        <v>935273</v>
      </c>
      <c r="O5" s="43">
        <f t="shared" si="0"/>
        <v>82200</v>
      </c>
      <c r="P5" s="43">
        <f t="shared" si="0"/>
        <v>40882</v>
      </c>
      <c r="Q5" s="43">
        <f t="shared" si="0"/>
        <v>0</v>
      </c>
      <c r="R5" s="43">
        <f t="shared" si="0"/>
        <v>123082</v>
      </c>
      <c r="S5" s="43">
        <f t="shared" si="0"/>
        <v>0</v>
      </c>
      <c r="T5" s="43">
        <f t="shared" si="0"/>
        <v>0</v>
      </c>
      <c r="U5" s="43">
        <f t="shared" si="0"/>
        <v>0</v>
      </c>
      <c r="V5" s="43">
        <f t="shared" si="0"/>
        <v>0</v>
      </c>
      <c r="W5" s="43">
        <f t="shared" si="0"/>
        <v>7340453</v>
      </c>
      <c r="X5" s="43">
        <f t="shared" si="0"/>
        <v>26210569</v>
      </c>
      <c r="Y5" s="43">
        <f t="shared" si="0"/>
        <v>-18870116</v>
      </c>
      <c r="Z5" s="44">
        <f>+IF(X5&lt;&gt;0,+(Y5/X5)*100,0)</f>
        <v>-71.99430123016406</v>
      </c>
      <c r="AA5" s="45">
        <f>SUM(AA11:AA18)</f>
        <v>26210569</v>
      </c>
    </row>
    <row r="6" spans="1:27" ht="13.5">
      <c r="A6" s="46" t="s">
        <v>32</v>
      </c>
      <c r="B6" s="47"/>
      <c r="C6" s="9">
        <v>14799710</v>
      </c>
      <c r="D6" s="10"/>
      <c r="E6" s="11">
        <v>6712972</v>
      </c>
      <c r="F6" s="11">
        <v>6684972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>
        <v>6684972</v>
      </c>
      <c r="Y6" s="11">
        <v>-6684972</v>
      </c>
      <c r="Z6" s="2">
        <v>-100</v>
      </c>
      <c r="AA6" s="15">
        <v>6684972</v>
      </c>
    </row>
    <row r="7" spans="1:27" ht="13.5">
      <c r="A7" s="46" t="s">
        <v>33</v>
      </c>
      <c r="B7" s="47"/>
      <c r="C7" s="9">
        <v>3939451</v>
      </c>
      <c r="D7" s="10"/>
      <c r="E7" s="11">
        <v>1195158</v>
      </c>
      <c r="F7" s="11">
        <v>980158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>
        <v>980158</v>
      </c>
      <c r="Y7" s="11">
        <v>-980158</v>
      </c>
      <c r="Z7" s="2">
        <v>-100</v>
      </c>
      <c r="AA7" s="15">
        <v>980158</v>
      </c>
    </row>
    <row r="8" spans="1:27" ht="13.5">
      <c r="A8" s="46" t="s">
        <v>34</v>
      </c>
      <c r="B8" s="47"/>
      <c r="C8" s="9">
        <v>8410110</v>
      </c>
      <c r="D8" s="10"/>
      <c r="E8" s="11">
        <v>17164873</v>
      </c>
      <c r="F8" s="11">
        <v>16995873</v>
      </c>
      <c r="G8" s="11"/>
      <c r="H8" s="11">
        <v>5466382</v>
      </c>
      <c r="I8" s="11"/>
      <c r="J8" s="11">
        <v>5466382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>
        <v>5466382</v>
      </c>
      <c r="X8" s="11">
        <v>16995873</v>
      </c>
      <c r="Y8" s="11">
        <v>-11529491</v>
      </c>
      <c r="Z8" s="2">
        <v>-67.84</v>
      </c>
      <c r="AA8" s="15">
        <v>16995873</v>
      </c>
    </row>
    <row r="9" spans="1:27" ht="13.5">
      <c r="A9" s="46" t="s">
        <v>35</v>
      </c>
      <c r="B9" s="47"/>
      <c r="C9" s="9">
        <v>275254</v>
      </c>
      <c r="D9" s="10"/>
      <c r="E9" s="11">
        <v>20000</v>
      </c>
      <c r="F9" s="11">
        <v>40000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40000</v>
      </c>
      <c r="Y9" s="11">
        <v>-40000</v>
      </c>
      <c r="Z9" s="2">
        <v>-100</v>
      </c>
      <c r="AA9" s="15">
        <v>40000</v>
      </c>
    </row>
    <row r="10" spans="1:27" ht="13.5">
      <c r="A10" s="46" t="s">
        <v>36</v>
      </c>
      <c r="B10" s="47"/>
      <c r="C10" s="9"/>
      <c r="D10" s="10"/>
      <c r="E10" s="11">
        <v>321582</v>
      </c>
      <c r="F10" s="11">
        <v>301582</v>
      </c>
      <c r="G10" s="11">
        <v>386652</v>
      </c>
      <c r="H10" s="11">
        <v>275000</v>
      </c>
      <c r="I10" s="11">
        <v>64729</v>
      </c>
      <c r="J10" s="11">
        <v>726381</v>
      </c>
      <c r="K10" s="11"/>
      <c r="L10" s="11"/>
      <c r="M10" s="11"/>
      <c r="N10" s="11"/>
      <c r="O10" s="11">
        <v>82200</v>
      </c>
      <c r="P10" s="11"/>
      <c r="Q10" s="11"/>
      <c r="R10" s="11">
        <v>82200</v>
      </c>
      <c r="S10" s="11"/>
      <c r="T10" s="11"/>
      <c r="U10" s="11"/>
      <c r="V10" s="11"/>
      <c r="W10" s="11">
        <v>808581</v>
      </c>
      <c r="X10" s="11">
        <v>301582</v>
      </c>
      <c r="Y10" s="11">
        <v>506999</v>
      </c>
      <c r="Z10" s="2">
        <v>168.11</v>
      </c>
      <c r="AA10" s="15">
        <v>301582</v>
      </c>
    </row>
    <row r="11" spans="1:27" ht="13.5">
      <c r="A11" s="48" t="s">
        <v>37</v>
      </c>
      <c r="B11" s="47"/>
      <c r="C11" s="49">
        <f aca="true" t="shared" si="1" ref="C11:Y11">SUM(C6:C10)</f>
        <v>27424525</v>
      </c>
      <c r="D11" s="50">
        <f t="shared" si="1"/>
        <v>0</v>
      </c>
      <c r="E11" s="51">
        <f t="shared" si="1"/>
        <v>25414585</v>
      </c>
      <c r="F11" s="51">
        <f t="shared" si="1"/>
        <v>25002585</v>
      </c>
      <c r="G11" s="51">
        <f t="shared" si="1"/>
        <v>386652</v>
      </c>
      <c r="H11" s="51">
        <f t="shared" si="1"/>
        <v>5741382</v>
      </c>
      <c r="I11" s="51">
        <f t="shared" si="1"/>
        <v>64729</v>
      </c>
      <c r="J11" s="51">
        <f t="shared" si="1"/>
        <v>6192763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82200</v>
      </c>
      <c r="P11" s="51">
        <f t="shared" si="1"/>
        <v>0</v>
      </c>
      <c r="Q11" s="51">
        <f t="shared" si="1"/>
        <v>0</v>
      </c>
      <c r="R11" s="51">
        <f t="shared" si="1"/>
        <v>82200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6274963</v>
      </c>
      <c r="X11" s="51">
        <f t="shared" si="1"/>
        <v>25002585</v>
      </c>
      <c r="Y11" s="51">
        <f t="shared" si="1"/>
        <v>-18727622</v>
      </c>
      <c r="Z11" s="52">
        <f>+IF(X11&lt;&gt;0,+(Y11/X11)*100,0)</f>
        <v>-74.90274305636797</v>
      </c>
      <c r="AA11" s="53">
        <f>SUM(AA6:AA10)</f>
        <v>25002585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28413324</v>
      </c>
      <c r="D15" s="10"/>
      <c r="E15" s="11">
        <v>1177984</v>
      </c>
      <c r="F15" s="11">
        <v>1207984</v>
      </c>
      <c r="G15" s="11">
        <v>43251</v>
      </c>
      <c r="H15" s="11">
        <v>44398</v>
      </c>
      <c r="I15" s="11">
        <v>1686</v>
      </c>
      <c r="J15" s="11">
        <v>89335</v>
      </c>
      <c r="K15" s="11"/>
      <c r="L15" s="11"/>
      <c r="M15" s="11">
        <v>935273</v>
      </c>
      <c r="N15" s="11">
        <v>935273</v>
      </c>
      <c r="O15" s="11"/>
      <c r="P15" s="11">
        <v>40882</v>
      </c>
      <c r="Q15" s="11"/>
      <c r="R15" s="11">
        <v>40882</v>
      </c>
      <c r="S15" s="11"/>
      <c r="T15" s="11"/>
      <c r="U15" s="11"/>
      <c r="V15" s="11"/>
      <c r="W15" s="11">
        <v>1065490</v>
      </c>
      <c r="X15" s="11">
        <v>1207984</v>
      </c>
      <c r="Y15" s="11">
        <v>-142494</v>
      </c>
      <c r="Z15" s="2">
        <v>-11.8</v>
      </c>
      <c r="AA15" s="15">
        <v>1207984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2469124</v>
      </c>
      <c r="H20" s="60">
        <f t="shared" si="2"/>
        <v>2291889</v>
      </c>
      <c r="I20" s="60">
        <f t="shared" si="2"/>
        <v>2041312</v>
      </c>
      <c r="J20" s="60">
        <f t="shared" si="2"/>
        <v>6802325</v>
      </c>
      <c r="K20" s="60">
        <f t="shared" si="2"/>
        <v>1738507</v>
      </c>
      <c r="L20" s="60">
        <f t="shared" si="2"/>
        <v>2949312</v>
      </c>
      <c r="M20" s="60">
        <f t="shared" si="2"/>
        <v>114313</v>
      </c>
      <c r="N20" s="60">
        <f t="shared" si="2"/>
        <v>4802132</v>
      </c>
      <c r="O20" s="60">
        <f t="shared" si="2"/>
        <v>61532</v>
      </c>
      <c r="P20" s="60">
        <f t="shared" si="2"/>
        <v>208509</v>
      </c>
      <c r="Q20" s="60">
        <f t="shared" si="2"/>
        <v>971543</v>
      </c>
      <c r="R20" s="60">
        <f t="shared" si="2"/>
        <v>1241584</v>
      </c>
      <c r="S20" s="60">
        <f t="shared" si="2"/>
        <v>971543</v>
      </c>
      <c r="T20" s="60">
        <f t="shared" si="2"/>
        <v>-492801</v>
      </c>
      <c r="U20" s="60">
        <f t="shared" si="2"/>
        <v>2956454</v>
      </c>
      <c r="V20" s="60">
        <f t="shared" si="2"/>
        <v>3435196</v>
      </c>
      <c r="W20" s="60">
        <f t="shared" si="2"/>
        <v>16281237</v>
      </c>
      <c r="X20" s="60">
        <f t="shared" si="2"/>
        <v>0</v>
      </c>
      <c r="Y20" s="60">
        <f t="shared" si="2"/>
        <v>16281237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>
        <v>1164316</v>
      </c>
      <c r="H21" s="11">
        <v>2261735</v>
      </c>
      <c r="I21" s="11">
        <v>1017693</v>
      </c>
      <c r="J21" s="11">
        <v>4443744</v>
      </c>
      <c r="K21" s="11">
        <v>477528</v>
      </c>
      <c r="L21" s="11">
        <v>1365314</v>
      </c>
      <c r="M21" s="11"/>
      <c r="N21" s="11">
        <v>1842842</v>
      </c>
      <c r="O21" s="11"/>
      <c r="P21" s="11"/>
      <c r="Q21" s="11">
        <v>184696</v>
      </c>
      <c r="R21" s="11">
        <v>184696</v>
      </c>
      <c r="S21" s="11">
        <v>184696</v>
      </c>
      <c r="T21" s="11">
        <v>-510062</v>
      </c>
      <c r="U21" s="11">
        <v>300893</v>
      </c>
      <c r="V21" s="11">
        <v>-24473</v>
      </c>
      <c r="W21" s="11">
        <v>6446809</v>
      </c>
      <c r="X21" s="11"/>
      <c r="Y21" s="11">
        <v>6446809</v>
      </c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>
        <v>120107</v>
      </c>
      <c r="V22" s="11">
        <v>120107</v>
      </c>
      <c r="W22" s="11">
        <v>120107</v>
      </c>
      <c r="X22" s="11"/>
      <c r="Y22" s="11">
        <v>120107</v>
      </c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>
        <v>1304808</v>
      </c>
      <c r="H23" s="11"/>
      <c r="I23" s="11">
        <v>955310</v>
      </c>
      <c r="J23" s="11">
        <v>2260118</v>
      </c>
      <c r="K23" s="11">
        <v>1193171</v>
      </c>
      <c r="L23" s="11">
        <v>1046899</v>
      </c>
      <c r="M23" s="11"/>
      <c r="N23" s="11">
        <v>2240070</v>
      </c>
      <c r="O23" s="11"/>
      <c r="P23" s="11"/>
      <c r="Q23" s="11">
        <v>263925</v>
      </c>
      <c r="R23" s="11">
        <v>263925</v>
      </c>
      <c r="S23" s="11">
        <v>263925</v>
      </c>
      <c r="T23" s="11">
        <v>-546733</v>
      </c>
      <c r="U23" s="11">
        <v>1292890</v>
      </c>
      <c r="V23" s="11">
        <v>1010082</v>
      </c>
      <c r="W23" s="11">
        <v>5774195</v>
      </c>
      <c r="X23" s="11"/>
      <c r="Y23" s="11">
        <v>5774195</v>
      </c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>
        <v>35405</v>
      </c>
      <c r="V24" s="11">
        <v>35405</v>
      </c>
      <c r="W24" s="11">
        <v>35405</v>
      </c>
      <c r="X24" s="11"/>
      <c r="Y24" s="11">
        <v>35405</v>
      </c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>
        <v>405962</v>
      </c>
      <c r="M25" s="11"/>
      <c r="N25" s="11">
        <v>405962</v>
      </c>
      <c r="O25" s="11"/>
      <c r="P25" s="11"/>
      <c r="Q25" s="11"/>
      <c r="R25" s="11"/>
      <c r="S25" s="11"/>
      <c r="T25" s="11">
        <v>24847</v>
      </c>
      <c r="U25" s="11"/>
      <c r="V25" s="11">
        <v>24847</v>
      </c>
      <c r="W25" s="11">
        <v>430809</v>
      </c>
      <c r="X25" s="11"/>
      <c r="Y25" s="11">
        <v>430809</v>
      </c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2469124</v>
      </c>
      <c r="H26" s="51">
        <f t="shared" si="3"/>
        <v>2261735</v>
      </c>
      <c r="I26" s="51">
        <f t="shared" si="3"/>
        <v>1973003</v>
      </c>
      <c r="J26" s="51">
        <f t="shared" si="3"/>
        <v>6703862</v>
      </c>
      <c r="K26" s="51">
        <f t="shared" si="3"/>
        <v>1670699</v>
      </c>
      <c r="L26" s="51">
        <f t="shared" si="3"/>
        <v>2818175</v>
      </c>
      <c r="M26" s="51">
        <f t="shared" si="3"/>
        <v>0</v>
      </c>
      <c r="N26" s="51">
        <f t="shared" si="3"/>
        <v>4488874</v>
      </c>
      <c r="O26" s="51">
        <f t="shared" si="3"/>
        <v>0</v>
      </c>
      <c r="P26" s="51">
        <f t="shared" si="3"/>
        <v>0</v>
      </c>
      <c r="Q26" s="51">
        <f t="shared" si="3"/>
        <v>448621</v>
      </c>
      <c r="R26" s="51">
        <f t="shared" si="3"/>
        <v>448621</v>
      </c>
      <c r="S26" s="51">
        <f t="shared" si="3"/>
        <v>448621</v>
      </c>
      <c r="T26" s="51">
        <f t="shared" si="3"/>
        <v>-1031948</v>
      </c>
      <c r="U26" s="51">
        <f t="shared" si="3"/>
        <v>1749295</v>
      </c>
      <c r="V26" s="51">
        <f t="shared" si="3"/>
        <v>1165968</v>
      </c>
      <c r="W26" s="51">
        <f t="shared" si="3"/>
        <v>12807325</v>
      </c>
      <c r="X26" s="51">
        <f t="shared" si="3"/>
        <v>0</v>
      </c>
      <c r="Y26" s="51">
        <f t="shared" si="3"/>
        <v>12807325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>
        <v>11333</v>
      </c>
      <c r="Q27" s="11"/>
      <c r="R27" s="11">
        <v>11333</v>
      </c>
      <c r="S27" s="11"/>
      <c r="T27" s="11"/>
      <c r="U27" s="11"/>
      <c r="V27" s="11"/>
      <c r="W27" s="11">
        <v>11333</v>
      </c>
      <c r="X27" s="11"/>
      <c r="Y27" s="11">
        <v>11333</v>
      </c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>
        <v>7000</v>
      </c>
      <c r="R29" s="11">
        <v>7000</v>
      </c>
      <c r="S29" s="11">
        <v>7000</v>
      </c>
      <c r="T29" s="11">
        <v>471975</v>
      </c>
      <c r="U29" s="11">
        <v>321751</v>
      </c>
      <c r="V29" s="11">
        <v>800726</v>
      </c>
      <c r="W29" s="11">
        <v>807726</v>
      </c>
      <c r="X29" s="11"/>
      <c r="Y29" s="11">
        <v>807726</v>
      </c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>
        <v>30154</v>
      </c>
      <c r="I30" s="11">
        <v>68309</v>
      </c>
      <c r="J30" s="11">
        <v>98463</v>
      </c>
      <c r="K30" s="11">
        <v>67808</v>
      </c>
      <c r="L30" s="11">
        <v>131137</v>
      </c>
      <c r="M30" s="11">
        <v>114313</v>
      </c>
      <c r="N30" s="11">
        <v>313258</v>
      </c>
      <c r="O30" s="11">
        <v>61532</v>
      </c>
      <c r="P30" s="11">
        <v>197176</v>
      </c>
      <c r="Q30" s="11">
        <v>515922</v>
      </c>
      <c r="R30" s="11">
        <v>774630</v>
      </c>
      <c r="S30" s="11">
        <v>515922</v>
      </c>
      <c r="T30" s="11">
        <v>67172</v>
      </c>
      <c r="U30" s="11">
        <v>885408</v>
      </c>
      <c r="V30" s="11">
        <v>1468502</v>
      </c>
      <c r="W30" s="11">
        <v>2654853</v>
      </c>
      <c r="X30" s="11"/>
      <c r="Y30" s="11">
        <v>2654853</v>
      </c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14799710</v>
      </c>
      <c r="D36" s="10">
        <f t="shared" si="4"/>
        <v>0</v>
      </c>
      <c r="E36" s="11">
        <f t="shared" si="4"/>
        <v>6712972</v>
      </c>
      <c r="F36" s="11">
        <f t="shared" si="4"/>
        <v>6684972</v>
      </c>
      <c r="G36" s="11">
        <f t="shared" si="4"/>
        <v>1164316</v>
      </c>
      <c r="H36" s="11">
        <f t="shared" si="4"/>
        <v>2261735</v>
      </c>
      <c r="I36" s="11">
        <f t="shared" si="4"/>
        <v>1017693</v>
      </c>
      <c r="J36" s="11">
        <f t="shared" si="4"/>
        <v>4443744</v>
      </c>
      <c r="K36" s="11">
        <f t="shared" si="4"/>
        <v>477528</v>
      </c>
      <c r="L36" s="11">
        <f t="shared" si="4"/>
        <v>1365314</v>
      </c>
      <c r="M36" s="11">
        <f t="shared" si="4"/>
        <v>0</v>
      </c>
      <c r="N36" s="11">
        <f t="shared" si="4"/>
        <v>1842842</v>
      </c>
      <c r="O36" s="11">
        <f t="shared" si="4"/>
        <v>0</v>
      </c>
      <c r="P36" s="11">
        <f t="shared" si="4"/>
        <v>0</v>
      </c>
      <c r="Q36" s="11">
        <f t="shared" si="4"/>
        <v>184696</v>
      </c>
      <c r="R36" s="11">
        <f t="shared" si="4"/>
        <v>184696</v>
      </c>
      <c r="S36" s="11">
        <f t="shared" si="4"/>
        <v>184696</v>
      </c>
      <c r="T36" s="11">
        <f t="shared" si="4"/>
        <v>-510062</v>
      </c>
      <c r="U36" s="11">
        <f t="shared" si="4"/>
        <v>300893</v>
      </c>
      <c r="V36" s="11">
        <f t="shared" si="4"/>
        <v>-24473</v>
      </c>
      <c r="W36" s="11">
        <f t="shared" si="4"/>
        <v>6446809</v>
      </c>
      <c r="X36" s="11">
        <f t="shared" si="4"/>
        <v>6684972</v>
      </c>
      <c r="Y36" s="11">
        <f t="shared" si="4"/>
        <v>-238163</v>
      </c>
      <c r="Z36" s="2">
        <f aca="true" t="shared" si="5" ref="Z36:Z49">+IF(X36&lt;&gt;0,+(Y36/X36)*100,0)</f>
        <v>-3.56266264092056</v>
      </c>
      <c r="AA36" s="15">
        <f>AA6+AA21</f>
        <v>6684972</v>
      </c>
    </row>
    <row r="37" spans="1:27" ht="13.5">
      <c r="A37" s="46" t="s">
        <v>33</v>
      </c>
      <c r="B37" s="47"/>
      <c r="C37" s="9">
        <f t="shared" si="4"/>
        <v>3939451</v>
      </c>
      <c r="D37" s="10">
        <f t="shared" si="4"/>
        <v>0</v>
      </c>
      <c r="E37" s="11">
        <f t="shared" si="4"/>
        <v>1195158</v>
      </c>
      <c r="F37" s="11">
        <f t="shared" si="4"/>
        <v>980158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120107</v>
      </c>
      <c r="V37" s="11">
        <f t="shared" si="4"/>
        <v>120107</v>
      </c>
      <c r="W37" s="11">
        <f t="shared" si="4"/>
        <v>120107</v>
      </c>
      <c r="X37" s="11">
        <f t="shared" si="4"/>
        <v>980158</v>
      </c>
      <c r="Y37" s="11">
        <f t="shared" si="4"/>
        <v>-860051</v>
      </c>
      <c r="Z37" s="2">
        <f t="shared" si="5"/>
        <v>-87.74615929268546</v>
      </c>
      <c r="AA37" s="15">
        <f>AA7+AA22</f>
        <v>980158</v>
      </c>
    </row>
    <row r="38" spans="1:27" ht="13.5">
      <c r="A38" s="46" t="s">
        <v>34</v>
      </c>
      <c r="B38" s="47"/>
      <c r="C38" s="9">
        <f t="shared" si="4"/>
        <v>8410110</v>
      </c>
      <c r="D38" s="10">
        <f t="shared" si="4"/>
        <v>0</v>
      </c>
      <c r="E38" s="11">
        <f t="shared" si="4"/>
        <v>17164873</v>
      </c>
      <c r="F38" s="11">
        <f t="shared" si="4"/>
        <v>16995873</v>
      </c>
      <c r="G38" s="11">
        <f t="shared" si="4"/>
        <v>1304808</v>
      </c>
      <c r="H38" s="11">
        <f t="shared" si="4"/>
        <v>5466382</v>
      </c>
      <c r="I38" s="11">
        <f t="shared" si="4"/>
        <v>955310</v>
      </c>
      <c r="J38" s="11">
        <f t="shared" si="4"/>
        <v>7726500</v>
      </c>
      <c r="K38" s="11">
        <f t="shared" si="4"/>
        <v>1193171</v>
      </c>
      <c r="L38" s="11">
        <f t="shared" si="4"/>
        <v>1046899</v>
      </c>
      <c r="M38" s="11">
        <f t="shared" si="4"/>
        <v>0</v>
      </c>
      <c r="N38" s="11">
        <f t="shared" si="4"/>
        <v>2240070</v>
      </c>
      <c r="O38" s="11">
        <f t="shared" si="4"/>
        <v>0</v>
      </c>
      <c r="P38" s="11">
        <f t="shared" si="4"/>
        <v>0</v>
      </c>
      <c r="Q38" s="11">
        <f t="shared" si="4"/>
        <v>263925</v>
      </c>
      <c r="R38" s="11">
        <f t="shared" si="4"/>
        <v>263925</v>
      </c>
      <c r="S38" s="11">
        <f t="shared" si="4"/>
        <v>263925</v>
      </c>
      <c r="T38" s="11">
        <f t="shared" si="4"/>
        <v>-546733</v>
      </c>
      <c r="U38" s="11">
        <f t="shared" si="4"/>
        <v>1292890</v>
      </c>
      <c r="V38" s="11">
        <f t="shared" si="4"/>
        <v>1010082</v>
      </c>
      <c r="W38" s="11">
        <f t="shared" si="4"/>
        <v>11240577</v>
      </c>
      <c r="X38" s="11">
        <f t="shared" si="4"/>
        <v>16995873</v>
      </c>
      <c r="Y38" s="11">
        <f t="shared" si="4"/>
        <v>-5755296</v>
      </c>
      <c r="Z38" s="2">
        <f t="shared" si="5"/>
        <v>-33.862903070645444</v>
      </c>
      <c r="AA38" s="15">
        <f>AA8+AA23</f>
        <v>16995873</v>
      </c>
    </row>
    <row r="39" spans="1:27" ht="13.5">
      <c r="A39" s="46" t="s">
        <v>35</v>
      </c>
      <c r="B39" s="47"/>
      <c r="C39" s="9">
        <f t="shared" si="4"/>
        <v>275254</v>
      </c>
      <c r="D39" s="10">
        <f t="shared" si="4"/>
        <v>0</v>
      </c>
      <c r="E39" s="11">
        <f t="shared" si="4"/>
        <v>20000</v>
      </c>
      <c r="F39" s="11">
        <f t="shared" si="4"/>
        <v>40000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35405</v>
      </c>
      <c r="V39" s="11">
        <f t="shared" si="4"/>
        <v>35405</v>
      </c>
      <c r="W39" s="11">
        <f t="shared" si="4"/>
        <v>35405</v>
      </c>
      <c r="X39" s="11">
        <f t="shared" si="4"/>
        <v>40000</v>
      </c>
      <c r="Y39" s="11">
        <f t="shared" si="4"/>
        <v>-4595</v>
      </c>
      <c r="Z39" s="2">
        <f t="shared" si="5"/>
        <v>-11.4875</v>
      </c>
      <c r="AA39" s="15">
        <f>AA9+AA24</f>
        <v>40000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321582</v>
      </c>
      <c r="F40" s="11">
        <f t="shared" si="4"/>
        <v>301582</v>
      </c>
      <c r="G40" s="11">
        <f t="shared" si="4"/>
        <v>386652</v>
      </c>
      <c r="H40" s="11">
        <f t="shared" si="4"/>
        <v>275000</v>
      </c>
      <c r="I40" s="11">
        <f t="shared" si="4"/>
        <v>64729</v>
      </c>
      <c r="J40" s="11">
        <f t="shared" si="4"/>
        <v>726381</v>
      </c>
      <c r="K40" s="11">
        <f t="shared" si="4"/>
        <v>0</v>
      </c>
      <c r="L40" s="11">
        <f t="shared" si="4"/>
        <v>405962</v>
      </c>
      <c r="M40" s="11">
        <f t="shared" si="4"/>
        <v>0</v>
      </c>
      <c r="N40" s="11">
        <f t="shared" si="4"/>
        <v>405962</v>
      </c>
      <c r="O40" s="11">
        <f t="shared" si="4"/>
        <v>82200</v>
      </c>
      <c r="P40" s="11">
        <f t="shared" si="4"/>
        <v>0</v>
      </c>
      <c r="Q40" s="11">
        <f t="shared" si="4"/>
        <v>0</v>
      </c>
      <c r="R40" s="11">
        <f t="shared" si="4"/>
        <v>82200</v>
      </c>
      <c r="S40" s="11">
        <f t="shared" si="4"/>
        <v>0</v>
      </c>
      <c r="T40" s="11">
        <f t="shared" si="4"/>
        <v>24847</v>
      </c>
      <c r="U40" s="11">
        <f t="shared" si="4"/>
        <v>0</v>
      </c>
      <c r="V40" s="11">
        <f t="shared" si="4"/>
        <v>24847</v>
      </c>
      <c r="W40" s="11">
        <f t="shared" si="4"/>
        <v>1239390</v>
      </c>
      <c r="X40" s="11">
        <f t="shared" si="4"/>
        <v>301582</v>
      </c>
      <c r="Y40" s="11">
        <f t="shared" si="4"/>
        <v>937808</v>
      </c>
      <c r="Z40" s="2">
        <f t="shared" si="5"/>
        <v>310.96285587336115</v>
      </c>
      <c r="AA40" s="15">
        <f>AA10+AA25</f>
        <v>301582</v>
      </c>
    </row>
    <row r="41" spans="1:27" ht="13.5">
      <c r="A41" s="48" t="s">
        <v>37</v>
      </c>
      <c r="B41" s="47"/>
      <c r="C41" s="49">
        <f aca="true" t="shared" si="6" ref="C41:Y41">SUM(C36:C40)</f>
        <v>27424525</v>
      </c>
      <c r="D41" s="50">
        <f t="shared" si="6"/>
        <v>0</v>
      </c>
      <c r="E41" s="51">
        <f t="shared" si="6"/>
        <v>25414585</v>
      </c>
      <c r="F41" s="51">
        <f t="shared" si="6"/>
        <v>25002585</v>
      </c>
      <c r="G41" s="51">
        <f t="shared" si="6"/>
        <v>2855776</v>
      </c>
      <c r="H41" s="51">
        <f t="shared" si="6"/>
        <v>8003117</v>
      </c>
      <c r="I41" s="51">
        <f t="shared" si="6"/>
        <v>2037732</v>
      </c>
      <c r="J41" s="51">
        <f t="shared" si="6"/>
        <v>12896625</v>
      </c>
      <c r="K41" s="51">
        <f t="shared" si="6"/>
        <v>1670699</v>
      </c>
      <c r="L41" s="51">
        <f t="shared" si="6"/>
        <v>2818175</v>
      </c>
      <c r="M41" s="51">
        <f t="shared" si="6"/>
        <v>0</v>
      </c>
      <c r="N41" s="51">
        <f t="shared" si="6"/>
        <v>4488874</v>
      </c>
      <c r="O41" s="51">
        <f t="shared" si="6"/>
        <v>82200</v>
      </c>
      <c r="P41" s="51">
        <f t="shared" si="6"/>
        <v>0</v>
      </c>
      <c r="Q41" s="51">
        <f t="shared" si="6"/>
        <v>448621</v>
      </c>
      <c r="R41" s="51">
        <f t="shared" si="6"/>
        <v>530821</v>
      </c>
      <c r="S41" s="51">
        <f t="shared" si="6"/>
        <v>448621</v>
      </c>
      <c r="T41" s="51">
        <f t="shared" si="6"/>
        <v>-1031948</v>
      </c>
      <c r="U41" s="51">
        <f t="shared" si="6"/>
        <v>1749295</v>
      </c>
      <c r="V41" s="51">
        <f t="shared" si="6"/>
        <v>1165968</v>
      </c>
      <c r="W41" s="51">
        <f t="shared" si="6"/>
        <v>19082288</v>
      </c>
      <c r="X41" s="51">
        <f t="shared" si="6"/>
        <v>25002585</v>
      </c>
      <c r="Y41" s="51">
        <f t="shared" si="6"/>
        <v>-5920297</v>
      </c>
      <c r="Z41" s="52">
        <f t="shared" si="5"/>
        <v>-23.678739618323466</v>
      </c>
      <c r="AA41" s="53">
        <f>SUM(AA36:AA40)</f>
        <v>25002585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11333</v>
      </c>
      <c r="Q42" s="67">
        <f t="shared" si="7"/>
        <v>0</v>
      </c>
      <c r="R42" s="67">
        <f t="shared" si="7"/>
        <v>11333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11333</v>
      </c>
      <c r="X42" s="67">
        <f t="shared" si="7"/>
        <v>0</v>
      </c>
      <c r="Y42" s="67">
        <f t="shared" si="7"/>
        <v>11333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7000</v>
      </c>
      <c r="R44" s="67">
        <f t="shared" si="7"/>
        <v>7000</v>
      </c>
      <c r="S44" s="67">
        <f t="shared" si="7"/>
        <v>7000</v>
      </c>
      <c r="T44" s="67">
        <f t="shared" si="7"/>
        <v>471975</v>
      </c>
      <c r="U44" s="67">
        <f t="shared" si="7"/>
        <v>321751</v>
      </c>
      <c r="V44" s="67">
        <f t="shared" si="7"/>
        <v>800726</v>
      </c>
      <c r="W44" s="67">
        <f t="shared" si="7"/>
        <v>807726</v>
      </c>
      <c r="X44" s="67">
        <f t="shared" si="7"/>
        <v>0</v>
      </c>
      <c r="Y44" s="67">
        <f t="shared" si="7"/>
        <v>807726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28413324</v>
      </c>
      <c r="D45" s="66">
        <f t="shared" si="7"/>
        <v>0</v>
      </c>
      <c r="E45" s="67">
        <f t="shared" si="7"/>
        <v>1177984</v>
      </c>
      <c r="F45" s="67">
        <f t="shared" si="7"/>
        <v>1207984</v>
      </c>
      <c r="G45" s="67">
        <f t="shared" si="7"/>
        <v>43251</v>
      </c>
      <c r="H45" s="67">
        <f t="shared" si="7"/>
        <v>74552</v>
      </c>
      <c r="I45" s="67">
        <f t="shared" si="7"/>
        <v>69995</v>
      </c>
      <c r="J45" s="67">
        <f t="shared" si="7"/>
        <v>187798</v>
      </c>
      <c r="K45" s="67">
        <f t="shared" si="7"/>
        <v>67808</v>
      </c>
      <c r="L45" s="67">
        <f t="shared" si="7"/>
        <v>131137</v>
      </c>
      <c r="M45" s="67">
        <f t="shared" si="7"/>
        <v>1049586</v>
      </c>
      <c r="N45" s="67">
        <f t="shared" si="7"/>
        <v>1248531</v>
      </c>
      <c r="O45" s="67">
        <f t="shared" si="7"/>
        <v>61532</v>
      </c>
      <c r="P45" s="67">
        <f t="shared" si="7"/>
        <v>238058</v>
      </c>
      <c r="Q45" s="67">
        <f t="shared" si="7"/>
        <v>515922</v>
      </c>
      <c r="R45" s="67">
        <f t="shared" si="7"/>
        <v>815512</v>
      </c>
      <c r="S45" s="67">
        <f t="shared" si="7"/>
        <v>515922</v>
      </c>
      <c r="T45" s="67">
        <f t="shared" si="7"/>
        <v>67172</v>
      </c>
      <c r="U45" s="67">
        <f t="shared" si="7"/>
        <v>885408</v>
      </c>
      <c r="V45" s="67">
        <f t="shared" si="7"/>
        <v>1468502</v>
      </c>
      <c r="W45" s="67">
        <f t="shared" si="7"/>
        <v>3720343</v>
      </c>
      <c r="X45" s="67">
        <f t="shared" si="7"/>
        <v>1207984</v>
      </c>
      <c r="Y45" s="67">
        <f t="shared" si="7"/>
        <v>2512359</v>
      </c>
      <c r="Z45" s="69">
        <f t="shared" si="5"/>
        <v>207.97949310586893</v>
      </c>
      <c r="AA45" s="68">
        <f t="shared" si="8"/>
        <v>1207984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55837849</v>
      </c>
      <c r="D49" s="78">
        <f t="shared" si="9"/>
        <v>0</v>
      </c>
      <c r="E49" s="79">
        <f t="shared" si="9"/>
        <v>26592569</v>
      </c>
      <c r="F49" s="79">
        <f t="shared" si="9"/>
        <v>26210569</v>
      </c>
      <c r="G49" s="79">
        <f t="shared" si="9"/>
        <v>2899027</v>
      </c>
      <c r="H49" s="79">
        <f t="shared" si="9"/>
        <v>8077669</v>
      </c>
      <c r="I49" s="79">
        <f t="shared" si="9"/>
        <v>2107727</v>
      </c>
      <c r="J49" s="79">
        <f t="shared" si="9"/>
        <v>13084423</v>
      </c>
      <c r="K49" s="79">
        <f t="shared" si="9"/>
        <v>1738507</v>
      </c>
      <c r="L49" s="79">
        <f t="shared" si="9"/>
        <v>2949312</v>
      </c>
      <c r="M49" s="79">
        <f t="shared" si="9"/>
        <v>1049586</v>
      </c>
      <c r="N49" s="79">
        <f t="shared" si="9"/>
        <v>5737405</v>
      </c>
      <c r="O49" s="79">
        <f t="shared" si="9"/>
        <v>143732</v>
      </c>
      <c r="P49" s="79">
        <f t="shared" si="9"/>
        <v>249391</v>
      </c>
      <c r="Q49" s="79">
        <f t="shared" si="9"/>
        <v>971543</v>
      </c>
      <c r="R49" s="79">
        <f t="shared" si="9"/>
        <v>1364666</v>
      </c>
      <c r="S49" s="79">
        <f t="shared" si="9"/>
        <v>971543</v>
      </c>
      <c r="T49" s="79">
        <f t="shared" si="9"/>
        <v>-492801</v>
      </c>
      <c r="U49" s="79">
        <f t="shared" si="9"/>
        <v>2956454</v>
      </c>
      <c r="V49" s="79">
        <f t="shared" si="9"/>
        <v>3435196</v>
      </c>
      <c r="W49" s="79">
        <f t="shared" si="9"/>
        <v>23621690</v>
      </c>
      <c r="X49" s="79">
        <f t="shared" si="9"/>
        <v>26210569</v>
      </c>
      <c r="Y49" s="79">
        <f t="shared" si="9"/>
        <v>-2588879</v>
      </c>
      <c r="Z49" s="80">
        <f t="shared" si="5"/>
        <v>-9.877233111574188</v>
      </c>
      <c r="AA49" s="81">
        <f>SUM(AA41:AA48)</f>
        <v>26210569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5076997</v>
      </c>
      <c r="D51" s="66">
        <f t="shared" si="10"/>
        <v>0</v>
      </c>
      <c r="E51" s="67">
        <f t="shared" si="10"/>
        <v>6701000</v>
      </c>
      <c r="F51" s="67">
        <f t="shared" si="10"/>
        <v>2936817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2936817</v>
      </c>
      <c r="Y51" s="67">
        <f t="shared" si="10"/>
        <v>-2936817</v>
      </c>
      <c r="Z51" s="69">
        <f>+IF(X51&lt;&gt;0,+(Y51/X51)*100,0)</f>
        <v>-100</v>
      </c>
      <c r="AA51" s="68">
        <f>SUM(AA57:AA61)</f>
        <v>2936817</v>
      </c>
    </row>
    <row r="52" spans="1:27" ht="13.5">
      <c r="A52" s="84" t="s">
        <v>32</v>
      </c>
      <c r="B52" s="47"/>
      <c r="C52" s="9">
        <v>1120256</v>
      </c>
      <c r="D52" s="10"/>
      <c r="E52" s="11">
        <v>2273000</v>
      </c>
      <c r="F52" s="11">
        <v>165000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165000</v>
      </c>
      <c r="Y52" s="11">
        <v>-165000</v>
      </c>
      <c r="Z52" s="2">
        <v>-100</v>
      </c>
      <c r="AA52" s="15">
        <v>165000</v>
      </c>
    </row>
    <row r="53" spans="1:27" ht="13.5">
      <c r="A53" s="84" t="s">
        <v>33</v>
      </c>
      <c r="B53" s="47"/>
      <c r="C53" s="9">
        <v>993141</v>
      </c>
      <c r="D53" s="10"/>
      <c r="E53" s="11">
        <v>762000</v>
      </c>
      <c r="F53" s="11">
        <v>1715000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1715000</v>
      </c>
      <c r="Y53" s="11">
        <v>-1715000</v>
      </c>
      <c r="Z53" s="2">
        <v>-100</v>
      </c>
      <c r="AA53" s="15">
        <v>1715000</v>
      </c>
    </row>
    <row r="54" spans="1:27" ht="13.5">
      <c r="A54" s="84" t="s">
        <v>34</v>
      </c>
      <c r="B54" s="47"/>
      <c r="C54" s="9">
        <v>1801320</v>
      </c>
      <c r="D54" s="10"/>
      <c r="E54" s="11">
        <v>2224000</v>
      </c>
      <c r="F54" s="11">
        <v>700000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700000</v>
      </c>
      <c r="Y54" s="11">
        <v>-700000</v>
      </c>
      <c r="Z54" s="2">
        <v>-100</v>
      </c>
      <c r="AA54" s="15">
        <v>700000</v>
      </c>
    </row>
    <row r="55" spans="1:27" ht="13.5">
      <c r="A55" s="84" t="s">
        <v>35</v>
      </c>
      <c r="B55" s="47"/>
      <c r="C55" s="9">
        <v>19867</v>
      </c>
      <c r="D55" s="10"/>
      <c r="E55" s="11">
        <v>12000</v>
      </c>
      <c r="F55" s="11">
        <v>35000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35000</v>
      </c>
      <c r="Y55" s="11">
        <v>-35000</v>
      </c>
      <c r="Z55" s="2">
        <v>-100</v>
      </c>
      <c r="AA55" s="15">
        <v>35000</v>
      </c>
    </row>
    <row r="56" spans="1:27" ht="13.5">
      <c r="A56" s="84" t="s">
        <v>36</v>
      </c>
      <c r="B56" s="47"/>
      <c r="C56" s="9"/>
      <c r="D56" s="10"/>
      <c r="E56" s="11">
        <v>443000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3934584</v>
      </c>
      <c r="D57" s="50">
        <f t="shared" si="11"/>
        <v>0</v>
      </c>
      <c r="E57" s="51">
        <f t="shared" si="11"/>
        <v>5714000</v>
      </c>
      <c r="F57" s="51">
        <f t="shared" si="11"/>
        <v>2615000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2615000</v>
      </c>
      <c r="Y57" s="51">
        <f t="shared" si="11"/>
        <v>-2615000</v>
      </c>
      <c r="Z57" s="52">
        <f>+IF(X57&lt;&gt;0,+(Y57/X57)*100,0)</f>
        <v>-100</v>
      </c>
      <c r="AA57" s="53">
        <f>SUM(AA52:AA56)</f>
        <v>2615000</v>
      </c>
    </row>
    <row r="58" spans="1:27" ht="13.5">
      <c r="A58" s="86" t="s">
        <v>38</v>
      </c>
      <c r="B58" s="35"/>
      <c r="C58" s="9">
        <v>1453</v>
      </c>
      <c r="D58" s="10"/>
      <c r="E58" s="11">
        <v>71000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1140960</v>
      </c>
      <c r="D61" s="10"/>
      <c r="E61" s="11">
        <v>916000</v>
      </c>
      <c r="F61" s="11">
        <v>321817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321817</v>
      </c>
      <c r="Y61" s="11">
        <v>-321817</v>
      </c>
      <c r="Z61" s="2">
        <v>-100</v>
      </c>
      <c r="AA61" s="15">
        <v>321817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>
        <v>342016</v>
      </c>
      <c r="H65" s="11">
        <v>302393</v>
      </c>
      <c r="I65" s="11">
        <v>200914</v>
      </c>
      <c r="J65" s="11">
        <v>845323</v>
      </c>
      <c r="K65" s="11">
        <v>99926</v>
      </c>
      <c r="L65" s="11">
        <v>114769</v>
      </c>
      <c r="M65" s="11">
        <v>134945</v>
      </c>
      <c r="N65" s="11">
        <v>349640</v>
      </c>
      <c r="O65" s="11">
        <v>124925</v>
      </c>
      <c r="P65" s="11">
        <v>124925</v>
      </c>
      <c r="Q65" s="11">
        <v>124925</v>
      </c>
      <c r="R65" s="11">
        <v>374775</v>
      </c>
      <c r="S65" s="11">
        <v>124925</v>
      </c>
      <c r="T65" s="11">
        <v>124925</v>
      </c>
      <c r="U65" s="11"/>
      <c r="V65" s="11">
        <v>249850</v>
      </c>
      <c r="W65" s="11">
        <v>1819588</v>
      </c>
      <c r="X65" s="11"/>
      <c r="Y65" s="11">
        <v>1819588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>
        <v>4441000</v>
      </c>
      <c r="F66" s="14"/>
      <c r="G66" s="14">
        <v>28264</v>
      </c>
      <c r="H66" s="14">
        <v>198651</v>
      </c>
      <c r="I66" s="14">
        <v>337441</v>
      </c>
      <c r="J66" s="14">
        <v>564356</v>
      </c>
      <c r="K66" s="14">
        <v>201159</v>
      </c>
      <c r="L66" s="14">
        <v>354721</v>
      </c>
      <c r="M66" s="14">
        <v>363036</v>
      </c>
      <c r="N66" s="14">
        <v>918916</v>
      </c>
      <c r="O66" s="14">
        <v>344843</v>
      </c>
      <c r="P66" s="14">
        <v>326385</v>
      </c>
      <c r="Q66" s="14">
        <v>506007</v>
      </c>
      <c r="R66" s="14">
        <v>1177235</v>
      </c>
      <c r="S66" s="14">
        <v>506007</v>
      </c>
      <c r="T66" s="14">
        <v>195166</v>
      </c>
      <c r="U66" s="14"/>
      <c r="V66" s="14">
        <v>701173</v>
      </c>
      <c r="W66" s="14">
        <v>3361680</v>
      </c>
      <c r="X66" s="14"/>
      <c r="Y66" s="14">
        <v>3361680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447689</v>
      </c>
      <c r="H67" s="11">
        <v>255819</v>
      </c>
      <c r="I67" s="11">
        <v>171679</v>
      </c>
      <c r="J67" s="11">
        <v>875187</v>
      </c>
      <c r="K67" s="11">
        <v>218972</v>
      </c>
      <c r="L67" s="11">
        <v>246486</v>
      </c>
      <c r="M67" s="11">
        <v>359649</v>
      </c>
      <c r="N67" s="11">
        <v>825107</v>
      </c>
      <c r="O67" s="11">
        <v>368561</v>
      </c>
      <c r="P67" s="11">
        <v>408490</v>
      </c>
      <c r="Q67" s="11">
        <v>742618</v>
      </c>
      <c r="R67" s="11">
        <v>1519669</v>
      </c>
      <c r="S67" s="11">
        <v>742618</v>
      </c>
      <c r="T67" s="11">
        <v>515702</v>
      </c>
      <c r="U67" s="11"/>
      <c r="V67" s="11">
        <v>1258320</v>
      </c>
      <c r="W67" s="11">
        <v>4478283</v>
      </c>
      <c r="X67" s="11"/>
      <c r="Y67" s="11">
        <v>4478283</v>
      </c>
      <c r="Z67" s="2"/>
      <c r="AA67" s="15"/>
    </row>
    <row r="68" spans="1:27" ht="13.5">
      <c r="A68" s="86" t="s">
        <v>56</v>
      </c>
      <c r="B68" s="93"/>
      <c r="C68" s="9"/>
      <c r="D68" s="10"/>
      <c r="E68" s="11">
        <v>22519200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26960200</v>
      </c>
      <c r="F69" s="79">
        <f t="shared" si="12"/>
        <v>0</v>
      </c>
      <c r="G69" s="79">
        <f t="shared" si="12"/>
        <v>817969</v>
      </c>
      <c r="H69" s="79">
        <f t="shared" si="12"/>
        <v>756863</v>
      </c>
      <c r="I69" s="79">
        <f t="shared" si="12"/>
        <v>710034</v>
      </c>
      <c r="J69" s="79">
        <f t="shared" si="12"/>
        <v>2284866</v>
      </c>
      <c r="K69" s="79">
        <f t="shared" si="12"/>
        <v>520057</v>
      </c>
      <c r="L69" s="79">
        <f t="shared" si="12"/>
        <v>715976</v>
      </c>
      <c r="M69" s="79">
        <f t="shared" si="12"/>
        <v>857630</v>
      </c>
      <c r="N69" s="79">
        <f t="shared" si="12"/>
        <v>2093663</v>
      </c>
      <c r="O69" s="79">
        <f t="shared" si="12"/>
        <v>838329</v>
      </c>
      <c r="P69" s="79">
        <f t="shared" si="12"/>
        <v>859800</v>
      </c>
      <c r="Q69" s="79">
        <f t="shared" si="12"/>
        <v>1373550</v>
      </c>
      <c r="R69" s="79">
        <f t="shared" si="12"/>
        <v>3071679</v>
      </c>
      <c r="S69" s="79">
        <f t="shared" si="12"/>
        <v>1373550</v>
      </c>
      <c r="T69" s="79">
        <f t="shared" si="12"/>
        <v>835793</v>
      </c>
      <c r="U69" s="79">
        <f t="shared" si="12"/>
        <v>0</v>
      </c>
      <c r="V69" s="79">
        <f t="shared" si="12"/>
        <v>2209343</v>
      </c>
      <c r="W69" s="79">
        <f t="shared" si="12"/>
        <v>9659551</v>
      </c>
      <c r="X69" s="79">
        <f t="shared" si="12"/>
        <v>0</v>
      </c>
      <c r="Y69" s="79">
        <f t="shared" si="12"/>
        <v>9659551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79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87247772</v>
      </c>
      <c r="D5" s="42">
        <f t="shared" si="0"/>
        <v>0</v>
      </c>
      <c r="E5" s="43">
        <f t="shared" si="0"/>
        <v>43278958</v>
      </c>
      <c r="F5" s="43">
        <f t="shared" si="0"/>
        <v>69270483</v>
      </c>
      <c r="G5" s="43">
        <f t="shared" si="0"/>
        <v>2144801</v>
      </c>
      <c r="H5" s="43">
        <f t="shared" si="0"/>
        <v>1934177</v>
      </c>
      <c r="I5" s="43">
        <f t="shared" si="0"/>
        <v>5703392</v>
      </c>
      <c r="J5" s="43">
        <f t="shared" si="0"/>
        <v>9782370</v>
      </c>
      <c r="K5" s="43">
        <f t="shared" si="0"/>
        <v>4070558</v>
      </c>
      <c r="L5" s="43">
        <f t="shared" si="0"/>
        <v>4327974</v>
      </c>
      <c r="M5" s="43">
        <f t="shared" si="0"/>
        <v>3814007</v>
      </c>
      <c r="N5" s="43">
        <f t="shared" si="0"/>
        <v>12212539</v>
      </c>
      <c r="O5" s="43">
        <f t="shared" si="0"/>
        <v>5054897</v>
      </c>
      <c r="P5" s="43">
        <f t="shared" si="0"/>
        <v>4594602</v>
      </c>
      <c r="Q5" s="43">
        <f t="shared" si="0"/>
        <v>6405658</v>
      </c>
      <c r="R5" s="43">
        <f t="shared" si="0"/>
        <v>16055157</v>
      </c>
      <c r="S5" s="43">
        <f t="shared" si="0"/>
        <v>5451568</v>
      </c>
      <c r="T5" s="43">
        <f t="shared" si="0"/>
        <v>1536169</v>
      </c>
      <c r="U5" s="43">
        <f t="shared" si="0"/>
        <v>2936476</v>
      </c>
      <c r="V5" s="43">
        <f t="shared" si="0"/>
        <v>9924213</v>
      </c>
      <c r="W5" s="43">
        <f t="shared" si="0"/>
        <v>47974279</v>
      </c>
      <c r="X5" s="43">
        <f t="shared" si="0"/>
        <v>69270483</v>
      </c>
      <c r="Y5" s="43">
        <f t="shared" si="0"/>
        <v>-21296204</v>
      </c>
      <c r="Z5" s="44">
        <f>+IF(X5&lt;&gt;0,+(Y5/X5)*100,0)</f>
        <v>-30.74354772436046</v>
      </c>
      <c r="AA5" s="45">
        <f>SUM(AA11:AA18)</f>
        <v>69270483</v>
      </c>
    </row>
    <row r="6" spans="1:27" ht="13.5">
      <c r="A6" s="46" t="s">
        <v>32</v>
      </c>
      <c r="B6" s="47"/>
      <c r="C6" s="9">
        <v>22494207</v>
      </c>
      <c r="D6" s="10"/>
      <c r="E6" s="11">
        <v>6207495</v>
      </c>
      <c r="F6" s="11">
        <v>8582546</v>
      </c>
      <c r="G6" s="11">
        <v>906559</v>
      </c>
      <c r="H6" s="11">
        <v>217787</v>
      </c>
      <c r="I6" s="11">
        <v>465818</v>
      </c>
      <c r="J6" s="11">
        <v>1590164</v>
      </c>
      <c r="K6" s="11">
        <v>1334348</v>
      </c>
      <c r="L6" s="11">
        <v>1300653</v>
      </c>
      <c r="M6" s="11">
        <v>903238</v>
      </c>
      <c r="N6" s="11">
        <v>3538239</v>
      </c>
      <c r="O6" s="11">
        <v>52786</v>
      </c>
      <c r="P6" s="11">
        <v>626261</v>
      </c>
      <c r="Q6" s="11">
        <v>1261061</v>
      </c>
      <c r="R6" s="11">
        <v>1940108</v>
      </c>
      <c r="S6" s="11">
        <v>15594</v>
      </c>
      <c r="T6" s="11">
        <v>55177</v>
      </c>
      <c r="U6" s="11">
        <v>-1143842</v>
      </c>
      <c r="V6" s="11">
        <v>-1073071</v>
      </c>
      <c r="W6" s="11">
        <v>5995440</v>
      </c>
      <c r="X6" s="11">
        <v>8582546</v>
      </c>
      <c r="Y6" s="11">
        <v>-2587106</v>
      </c>
      <c r="Z6" s="2">
        <v>-30.14</v>
      </c>
      <c r="AA6" s="15">
        <v>8582546</v>
      </c>
    </row>
    <row r="7" spans="1:27" ht="13.5">
      <c r="A7" s="46" t="s">
        <v>33</v>
      </c>
      <c r="B7" s="47"/>
      <c r="C7" s="9">
        <v>13558504</v>
      </c>
      <c r="D7" s="10"/>
      <c r="E7" s="11">
        <v>5428743</v>
      </c>
      <c r="F7" s="11">
        <v>8970686</v>
      </c>
      <c r="G7" s="11"/>
      <c r="H7" s="11">
        <v>1154096</v>
      </c>
      <c r="I7" s="11"/>
      <c r="J7" s="11">
        <v>1154096</v>
      </c>
      <c r="K7" s="11">
        <v>225596</v>
      </c>
      <c r="L7" s="11"/>
      <c r="M7" s="11">
        <v>1264677</v>
      </c>
      <c r="N7" s="11">
        <v>1490273</v>
      </c>
      <c r="O7" s="11"/>
      <c r="P7" s="11">
        <v>-257849</v>
      </c>
      <c r="Q7" s="11">
        <v>1534425</v>
      </c>
      <c r="R7" s="11">
        <v>1276576</v>
      </c>
      <c r="S7" s="11">
        <v>1687643</v>
      </c>
      <c r="T7" s="11">
        <v>851772</v>
      </c>
      <c r="U7" s="11">
        <v>682073</v>
      </c>
      <c r="V7" s="11">
        <v>3221488</v>
      </c>
      <c r="W7" s="11">
        <v>7142433</v>
      </c>
      <c r="X7" s="11">
        <v>8970686</v>
      </c>
      <c r="Y7" s="11">
        <v>-1828253</v>
      </c>
      <c r="Z7" s="2">
        <v>-20.38</v>
      </c>
      <c r="AA7" s="15">
        <v>8970686</v>
      </c>
    </row>
    <row r="8" spans="1:27" ht="13.5">
      <c r="A8" s="46" t="s">
        <v>34</v>
      </c>
      <c r="B8" s="47"/>
      <c r="C8" s="9">
        <v>25158002</v>
      </c>
      <c r="D8" s="10"/>
      <c r="E8" s="11">
        <v>14775766</v>
      </c>
      <c r="F8" s="11">
        <v>34249130</v>
      </c>
      <c r="G8" s="11">
        <v>1063364</v>
      </c>
      <c r="H8" s="11">
        <v>494999</v>
      </c>
      <c r="I8" s="11">
        <v>2672705</v>
      </c>
      <c r="J8" s="11">
        <v>4231068</v>
      </c>
      <c r="K8" s="11">
        <v>2246551</v>
      </c>
      <c r="L8" s="11">
        <v>2159961</v>
      </c>
      <c r="M8" s="11"/>
      <c r="N8" s="11">
        <v>4406512</v>
      </c>
      <c r="O8" s="11">
        <v>4162726</v>
      </c>
      <c r="P8" s="11">
        <v>2893581</v>
      </c>
      <c r="Q8" s="11">
        <v>538447</v>
      </c>
      <c r="R8" s="11">
        <v>7594754</v>
      </c>
      <c r="S8" s="11">
        <v>2801577</v>
      </c>
      <c r="T8" s="11">
        <v>14488</v>
      </c>
      <c r="U8" s="11">
        <v>2887597</v>
      </c>
      <c r="V8" s="11">
        <v>5703662</v>
      </c>
      <c r="W8" s="11">
        <v>21935996</v>
      </c>
      <c r="X8" s="11">
        <v>34249130</v>
      </c>
      <c r="Y8" s="11">
        <v>-12313134</v>
      </c>
      <c r="Z8" s="2">
        <v>-35.95</v>
      </c>
      <c r="AA8" s="15">
        <v>34249130</v>
      </c>
    </row>
    <row r="9" spans="1:27" ht="13.5">
      <c r="A9" s="46" t="s">
        <v>35</v>
      </c>
      <c r="B9" s="47"/>
      <c r="C9" s="9">
        <v>9246517</v>
      </c>
      <c r="D9" s="10"/>
      <c r="E9" s="11">
        <v>5789737</v>
      </c>
      <c r="F9" s="11">
        <v>7702448</v>
      </c>
      <c r="G9" s="11"/>
      <c r="H9" s="11"/>
      <c r="I9" s="11">
        <v>1607197</v>
      </c>
      <c r="J9" s="11">
        <v>1607197</v>
      </c>
      <c r="K9" s="11"/>
      <c r="L9" s="11">
        <v>814311</v>
      </c>
      <c r="M9" s="11">
        <v>1072433</v>
      </c>
      <c r="N9" s="11">
        <v>1886744</v>
      </c>
      <c r="O9" s="11"/>
      <c r="P9" s="11">
        <v>1016435</v>
      </c>
      <c r="Q9" s="11">
        <v>938950</v>
      </c>
      <c r="R9" s="11">
        <v>1955385</v>
      </c>
      <c r="S9" s="11">
        <v>871356</v>
      </c>
      <c r="T9" s="11">
        <v>229473</v>
      </c>
      <c r="U9" s="11">
        <v>338265</v>
      </c>
      <c r="V9" s="11">
        <v>1439094</v>
      </c>
      <c r="W9" s="11">
        <v>6888420</v>
      </c>
      <c r="X9" s="11">
        <v>7702448</v>
      </c>
      <c r="Y9" s="11">
        <v>-814028</v>
      </c>
      <c r="Z9" s="2">
        <v>-10.57</v>
      </c>
      <c r="AA9" s="15">
        <v>7702448</v>
      </c>
    </row>
    <row r="10" spans="1:27" ht="13.5">
      <c r="A10" s="46" t="s">
        <v>36</v>
      </c>
      <c r="B10" s="47"/>
      <c r="C10" s="9">
        <v>20391</v>
      </c>
      <c r="D10" s="10"/>
      <c r="E10" s="11"/>
      <c r="F10" s="11">
        <v>482827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>
        <v>104434</v>
      </c>
      <c r="R10" s="11">
        <v>104434</v>
      </c>
      <c r="S10" s="11"/>
      <c r="T10" s="11"/>
      <c r="U10" s="11">
        <v>99556</v>
      </c>
      <c r="V10" s="11">
        <v>99556</v>
      </c>
      <c r="W10" s="11">
        <v>203990</v>
      </c>
      <c r="X10" s="11">
        <v>482827</v>
      </c>
      <c r="Y10" s="11">
        <v>-278837</v>
      </c>
      <c r="Z10" s="2">
        <v>-57.75</v>
      </c>
      <c r="AA10" s="15">
        <v>482827</v>
      </c>
    </row>
    <row r="11" spans="1:27" ht="13.5">
      <c r="A11" s="48" t="s">
        <v>37</v>
      </c>
      <c r="B11" s="47"/>
      <c r="C11" s="49">
        <f aca="true" t="shared" si="1" ref="C11:Y11">SUM(C6:C10)</f>
        <v>70477621</v>
      </c>
      <c r="D11" s="50">
        <f t="shared" si="1"/>
        <v>0</v>
      </c>
      <c r="E11" s="51">
        <f t="shared" si="1"/>
        <v>32201741</v>
      </c>
      <c r="F11" s="51">
        <f t="shared" si="1"/>
        <v>59987637</v>
      </c>
      <c r="G11" s="51">
        <f t="shared" si="1"/>
        <v>1969923</v>
      </c>
      <c r="H11" s="51">
        <f t="shared" si="1"/>
        <v>1866882</v>
      </c>
      <c r="I11" s="51">
        <f t="shared" si="1"/>
        <v>4745720</v>
      </c>
      <c r="J11" s="51">
        <f t="shared" si="1"/>
        <v>8582525</v>
      </c>
      <c r="K11" s="51">
        <f t="shared" si="1"/>
        <v>3806495</v>
      </c>
      <c r="L11" s="51">
        <f t="shared" si="1"/>
        <v>4274925</v>
      </c>
      <c r="M11" s="51">
        <f t="shared" si="1"/>
        <v>3240348</v>
      </c>
      <c r="N11" s="51">
        <f t="shared" si="1"/>
        <v>11321768</v>
      </c>
      <c r="O11" s="51">
        <f t="shared" si="1"/>
        <v>4215512</v>
      </c>
      <c r="P11" s="51">
        <f t="shared" si="1"/>
        <v>4278428</v>
      </c>
      <c r="Q11" s="51">
        <f t="shared" si="1"/>
        <v>4377317</v>
      </c>
      <c r="R11" s="51">
        <f t="shared" si="1"/>
        <v>12871257</v>
      </c>
      <c r="S11" s="51">
        <f t="shared" si="1"/>
        <v>5376170</v>
      </c>
      <c r="T11" s="51">
        <f t="shared" si="1"/>
        <v>1150910</v>
      </c>
      <c r="U11" s="51">
        <f t="shared" si="1"/>
        <v>2863649</v>
      </c>
      <c r="V11" s="51">
        <f t="shared" si="1"/>
        <v>9390729</v>
      </c>
      <c r="W11" s="51">
        <f t="shared" si="1"/>
        <v>42166279</v>
      </c>
      <c r="X11" s="51">
        <f t="shared" si="1"/>
        <v>59987637</v>
      </c>
      <c r="Y11" s="51">
        <f t="shared" si="1"/>
        <v>-17821358</v>
      </c>
      <c r="Z11" s="52">
        <f>+IF(X11&lt;&gt;0,+(Y11/X11)*100,0)</f>
        <v>-29.708384746010246</v>
      </c>
      <c r="AA11" s="53">
        <f>SUM(AA6:AA10)</f>
        <v>59987637</v>
      </c>
    </row>
    <row r="12" spans="1:27" ht="13.5">
      <c r="A12" s="54" t="s">
        <v>38</v>
      </c>
      <c r="B12" s="35"/>
      <c r="C12" s="9">
        <v>10471263</v>
      </c>
      <c r="D12" s="10"/>
      <c r="E12" s="11">
        <v>9450901</v>
      </c>
      <c r="F12" s="11">
        <v>4012752</v>
      </c>
      <c r="G12" s="11">
        <v>175103</v>
      </c>
      <c r="H12" s="11">
        <v>51965</v>
      </c>
      <c r="I12" s="11">
        <v>922371</v>
      </c>
      <c r="J12" s="11">
        <v>1149439</v>
      </c>
      <c r="K12" s="11">
        <v>56119</v>
      </c>
      <c r="L12" s="11">
        <v>40496</v>
      </c>
      <c r="M12" s="11">
        <v>558029</v>
      </c>
      <c r="N12" s="11">
        <v>654644</v>
      </c>
      <c r="O12" s="11">
        <v>810504</v>
      </c>
      <c r="P12" s="11">
        <v>268141</v>
      </c>
      <c r="Q12" s="11">
        <v>982889</v>
      </c>
      <c r="R12" s="11">
        <v>2061534</v>
      </c>
      <c r="S12" s="11"/>
      <c r="T12" s="11">
        <v>99645</v>
      </c>
      <c r="U12" s="11">
        <v>13158</v>
      </c>
      <c r="V12" s="11">
        <v>112803</v>
      </c>
      <c r="W12" s="11">
        <v>3978420</v>
      </c>
      <c r="X12" s="11">
        <v>4012752</v>
      </c>
      <c r="Y12" s="11">
        <v>-34332</v>
      </c>
      <c r="Z12" s="2">
        <v>-0.86</v>
      </c>
      <c r="AA12" s="15">
        <v>4012752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6268888</v>
      </c>
      <c r="D15" s="10"/>
      <c r="E15" s="11">
        <v>1626316</v>
      </c>
      <c r="F15" s="11">
        <v>5270094</v>
      </c>
      <c r="G15" s="11">
        <v>-225</v>
      </c>
      <c r="H15" s="11">
        <v>15330</v>
      </c>
      <c r="I15" s="11">
        <v>35301</v>
      </c>
      <c r="J15" s="11">
        <v>50406</v>
      </c>
      <c r="K15" s="11">
        <v>207944</v>
      </c>
      <c r="L15" s="11">
        <v>12553</v>
      </c>
      <c r="M15" s="11">
        <v>15630</v>
      </c>
      <c r="N15" s="11">
        <v>236127</v>
      </c>
      <c r="O15" s="11">
        <v>28881</v>
      </c>
      <c r="P15" s="11">
        <v>48033</v>
      </c>
      <c r="Q15" s="11">
        <v>1045452</v>
      </c>
      <c r="R15" s="11">
        <v>1122366</v>
      </c>
      <c r="S15" s="11">
        <v>75398</v>
      </c>
      <c r="T15" s="11">
        <v>285614</v>
      </c>
      <c r="U15" s="11">
        <v>59669</v>
      </c>
      <c r="V15" s="11">
        <v>420681</v>
      </c>
      <c r="W15" s="11">
        <v>1829580</v>
      </c>
      <c r="X15" s="11">
        <v>5270094</v>
      </c>
      <c r="Y15" s="11">
        <v>-3440514</v>
      </c>
      <c r="Z15" s="2">
        <v>-65.28</v>
      </c>
      <c r="AA15" s="15">
        <v>5270094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30000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7749308</v>
      </c>
      <c r="D20" s="59">
        <f t="shared" si="2"/>
        <v>0</v>
      </c>
      <c r="E20" s="60">
        <f t="shared" si="2"/>
        <v>400000</v>
      </c>
      <c r="F20" s="60">
        <f t="shared" si="2"/>
        <v>461480</v>
      </c>
      <c r="G20" s="60">
        <f t="shared" si="2"/>
        <v>0</v>
      </c>
      <c r="H20" s="60">
        <f t="shared" si="2"/>
        <v>0</v>
      </c>
      <c r="I20" s="60">
        <f t="shared" si="2"/>
        <v>98982</v>
      </c>
      <c r="J20" s="60">
        <f t="shared" si="2"/>
        <v>98982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327416</v>
      </c>
      <c r="V20" s="60">
        <f t="shared" si="2"/>
        <v>327416</v>
      </c>
      <c r="W20" s="60">
        <f t="shared" si="2"/>
        <v>426398</v>
      </c>
      <c r="X20" s="60">
        <f t="shared" si="2"/>
        <v>461480</v>
      </c>
      <c r="Y20" s="60">
        <f t="shared" si="2"/>
        <v>-35082</v>
      </c>
      <c r="Z20" s="61">
        <f>+IF(X20&lt;&gt;0,+(Y20/X20)*100,0)</f>
        <v>-7.602062927970876</v>
      </c>
      <c r="AA20" s="62">
        <f>SUM(AA26:AA33)</f>
        <v>461480</v>
      </c>
    </row>
    <row r="21" spans="1:27" ht="13.5">
      <c r="A21" s="46" t="s">
        <v>32</v>
      </c>
      <c r="B21" s="47"/>
      <c r="C21" s="9">
        <v>5865698</v>
      </c>
      <c r="D21" s="10"/>
      <c r="E21" s="11"/>
      <c r="F21" s="11">
        <v>98983</v>
      </c>
      <c r="G21" s="11"/>
      <c r="H21" s="11"/>
      <c r="I21" s="11">
        <v>98982</v>
      </c>
      <c r="J21" s="11">
        <v>98982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98982</v>
      </c>
      <c r="X21" s="11">
        <v>98983</v>
      </c>
      <c r="Y21" s="11">
        <v>-1</v>
      </c>
      <c r="Z21" s="2"/>
      <c r="AA21" s="15">
        <v>98983</v>
      </c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>
        <v>292796</v>
      </c>
      <c r="D23" s="10"/>
      <c r="E23" s="11">
        <v>400000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>
        <v>249146</v>
      </c>
      <c r="D24" s="10"/>
      <c r="E24" s="11"/>
      <c r="F24" s="11">
        <v>356527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>
        <v>281746</v>
      </c>
      <c r="V24" s="11">
        <v>281746</v>
      </c>
      <c r="W24" s="11">
        <v>281746</v>
      </c>
      <c r="X24" s="11">
        <v>356527</v>
      </c>
      <c r="Y24" s="11">
        <v>-74781</v>
      </c>
      <c r="Z24" s="2">
        <v>-20.97</v>
      </c>
      <c r="AA24" s="15">
        <v>356527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6407640</v>
      </c>
      <c r="D26" s="50">
        <f t="shared" si="3"/>
        <v>0</v>
      </c>
      <c r="E26" s="51">
        <f t="shared" si="3"/>
        <v>400000</v>
      </c>
      <c r="F26" s="51">
        <f t="shared" si="3"/>
        <v>455510</v>
      </c>
      <c r="G26" s="51">
        <f t="shared" si="3"/>
        <v>0</v>
      </c>
      <c r="H26" s="51">
        <f t="shared" si="3"/>
        <v>0</v>
      </c>
      <c r="I26" s="51">
        <f t="shared" si="3"/>
        <v>98982</v>
      </c>
      <c r="J26" s="51">
        <f t="shared" si="3"/>
        <v>98982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281746</v>
      </c>
      <c r="V26" s="51">
        <f t="shared" si="3"/>
        <v>281746</v>
      </c>
      <c r="W26" s="51">
        <f t="shared" si="3"/>
        <v>380728</v>
      </c>
      <c r="X26" s="51">
        <f t="shared" si="3"/>
        <v>455510</v>
      </c>
      <c r="Y26" s="51">
        <f t="shared" si="3"/>
        <v>-74782</v>
      </c>
      <c r="Z26" s="52">
        <f>+IF(X26&lt;&gt;0,+(Y26/X26)*100,0)</f>
        <v>-16.417202695879343</v>
      </c>
      <c r="AA26" s="53">
        <f>SUM(AA21:AA25)</f>
        <v>455510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1341668</v>
      </c>
      <c r="D30" s="10"/>
      <c r="E30" s="11"/>
      <c r="F30" s="11">
        <v>5970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>
        <v>45670</v>
      </c>
      <c r="V30" s="11">
        <v>45670</v>
      </c>
      <c r="W30" s="11">
        <v>45670</v>
      </c>
      <c r="X30" s="11">
        <v>5970</v>
      </c>
      <c r="Y30" s="11">
        <v>39700</v>
      </c>
      <c r="Z30" s="2">
        <v>664.99</v>
      </c>
      <c r="AA30" s="15">
        <v>5970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28359905</v>
      </c>
      <c r="D36" s="10">
        <f t="shared" si="4"/>
        <v>0</v>
      </c>
      <c r="E36" s="11">
        <f t="shared" si="4"/>
        <v>6207495</v>
      </c>
      <c r="F36" s="11">
        <f t="shared" si="4"/>
        <v>8681529</v>
      </c>
      <c r="G36" s="11">
        <f t="shared" si="4"/>
        <v>906559</v>
      </c>
      <c r="H36" s="11">
        <f t="shared" si="4"/>
        <v>217787</v>
      </c>
      <c r="I36" s="11">
        <f t="shared" si="4"/>
        <v>564800</v>
      </c>
      <c r="J36" s="11">
        <f t="shared" si="4"/>
        <v>1689146</v>
      </c>
      <c r="K36" s="11">
        <f t="shared" si="4"/>
        <v>1334348</v>
      </c>
      <c r="L36" s="11">
        <f t="shared" si="4"/>
        <v>1300653</v>
      </c>
      <c r="M36" s="11">
        <f t="shared" si="4"/>
        <v>903238</v>
      </c>
      <c r="N36" s="11">
        <f t="shared" si="4"/>
        <v>3538239</v>
      </c>
      <c r="O36" s="11">
        <f t="shared" si="4"/>
        <v>52786</v>
      </c>
      <c r="P36" s="11">
        <f t="shared" si="4"/>
        <v>626261</v>
      </c>
      <c r="Q36" s="11">
        <f t="shared" si="4"/>
        <v>1261061</v>
      </c>
      <c r="R36" s="11">
        <f t="shared" si="4"/>
        <v>1940108</v>
      </c>
      <c r="S36" s="11">
        <f t="shared" si="4"/>
        <v>15594</v>
      </c>
      <c r="T36" s="11">
        <f t="shared" si="4"/>
        <v>55177</v>
      </c>
      <c r="U36" s="11">
        <f t="shared" si="4"/>
        <v>-1143842</v>
      </c>
      <c r="V36" s="11">
        <f t="shared" si="4"/>
        <v>-1073071</v>
      </c>
      <c r="W36" s="11">
        <f t="shared" si="4"/>
        <v>6094422</v>
      </c>
      <c r="X36" s="11">
        <f t="shared" si="4"/>
        <v>8681529</v>
      </c>
      <c r="Y36" s="11">
        <f t="shared" si="4"/>
        <v>-2587107</v>
      </c>
      <c r="Z36" s="2">
        <f aca="true" t="shared" si="5" ref="Z36:Z49">+IF(X36&lt;&gt;0,+(Y36/X36)*100,0)</f>
        <v>-29.800130829488676</v>
      </c>
      <c r="AA36" s="15">
        <f>AA6+AA21</f>
        <v>8681529</v>
      </c>
    </row>
    <row r="37" spans="1:27" ht="13.5">
      <c r="A37" s="46" t="s">
        <v>33</v>
      </c>
      <c r="B37" s="47"/>
      <c r="C37" s="9">
        <f t="shared" si="4"/>
        <v>13558504</v>
      </c>
      <c r="D37" s="10">
        <f t="shared" si="4"/>
        <v>0</v>
      </c>
      <c r="E37" s="11">
        <f t="shared" si="4"/>
        <v>5428743</v>
      </c>
      <c r="F37" s="11">
        <f t="shared" si="4"/>
        <v>8970686</v>
      </c>
      <c r="G37" s="11">
        <f t="shared" si="4"/>
        <v>0</v>
      </c>
      <c r="H37" s="11">
        <f t="shared" si="4"/>
        <v>1154096</v>
      </c>
      <c r="I37" s="11">
        <f t="shared" si="4"/>
        <v>0</v>
      </c>
      <c r="J37" s="11">
        <f t="shared" si="4"/>
        <v>1154096</v>
      </c>
      <c r="K37" s="11">
        <f t="shared" si="4"/>
        <v>225596</v>
      </c>
      <c r="L37" s="11">
        <f t="shared" si="4"/>
        <v>0</v>
      </c>
      <c r="M37" s="11">
        <f t="shared" si="4"/>
        <v>1264677</v>
      </c>
      <c r="N37" s="11">
        <f t="shared" si="4"/>
        <v>1490273</v>
      </c>
      <c r="O37" s="11">
        <f t="shared" si="4"/>
        <v>0</v>
      </c>
      <c r="P37" s="11">
        <f t="shared" si="4"/>
        <v>-257849</v>
      </c>
      <c r="Q37" s="11">
        <f t="shared" si="4"/>
        <v>1534425</v>
      </c>
      <c r="R37" s="11">
        <f t="shared" si="4"/>
        <v>1276576</v>
      </c>
      <c r="S37" s="11">
        <f t="shared" si="4"/>
        <v>1687643</v>
      </c>
      <c r="T37" s="11">
        <f t="shared" si="4"/>
        <v>851772</v>
      </c>
      <c r="U37" s="11">
        <f t="shared" si="4"/>
        <v>682073</v>
      </c>
      <c r="V37" s="11">
        <f t="shared" si="4"/>
        <v>3221488</v>
      </c>
      <c r="W37" s="11">
        <f t="shared" si="4"/>
        <v>7142433</v>
      </c>
      <c r="X37" s="11">
        <f t="shared" si="4"/>
        <v>8970686</v>
      </c>
      <c r="Y37" s="11">
        <f t="shared" si="4"/>
        <v>-1828253</v>
      </c>
      <c r="Z37" s="2">
        <f t="shared" si="5"/>
        <v>-20.380303134007814</v>
      </c>
      <c r="AA37" s="15">
        <f>AA7+AA22</f>
        <v>8970686</v>
      </c>
    </row>
    <row r="38" spans="1:27" ht="13.5">
      <c r="A38" s="46" t="s">
        <v>34</v>
      </c>
      <c r="B38" s="47"/>
      <c r="C38" s="9">
        <f t="shared" si="4"/>
        <v>25450798</v>
      </c>
      <c r="D38" s="10">
        <f t="shared" si="4"/>
        <v>0</v>
      </c>
      <c r="E38" s="11">
        <f t="shared" si="4"/>
        <v>15175766</v>
      </c>
      <c r="F38" s="11">
        <f t="shared" si="4"/>
        <v>34249130</v>
      </c>
      <c r="G38" s="11">
        <f t="shared" si="4"/>
        <v>1063364</v>
      </c>
      <c r="H38" s="11">
        <f t="shared" si="4"/>
        <v>494999</v>
      </c>
      <c r="I38" s="11">
        <f t="shared" si="4"/>
        <v>2672705</v>
      </c>
      <c r="J38" s="11">
        <f t="shared" si="4"/>
        <v>4231068</v>
      </c>
      <c r="K38" s="11">
        <f t="shared" si="4"/>
        <v>2246551</v>
      </c>
      <c r="L38" s="11">
        <f t="shared" si="4"/>
        <v>2159961</v>
      </c>
      <c r="M38" s="11">
        <f t="shared" si="4"/>
        <v>0</v>
      </c>
      <c r="N38" s="11">
        <f t="shared" si="4"/>
        <v>4406512</v>
      </c>
      <c r="O38" s="11">
        <f t="shared" si="4"/>
        <v>4162726</v>
      </c>
      <c r="P38" s="11">
        <f t="shared" si="4"/>
        <v>2893581</v>
      </c>
      <c r="Q38" s="11">
        <f t="shared" si="4"/>
        <v>538447</v>
      </c>
      <c r="R38" s="11">
        <f t="shared" si="4"/>
        <v>7594754</v>
      </c>
      <c r="S38" s="11">
        <f t="shared" si="4"/>
        <v>2801577</v>
      </c>
      <c r="T38" s="11">
        <f t="shared" si="4"/>
        <v>14488</v>
      </c>
      <c r="U38" s="11">
        <f t="shared" si="4"/>
        <v>2887597</v>
      </c>
      <c r="V38" s="11">
        <f t="shared" si="4"/>
        <v>5703662</v>
      </c>
      <c r="W38" s="11">
        <f t="shared" si="4"/>
        <v>21935996</v>
      </c>
      <c r="X38" s="11">
        <f t="shared" si="4"/>
        <v>34249130</v>
      </c>
      <c r="Y38" s="11">
        <f t="shared" si="4"/>
        <v>-12313134</v>
      </c>
      <c r="Z38" s="2">
        <f t="shared" si="5"/>
        <v>-35.951669429267255</v>
      </c>
      <c r="AA38" s="15">
        <f>AA8+AA23</f>
        <v>34249130</v>
      </c>
    </row>
    <row r="39" spans="1:27" ht="13.5">
      <c r="A39" s="46" t="s">
        <v>35</v>
      </c>
      <c r="B39" s="47"/>
      <c r="C39" s="9">
        <f t="shared" si="4"/>
        <v>9495663</v>
      </c>
      <c r="D39" s="10">
        <f t="shared" si="4"/>
        <v>0</v>
      </c>
      <c r="E39" s="11">
        <f t="shared" si="4"/>
        <v>5789737</v>
      </c>
      <c r="F39" s="11">
        <f t="shared" si="4"/>
        <v>8058975</v>
      </c>
      <c r="G39" s="11">
        <f t="shared" si="4"/>
        <v>0</v>
      </c>
      <c r="H39" s="11">
        <f t="shared" si="4"/>
        <v>0</v>
      </c>
      <c r="I39" s="11">
        <f t="shared" si="4"/>
        <v>1607197</v>
      </c>
      <c r="J39" s="11">
        <f t="shared" si="4"/>
        <v>1607197</v>
      </c>
      <c r="K39" s="11">
        <f t="shared" si="4"/>
        <v>0</v>
      </c>
      <c r="L39" s="11">
        <f t="shared" si="4"/>
        <v>814311</v>
      </c>
      <c r="M39" s="11">
        <f t="shared" si="4"/>
        <v>1072433</v>
      </c>
      <c r="N39" s="11">
        <f t="shared" si="4"/>
        <v>1886744</v>
      </c>
      <c r="O39" s="11">
        <f t="shared" si="4"/>
        <v>0</v>
      </c>
      <c r="P39" s="11">
        <f t="shared" si="4"/>
        <v>1016435</v>
      </c>
      <c r="Q39" s="11">
        <f t="shared" si="4"/>
        <v>938950</v>
      </c>
      <c r="R39" s="11">
        <f t="shared" si="4"/>
        <v>1955385</v>
      </c>
      <c r="S39" s="11">
        <f t="shared" si="4"/>
        <v>871356</v>
      </c>
      <c r="T39" s="11">
        <f t="shared" si="4"/>
        <v>229473</v>
      </c>
      <c r="U39" s="11">
        <f t="shared" si="4"/>
        <v>620011</v>
      </c>
      <c r="V39" s="11">
        <f t="shared" si="4"/>
        <v>1720840</v>
      </c>
      <c r="W39" s="11">
        <f t="shared" si="4"/>
        <v>7170166</v>
      </c>
      <c r="X39" s="11">
        <f t="shared" si="4"/>
        <v>8058975</v>
      </c>
      <c r="Y39" s="11">
        <f t="shared" si="4"/>
        <v>-888809</v>
      </c>
      <c r="Z39" s="2">
        <f t="shared" si="5"/>
        <v>-11.028809495004017</v>
      </c>
      <c r="AA39" s="15">
        <f>AA9+AA24</f>
        <v>8058975</v>
      </c>
    </row>
    <row r="40" spans="1:27" ht="13.5">
      <c r="A40" s="46" t="s">
        <v>36</v>
      </c>
      <c r="B40" s="47"/>
      <c r="C40" s="9">
        <f t="shared" si="4"/>
        <v>20391</v>
      </c>
      <c r="D40" s="10">
        <f t="shared" si="4"/>
        <v>0</v>
      </c>
      <c r="E40" s="11">
        <f t="shared" si="4"/>
        <v>0</v>
      </c>
      <c r="F40" s="11">
        <f t="shared" si="4"/>
        <v>482827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104434</v>
      </c>
      <c r="R40" s="11">
        <f t="shared" si="4"/>
        <v>104434</v>
      </c>
      <c r="S40" s="11">
        <f t="shared" si="4"/>
        <v>0</v>
      </c>
      <c r="T40" s="11">
        <f t="shared" si="4"/>
        <v>0</v>
      </c>
      <c r="U40" s="11">
        <f t="shared" si="4"/>
        <v>99556</v>
      </c>
      <c r="V40" s="11">
        <f t="shared" si="4"/>
        <v>99556</v>
      </c>
      <c r="W40" s="11">
        <f t="shared" si="4"/>
        <v>203990</v>
      </c>
      <c r="X40" s="11">
        <f t="shared" si="4"/>
        <v>482827</v>
      </c>
      <c r="Y40" s="11">
        <f t="shared" si="4"/>
        <v>-278837</v>
      </c>
      <c r="Z40" s="2">
        <f t="shared" si="5"/>
        <v>-57.75091285284377</v>
      </c>
      <c r="AA40" s="15">
        <f>AA10+AA25</f>
        <v>482827</v>
      </c>
    </row>
    <row r="41" spans="1:27" ht="13.5">
      <c r="A41" s="48" t="s">
        <v>37</v>
      </c>
      <c r="B41" s="47"/>
      <c r="C41" s="49">
        <f aca="true" t="shared" si="6" ref="C41:Y41">SUM(C36:C40)</f>
        <v>76885261</v>
      </c>
      <c r="D41" s="50">
        <f t="shared" si="6"/>
        <v>0</v>
      </c>
      <c r="E41" s="51">
        <f t="shared" si="6"/>
        <v>32601741</v>
      </c>
      <c r="F41" s="51">
        <f t="shared" si="6"/>
        <v>60443147</v>
      </c>
      <c r="G41" s="51">
        <f t="shared" si="6"/>
        <v>1969923</v>
      </c>
      <c r="H41" s="51">
        <f t="shared" si="6"/>
        <v>1866882</v>
      </c>
      <c r="I41" s="51">
        <f t="shared" si="6"/>
        <v>4844702</v>
      </c>
      <c r="J41" s="51">
        <f t="shared" si="6"/>
        <v>8681507</v>
      </c>
      <c r="K41" s="51">
        <f t="shared" si="6"/>
        <v>3806495</v>
      </c>
      <c r="L41" s="51">
        <f t="shared" si="6"/>
        <v>4274925</v>
      </c>
      <c r="M41" s="51">
        <f t="shared" si="6"/>
        <v>3240348</v>
      </c>
      <c r="N41" s="51">
        <f t="shared" si="6"/>
        <v>11321768</v>
      </c>
      <c r="O41" s="51">
        <f t="shared" si="6"/>
        <v>4215512</v>
      </c>
      <c r="P41" s="51">
        <f t="shared" si="6"/>
        <v>4278428</v>
      </c>
      <c r="Q41" s="51">
        <f t="shared" si="6"/>
        <v>4377317</v>
      </c>
      <c r="R41" s="51">
        <f t="shared" si="6"/>
        <v>12871257</v>
      </c>
      <c r="S41" s="51">
        <f t="shared" si="6"/>
        <v>5376170</v>
      </c>
      <c r="T41" s="51">
        <f t="shared" si="6"/>
        <v>1150910</v>
      </c>
      <c r="U41" s="51">
        <f t="shared" si="6"/>
        <v>3145395</v>
      </c>
      <c r="V41" s="51">
        <f t="shared" si="6"/>
        <v>9672475</v>
      </c>
      <c r="W41" s="51">
        <f t="shared" si="6"/>
        <v>42547007</v>
      </c>
      <c r="X41" s="51">
        <f t="shared" si="6"/>
        <v>60443147</v>
      </c>
      <c r="Y41" s="51">
        <f t="shared" si="6"/>
        <v>-17896140</v>
      </c>
      <c r="Z41" s="52">
        <f t="shared" si="5"/>
        <v>-29.60822010144508</v>
      </c>
      <c r="AA41" s="53">
        <f>SUM(AA36:AA40)</f>
        <v>60443147</v>
      </c>
    </row>
    <row r="42" spans="1:27" ht="13.5">
      <c r="A42" s="54" t="s">
        <v>38</v>
      </c>
      <c r="B42" s="35"/>
      <c r="C42" s="65">
        <f aca="true" t="shared" si="7" ref="C42:Y48">C12+C27</f>
        <v>10471263</v>
      </c>
      <c r="D42" s="66">
        <f t="shared" si="7"/>
        <v>0</v>
      </c>
      <c r="E42" s="67">
        <f t="shared" si="7"/>
        <v>9450901</v>
      </c>
      <c r="F42" s="67">
        <f t="shared" si="7"/>
        <v>4012752</v>
      </c>
      <c r="G42" s="67">
        <f t="shared" si="7"/>
        <v>175103</v>
      </c>
      <c r="H42" s="67">
        <f t="shared" si="7"/>
        <v>51965</v>
      </c>
      <c r="I42" s="67">
        <f t="shared" si="7"/>
        <v>922371</v>
      </c>
      <c r="J42" s="67">
        <f t="shared" si="7"/>
        <v>1149439</v>
      </c>
      <c r="K42" s="67">
        <f t="shared" si="7"/>
        <v>56119</v>
      </c>
      <c r="L42" s="67">
        <f t="shared" si="7"/>
        <v>40496</v>
      </c>
      <c r="M42" s="67">
        <f t="shared" si="7"/>
        <v>558029</v>
      </c>
      <c r="N42" s="67">
        <f t="shared" si="7"/>
        <v>654644</v>
      </c>
      <c r="O42" s="67">
        <f t="shared" si="7"/>
        <v>810504</v>
      </c>
      <c r="P42" s="67">
        <f t="shared" si="7"/>
        <v>268141</v>
      </c>
      <c r="Q42" s="67">
        <f t="shared" si="7"/>
        <v>982889</v>
      </c>
      <c r="R42" s="67">
        <f t="shared" si="7"/>
        <v>2061534</v>
      </c>
      <c r="S42" s="67">
        <f t="shared" si="7"/>
        <v>0</v>
      </c>
      <c r="T42" s="67">
        <f t="shared" si="7"/>
        <v>99645</v>
      </c>
      <c r="U42" s="67">
        <f t="shared" si="7"/>
        <v>13158</v>
      </c>
      <c r="V42" s="67">
        <f t="shared" si="7"/>
        <v>112803</v>
      </c>
      <c r="W42" s="67">
        <f t="shared" si="7"/>
        <v>3978420</v>
      </c>
      <c r="X42" s="67">
        <f t="shared" si="7"/>
        <v>4012752</v>
      </c>
      <c r="Y42" s="67">
        <f t="shared" si="7"/>
        <v>-34332</v>
      </c>
      <c r="Z42" s="69">
        <f t="shared" si="5"/>
        <v>-0.8555724350769746</v>
      </c>
      <c r="AA42" s="68">
        <f aca="true" t="shared" si="8" ref="AA42:AA48">AA12+AA27</f>
        <v>4012752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7610556</v>
      </c>
      <c r="D45" s="66">
        <f t="shared" si="7"/>
        <v>0</v>
      </c>
      <c r="E45" s="67">
        <f t="shared" si="7"/>
        <v>1626316</v>
      </c>
      <c r="F45" s="67">
        <f t="shared" si="7"/>
        <v>5276064</v>
      </c>
      <c r="G45" s="67">
        <f t="shared" si="7"/>
        <v>-225</v>
      </c>
      <c r="H45" s="67">
        <f t="shared" si="7"/>
        <v>15330</v>
      </c>
      <c r="I45" s="67">
        <f t="shared" si="7"/>
        <v>35301</v>
      </c>
      <c r="J45" s="67">
        <f t="shared" si="7"/>
        <v>50406</v>
      </c>
      <c r="K45" s="67">
        <f t="shared" si="7"/>
        <v>207944</v>
      </c>
      <c r="L45" s="67">
        <f t="shared" si="7"/>
        <v>12553</v>
      </c>
      <c r="M45" s="67">
        <f t="shared" si="7"/>
        <v>15630</v>
      </c>
      <c r="N45" s="67">
        <f t="shared" si="7"/>
        <v>236127</v>
      </c>
      <c r="O45" s="67">
        <f t="shared" si="7"/>
        <v>28881</v>
      </c>
      <c r="P45" s="67">
        <f t="shared" si="7"/>
        <v>48033</v>
      </c>
      <c r="Q45" s="67">
        <f t="shared" si="7"/>
        <v>1045452</v>
      </c>
      <c r="R45" s="67">
        <f t="shared" si="7"/>
        <v>1122366</v>
      </c>
      <c r="S45" s="67">
        <f t="shared" si="7"/>
        <v>75398</v>
      </c>
      <c r="T45" s="67">
        <f t="shared" si="7"/>
        <v>285614</v>
      </c>
      <c r="U45" s="67">
        <f t="shared" si="7"/>
        <v>105339</v>
      </c>
      <c r="V45" s="67">
        <f t="shared" si="7"/>
        <v>466351</v>
      </c>
      <c r="W45" s="67">
        <f t="shared" si="7"/>
        <v>1875250</v>
      </c>
      <c r="X45" s="67">
        <f t="shared" si="7"/>
        <v>5276064</v>
      </c>
      <c r="Y45" s="67">
        <f t="shared" si="7"/>
        <v>-3400814</v>
      </c>
      <c r="Z45" s="69">
        <f t="shared" si="5"/>
        <v>-64.45740612699163</v>
      </c>
      <c r="AA45" s="68">
        <f t="shared" si="8"/>
        <v>5276064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30000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94997080</v>
      </c>
      <c r="D49" s="78">
        <f t="shared" si="9"/>
        <v>0</v>
      </c>
      <c r="E49" s="79">
        <f t="shared" si="9"/>
        <v>43678958</v>
      </c>
      <c r="F49" s="79">
        <f t="shared" si="9"/>
        <v>69731963</v>
      </c>
      <c r="G49" s="79">
        <f t="shared" si="9"/>
        <v>2144801</v>
      </c>
      <c r="H49" s="79">
        <f t="shared" si="9"/>
        <v>1934177</v>
      </c>
      <c r="I49" s="79">
        <f t="shared" si="9"/>
        <v>5802374</v>
      </c>
      <c r="J49" s="79">
        <f t="shared" si="9"/>
        <v>9881352</v>
      </c>
      <c r="K49" s="79">
        <f t="shared" si="9"/>
        <v>4070558</v>
      </c>
      <c r="L49" s="79">
        <f t="shared" si="9"/>
        <v>4327974</v>
      </c>
      <c r="M49" s="79">
        <f t="shared" si="9"/>
        <v>3814007</v>
      </c>
      <c r="N49" s="79">
        <f t="shared" si="9"/>
        <v>12212539</v>
      </c>
      <c r="O49" s="79">
        <f t="shared" si="9"/>
        <v>5054897</v>
      </c>
      <c r="P49" s="79">
        <f t="shared" si="9"/>
        <v>4594602</v>
      </c>
      <c r="Q49" s="79">
        <f t="shared" si="9"/>
        <v>6405658</v>
      </c>
      <c r="R49" s="79">
        <f t="shared" si="9"/>
        <v>16055157</v>
      </c>
      <c r="S49" s="79">
        <f t="shared" si="9"/>
        <v>5451568</v>
      </c>
      <c r="T49" s="79">
        <f t="shared" si="9"/>
        <v>1536169</v>
      </c>
      <c r="U49" s="79">
        <f t="shared" si="9"/>
        <v>3263892</v>
      </c>
      <c r="V49" s="79">
        <f t="shared" si="9"/>
        <v>10251629</v>
      </c>
      <c r="W49" s="79">
        <f t="shared" si="9"/>
        <v>48400677</v>
      </c>
      <c r="X49" s="79">
        <f t="shared" si="9"/>
        <v>69731963</v>
      </c>
      <c r="Y49" s="79">
        <f t="shared" si="9"/>
        <v>-21331286</v>
      </c>
      <c r="Z49" s="80">
        <f t="shared" si="5"/>
        <v>-30.590399412676796</v>
      </c>
      <c r="AA49" s="81">
        <f>SUM(AA41:AA48)</f>
        <v>69731963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10558604</v>
      </c>
      <c r="D51" s="66">
        <f t="shared" si="10"/>
        <v>0</v>
      </c>
      <c r="E51" s="67">
        <f t="shared" si="10"/>
        <v>17127880</v>
      </c>
      <c r="F51" s="67">
        <f t="shared" si="10"/>
        <v>17344664</v>
      </c>
      <c r="G51" s="67">
        <f t="shared" si="10"/>
        <v>214549</v>
      </c>
      <c r="H51" s="67">
        <f t="shared" si="10"/>
        <v>696239</v>
      </c>
      <c r="I51" s="67">
        <f t="shared" si="10"/>
        <v>723630</v>
      </c>
      <c r="J51" s="67">
        <f t="shared" si="10"/>
        <v>1634418</v>
      </c>
      <c r="K51" s="67">
        <f t="shared" si="10"/>
        <v>924799</v>
      </c>
      <c r="L51" s="67">
        <f t="shared" si="10"/>
        <v>665189</v>
      </c>
      <c r="M51" s="67">
        <f t="shared" si="10"/>
        <v>535649</v>
      </c>
      <c r="N51" s="67">
        <f t="shared" si="10"/>
        <v>2125637</v>
      </c>
      <c r="O51" s="67">
        <f t="shared" si="10"/>
        <v>360223</v>
      </c>
      <c r="P51" s="67">
        <f t="shared" si="10"/>
        <v>1003909</v>
      </c>
      <c r="Q51" s="67">
        <f t="shared" si="10"/>
        <v>1092991</v>
      </c>
      <c r="R51" s="67">
        <f t="shared" si="10"/>
        <v>2457123</v>
      </c>
      <c r="S51" s="67">
        <f t="shared" si="10"/>
        <v>1047570</v>
      </c>
      <c r="T51" s="67">
        <f t="shared" si="10"/>
        <v>701186</v>
      </c>
      <c r="U51" s="67">
        <f t="shared" si="10"/>
        <v>1132974</v>
      </c>
      <c r="V51" s="67">
        <f t="shared" si="10"/>
        <v>2881730</v>
      </c>
      <c r="W51" s="67">
        <f t="shared" si="10"/>
        <v>9098908</v>
      </c>
      <c r="X51" s="67">
        <f t="shared" si="10"/>
        <v>17344664</v>
      </c>
      <c r="Y51" s="67">
        <f t="shared" si="10"/>
        <v>-8245756</v>
      </c>
      <c r="Z51" s="69">
        <f>+IF(X51&lt;&gt;0,+(Y51/X51)*100,0)</f>
        <v>-47.54059231127222</v>
      </c>
      <c r="AA51" s="68">
        <f>SUM(AA57:AA61)</f>
        <v>17344664</v>
      </c>
    </row>
    <row r="52" spans="1:27" ht="13.5">
      <c r="A52" s="84" t="s">
        <v>32</v>
      </c>
      <c r="B52" s="47"/>
      <c r="C52" s="9">
        <v>570189</v>
      </c>
      <c r="D52" s="10"/>
      <c r="E52" s="11">
        <v>963400</v>
      </c>
      <c r="F52" s="11"/>
      <c r="G52" s="11"/>
      <c r="H52" s="11">
        <v>15811</v>
      </c>
      <c r="I52" s="11">
        <v>14250</v>
      </c>
      <c r="J52" s="11">
        <v>30061</v>
      </c>
      <c r="K52" s="11">
        <v>28500</v>
      </c>
      <c r="L52" s="11">
        <v>58194</v>
      </c>
      <c r="M52" s="11">
        <v>15174</v>
      </c>
      <c r="N52" s="11">
        <v>101868</v>
      </c>
      <c r="O52" s="11">
        <v>14250</v>
      </c>
      <c r="P52" s="11">
        <v>53506</v>
      </c>
      <c r="Q52" s="11">
        <v>12798</v>
      </c>
      <c r="R52" s="11">
        <v>80554</v>
      </c>
      <c r="S52" s="11">
        <v>184824</v>
      </c>
      <c r="T52" s="11">
        <v>47646</v>
      </c>
      <c r="U52" s="11">
        <v>47382</v>
      </c>
      <c r="V52" s="11">
        <v>279852</v>
      </c>
      <c r="W52" s="11">
        <v>492335</v>
      </c>
      <c r="X52" s="11"/>
      <c r="Y52" s="11">
        <v>492335</v>
      </c>
      <c r="Z52" s="2"/>
      <c r="AA52" s="15"/>
    </row>
    <row r="53" spans="1:27" ht="13.5">
      <c r="A53" s="84" t="s">
        <v>33</v>
      </c>
      <c r="B53" s="47"/>
      <c r="C53" s="9">
        <v>521182</v>
      </c>
      <c r="D53" s="10"/>
      <c r="E53" s="11">
        <v>1883160</v>
      </c>
      <c r="F53" s="11">
        <v>1819666</v>
      </c>
      <c r="G53" s="11">
        <v>74747</v>
      </c>
      <c r="H53" s="11">
        <v>70152</v>
      </c>
      <c r="I53" s="11">
        <v>7665</v>
      </c>
      <c r="J53" s="11">
        <v>152564</v>
      </c>
      <c r="K53" s="11">
        <v>38757</v>
      </c>
      <c r="L53" s="11">
        <v>33477</v>
      </c>
      <c r="M53" s="11">
        <v>5380</v>
      </c>
      <c r="N53" s="11">
        <v>77614</v>
      </c>
      <c r="O53" s="11"/>
      <c r="P53" s="11">
        <v>89656</v>
      </c>
      <c r="Q53" s="11">
        <v>24538</v>
      </c>
      <c r="R53" s="11">
        <v>114194</v>
      </c>
      <c r="S53" s="11">
        <v>28821</v>
      </c>
      <c r="T53" s="11">
        <v>24578</v>
      </c>
      <c r="U53" s="11">
        <v>44287</v>
      </c>
      <c r="V53" s="11">
        <v>97686</v>
      </c>
      <c r="W53" s="11">
        <v>442058</v>
      </c>
      <c r="X53" s="11">
        <v>1819666</v>
      </c>
      <c r="Y53" s="11">
        <v>-1377608</v>
      </c>
      <c r="Z53" s="2">
        <v>-75.71</v>
      </c>
      <c r="AA53" s="15">
        <v>1819666</v>
      </c>
    </row>
    <row r="54" spans="1:27" ht="13.5">
      <c r="A54" s="84" t="s">
        <v>34</v>
      </c>
      <c r="B54" s="47"/>
      <c r="C54" s="9">
        <v>742755</v>
      </c>
      <c r="D54" s="10"/>
      <c r="E54" s="11">
        <v>1777800</v>
      </c>
      <c r="F54" s="11">
        <v>824500</v>
      </c>
      <c r="G54" s="11">
        <v>13063</v>
      </c>
      <c r="H54" s="11">
        <v>67515</v>
      </c>
      <c r="I54" s="11">
        <v>26481</v>
      </c>
      <c r="J54" s="11">
        <v>107059</v>
      </c>
      <c r="K54" s="11">
        <v>64951</v>
      </c>
      <c r="L54" s="11">
        <v>16662</v>
      </c>
      <c r="M54" s="11">
        <v>6442</v>
      </c>
      <c r="N54" s="11">
        <v>88055</v>
      </c>
      <c r="O54" s="11">
        <v>23223</v>
      </c>
      <c r="P54" s="11">
        <v>77431</v>
      </c>
      <c r="Q54" s="11">
        <v>221498</v>
      </c>
      <c r="R54" s="11">
        <v>322152</v>
      </c>
      <c r="S54" s="11">
        <v>76385</v>
      </c>
      <c r="T54" s="11">
        <v>48921</v>
      </c>
      <c r="U54" s="11">
        <v>128086</v>
      </c>
      <c r="V54" s="11">
        <v>253392</v>
      </c>
      <c r="W54" s="11">
        <v>770658</v>
      </c>
      <c r="X54" s="11">
        <v>824500</v>
      </c>
      <c r="Y54" s="11">
        <v>-53842</v>
      </c>
      <c r="Z54" s="2">
        <v>-6.53</v>
      </c>
      <c r="AA54" s="15">
        <v>824500</v>
      </c>
    </row>
    <row r="55" spans="1:27" ht="13.5">
      <c r="A55" s="84" t="s">
        <v>35</v>
      </c>
      <c r="B55" s="47"/>
      <c r="C55" s="9">
        <v>334884</v>
      </c>
      <c r="D55" s="10"/>
      <c r="E55" s="11">
        <v>1349480</v>
      </c>
      <c r="F55" s="11"/>
      <c r="G55" s="11">
        <v>25080</v>
      </c>
      <c r="H55" s="11">
        <v>50374</v>
      </c>
      <c r="I55" s="11">
        <v>4085</v>
      </c>
      <c r="J55" s="11">
        <v>79539</v>
      </c>
      <c r="K55" s="11">
        <v>38740</v>
      </c>
      <c r="L55" s="11">
        <v>22000</v>
      </c>
      <c r="M55" s="11">
        <v>41586</v>
      </c>
      <c r="N55" s="11">
        <v>102326</v>
      </c>
      <c r="O55" s="11"/>
      <c r="P55" s="11">
        <v>11537</v>
      </c>
      <c r="Q55" s="11">
        <v>4585</v>
      </c>
      <c r="R55" s="11">
        <v>16122</v>
      </c>
      <c r="S55" s="11"/>
      <c r="T55" s="11">
        <v>22595</v>
      </c>
      <c r="U55" s="11"/>
      <c r="V55" s="11">
        <v>22595</v>
      </c>
      <c r="W55" s="11">
        <v>220582</v>
      </c>
      <c r="X55" s="11"/>
      <c r="Y55" s="11">
        <v>220582</v>
      </c>
      <c r="Z55" s="2"/>
      <c r="AA55" s="15"/>
    </row>
    <row r="56" spans="1:27" ht="13.5">
      <c r="A56" s="84" t="s">
        <v>36</v>
      </c>
      <c r="B56" s="47"/>
      <c r="C56" s="9">
        <v>7013</v>
      </c>
      <c r="D56" s="10"/>
      <c r="E56" s="11">
        <v>37700</v>
      </c>
      <c r="F56" s="11"/>
      <c r="G56" s="11"/>
      <c r="H56" s="11"/>
      <c r="I56" s="11">
        <v>2865</v>
      </c>
      <c r="J56" s="11">
        <v>2865</v>
      </c>
      <c r="K56" s="11">
        <v>1932</v>
      </c>
      <c r="L56" s="11"/>
      <c r="M56" s="11"/>
      <c r="N56" s="11">
        <v>1932</v>
      </c>
      <c r="O56" s="11"/>
      <c r="P56" s="11"/>
      <c r="Q56" s="11"/>
      <c r="R56" s="11"/>
      <c r="S56" s="11"/>
      <c r="T56" s="11"/>
      <c r="U56" s="11"/>
      <c r="V56" s="11"/>
      <c r="W56" s="11">
        <v>4797</v>
      </c>
      <c r="X56" s="11"/>
      <c r="Y56" s="11">
        <v>4797</v>
      </c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2176023</v>
      </c>
      <c r="D57" s="50">
        <f t="shared" si="11"/>
        <v>0</v>
      </c>
      <c r="E57" s="51">
        <f t="shared" si="11"/>
        <v>6011540</v>
      </c>
      <c r="F57" s="51">
        <f t="shared" si="11"/>
        <v>2644166</v>
      </c>
      <c r="G57" s="51">
        <f t="shared" si="11"/>
        <v>112890</v>
      </c>
      <c r="H57" s="51">
        <f t="shared" si="11"/>
        <v>203852</v>
      </c>
      <c r="I57" s="51">
        <f t="shared" si="11"/>
        <v>55346</v>
      </c>
      <c r="J57" s="51">
        <f t="shared" si="11"/>
        <v>372088</v>
      </c>
      <c r="K57" s="51">
        <f t="shared" si="11"/>
        <v>172880</v>
      </c>
      <c r="L57" s="51">
        <f t="shared" si="11"/>
        <v>130333</v>
      </c>
      <c r="M57" s="51">
        <f t="shared" si="11"/>
        <v>68582</v>
      </c>
      <c r="N57" s="51">
        <f t="shared" si="11"/>
        <v>371795</v>
      </c>
      <c r="O57" s="51">
        <f t="shared" si="11"/>
        <v>37473</v>
      </c>
      <c r="P57" s="51">
        <f t="shared" si="11"/>
        <v>232130</v>
      </c>
      <c r="Q57" s="51">
        <f t="shared" si="11"/>
        <v>263419</v>
      </c>
      <c r="R57" s="51">
        <f t="shared" si="11"/>
        <v>533022</v>
      </c>
      <c r="S57" s="51">
        <f t="shared" si="11"/>
        <v>290030</v>
      </c>
      <c r="T57" s="51">
        <f t="shared" si="11"/>
        <v>143740</v>
      </c>
      <c r="U57" s="51">
        <f t="shared" si="11"/>
        <v>219755</v>
      </c>
      <c r="V57" s="51">
        <f t="shared" si="11"/>
        <v>653525</v>
      </c>
      <c r="W57" s="51">
        <f t="shared" si="11"/>
        <v>1930430</v>
      </c>
      <c r="X57" s="51">
        <f t="shared" si="11"/>
        <v>2644166</v>
      </c>
      <c r="Y57" s="51">
        <f t="shared" si="11"/>
        <v>-713736</v>
      </c>
      <c r="Z57" s="52">
        <f>+IF(X57&lt;&gt;0,+(Y57/X57)*100,0)</f>
        <v>-26.992858995993448</v>
      </c>
      <c r="AA57" s="53">
        <f>SUM(AA52:AA56)</f>
        <v>2644166</v>
      </c>
    </row>
    <row r="58" spans="1:27" ht="13.5">
      <c r="A58" s="86" t="s">
        <v>38</v>
      </c>
      <c r="B58" s="35"/>
      <c r="C58" s="9">
        <v>300845</v>
      </c>
      <c r="D58" s="10"/>
      <c r="E58" s="11">
        <v>2001160</v>
      </c>
      <c r="F58" s="11"/>
      <c r="G58" s="11">
        <v>6120</v>
      </c>
      <c r="H58" s="11">
        <v>50882</v>
      </c>
      <c r="I58" s="11">
        <v>8232</v>
      </c>
      <c r="J58" s="11">
        <v>65234</v>
      </c>
      <c r="K58" s="11">
        <v>10905</v>
      </c>
      <c r="L58" s="11">
        <v>14216</v>
      </c>
      <c r="M58" s="11">
        <v>5582</v>
      </c>
      <c r="N58" s="11">
        <v>30703</v>
      </c>
      <c r="O58" s="11">
        <v>22402</v>
      </c>
      <c r="P58" s="11">
        <v>10483</v>
      </c>
      <c r="Q58" s="11">
        <v>15524</v>
      </c>
      <c r="R58" s="11">
        <v>48409</v>
      </c>
      <c r="S58" s="11">
        <v>926</v>
      </c>
      <c r="T58" s="11">
        <v>7575</v>
      </c>
      <c r="U58" s="11">
        <v>4920</v>
      </c>
      <c r="V58" s="11">
        <v>13421</v>
      </c>
      <c r="W58" s="11">
        <v>157767</v>
      </c>
      <c r="X58" s="11"/>
      <c r="Y58" s="11">
        <v>157767</v>
      </c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8081736</v>
      </c>
      <c r="D61" s="10"/>
      <c r="E61" s="11">
        <v>9115180</v>
      </c>
      <c r="F61" s="11">
        <v>14700498</v>
      </c>
      <c r="G61" s="11">
        <v>95539</v>
      </c>
      <c r="H61" s="11">
        <v>441505</v>
      </c>
      <c r="I61" s="11">
        <v>660052</v>
      </c>
      <c r="J61" s="11">
        <v>1197096</v>
      </c>
      <c r="K61" s="11">
        <v>741014</v>
      </c>
      <c r="L61" s="11">
        <v>520640</v>
      </c>
      <c r="M61" s="11">
        <v>461485</v>
      </c>
      <c r="N61" s="11">
        <v>1723139</v>
      </c>
      <c r="O61" s="11">
        <v>300348</v>
      </c>
      <c r="P61" s="11">
        <v>761296</v>
      </c>
      <c r="Q61" s="11">
        <v>814048</v>
      </c>
      <c r="R61" s="11">
        <v>1875692</v>
      </c>
      <c r="S61" s="11">
        <v>756614</v>
      </c>
      <c r="T61" s="11">
        <v>549871</v>
      </c>
      <c r="U61" s="11">
        <v>908299</v>
      </c>
      <c r="V61" s="11">
        <v>2214784</v>
      </c>
      <c r="W61" s="11">
        <v>7010711</v>
      </c>
      <c r="X61" s="11">
        <v>14700498</v>
      </c>
      <c r="Y61" s="11">
        <v>-7689787</v>
      </c>
      <c r="Z61" s="2">
        <v>-52.31</v>
      </c>
      <c r="AA61" s="15">
        <v>14700498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1717868</v>
      </c>
      <c r="D65" s="10">
        <v>4276188</v>
      </c>
      <c r="E65" s="11"/>
      <c r="F65" s="11">
        <v>4276188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>
        <v>4276188</v>
      </c>
      <c r="Y65" s="11">
        <v>-4276188</v>
      </c>
      <c r="Z65" s="2">
        <v>-100</v>
      </c>
      <c r="AA65" s="15"/>
    </row>
    <row r="66" spans="1:27" ht="13.5">
      <c r="A66" s="86" t="s">
        <v>54</v>
      </c>
      <c r="B66" s="93"/>
      <c r="C66" s="12">
        <v>1394202</v>
      </c>
      <c r="D66" s="13">
        <v>5581972</v>
      </c>
      <c r="E66" s="14">
        <v>18208553</v>
      </c>
      <c r="F66" s="14">
        <v>5581972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>
        <v>5581972</v>
      </c>
      <c r="Y66" s="14">
        <v>-5581972</v>
      </c>
      <c r="Z66" s="2">
        <v>-100</v>
      </c>
      <c r="AA66" s="22"/>
    </row>
    <row r="67" spans="1:27" ht="13.5">
      <c r="A67" s="86" t="s">
        <v>55</v>
      </c>
      <c r="B67" s="93"/>
      <c r="C67" s="9">
        <v>1324449</v>
      </c>
      <c r="D67" s="10">
        <v>1438100</v>
      </c>
      <c r="E67" s="11"/>
      <c r="F67" s="11">
        <v>1438100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>
        <v>1438100</v>
      </c>
      <c r="Y67" s="11">
        <v>-1438100</v>
      </c>
      <c r="Z67" s="2">
        <v>-100</v>
      </c>
      <c r="AA67" s="15"/>
    </row>
    <row r="68" spans="1:27" ht="13.5">
      <c r="A68" s="86" t="s">
        <v>56</v>
      </c>
      <c r="B68" s="93"/>
      <c r="C68" s="9">
        <v>486494</v>
      </c>
      <c r="D68" s="10">
        <v>1227382</v>
      </c>
      <c r="E68" s="11"/>
      <c r="F68" s="11">
        <v>1227382</v>
      </c>
      <c r="G68" s="11">
        <v>214548</v>
      </c>
      <c r="H68" s="11">
        <v>696236</v>
      </c>
      <c r="I68" s="11">
        <v>723629</v>
      </c>
      <c r="J68" s="11">
        <v>1634413</v>
      </c>
      <c r="K68" s="11">
        <v>924799</v>
      </c>
      <c r="L68" s="11">
        <v>665525</v>
      </c>
      <c r="M68" s="11">
        <v>535647</v>
      </c>
      <c r="N68" s="11">
        <v>2125971</v>
      </c>
      <c r="O68" s="11">
        <v>360223</v>
      </c>
      <c r="P68" s="11">
        <v>10039009</v>
      </c>
      <c r="Q68" s="11">
        <v>1129992</v>
      </c>
      <c r="R68" s="11">
        <v>11529224</v>
      </c>
      <c r="S68" s="11">
        <v>1138880</v>
      </c>
      <c r="T68" s="11">
        <v>702014</v>
      </c>
      <c r="U68" s="11">
        <v>1144801</v>
      </c>
      <c r="V68" s="11">
        <v>2985695</v>
      </c>
      <c r="W68" s="11">
        <v>18275303</v>
      </c>
      <c r="X68" s="11">
        <v>1227382</v>
      </c>
      <c r="Y68" s="11">
        <v>17047921</v>
      </c>
      <c r="Z68" s="2">
        <v>1388.97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4923013</v>
      </c>
      <c r="D69" s="78">
        <f t="shared" si="12"/>
        <v>12523642</v>
      </c>
      <c r="E69" s="79">
        <f t="shared" si="12"/>
        <v>18208553</v>
      </c>
      <c r="F69" s="79">
        <f t="shared" si="12"/>
        <v>12523642</v>
      </c>
      <c r="G69" s="79">
        <f t="shared" si="12"/>
        <v>214548</v>
      </c>
      <c r="H69" s="79">
        <f t="shared" si="12"/>
        <v>696236</v>
      </c>
      <c r="I69" s="79">
        <f t="shared" si="12"/>
        <v>723629</v>
      </c>
      <c r="J69" s="79">
        <f t="shared" si="12"/>
        <v>1634413</v>
      </c>
      <c r="K69" s="79">
        <f t="shared" si="12"/>
        <v>924799</v>
      </c>
      <c r="L69" s="79">
        <f t="shared" si="12"/>
        <v>665525</v>
      </c>
      <c r="M69" s="79">
        <f t="shared" si="12"/>
        <v>535647</v>
      </c>
      <c r="N69" s="79">
        <f t="shared" si="12"/>
        <v>2125971</v>
      </c>
      <c r="O69" s="79">
        <f t="shared" si="12"/>
        <v>360223</v>
      </c>
      <c r="P69" s="79">
        <f t="shared" si="12"/>
        <v>10039009</v>
      </c>
      <c r="Q69" s="79">
        <f t="shared" si="12"/>
        <v>1129992</v>
      </c>
      <c r="R69" s="79">
        <f t="shared" si="12"/>
        <v>11529224</v>
      </c>
      <c r="S69" s="79">
        <f t="shared" si="12"/>
        <v>1138880</v>
      </c>
      <c r="T69" s="79">
        <f t="shared" si="12"/>
        <v>702014</v>
      </c>
      <c r="U69" s="79">
        <f t="shared" si="12"/>
        <v>1144801</v>
      </c>
      <c r="V69" s="79">
        <f t="shared" si="12"/>
        <v>2985695</v>
      </c>
      <c r="W69" s="79">
        <f t="shared" si="12"/>
        <v>18275303</v>
      </c>
      <c r="X69" s="79">
        <f t="shared" si="12"/>
        <v>12523642</v>
      </c>
      <c r="Y69" s="79">
        <f t="shared" si="12"/>
        <v>5751661</v>
      </c>
      <c r="Z69" s="80">
        <f>+IF(X69&lt;&gt;0,+(Y69/X69)*100,0)</f>
        <v>45.92642459757313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27390909</v>
      </c>
      <c r="D5" s="42">
        <f t="shared" si="0"/>
        <v>0</v>
      </c>
      <c r="E5" s="43">
        <f t="shared" si="0"/>
        <v>19560000</v>
      </c>
      <c r="F5" s="43">
        <f t="shared" si="0"/>
        <v>19938000</v>
      </c>
      <c r="G5" s="43">
        <f t="shared" si="0"/>
        <v>1180635</v>
      </c>
      <c r="H5" s="43">
        <f t="shared" si="0"/>
        <v>2217519</v>
      </c>
      <c r="I5" s="43">
        <f t="shared" si="0"/>
        <v>1767276</v>
      </c>
      <c r="J5" s="43">
        <f t="shared" si="0"/>
        <v>5165430</v>
      </c>
      <c r="K5" s="43">
        <f t="shared" si="0"/>
        <v>1904514</v>
      </c>
      <c r="L5" s="43">
        <f t="shared" si="0"/>
        <v>594951</v>
      </c>
      <c r="M5" s="43">
        <f t="shared" si="0"/>
        <v>1571254</v>
      </c>
      <c r="N5" s="43">
        <f t="shared" si="0"/>
        <v>4070719</v>
      </c>
      <c r="O5" s="43">
        <f t="shared" si="0"/>
        <v>0</v>
      </c>
      <c r="P5" s="43">
        <f t="shared" si="0"/>
        <v>885900</v>
      </c>
      <c r="Q5" s="43">
        <f t="shared" si="0"/>
        <v>0</v>
      </c>
      <c r="R5" s="43">
        <f t="shared" si="0"/>
        <v>885900</v>
      </c>
      <c r="S5" s="43">
        <f t="shared" si="0"/>
        <v>0</v>
      </c>
      <c r="T5" s="43">
        <f t="shared" si="0"/>
        <v>1142123</v>
      </c>
      <c r="U5" s="43">
        <f t="shared" si="0"/>
        <v>578436</v>
      </c>
      <c r="V5" s="43">
        <f t="shared" si="0"/>
        <v>1720559</v>
      </c>
      <c r="W5" s="43">
        <f t="shared" si="0"/>
        <v>11842608</v>
      </c>
      <c r="X5" s="43">
        <f t="shared" si="0"/>
        <v>19938000</v>
      </c>
      <c r="Y5" s="43">
        <f t="shared" si="0"/>
        <v>-8095392</v>
      </c>
      <c r="Z5" s="44">
        <f>+IF(X5&lt;&gt;0,+(Y5/X5)*100,0)</f>
        <v>-40.60282876918448</v>
      </c>
      <c r="AA5" s="45">
        <f>SUM(AA11:AA18)</f>
        <v>19938000</v>
      </c>
    </row>
    <row r="6" spans="1:27" ht="13.5">
      <c r="A6" s="46" t="s">
        <v>32</v>
      </c>
      <c r="B6" s="47"/>
      <c r="C6" s="9">
        <v>145000</v>
      </c>
      <c r="D6" s="10"/>
      <c r="E6" s="11">
        <v>6318000</v>
      </c>
      <c r="F6" s="11"/>
      <c r="G6" s="11">
        <v>405000</v>
      </c>
      <c r="H6" s="11">
        <v>1248296</v>
      </c>
      <c r="I6" s="11">
        <v>1616355</v>
      </c>
      <c r="J6" s="11">
        <v>3269651</v>
      </c>
      <c r="K6" s="11">
        <v>769917</v>
      </c>
      <c r="L6" s="11"/>
      <c r="M6" s="11">
        <v>842350</v>
      </c>
      <c r="N6" s="11">
        <v>1612267</v>
      </c>
      <c r="O6" s="11"/>
      <c r="P6" s="11"/>
      <c r="Q6" s="11"/>
      <c r="R6" s="11"/>
      <c r="S6" s="11"/>
      <c r="T6" s="11"/>
      <c r="U6" s="11"/>
      <c r="V6" s="11"/>
      <c r="W6" s="11">
        <v>4881918</v>
      </c>
      <c r="X6" s="11"/>
      <c r="Y6" s="11">
        <v>4881918</v>
      </c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11771000</v>
      </c>
      <c r="D8" s="10"/>
      <c r="E8" s="11">
        <v>7726000</v>
      </c>
      <c r="F8" s="11">
        <v>10834000</v>
      </c>
      <c r="G8" s="11">
        <v>722741</v>
      </c>
      <c r="H8" s="11">
        <v>460263</v>
      </c>
      <c r="I8" s="11">
        <v>150921</v>
      </c>
      <c r="J8" s="11">
        <v>1333925</v>
      </c>
      <c r="K8" s="11">
        <v>1134597</v>
      </c>
      <c r="L8" s="11">
        <v>594951</v>
      </c>
      <c r="M8" s="11">
        <v>561404</v>
      </c>
      <c r="N8" s="11">
        <v>2290952</v>
      </c>
      <c r="O8" s="11"/>
      <c r="P8" s="11"/>
      <c r="Q8" s="11"/>
      <c r="R8" s="11"/>
      <c r="S8" s="11"/>
      <c r="T8" s="11">
        <v>1142123</v>
      </c>
      <c r="U8" s="11"/>
      <c r="V8" s="11">
        <v>1142123</v>
      </c>
      <c r="W8" s="11">
        <v>4767000</v>
      </c>
      <c r="X8" s="11">
        <v>10834000</v>
      </c>
      <c r="Y8" s="11">
        <v>-6067000</v>
      </c>
      <c r="Z8" s="2">
        <v>-56</v>
      </c>
      <c r="AA8" s="15">
        <v>10834000</v>
      </c>
    </row>
    <row r="9" spans="1:27" ht="13.5">
      <c r="A9" s="46" t="s">
        <v>35</v>
      </c>
      <c r="B9" s="47"/>
      <c r="C9" s="9">
        <v>15101000</v>
      </c>
      <c r="D9" s="10"/>
      <c r="E9" s="11">
        <v>4516000</v>
      </c>
      <c r="F9" s="11">
        <v>2344000</v>
      </c>
      <c r="G9" s="11"/>
      <c r="H9" s="11">
        <v>388417</v>
      </c>
      <c r="I9" s="11"/>
      <c r="J9" s="11">
        <v>388417</v>
      </c>
      <c r="K9" s="11"/>
      <c r="L9" s="11"/>
      <c r="M9" s="11">
        <v>167500</v>
      </c>
      <c r="N9" s="11">
        <v>167500</v>
      </c>
      <c r="O9" s="11"/>
      <c r="P9" s="11"/>
      <c r="Q9" s="11"/>
      <c r="R9" s="11"/>
      <c r="S9" s="11"/>
      <c r="T9" s="11"/>
      <c r="U9" s="11">
        <v>578436</v>
      </c>
      <c r="V9" s="11">
        <v>578436</v>
      </c>
      <c r="W9" s="11">
        <v>1134353</v>
      </c>
      <c r="X9" s="11">
        <v>2344000</v>
      </c>
      <c r="Y9" s="11">
        <v>-1209647</v>
      </c>
      <c r="Z9" s="2">
        <v>-51.61</v>
      </c>
      <c r="AA9" s="15">
        <v>2344000</v>
      </c>
    </row>
    <row r="10" spans="1:27" ht="13.5">
      <c r="A10" s="46" t="s">
        <v>36</v>
      </c>
      <c r="B10" s="47"/>
      <c r="C10" s="9">
        <v>335085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27352085</v>
      </c>
      <c r="D11" s="50">
        <f t="shared" si="1"/>
        <v>0</v>
      </c>
      <c r="E11" s="51">
        <f t="shared" si="1"/>
        <v>18560000</v>
      </c>
      <c r="F11" s="51">
        <f t="shared" si="1"/>
        <v>13178000</v>
      </c>
      <c r="G11" s="51">
        <f t="shared" si="1"/>
        <v>1127741</v>
      </c>
      <c r="H11" s="51">
        <f t="shared" si="1"/>
        <v>2096976</v>
      </c>
      <c r="I11" s="51">
        <f t="shared" si="1"/>
        <v>1767276</v>
      </c>
      <c r="J11" s="51">
        <f t="shared" si="1"/>
        <v>4991993</v>
      </c>
      <c r="K11" s="51">
        <f t="shared" si="1"/>
        <v>1904514</v>
      </c>
      <c r="L11" s="51">
        <f t="shared" si="1"/>
        <v>594951</v>
      </c>
      <c r="M11" s="51">
        <f t="shared" si="1"/>
        <v>1571254</v>
      </c>
      <c r="N11" s="51">
        <f t="shared" si="1"/>
        <v>4070719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1142123</v>
      </c>
      <c r="U11" s="51">
        <f t="shared" si="1"/>
        <v>578436</v>
      </c>
      <c r="V11" s="51">
        <f t="shared" si="1"/>
        <v>1720559</v>
      </c>
      <c r="W11" s="51">
        <f t="shared" si="1"/>
        <v>10783271</v>
      </c>
      <c r="X11" s="51">
        <f t="shared" si="1"/>
        <v>13178000</v>
      </c>
      <c r="Y11" s="51">
        <f t="shared" si="1"/>
        <v>-2394729</v>
      </c>
      <c r="Z11" s="52">
        <f>+IF(X11&lt;&gt;0,+(Y11/X11)*100,0)</f>
        <v>-18.172173319168312</v>
      </c>
      <c r="AA11" s="53">
        <f>SUM(AA6:AA10)</f>
        <v>13178000</v>
      </c>
    </row>
    <row r="12" spans="1:27" ht="13.5">
      <c r="A12" s="54" t="s">
        <v>38</v>
      </c>
      <c r="B12" s="35"/>
      <c r="C12" s="9"/>
      <c r="D12" s="10"/>
      <c r="E12" s="11">
        <v>1000000</v>
      </c>
      <c r="F12" s="11">
        <v>6760000</v>
      </c>
      <c r="G12" s="11">
        <v>52894</v>
      </c>
      <c r="H12" s="11">
        <v>120543</v>
      </c>
      <c r="I12" s="11"/>
      <c r="J12" s="11">
        <v>173437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173437</v>
      </c>
      <c r="X12" s="11">
        <v>6760000</v>
      </c>
      <c r="Y12" s="11">
        <v>-6586563</v>
      </c>
      <c r="Z12" s="2">
        <v>-97.43</v>
      </c>
      <c r="AA12" s="15">
        <v>6760000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38824</v>
      </c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>
        <v>885900</v>
      </c>
      <c r="Q15" s="11"/>
      <c r="R15" s="11">
        <v>885900</v>
      </c>
      <c r="S15" s="11"/>
      <c r="T15" s="11"/>
      <c r="U15" s="11"/>
      <c r="V15" s="11"/>
      <c r="W15" s="11">
        <v>885900</v>
      </c>
      <c r="X15" s="11"/>
      <c r="Y15" s="11">
        <v>885900</v>
      </c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145000</v>
      </c>
      <c r="D36" s="10">
        <f t="shared" si="4"/>
        <v>0</v>
      </c>
      <c r="E36" s="11">
        <f t="shared" si="4"/>
        <v>6318000</v>
      </c>
      <c r="F36" s="11">
        <f t="shared" si="4"/>
        <v>0</v>
      </c>
      <c r="G36" s="11">
        <f t="shared" si="4"/>
        <v>405000</v>
      </c>
      <c r="H36" s="11">
        <f t="shared" si="4"/>
        <v>1248296</v>
      </c>
      <c r="I36" s="11">
        <f t="shared" si="4"/>
        <v>1616355</v>
      </c>
      <c r="J36" s="11">
        <f t="shared" si="4"/>
        <v>3269651</v>
      </c>
      <c r="K36" s="11">
        <f t="shared" si="4"/>
        <v>769917</v>
      </c>
      <c r="L36" s="11">
        <f t="shared" si="4"/>
        <v>0</v>
      </c>
      <c r="M36" s="11">
        <f t="shared" si="4"/>
        <v>842350</v>
      </c>
      <c r="N36" s="11">
        <f t="shared" si="4"/>
        <v>1612267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4881918</v>
      </c>
      <c r="X36" s="11">
        <f t="shared" si="4"/>
        <v>0</v>
      </c>
      <c r="Y36" s="11">
        <f t="shared" si="4"/>
        <v>4881918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11771000</v>
      </c>
      <c r="D38" s="10">
        <f t="shared" si="4"/>
        <v>0</v>
      </c>
      <c r="E38" s="11">
        <f t="shared" si="4"/>
        <v>7726000</v>
      </c>
      <c r="F38" s="11">
        <f t="shared" si="4"/>
        <v>10834000</v>
      </c>
      <c r="G38" s="11">
        <f t="shared" si="4"/>
        <v>722741</v>
      </c>
      <c r="H38" s="11">
        <f t="shared" si="4"/>
        <v>460263</v>
      </c>
      <c r="I38" s="11">
        <f t="shared" si="4"/>
        <v>150921</v>
      </c>
      <c r="J38" s="11">
        <f t="shared" si="4"/>
        <v>1333925</v>
      </c>
      <c r="K38" s="11">
        <f t="shared" si="4"/>
        <v>1134597</v>
      </c>
      <c r="L38" s="11">
        <f t="shared" si="4"/>
        <v>594951</v>
      </c>
      <c r="M38" s="11">
        <f t="shared" si="4"/>
        <v>561404</v>
      </c>
      <c r="N38" s="11">
        <f t="shared" si="4"/>
        <v>2290952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1142123</v>
      </c>
      <c r="U38" s="11">
        <f t="shared" si="4"/>
        <v>0</v>
      </c>
      <c r="V38" s="11">
        <f t="shared" si="4"/>
        <v>1142123</v>
      </c>
      <c r="W38" s="11">
        <f t="shared" si="4"/>
        <v>4767000</v>
      </c>
      <c r="X38" s="11">
        <f t="shared" si="4"/>
        <v>10834000</v>
      </c>
      <c r="Y38" s="11">
        <f t="shared" si="4"/>
        <v>-6067000</v>
      </c>
      <c r="Z38" s="2">
        <f t="shared" si="5"/>
        <v>-55.99963079195126</v>
      </c>
      <c r="AA38" s="15">
        <f>AA8+AA23</f>
        <v>10834000</v>
      </c>
    </row>
    <row r="39" spans="1:27" ht="13.5">
      <c r="A39" s="46" t="s">
        <v>35</v>
      </c>
      <c r="B39" s="47"/>
      <c r="C39" s="9">
        <f t="shared" si="4"/>
        <v>15101000</v>
      </c>
      <c r="D39" s="10">
        <f t="shared" si="4"/>
        <v>0</v>
      </c>
      <c r="E39" s="11">
        <f t="shared" si="4"/>
        <v>4516000</v>
      </c>
      <c r="F39" s="11">
        <f t="shared" si="4"/>
        <v>2344000</v>
      </c>
      <c r="G39" s="11">
        <f t="shared" si="4"/>
        <v>0</v>
      </c>
      <c r="H39" s="11">
        <f t="shared" si="4"/>
        <v>388417</v>
      </c>
      <c r="I39" s="11">
        <f t="shared" si="4"/>
        <v>0</v>
      </c>
      <c r="J39" s="11">
        <f t="shared" si="4"/>
        <v>388417</v>
      </c>
      <c r="K39" s="11">
        <f t="shared" si="4"/>
        <v>0</v>
      </c>
      <c r="L39" s="11">
        <f t="shared" si="4"/>
        <v>0</v>
      </c>
      <c r="M39" s="11">
        <f t="shared" si="4"/>
        <v>167500</v>
      </c>
      <c r="N39" s="11">
        <f t="shared" si="4"/>
        <v>167500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578436</v>
      </c>
      <c r="V39" s="11">
        <f t="shared" si="4"/>
        <v>578436</v>
      </c>
      <c r="W39" s="11">
        <f t="shared" si="4"/>
        <v>1134353</v>
      </c>
      <c r="X39" s="11">
        <f t="shared" si="4"/>
        <v>2344000</v>
      </c>
      <c r="Y39" s="11">
        <f t="shared" si="4"/>
        <v>-1209647</v>
      </c>
      <c r="Z39" s="2">
        <f t="shared" si="5"/>
        <v>-51.60610068259386</v>
      </c>
      <c r="AA39" s="15">
        <f>AA9+AA24</f>
        <v>2344000</v>
      </c>
    </row>
    <row r="40" spans="1:27" ht="13.5">
      <c r="A40" s="46" t="s">
        <v>36</v>
      </c>
      <c r="B40" s="47"/>
      <c r="C40" s="9">
        <f t="shared" si="4"/>
        <v>335085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27352085</v>
      </c>
      <c r="D41" s="50">
        <f t="shared" si="6"/>
        <v>0</v>
      </c>
      <c r="E41" s="51">
        <f t="shared" si="6"/>
        <v>18560000</v>
      </c>
      <c r="F41" s="51">
        <f t="shared" si="6"/>
        <v>13178000</v>
      </c>
      <c r="G41" s="51">
        <f t="shared" si="6"/>
        <v>1127741</v>
      </c>
      <c r="H41" s="51">
        <f t="shared" si="6"/>
        <v>2096976</v>
      </c>
      <c r="I41" s="51">
        <f t="shared" si="6"/>
        <v>1767276</v>
      </c>
      <c r="J41" s="51">
        <f t="shared" si="6"/>
        <v>4991993</v>
      </c>
      <c r="K41" s="51">
        <f t="shared" si="6"/>
        <v>1904514</v>
      </c>
      <c r="L41" s="51">
        <f t="shared" si="6"/>
        <v>594951</v>
      </c>
      <c r="M41" s="51">
        <f t="shared" si="6"/>
        <v>1571254</v>
      </c>
      <c r="N41" s="51">
        <f t="shared" si="6"/>
        <v>4070719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1142123</v>
      </c>
      <c r="U41" s="51">
        <f t="shared" si="6"/>
        <v>578436</v>
      </c>
      <c r="V41" s="51">
        <f t="shared" si="6"/>
        <v>1720559</v>
      </c>
      <c r="W41" s="51">
        <f t="shared" si="6"/>
        <v>10783271</v>
      </c>
      <c r="X41" s="51">
        <f t="shared" si="6"/>
        <v>13178000</v>
      </c>
      <c r="Y41" s="51">
        <f t="shared" si="6"/>
        <v>-2394729</v>
      </c>
      <c r="Z41" s="52">
        <f t="shared" si="5"/>
        <v>-18.172173319168312</v>
      </c>
      <c r="AA41" s="53">
        <f>SUM(AA36:AA40)</f>
        <v>13178000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1000000</v>
      </c>
      <c r="F42" s="67">
        <f t="shared" si="7"/>
        <v>6760000</v>
      </c>
      <c r="G42" s="67">
        <f t="shared" si="7"/>
        <v>52894</v>
      </c>
      <c r="H42" s="67">
        <f t="shared" si="7"/>
        <v>120543</v>
      </c>
      <c r="I42" s="67">
        <f t="shared" si="7"/>
        <v>0</v>
      </c>
      <c r="J42" s="67">
        <f t="shared" si="7"/>
        <v>173437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173437</v>
      </c>
      <c r="X42" s="67">
        <f t="shared" si="7"/>
        <v>6760000</v>
      </c>
      <c r="Y42" s="67">
        <f t="shared" si="7"/>
        <v>-6586563</v>
      </c>
      <c r="Z42" s="69">
        <f t="shared" si="5"/>
        <v>-97.43436390532544</v>
      </c>
      <c r="AA42" s="68">
        <f aca="true" t="shared" si="8" ref="AA42:AA48">AA12+AA27</f>
        <v>6760000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38824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885900</v>
      </c>
      <c r="Q45" s="67">
        <f t="shared" si="7"/>
        <v>0</v>
      </c>
      <c r="R45" s="67">
        <f t="shared" si="7"/>
        <v>885900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885900</v>
      </c>
      <c r="X45" s="67">
        <f t="shared" si="7"/>
        <v>0</v>
      </c>
      <c r="Y45" s="67">
        <f t="shared" si="7"/>
        <v>885900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27390909</v>
      </c>
      <c r="D49" s="78">
        <f t="shared" si="9"/>
        <v>0</v>
      </c>
      <c r="E49" s="79">
        <f t="shared" si="9"/>
        <v>19560000</v>
      </c>
      <c r="F49" s="79">
        <f t="shared" si="9"/>
        <v>19938000</v>
      </c>
      <c r="G49" s="79">
        <f t="shared" si="9"/>
        <v>1180635</v>
      </c>
      <c r="H49" s="79">
        <f t="shared" si="9"/>
        <v>2217519</v>
      </c>
      <c r="I49" s="79">
        <f t="shared" si="9"/>
        <v>1767276</v>
      </c>
      <c r="J49" s="79">
        <f t="shared" si="9"/>
        <v>5165430</v>
      </c>
      <c r="K49" s="79">
        <f t="shared" si="9"/>
        <v>1904514</v>
      </c>
      <c r="L49" s="79">
        <f t="shared" si="9"/>
        <v>594951</v>
      </c>
      <c r="M49" s="79">
        <f t="shared" si="9"/>
        <v>1571254</v>
      </c>
      <c r="N49" s="79">
        <f t="shared" si="9"/>
        <v>4070719</v>
      </c>
      <c r="O49" s="79">
        <f t="shared" si="9"/>
        <v>0</v>
      </c>
      <c r="P49" s="79">
        <f t="shared" si="9"/>
        <v>885900</v>
      </c>
      <c r="Q49" s="79">
        <f t="shared" si="9"/>
        <v>0</v>
      </c>
      <c r="R49" s="79">
        <f t="shared" si="9"/>
        <v>885900</v>
      </c>
      <c r="S49" s="79">
        <f t="shared" si="9"/>
        <v>0</v>
      </c>
      <c r="T49" s="79">
        <f t="shared" si="9"/>
        <v>1142123</v>
      </c>
      <c r="U49" s="79">
        <f t="shared" si="9"/>
        <v>578436</v>
      </c>
      <c r="V49" s="79">
        <f t="shared" si="9"/>
        <v>1720559</v>
      </c>
      <c r="W49" s="79">
        <f t="shared" si="9"/>
        <v>11842608</v>
      </c>
      <c r="X49" s="79">
        <f t="shared" si="9"/>
        <v>19938000</v>
      </c>
      <c r="Y49" s="79">
        <f t="shared" si="9"/>
        <v>-8095392</v>
      </c>
      <c r="Z49" s="80">
        <f t="shared" si="5"/>
        <v>-40.60282876918448</v>
      </c>
      <c r="AA49" s="81">
        <f>SUM(AA41:AA48)</f>
        <v>19938000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665000</v>
      </c>
      <c r="D51" s="66">
        <f t="shared" si="10"/>
        <v>0</v>
      </c>
      <c r="E51" s="67">
        <f t="shared" si="10"/>
        <v>2385000</v>
      </c>
      <c r="F51" s="67">
        <f t="shared" si="10"/>
        <v>1976000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1753800</v>
      </c>
      <c r="T51" s="67">
        <f t="shared" si="10"/>
        <v>0</v>
      </c>
      <c r="U51" s="67">
        <f t="shared" si="10"/>
        <v>0</v>
      </c>
      <c r="V51" s="67">
        <f t="shared" si="10"/>
        <v>1753800</v>
      </c>
      <c r="W51" s="67">
        <f t="shared" si="10"/>
        <v>1753800</v>
      </c>
      <c r="X51" s="67">
        <f t="shared" si="10"/>
        <v>1976000</v>
      </c>
      <c r="Y51" s="67">
        <f t="shared" si="10"/>
        <v>-222200</v>
      </c>
      <c r="Z51" s="69">
        <f>+IF(X51&lt;&gt;0,+(Y51/X51)*100,0)</f>
        <v>-11.244939271255062</v>
      </c>
      <c r="AA51" s="68">
        <f>SUM(AA57:AA61)</f>
        <v>1976000</v>
      </c>
    </row>
    <row r="52" spans="1:27" ht="13.5">
      <c r="A52" s="84" t="s">
        <v>32</v>
      </c>
      <c r="B52" s="47"/>
      <c r="C52" s="9"/>
      <c r="D52" s="10"/>
      <c r="E52" s="11">
        <v>1059000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>
        <v>665000</v>
      </c>
      <c r="D54" s="10"/>
      <c r="E54" s="11">
        <v>409000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>
        <v>1753800</v>
      </c>
      <c r="T54" s="11"/>
      <c r="U54" s="11"/>
      <c r="V54" s="11">
        <v>1753800</v>
      </c>
      <c r="W54" s="11">
        <v>1753800</v>
      </c>
      <c r="X54" s="11"/>
      <c r="Y54" s="11">
        <v>1753800</v>
      </c>
      <c r="Z54" s="2"/>
      <c r="AA54" s="15"/>
    </row>
    <row r="55" spans="1:27" ht="13.5">
      <c r="A55" s="84" t="s">
        <v>35</v>
      </c>
      <c r="B55" s="47"/>
      <c r="C55" s="9"/>
      <c r="D55" s="10"/>
      <c r="E55" s="11">
        <v>344000</v>
      </c>
      <c r="F55" s="11">
        <v>1976000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1976000</v>
      </c>
      <c r="Y55" s="11">
        <v>-1976000</v>
      </c>
      <c r="Z55" s="2">
        <v>-100</v>
      </c>
      <c r="AA55" s="15">
        <v>1976000</v>
      </c>
    </row>
    <row r="56" spans="1:27" ht="13.5">
      <c r="A56" s="84" t="s">
        <v>36</v>
      </c>
      <c r="B56" s="47"/>
      <c r="C56" s="9"/>
      <c r="D56" s="10"/>
      <c r="E56" s="11">
        <v>573000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665000</v>
      </c>
      <c r="D57" s="50">
        <f t="shared" si="11"/>
        <v>0</v>
      </c>
      <c r="E57" s="51">
        <f t="shared" si="11"/>
        <v>2385000</v>
      </c>
      <c r="F57" s="51">
        <f t="shared" si="11"/>
        <v>1976000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1753800</v>
      </c>
      <c r="T57" s="51">
        <f t="shared" si="11"/>
        <v>0</v>
      </c>
      <c r="U57" s="51">
        <f t="shared" si="11"/>
        <v>0</v>
      </c>
      <c r="V57" s="51">
        <f t="shared" si="11"/>
        <v>1753800</v>
      </c>
      <c r="W57" s="51">
        <f t="shared" si="11"/>
        <v>1753800</v>
      </c>
      <c r="X57" s="51">
        <f t="shared" si="11"/>
        <v>1976000</v>
      </c>
      <c r="Y57" s="51">
        <f t="shared" si="11"/>
        <v>-222200</v>
      </c>
      <c r="Z57" s="52">
        <f>+IF(X57&lt;&gt;0,+(Y57/X57)*100,0)</f>
        <v>-11.244939271255062</v>
      </c>
      <c r="AA57" s="53">
        <f>SUM(AA52:AA56)</f>
        <v>1976000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11956290</v>
      </c>
      <c r="D65" s="10"/>
      <c r="E65" s="11">
        <v>14072971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1850937</v>
      </c>
      <c r="D66" s="13"/>
      <c r="E66" s="14">
        <v>842187</v>
      </c>
      <c r="F66" s="14"/>
      <c r="G66" s="14">
        <v>30983</v>
      </c>
      <c r="H66" s="14">
        <v>9482</v>
      </c>
      <c r="I66" s="14">
        <v>20627</v>
      </c>
      <c r="J66" s="14">
        <v>61092</v>
      </c>
      <c r="K66" s="14"/>
      <c r="L66" s="14">
        <v>6096</v>
      </c>
      <c r="M66" s="14">
        <v>6096</v>
      </c>
      <c r="N66" s="14">
        <v>12192</v>
      </c>
      <c r="O66" s="14">
        <v>42412</v>
      </c>
      <c r="P66" s="14">
        <v>14165</v>
      </c>
      <c r="Q66" s="14"/>
      <c r="R66" s="14">
        <v>56577</v>
      </c>
      <c r="S66" s="14">
        <v>18085</v>
      </c>
      <c r="T66" s="14">
        <v>132527</v>
      </c>
      <c r="U66" s="14">
        <v>185453</v>
      </c>
      <c r="V66" s="14">
        <v>336065</v>
      </c>
      <c r="W66" s="14">
        <v>465926</v>
      </c>
      <c r="X66" s="14"/>
      <c r="Y66" s="14">
        <v>465926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13807227</v>
      </c>
      <c r="D69" s="78">
        <f t="shared" si="12"/>
        <v>0</v>
      </c>
      <c r="E69" s="79">
        <f t="shared" si="12"/>
        <v>14915158</v>
      </c>
      <c r="F69" s="79">
        <f t="shared" si="12"/>
        <v>0</v>
      </c>
      <c r="G69" s="79">
        <f t="shared" si="12"/>
        <v>30983</v>
      </c>
      <c r="H69" s="79">
        <f t="shared" si="12"/>
        <v>9482</v>
      </c>
      <c r="I69" s="79">
        <f t="shared" si="12"/>
        <v>20627</v>
      </c>
      <c r="J69" s="79">
        <f t="shared" si="12"/>
        <v>61092</v>
      </c>
      <c r="K69" s="79">
        <f t="shared" si="12"/>
        <v>0</v>
      </c>
      <c r="L69" s="79">
        <f t="shared" si="12"/>
        <v>6096</v>
      </c>
      <c r="M69" s="79">
        <f t="shared" si="12"/>
        <v>6096</v>
      </c>
      <c r="N69" s="79">
        <f t="shared" si="12"/>
        <v>12192</v>
      </c>
      <c r="O69" s="79">
        <f t="shared" si="12"/>
        <v>42412</v>
      </c>
      <c r="P69" s="79">
        <f t="shared" si="12"/>
        <v>14165</v>
      </c>
      <c r="Q69" s="79">
        <f t="shared" si="12"/>
        <v>0</v>
      </c>
      <c r="R69" s="79">
        <f t="shared" si="12"/>
        <v>56577</v>
      </c>
      <c r="S69" s="79">
        <f t="shared" si="12"/>
        <v>18085</v>
      </c>
      <c r="T69" s="79">
        <f t="shared" si="12"/>
        <v>132527</v>
      </c>
      <c r="U69" s="79">
        <f t="shared" si="12"/>
        <v>185453</v>
      </c>
      <c r="V69" s="79">
        <f t="shared" si="12"/>
        <v>336065</v>
      </c>
      <c r="W69" s="79">
        <f t="shared" si="12"/>
        <v>465926</v>
      </c>
      <c r="X69" s="79">
        <f t="shared" si="12"/>
        <v>0</v>
      </c>
      <c r="Y69" s="79">
        <f t="shared" si="12"/>
        <v>465926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81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23532000</v>
      </c>
      <c r="D5" s="42">
        <f t="shared" si="0"/>
        <v>0</v>
      </c>
      <c r="E5" s="43">
        <f t="shared" si="0"/>
        <v>36444000</v>
      </c>
      <c r="F5" s="43">
        <f t="shared" si="0"/>
        <v>35183000</v>
      </c>
      <c r="G5" s="43">
        <f t="shared" si="0"/>
        <v>0</v>
      </c>
      <c r="H5" s="43">
        <f t="shared" si="0"/>
        <v>2262129</v>
      </c>
      <c r="I5" s="43">
        <f t="shared" si="0"/>
        <v>0</v>
      </c>
      <c r="J5" s="43">
        <f t="shared" si="0"/>
        <v>2262129</v>
      </c>
      <c r="K5" s="43">
        <f t="shared" si="0"/>
        <v>0</v>
      </c>
      <c r="L5" s="43">
        <f t="shared" si="0"/>
        <v>2341166</v>
      </c>
      <c r="M5" s="43">
        <f t="shared" si="0"/>
        <v>0</v>
      </c>
      <c r="N5" s="43">
        <f t="shared" si="0"/>
        <v>2341166</v>
      </c>
      <c r="O5" s="43">
        <f t="shared" si="0"/>
        <v>575180</v>
      </c>
      <c r="P5" s="43">
        <f t="shared" si="0"/>
        <v>2167456</v>
      </c>
      <c r="Q5" s="43">
        <f t="shared" si="0"/>
        <v>2100000</v>
      </c>
      <c r="R5" s="43">
        <f t="shared" si="0"/>
        <v>4842636</v>
      </c>
      <c r="S5" s="43">
        <f t="shared" si="0"/>
        <v>0</v>
      </c>
      <c r="T5" s="43">
        <f t="shared" si="0"/>
        <v>1921737</v>
      </c>
      <c r="U5" s="43">
        <f t="shared" si="0"/>
        <v>2883423</v>
      </c>
      <c r="V5" s="43">
        <f t="shared" si="0"/>
        <v>4805160</v>
      </c>
      <c r="W5" s="43">
        <f t="shared" si="0"/>
        <v>14251091</v>
      </c>
      <c r="X5" s="43">
        <f t="shared" si="0"/>
        <v>35183000</v>
      </c>
      <c r="Y5" s="43">
        <f t="shared" si="0"/>
        <v>-20931909</v>
      </c>
      <c r="Z5" s="44">
        <f>+IF(X5&lt;&gt;0,+(Y5/X5)*100,0)</f>
        <v>-59.49438365119518</v>
      </c>
      <c r="AA5" s="45">
        <f>SUM(AA11:AA18)</f>
        <v>35183000</v>
      </c>
    </row>
    <row r="6" spans="1:27" ht="13.5">
      <c r="A6" s="46" t="s">
        <v>32</v>
      </c>
      <c r="B6" s="47"/>
      <c r="C6" s="9">
        <v>16341000</v>
      </c>
      <c r="D6" s="10"/>
      <c r="E6" s="11">
        <v>17750000</v>
      </c>
      <c r="F6" s="11">
        <v>14750000</v>
      </c>
      <c r="G6" s="11"/>
      <c r="H6" s="11"/>
      <c r="I6" s="11"/>
      <c r="J6" s="11"/>
      <c r="K6" s="11"/>
      <c r="L6" s="11">
        <v>2341166</v>
      </c>
      <c r="M6" s="11"/>
      <c r="N6" s="11">
        <v>2341166</v>
      </c>
      <c r="O6" s="11"/>
      <c r="P6" s="11">
        <v>2167456</v>
      </c>
      <c r="Q6" s="11">
        <v>2100000</v>
      </c>
      <c r="R6" s="11">
        <v>4267456</v>
      </c>
      <c r="S6" s="11"/>
      <c r="T6" s="11">
        <v>1921737</v>
      </c>
      <c r="U6" s="11">
        <v>2883423</v>
      </c>
      <c r="V6" s="11">
        <v>4805160</v>
      </c>
      <c r="W6" s="11">
        <v>11413782</v>
      </c>
      <c r="X6" s="11">
        <v>14750000</v>
      </c>
      <c r="Y6" s="11">
        <v>-3336218</v>
      </c>
      <c r="Z6" s="2">
        <v>-22.62</v>
      </c>
      <c r="AA6" s="15">
        <v>14750000</v>
      </c>
    </row>
    <row r="7" spans="1:27" ht="13.5">
      <c r="A7" s="46" t="s">
        <v>33</v>
      </c>
      <c r="B7" s="47"/>
      <c r="C7" s="9">
        <v>1602000</v>
      </c>
      <c r="D7" s="10"/>
      <c r="E7" s="11"/>
      <c r="F7" s="11"/>
      <c r="G7" s="11"/>
      <c r="H7" s="11">
        <v>367852</v>
      </c>
      <c r="I7" s="11"/>
      <c r="J7" s="11">
        <v>367852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367852</v>
      </c>
      <c r="X7" s="11"/>
      <c r="Y7" s="11">
        <v>367852</v>
      </c>
      <c r="Z7" s="2"/>
      <c r="AA7" s="15"/>
    </row>
    <row r="8" spans="1:27" ht="13.5">
      <c r="A8" s="46" t="s">
        <v>34</v>
      </c>
      <c r="B8" s="47"/>
      <c r="C8" s="9">
        <v>795000</v>
      </c>
      <c r="D8" s="10"/>
      <c r="E8" s="11">
        <v>8900000</v>
      </c>
      <c r="F8" s="11">
        <v>13900000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13900000</v>
      </c>
      <c r="Y8" s="11">
        <v>-13900000</v>
      </c>
      <c r="Z8" s="2">
        <v>-100</v>
      </c>
      <c r="AA8" s="15">
        <v>13900000</v>
      </c>
    </row>
    <row r="9" spans="1:27" ht="13.5">
      <c r="A9" s="46" t="s">
        <v>35</v>
      </c>
      <c r="B9" s="47"/>
      <c r="C9" s="9">
        <v>4588000</v>
      </c>
      <c r="D9" s="10"/>
      <c r="E9" s="11"/>
      <c r="F9" s="11"/>
      <c r="G9" s="11"/>
      <c r="H9" s="11">
        <v>1528411</v>
      </c>
      <c r="I9" s="11"/>
      <c r="J9" s="11">
        <v>1528411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>
        <v>1528411</v>
      </c>
      <c r="X9" s="11"/>
      <c r="Y9" s="11">
        <v>1528411</v>
      </c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>
        <v>80000</v>
      </c>
      <c r="G10" s="11"/>
      <c r="H10" s="11">
        <v>365866</v>
      </c>
      <c r="I10" s="11"/>
      <c r="J10" s="11">
        <v>365866</v>
      </c>
      <c r="K10" s="11"/>
      <c r="L10" s="11"/>
      <c r="M10" s="11"/>
      <c r="N10" s="11"/>
      <c r="O10" s="11">
        <v>575180</v>
      </c>
      <c r="P10" s="11"/>
      <c r="Q10" s="11"/>
      <c r="R10" s="11">
        <v>575180</v>
      </c>
      <c r="S10" s="11"/>
      <c r="T10" s="11"/>
      <c r="U10" s="11"/>
      <c r="V10" s="11"/>
      <c r="W10" s="11">
        <v>941046</v>
      </c>
      <c r="X10" s="11">
        <v>80000</v>
      </c>
      <c r="Y10" s="11">
        <v>861046</v>
      </c>
      <c r="Z10" s="2">
        <v>1076.31</v>
      </c>
      <c r="AA10" s="15">
        <v>80000</v>
      </c>
    </row>
    <row r="11" spans="1:27" ht="13.5">
      <c r="A11" s="48" t="s">
        <v>37</v>
      </c>
      <c r="B11" s="47"/>
      <c r="C11" s="49">
        <f aca="true" t="shared" si="1" ref="C11:Y11">SUM(C6:C10)</f>
        <v>23326000</v>
      </c>
      <c r="D11" s="50">
        <f t="shared" si="1"/>
        <v>0</v>
      </c>
      <c r="E11" s="51">
        <f t="shared" si="1"/>
        <v>26650000</v>
      </c>
      <c r="F11" s="51">
        <f t="shared" si="1"/>
        <v>28730000</v>
      </c>
      <c r="G11" s="51">
        <f t="shared" si="1"/>
        <v>0</v>
      </c>
      <c r="H11" s="51">
        <f t="shared" si="1"/>
        <v>2262129</v>
      </c>
      <c r="I11" s="51">
        <f t="shared" si="1"/>
        <v>0</v>
      </c>
      <c r="J11" s="51">
        <f t="shared" si="1"/>
        <v>2262129</v>
      </c>
      <c r="K11" s="51">
        <f t="shared" si="1"/>
        <v>0</v>
      </c>
      <c r="L11" s="51">
        <f t="shared" si="1"/>
        <v>2341166</v>
      </c>
      <c r="M11" s="51">
        <f t="shared" si="1"/>
        <v>0</v>
      </c>
      <c r="N11" s="51">
        <f t="shared" si="1"/>
        <v>2341166</v>
      </c>
      <c r="O11" s="51">
        <f t="shared" si="1"/>
        <v>575180</v>
      </c>
      <c r="P11" s="51">
        <f t="shared" si="1"/>
        <v>2167456</v>
      </c>
      <c r="Q11" s="51">
        <f t="shared" si="1"/>
        <v>2100000</v>
      </c>
      <c r="R11" s="51">
        <f t="shared" si="1"/>
        <v>4842636</v>
      </c>
      <c r="S11" s="51">
        <f t="shared" si="1"/>
        <v>0</v>
      </c>
      <c r="T11" s="51">
        <f t="shared" si="1"/>
        <v>1921737</v>
      </c>
      <c r="U11" s="51">
        <f t="shared" si="1"/>
        <v>2883423</v>
      </c>
      <c r="V11" s="51">
        <f t="shared" si="1"/>
        <v>4805160</v>
      </c>
      <c r="W11" s="51">
        <f t="shared" si="1"/>
        <v>14251091</v>
      </c>
      <c r="X11" s="51">
        <f t="shared" si="1"/>
        <v>28730000</v>
      </c>
      <c r="Y11" s="51">
        <f t="shared" si="1"/>
        <v>-14478909</v>
      </c>
      <c r="Z11" s="52">
        <f>+IF(X11&lt;&gt;0,+(Y11/X11)*100,0)</f>
        <v>-50.39648103028193</v>
      </c>
      <c r="AA11" s="53">
        <f>SUM(AA6:AA10)</f>
        <v>28730000</v>
      </c>
    </row>
    <row r="12" spans="1:27" ht="13.5">
      <c r="A12" s="54" t="s">
        <v>38</v>
      </c>
      <c r="B12" s="35"/>
      <c r="C12" s="9">
        <v>37000</v>
      </c>
      <c r="D12" s="10"/>
      <c r="E12" s="11">
        <v>1150000</v>
      </c>
      <c r="F12" s="11">
        <v>1031000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1031000</v>
      </c>
      <c r="Y12" s="11">
        <v>-1031000</v>
      </c>
      <c r="Z12" s="2">
        <v>-100</v>
      </c>
      <c r="AA12" s="15">
        <v>1031000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>
        <v>4500000</v>
      </c>
      <c r="F14" s="11">
        <v>4500000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v>4500000</v>
      </c>
      <c r="Y14" s="11">
        <v>-4500000</v>
      </c>
      <c r="Z14" s="2">
        <v>-100</v>
      </c>
      <c r="AA14" s="15">
        <v>4500000</v>
      </c>
    </row>
    <row r="15" spans="1:27" ht="13.5">
      <c r="A15" s="54" t="s">
        <v>41</v>
      </c>
      <c r="B15" s="35" t="s">
        <v>42</v>
      </c>
      <c r="C15" s="9">
        <v>169000</v>
      </c>
      <c r="D15" s="10"/>
      <c r="E15" s="11">
        <v>4144000</v>
      </c>
      <c r="F15" s="11">
        <v>922000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>
        <v>922000</v>
      </c>
      <c r="Y15" s="11">
        <v>-922000</v>
      </c>
      <c r="Z15" s="2">
        <v>-100</v>
      </c>
      <c r="AA15" s="15">
        <v>922000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118554</v>
      </c>
      <c r="I20" s="60">
        <f t="shared" si="2"/>
        <v>0</v>
      </c>
      <c r="J20" s="60">
        <f t="shared" si="2"/>
        <v>118554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118554</v>
      </c>
      <c r="X20" s="60">
        <f t="shared" si="2"/>
        <v>0</v>
      </c>
      <c r="Y20" s="60">
        <f t="shared" si="2"/>
        <v>118554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>
        <v>4729</v>
      </c>
      <c r="I21" s="11"/>
      <c r="J21" s="11">
        <v>4729</v>
      </c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4729</v>
      </c>
      <c r="X21" s="11"/>
      <c r="Y21" s="11">
        <v>4729</v>
      </c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>
        <v>102608</v>
      </c>
      <c r="I22" s="11"/>
      <c r="J22" s="11">
        <v>102608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102608</v>
      </c>
      <c r="X22" s="11"/>
      <c r="Y22" s="11">
        <v>102608</v>
      </c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>
        <v>1070</v>
      </c>
      <c r="I24" s="11"/>
      <c r="J24" s="11">
        <v>1070</v>
      </c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>
        <v>1070</v>
      </c>
      <c r="X24" s="11"/>
      <c r="Y24" s="11">
        <v>1070</v>
      </c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108407</v>
      </c>
      <c r="I26" s="51">
        <f t="shared" si="3"/>
        <v>0</v>
      </c>
      <c r="J26" s="51">
        <f t="shared" si="3"/>
        <v>108407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108407</v>
      </c>
      <c r="X26" s="51">
        <f t="shared" si="3"/>
        <v>0</v>
      </c>
      <c r="Y26" s="51">
        <f t="shared" si="3"/>
        <v>108407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>
        <v>1200</v>
      </c>
      <c r="I27" s="11"/>
      <c r="J27" s="11">
        <v>1200</v>
      </c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1200</v>
      </c>
      <c r="X27" s="11"/>
      <c r="Y27" s="11">
        <v>1200</v>
      </c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>
        <v>8947</v>
      </c>
      <c r="I30" s="11"/>
      <c r="J30" s="11">
        <v>8947</v>
      </c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>
        <v>8947</v>
      </c>
      <c r="X30" s="11"/>
      <c r="Y30" s="11">
        <v>8947</v>
      </c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16341000</v>
      </c>
      <c r="D36" s="10">
        <f t="shared" si="4"/>
        <v>0</v>
      </c>
      <c r="E36" s="11">
        <f t="shared" si="4"/>
        <v>17750000</v>
      </c>
      <c r="F36" s="11">
        <f t="shared" si="4"/>
        <v>14750000</v>
      </c>
      <c r="G36" s="11">
        <f t="shared" si="4"/>
        <v>0</v>
      </c>
      <c r="H36" s="11">
        <f t="shared" si="4"/>
        <v>4729</v>
      </c>
      <c r="I36" s="11">
        <f t="shared" si="4"/>
        <v>0</v>
      </c>
      <c r="J36" s="11">
        <f t="shared" si="4"/>
        <v>4729</v>
      </c>
      <c r="K36" s="11">
        <f t="shared" si="4"/>
        <v>0</v>
      </c>
      <c r="L36" s="11">
        <f t="shared" si="4"/>
        <v>2341166</v>
      </c>
      <c r="M36" s="11">
        <f t="shared" si="4"/>
        <v>0</v>
      </c>
      <c r="N36" s="11">
        <f t="shared" si="4"/>
        <v>2341166</v>
      </c>
      <c r="O36" s="11">
        <f t="shared" si="4"/>
        <v>0</v>
      </c>
      <c r="P36" s="11">
        <f t="shared" si="4"/>
        <v>2167456</v>
      </c>
      <c r="Q36" s="11">
        <f t="shared" si="4"/>
        <v>2100000</v>
      </c>
      <c r="R36" s="11">
        <f t="shared" si="4"/>
        <v>4267456</v>
      </c>
      <c r="S36" s="11">
        <f t="shared" si="4"/>
        <v>0</v>
      </c>
      <c r="T36" s="11">
        <f t="shared" si="4"/>
        <v>1921737</v>
      </c>
      <c r="U36" s="11">
        <f t="shared" si="4"/>
        <v>2883423</v>
      </c>
      <c r="V36" s="11">
        <f t="shared" si="4"/>
        <v>4805160</v>
      </c>
      <c r="W36" s="11">
        <f t="shared" si="4"/>
        <v>11418511</v>
      </c>
      <c r="X36" s="11">
        <f t="shared" si="4"/>
        <v>14750000</v>
      </c>
      <c r="Y36" s="11">
        <f t="shared" si="4"/>
        <v>-3331489</v>
      </c>
      <c r="Z36" s="2">
        <f aca="true" t="shared" si="5" ref="Z36:Z49">+IF(X36&lt;&gt;0,+(Y36/X36)*100,0)</f>
        <v>-22.586366101694917</v>
      </c>
      <c r="AA36" s="15">
        <f>AA6+AA21</f>
        <v>14750000</v>
      </c>
    </row>
    <row r="37" spans="1:27" ht="13.5">
      <c r="A37" s="46" t="s">
        <v>33</v>
      </c>
      <c r="B37" s="47"/>
      <c r="C37" s="9">
        <f t="shared" si="4"/>
        <v>1602000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470460</v>
      </c>
      <c r="I37" s="11">
        <f t="shared" si="4"/>
        <v>0</v>
      </c>
      <c r="J37" s="11">
        <f t="shared" si="4"/>
        <v>470460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470460</v>
      </c>
      <c r="X37" s="11">
        <f t="shared" si="4"/>
        <v>0</v>
      </c>
      <c r="Y37" s="11">
        <f t="shared" si="4"/>
        <v>470460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795000</v>
      </c>
      <c r="D38" s="10">
        <f t="shared" si="4"/>
        <v>0</v>
      </c>
      <c r="E38" s="11">
        <f t="shared" si="4"/>
        <v>8900000</v>
      </c>
      <c r="F38" s="11">
        <f t="shared" si="4"/>
        <v>13900000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13900000</v>
      </c>
      <c r="Y38" s="11">
        <f t="shared" si="4"/>
        <v>-13900000</v>
      </c>
      <c r="Z38" s="2">
        <f t="shared" si="5"/>
        <v>-100</v>
      </c>
      <c r="AA38" s="15">
        <f>AA8+AA23</f>
        <v>13900000</v>
      </c>
    </row>
    <row r="39" spans="1:27" ht="13.5">
      <c r="A39" s="46" t="s">
        <v>35</v>
      </c>
      <c r="B39" s="47"/>
      <c r="C39" s="9">
        <f t="shared" si="4"/>
        <v>4588000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1529481</v>
      </c>
      <c r="I39" s="11">
        <f t="shared" si="4"/>
        <v>0</v>
      </c>
      <c r="J39" s="11">
        <f t="shared" si="4"/>
        <v>1529481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1529481</v>
      </c>
      <c r="X39" s="11">
        <f t="shared" si="4"/>
        <v>0</v>
      </c>
      <c r="Y39" s="11">
        <f t="shared" si="4"/>
        <v>1529481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80000</v>
      </c>
      <c r="G40" s="11">
        <f t="shared" si="4"/>
        <v>0</v>
      </c>
      <c r="H40" s="11">
        <f t="shared" si="4"/>
        <v>365866</v>
      </c>
      <c r="I40" s="11">
        <f t="shared" si="4"/>
        <v>0</v>
      </c>
      <c r="J40" s="11">
        <f t="shared" si="4"/>
        <v>365866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575180</v>
      </c>
      <c r="P40" s="11">
        <f t="shared" si="4"/>
        <v>0</v>
      </c>
      <c r="Q40" s="11">
        <f t="shared" si="4"/>
        <v>0</v>
      </c>
      <c r="R40" s="11">
        <f t="shared" si="4"/>
        <v>575180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941046</v>
      </c>
      <c r="X40" s="11">
        <f t="shared" si="4"/>
        <v>80000</v>
      </c>
      <c r="Y40" s="11">
        <f t="shared" si="4"/>
        <v>861046</v>
      </c>
      <c r="Z40" s="2">
        <f t="shared" si="5"/>
        <v>1076.3075000000001</v>
      </c>
      <c r="AA40" s="15">
        <f>AA10+AA25</f>
        <v>80000</v>
      </c>
    </row>
    <row r="41" spans="1:27" ht="13.5">
      <c r="A41" s="48" t="s">
        <v>37</v>
      </c>
      <c r="B41" s="47"/>
      <c r="C41" s="49">
        <f aca="true" t="shared" si="6" ref="C41:Y41">SUM(C36:C40)</f>
        <v>23326000</v>
      </c>
      <c r="D41" s="50">
        <f t="shared" si="6"/>
        <v>0</v>
      </c>
      <c r="E41" s="51">
        <f t="shared" si="6"/>
        <v>26650000</v>
      </c>
      <c r="F41" s="51">
        <f t="shared" si="6"/>
        <v>28730000</v>
      </c>
      <c r="G41" s="51">
        <f t="shared" si="6"/>
        <v>0</v>
      </c>
      <c r="H41" s="51">
        <f t="shared" si="6"/>
        <v>2370536</v>
      </c>
      <c r="I41" s="51">
        <f t="shared" si="6"/>
        <v>0</v>
      </c>
      <c r="J41" s="51">
        <f t="shared" si="6"/>
        <v>2370536</v>
      </c>
      <c r="K41" s="51">
        <f t="shared" si="6"/>
        <v>0</v>
      </c>
      <c r="L41" s="51">
        <f t="shared" si="6"/>
        <v>2341166</v>
      </c>
      <c r="M41" s="51">
        <f t="shared" si="6"/>
        <v>0</v>
      </c>
      <c r="N41" s="51">
        <f t="shared" si="6"/>
        <v>2341166</v>
      </c>
      <c r="O41" s="51">
        <f t="shared" si="6"/>
        <v>575180</v>
      </c>
      <c r="P41" s="51">
        <f t="shared" si="6"/>
        <v>2167456</v>
      </c>
      <c r="Q41" s="51">
        <f t="shared" si="6"/>
        <v>2100000</v>
      </c>
      <c r="R41" s="51">
        <f t="shared" si="6"/>
        <v>4842636</v>
      </c>
      <c r="S41" s="51">
        <f t="shared" si="6"/>
        <v>0</v>
      </c>
      <c r="T41" s="51">
        <f t="shared" si="6"/>
        <v>1921737</v>
      </c>
      <c r="U41" s="51">
        <f t="shared" si="6"/>
        <v>2883423</v>
      </c>
      <c r="V41" s="51">
        <f t="shared" si="6"/>
        <v>4805160</v>
      </c>
      <c r="W41" s="51">
        <f t="shared" si="6"/>
        <v>14359498</v>
      </c>
      <c r="X41" s="51">
        <f t="shared" si="6"/>
        <v>28730000</v>
      </c>
      <c r="Y41" s="51">
        <f t="shared" si="6"/>
        <v>-14370502</v>
      </c>
      <c r="Z41" s="52">
        <f t="shared" si="5"/>
        <v>-50.01915071353985</v>
      </c>
      <c r="AA41" s="53">
        <f>SUM(AA36:AA40)</f>
        <v>28730000</v>
      </c>
    </row>
    <row r="42" spans="1:27" ht="13.5">
      <c r="A42" s="54" t="s">
        <v>38</v>
      </c>
      <c r="B42" s="35"/>
      <c r="C42" s="65">
        <f aca="true" t="shared" si="7" ref="C42:Y48">C12+C27</f>
        <v>37000</v>
      </c>
      <c r="D42" s="66">
        <f t="shared" si="7"/>
        <v>0</v>
      </c>
      <c r="E42" s="67">
        <f t="shared" si="7"/>
        <v>1150000</v>
      </c>
      <c r="F42" s="67">
        <f t="shared" si="7"/>
        <v>1031000</v>
      </c>
      <c r="G42" s="67">
        <f t="shared" si="7"/>
        <v>0</v>
      </c>
      <c r="H42" s="67">
        <f t="shared" si="7"/>
        <v>1200</v>
      </c>
      <c r="I42" s="67">
        <f t="shared" si="7"/>
        <v>0</v>
      </c>
      <c r="J42" s="67">
        <f t="shared" si="7"/>
        <v>1200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1200</v>
      </c>
      <c r="X42" s="67">
        <f t="shared" si="7"/>
        <v>1031000</v>
      </c>
      <c r="Y42" s="67">
        <f t="shared" si="7"/>
        <v>-1029800</v>
      </c>
      <c r="Z42" s="69">
        <f t="shared" si="5"/>
        <v>-99.88360814742968</v>
      </c>
      <c r="AA42" s="68">
        <f aca="true" t="shared" si="8" ref="AA42:AA48">AA12+AA27</f>
        <v>1031000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4500000</v>
      </c>
      <c r="F44" s="67">
        <f t="shared" si="7"/>
        <v>4500000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4500000</v>
      </c>
      <c r="Y44" s="67">
        <f t="shared" si="7"/>
        <v>-4500000</v>
      </c>
      <c r="Z44" s="69">
        <f t="shared" si="5"/>
        <v>-100</v>
      </c>
      <c r="AA44" s="68">
        <f t="shared" si="8"/>
        <v>4500000</v>
      </c>
    </row>
    <row r="45" spans="1:27" ht="13.5">
      <c r="A45" s="54" t="s">
        <v>41</v>
      </c>
      <c r="B45" s="35" t="s">
        <v>42</v>
      </c>
      <c r="C45" s="65">
        <f t="shared" si="7"/>
        <v>169000</v>
      </c>
      <c r="D45" s="66">
        <f t="shared" si="7"/>
        <v>0</v>
      </c>
      <c r="E45" s="67">
        <f t="shared" si="7"/>
        <v>4144000</v>
      </c>
      <c r="F45" s="67">
        <f t="shared" si="7"/>
        <v>922000</v>
      </c>
      <c r="G45" s="67">
        <f t="shared" si="7"/>
        <v>0</v>
      </c>
      <c r="H45" s="67">
        <f t="shared" si="7"/>
        <v>8947</v>
      </c>
      <c r="I45" s="67">
        <f t="shared" si="7"/>
        <v>0</v>
      </c>
      <c r="J45" s="67">
        <f t="shared" si="7"/>
        <v>8947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8947</v>
      </c>
      <c r="X45" s="67">
        <f t="shared" si="7"/>
        <v>922000</v>
      </c>
      <c r="Y45" s="67">
        <f t="shared" si="7"/>
        <v>-913053</v>
      </c>
      <c r="Z45" s="69">
        <f t="shared" si="5"/>
        <v>-99.02960954446854</v>
      </c>
      <c r="AA45" s="68">
        <f t="shared" si="8"/>
        <v>922000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23532000</v>
      </c>
      <c r="D49" s="78">
        <f t="shared" si="9"/>
        <v>0</v>
      </c>
      <c r="E49" s="79">
        <f t="shared" si="9"/>
        <v>36444000</v>
      </c>
      <c r="F49" s="79">
        <f t="shared" si="9"/>
        <v>35183000</v>
      </c>
      <c r="G49" s="79">
        <f t="shared" si="9"/>
        <v>0</v>
      </c>
      <c r="H49" s="79">
        <f t="shared" si="9"/>
        <v>2380683</v>
      </c>
      <c r="I49" s="79">
        <f t="shared" si="9"/>
        <v>0</v>
      </c>
      <c r="J49" s="79">
        <f t="shared" si="9"/>
        <v>2380683</v>
      </c>
      <c r="K49" s="79">
        <f t="shared" si="9"/>
        <v>0</v>
      </c>
      <c r="L49" s="79">
        <f t="shared" si="9"/>
        <v>2341166</v>
      </c>
      <c r="M49" s="79">
        <f t="shared" si="9"/>
        <v>0</v>
      </c>
      <c r="N49" s="79">
        <f t="shared" si="9"/>
        <v>2341166</v>
      </c>
      <c r="O49" s="79">
        <f t="shared" si="9"/>
        <v>575180</v>
      </c>
      <c r="P49" s="79">
        <f t="shared" si="9"/>
        <v>2167456</v>
      </c>
      <c r="Q49" s="79">
        <f t="shared" si="9"/>
        <v>2100000</v>
      </c>
      <c r="R49" s="79">
        <f t="shared" si="9"/>
        <v>4842636</v>
      </c>
      <c r="S49" s="79">
        <f t="shared" si="9"/>
        <v>0</v>
      </c>
      <c r="T49" s="79">
        <f t="shared" si="9"/>
        <v>1921737</v>
      </c>
      <c r="U49" s="79">
        <f t="shared" si="9"/>
        <v>2883423</v>
      </c>
      <c r="V49" s="79">
        <f t="shared" si="9"/>
        <v>4805160</v>
      </c>
      <c r="W49" s="79">
        <f t="shared" si="9"/>
        <v>14369645</v>
      </c>
      <c r="X49" s="79">
        <f t="shared" si="9"/>
        <v>35183000</v>
      </c>
      <c r="Y49" s="79">
        <f t="shared" si="9"/>
        <v>-20813355</v>
      </c>
      <c r="Z49" s="80">
        <f t="shared" si="5"/>
        <v>-59.157419776596655</v>
      </c>
      <c r="AA49" s="81">
        <f>SUM(AA41:AA48)</f>
        <v>35183000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3498000</v>
      </c>
      <c r="D51" s="66">
        <f t="shared" si="10"/>
        <v>0</v>
      </c>
      <c r="E51" s="67">
        <f t="shared" si="10"/>
        <v>8418000</v>
      </c>
      <c r="F51" s="67">
        <f t="shared" si="10"/>
        <v>8418000</v>
      </c>
      <c r="G51" s="67">
        <f t="shared" si="10"/>
        <v>0</v>
      </c>
      <c r="H51" s="67">
        <f t="shared" si="10"/>
        <v>0</v>
      </c>
      <c r="I51" s="67">
        <f t="shared" si="10"/>
        <v>147460</v>
      </c>
      <c r="J51" s="67">
        <f t="shared" si="10"/>
        <v>147460</v>
      </c>
      <c r="K51" s="67">
        <f t="shared" si="10"/>
        <v>1334629</v>
      </c>
      <c r="L51" s="67">
        <f t="shared" si="10"/>
        <v>252834</v>
      </c>
      <c r="M51" s="67">
        <f t="shared" si="10"/>
        <v>0</v>
      </c>
      <c r="N51" s="67">
        <f t="shared" si="10"/>
        <v>1587463</v>
      </c>
      <c r="O51" s="67">
        <f t="shared" si="10"/>
        <v>235847</v>
      </c>
      <c r="P51" s="67">
        <f t="shared" si="10"/>
        <v>425551</v>
      </c>
      <c r="Q51" s="67">
        <f t="shared" si="10"/>
        <v>460999</v>
      </c>
      <c r="R51" s="67">
        <f t="shared" si="10"/>
        <v>1122397</v>
      </c>
      <c r="S51" s="67">
        <f t="shared" si="10"/>
        <v>0</v>
      </c>
      <c r="T51" s="67">
        <f t="shared" si="10"/>
        <v>499226</v>
      </c>
      <c r="U51" s="67">
        <f t="shared" si="10"/>
        <v>498415</v>
      </c>
      <c r="V51" s="67">
        <f t="shared" si="10"/>
        <v>997641</v>
      </c>
      <c r="W51" s="67">
        <f t="shared" si="10"/>
        <v>3854961</v>
      </c>
      <c r="X51" s="67">
        <f t="shared" si="10"/>
        <v>8418000</v>
      </c>
      <c r="Y51" s="67">
        <f t="shared" si="10"/>
        <v>-4563039</v>
      </c>
      <c r="Z51" s="69">
        <f>+IF(X51&lt;&gt;0,+(Y51/X51)*100,0)</f>
        <v>-54.205737704918036</v>
      </c>
      <c r="AA51" s="68">
        <f>SUM(AA57:AA61)</f>
        <v>8418000</v>
      </c>
    </row>
    <row r="52" spans="1:27" ht="13.5">
      <c r="A52" s="84" t="s">
        <v>32</v>
      </c>
      <c r="B52" s="47"/>
      <c r="C52" s="9">
        <v>399000</v>
      </c>
      <c r="D52" s="10"/>
      <c r="E52" s="11">
        <v>915000</v>
      </c>
      <c r="F52" s="11">
        <v>915000</v>
      </c>
      <c r="G52" s="11"/>
      <c r="H52" s="11"/>
      <c r="I52" s="11"/>
      <c r="J52" s="11"/>
      <c r="K52" s="11"/>
      <c r="L52" s="11">
        <v>10320</v>
      </c>
      <c r="M52" s="11"/>
      <c r="N52" s="11">
        <v>10320</v>
      </c>
      <c r="O52" s="11"/>
      <c r="P52" s="11"/>
      <c r="Q52" s="11"/>
      <c r="R52" s="11"/>
      <c r="S52" s="11"/>
      <c r="T52" s="11"/>
      <c r="U52" s="11"/>
      <c r="V52" s="11"/>
      <c r="W52" s="11">
        <v>10320</v>
      </c>
      <c r="X52" s="11">
        <v>915000</v>
      </c>
      <c r="Y52" s="11">
        <v>-904680</v>
      </c>
      <c r="Z52" s="2">
        <v>-98.87</v>
      </c>
      <c r="AA52" s="15">
        <v>915000</v>
      </c>
    </row>
    <row r="53" spans="1:27" ht="13.5">
      <c r="A53" s="84" t="s">
        <v>33</v>
      </c>
      <c r="B53" s="47"/>
      <c r="C53" s="9">
        <v>564000</v>
      </c>
      <c r="D53" s="10"/>
      <c r="E53" s="11">
        <v>1832000</v>
      </c>
      <c r="F53" s="11">
        <v>1832000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1832000</v>
      </c>
      <c r="Y53" s="11">
        <v>-1832000</v>
      </c>
      <c r="Z53" s="2">
        <v>-100</v>
      </c>
      <c r="AA53" s="15">
        <v>1832000</v>
      </c>
    </row>
    <row r="54" spans="1:27" ht="13.5">
      <c r="A54" s="84" t="s">
        <v>34</v>
      </c>
      <c r="B54" s="47"/>
      <c r="C54" s="9">
        <v>380000</v>
      </c>
      <c r="D54" s="10"/>
      <c r="E54" s="11">
        <v>1747000</v>
      </c>
      <c r="F54" s="11">
        <v>1747000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1747000</v>
      </c>
      <c r="Y54" s="11">
        <v>-1747000</v>
      </c>
      <c r="Z54" s="2">
        <v>-100</v>
      </c>
      <c r="AA54" s="15">
        <v>1747000</v>
      </c>
    </row>
    <row r="55" spans="1:27" ht="13.5">
      <c r="A55" s="84" t="s">
        <v>35</v>
      </c>
      <c r="B55" s="47"/>
      <c r="C55" s="9">
        <v>390000</v>
      </c>
      <c r="D55" s="10"/>
      <c r="E55" s="11">
        <v>1699000</v>
      </c>
      <c r="F55" s="11">
        <v>1699000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1699000</v>
      </c>
      <c r="Y55" s="11">
        <v>-1699000</v>
      </c>
      <c r="Z55" s="2">
        <v>-100</v>
      </c>
      <c r="AA55" s="15">
        <v>1699000</v>
      </c>
    </row>
    <row r="56" spans="1:27" ht="13.5">
      <c r="A56" s="84" t="s">
        <v>36</v>
      </c>
      <c r="B56" s="47"/>
      <c r="C56" s="9"/>
      <c r="D56" s="10"/>
      <c r="E56" s="11">
        <v>195000</v>
      </c>
      <c r="F56" s="11">
        <v>195000</v>
      </c>
      <c r="G56" s="11"/>
      <c r="H56" s="11"/>
      <c r="I56" s="11"/>
      <c r="J56" s="11"/>
      <c r="K56" s="11"/>
      <c r="L56" s="11">
        <v>25447</v>
      </c>
      <c r="M56" s="11"/>
      <c r="N56" s="11">
        <v>25447</v>
      </c>
      <c r="O56" s="11"/>
      <c r="P56" s="11"/>
      <c r="Q56" s="11"/>
      <c r="R56" s="11"/>
      <c r="S56" s="11"/>
      <c r="T56" s="11"/>
      <c r="U56" s="11"/>
      <c r="V56" s="11"/>
      <c r="W56" s="11">
        <v>25447</v>
      </c>
      <c r="X56" s="11">
        <v>195000</v>
      </c>
      <c r="Y56" s="11">
        <v>-169553</v>
      </c>
      <c r="Z56" s="2">
        <v>-86.95</v>
      </c>
      <c r="AA56" s="15">
        <v>195000</v>
      </c>
    </row>
    <row r="57" spans="1:27" ht="13.5">
      <c r="A57" s="85" t="s">
        <v>37</v>
      </c>
      <c r="B57" s="47"/>
      <c r="C57" s="49">
        <f aca="true" t="shared" si="11" ref="C57:Y57">SUM(C52:C56)</f>
        <v>1733000</v>
      </c>
      <c r="D57" s="50">
        <f t="shared" si="11"/>
        <v>0</v>
      </c>
      <c r="E57" s="51">
        <f t="shared" si="11"/>
        <v>6388000</v>
      </c>
      <c r="F57" s="51">
        <f t="shared" si="11"/>
        <v>6388000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35767</v>
      </c>
      <c r="M57" s="51">
        <f t="shared" si="11"/>
        <v>0</v>
      </c>
      <c r="N57" s="51">
        <f t="shared" si="11"/>
        <v>35767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35767</v>
      </c>
      <c r="X57" s="51">
        <f t="shared" si="11"/>
        <v>6388000</v>
      </c>
      <c r="Y57" s="51">
        <f t="shared" si="11"/>
        <v>-6352233</v>
      </c>
      <c r="Z57" s="52">
        <f>+IF(X57&lt;&gt;0,+(Y57/X57)*100,0)</f>
        <v>-99.44009079524108</v>
      </c>
      <c r="AA57" s="53">
        <f>SUM(AA52:AA56)</f>
        <v>6388000</v>
      </c>
    </row>
    <row r="58" spans="1:27" ht="13.5">
      <c r="A58" s="86" t="s">
        <v>38</v>
      </c>
      <c r="B58" s="35"/>
      <c r="C58" s="9">
        <v>76000</v>
      </c>
      <c r="D58" s="10"/>
      <c r="E58" s="11">
        <v>782000</v>
      </c>
      <c r="F58" s="11">
        <v>782000</v>
      </c>
      <c r="G58" s="11"/>
      <c r="H58" s="11"/>
      <c r="I58" s="11"/>
      <c r="J58" s="11"/>
      <c r="K58" s="11"/>
      <c r="L58" s="11">
        <v>7616</v>
      </c>
      <c r="M58" s="11"/>
      <c r="N58" s="11">
        <v>7616</v>
      </c>
      <c r="O58" s="11"/>
      <c r="P58" s="11">
        <v>189704</v>
      </c>
      <c r="Q58" s="11">
        <v>189704</v>
      </c>
      <c r="R58" s="11">
        <v>379408</v>
      </c>
      <c r="S58" s="11"/>
      <c r="T58" s="11">
        <v>202502</v>
      </c>
      <c r="U58" s="11">
        <v>202502</v>
      </c>
      <c r="V58" s="11">
        <v>405004</v>
      </c>
      <c r="W58" s="11">
        <v>792028</v>
      </c>
      <c r="X58" s="11">
        <v>782000</v>
      </c>
      <c r="Y58" s="11">
        <v>10028</v>
      </c>
      <c r="Z58" s="2">
        <v>1.28</v>
      </c>
      <c r="AA58" s="15">
        <v>782000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1689000</v>
      </c>
      <c r="D61" s="10"/>
      <c r="E61" s="11">
        <v>1248000</v>
      </c>
      <c r="F61" s="11">
        <v>1248000</v>
      </c>
      <c r="G61" s="11"/>
      <c r="H61" s="11"/>
      <c r="I61" s="11">
        <v>147460</v>
      </c>
      <c r="J61" s="11">
        <v>147460</v>
      </c>
      <c r="K61" s="11">
        <v>1334629</v>
      </c>
      <c r="L61" s="11">
        <v>209451</v>
      </c>
      <c r="M61" s="11"/>
      <c r="N61" s="11">
        <v>1544080</v>
      </c>
      <c r="O61" s="11">
        <v>235847</v>
      </c>
      <c r="P61" s="11">
        <v>235847</v>
      </c>
      <c r="Q61" s="11">
        <v>271295</v>
      </c>
      <c r="R61" s="11">
        <v>742989</v>
      </c>
      <c r="S61" s="11"/>
      <c r="T61" s="11">
        <v>296724</v>
      </c>
      <c r="U61" s="11">
        <v>295913</v>
      </c>
      <c r="V61" s="11">
        <v>592637</v>
      </c>
      <c r="W61" s="11">
        <v>3027166</v>
      </c>
      <c r="X61" s="11">
        <v>1248000</v>
      </c>
      <c r="Y61" s="11">
        <v>1779166</v>
      </c>
      <c r="Z61" s="2">
        <v>142.56</v>
      </c>
      <c r="AA61" s="15">
        <v>1248000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>
        <v>1436000</v>
      </c>
      <c r="E66" s="14"/>
      <c r="F66" s="14">
        <v>1436000</v>
      </c>
      <c r="G66" s="14">
        <v>35000</v>
      </c>
      <c r="H66" s="14">
        <v>118554</v>
      </c>
      <c r="I66" s="14">
        <v>147460</v>
      </c>
      <c r="J66" s="14">
        <v>301014</v>
      </c>
      <c r="K66" s="14">
        <v>870004</v>
      </c>
      <c r="L66" s="14">
        <v>307014</v>
      </c>
      <c r="M66" s="14">
        <v>252835</v>
      </c>
      <c r="N66" s="14">
        <v>1429853</v>
      </c>
      <c r="O66" s="14">
        <v>235847</v>
      </c>
      <c r="P66" s="14">
        <v>4255510</v>
      </c>
      <c r="Q66" s="14">
        <v>460999</v>
      </c>
      <c r="R66" s="14">
        <v>4952356</v>
      </c>
      <c r="S66" s="14">
        <v>499395</v>
      </c>
      <c r="T66" s="14">
        <v>499395</v>
      </c>
      <c r="U66" s="14">
        <v>498415</v>
      </c>
      <c r="V66" s="14">
        <v>1497205</v>
      </c>
      <c r="W66" s="14">
        <v>8180428</v>
      </c>
      <c r="X66" s="14">
        <v>1436000</v>
      </c>
      <c r="Y66" s="14">
        <v>6744428</v>
      </c>
      <c r="Z66" s="2">
        <v>469.67</v>
      </c>
      <c r="AA66" s="22"/>
    </row>
    <row r="67" spans="1:27" ht="13.5">
      <c r="A67" s="86" t="s">
        <v>55</v>
      </c>
      <c r="B67" s="93"/>
      <c r="C67" s="9">
        <v>883000</v>
      </c>
      <c r="D67" s="10">
        <v>1839000</v>
      </c>
      <c r="E67" s="11"/>
      <c r="F67" s="11">
        <v>1839000</v>
      </c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>
        <v>1839000</v>
      </c>
      <c r="Y67" s="11">
        <v>-1839000</v>
      </c>
      <c r="Z67" s="2">
        <v>-100</v>
      </c>
      <c r="AA67" s="15"/>
    </row>
    <row r="68" spans="1:27" ht="13.5">
      <c r="A68" s="86" t="s">
        <v>56</v>
      </c>
      <c r="B68" s="93"/>
      <c r="C68" s="9"/>
      <c r="D68" s="10"/>
      <c r="E68" s="11">
        <v>8418000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883000</v>
      </c>
      <c r="D69" s="78">
        <f t="shared" si="12"/>
        <v>3275000</v>
      </c>
      <c r="E69" s="79">
        <f t="shared" si="12"/>
        <v>8418000</v>
      </c>
      <c r="F69" s="79">
        <f t="shared" si="12"/>
        <v>3275000</v>
      </c>
      <c r="G69" s="79">
        <f t="shared" si="12"/>
        <v>35000</v>
      </c>
      <c r="H69" s="79">
        <f t="shared" si="12"/>
        <v>118554</v>
      </c>
      <c r="I69" s="79">
        <f t="shared" si="12"/>
        <v>147460</v>
      </c>
      <c r="J69" s="79">
        <f t="shared" si="12"/>
        <v>301014</v>
      </c>
      <c r="K69" s="79">
        <f t="shared" si="12"/>
        <v>870004</v>
      </c>
      <c r="L69" s="79">
        <f t="shared" si="12"/>
        <v>307014</v>
      </c>
      <c r="M69" s="79">
        <f t="shared" si="12"/>
        <v>252835</v>
      </c>
      <c r="N69" s="79">
        <f t="shared" si="12"/>
        <v>1429853</v>
      </c>
      <c r="O69" s="79">
        <f t="shared" si="12"/>
        <v>235847</v>
      </c>
      <c r="P69" s="79">
        <f t="shared" si="12"/>
        <v>4255510</v>
      </c>
      <c r="Q69" s="79">
        <f t="shared" si="12"/>
        <v>460999</v>
      </c>
      <c r="R69" s="79">
        <f t="shared" si="12"/>
        <v>4952356</v>
      </c>
      <c r="S69" s="79">
        <f t="shared" si="12"/>
        <v>499395</v>
      </c>
      <c r="T69" s="79">
        <f t="shared" si="12"/>
        <v>499395</v>
      </c>
      <c r="U69" s="79">
        <f t="shared" si="12"/>
        <v>498415</v>
      </c>
      <c r="V69" s="79">
        <f t="shared" si="12"/>
        <v>1497205</v>
      </c>
      <c r="W69" s="79">
        <f t="shared" si="12"/>
        <v>8180428</v>
      </c>
      <c r="X69" s="79">
        <f t="shared" si="12"/>
        <v>3275000</v>
      </c>
      <c r="Y69" s="79">
        <f t="shared" si="12"/>
        <v>4905428</v>
      </c>
      <c r="Z69" s="80">
        <f>+IF(X69&lt;&gt;0,+(Y69/X69)*100,0)</f>
        <v>149.7840610687023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10244907</v>
      </c>
      <c r="D5" s="42">
        <f t="shared" si="0"/>
        <v>0</v>
      </c>
      <c r="E5" s="43">
        <f t="shared" si="0"/>
        <v>8275000</v>
      </c>
      <c r="F5" s="43">
        <f t="shared" si="0"/>
        <v>8275000</v>
      </c>
      <c r="G5" s="43">
        <f t="shared" si="0"/>
        <v>2036130</v>
      </c>
      <c r="H5" s="43">
        <f t="shared" si="0"/>
        <v>1080514</v>
      </c>
      <c r="I5" s="43">
        <f t="shared" si="0"/>
        <v>3025592</v>
      </c>
      <c r="J5" s="43">
        <f t="shared" si="0"/>
        <v>6142236</v>
      </c>
      <c r="K5" s="43">
        <f t="shared" si="0"/>
        <v>428938</v>
      </c>
      <c r="L5" s="43">
        <f t="shared" si="0"/>
        <v>1514530</v>
      </c>
      <c r="M5" s="43">
        <f t="shared" si="0"/>
        <v>1273782</v>
      </c>
      <c r="N5" s="43">
        <f t="shared" si="0"/>
        <v>3217250</v>
      </c>
      <c r="O5" s="43">
        <f t="shared" si="0"/>
        <v>0</v>
      </c>
      <c r="P5" s="43">
        <f t="shared" si="0"/>
        <v>29724</v>
      </c>
      <c r="Q5" s="43">
        <f t="shared" si="0"/>
        <v>408071</v>
      </c>
      <c r="R5" s="43">
        <f t="shared" si="0"/>
        <v>437795</v>
      </c>
      <c r="S5" s="43">
        <f t="shared" si="0"/>
        <v>408071</v>
      </c>
      <c r="T5" s="43">
        <f t="shared" si="0"/>
        <v>47554</v>
      </c>
      <c r="U5" s="43">
        <f t="shared" si="0"/>
        <v>0</v>
      </c>
      <c r="V5" s="43">
        <f t="shared" si="0"/>
        <v>455625</v>
      </c>
      <c r="W5" s="43">
        <f t="shared" si="0"/>
        <v>10252906</v>
      </c>
      <c r="X5" s="43">
        <f t="shared" si="0"/>
        <v>8275000</v>
      </c>
      <c r="Y5" s="43">
        <f t="shared" si="0"/>
        <v>1977906</v>
      </c>
      <c r="Z5" s="44">
        <f>+IF(X5&lt;&gt;0,+(Y5/X5)*100,0)</f>
        <v>23.902187311178245</v>
      </c>
      <c r="AA5" s="45">
        <f>SUM(AA11:AA18)</f>
        <v>8275000</v>
      </c>
    </row>
    <row r="6" spans="1:27" ht="13.5">
      <c r="A6" s="46" t="s">
        <v>32</v>
      </c>
      <c r="B6" s="47"/>
      <c r="C6" s="9">
        <v>4860832</v>
      </c>
      <c r="D6" s="10"/>
      <c r="E6" s="11"/>
      <c r="F6" s="11"/>
      <c r="G6" s="11">
        <v>2036130</v>
      </c>
      <c r="H6" s="11">
        <v>1080514</v>
      </c>
      <c r="I6" s="11">
        <v>3025592</v>
      </c>
      <c r="J6" s="11">
        <v>6142236</v>
      </c>
      <c r="K6" s="11"/>
      <c r="L6" s="11">
        <v>1482196</v>
      </c>
      <c r="M6" s="11">
        <v>603005</v>
      </c>
      <c r="N6" s="11">
        <v>2085201</v>
      </c>
      <c r="O6" s="11"/>
      <c r="P6" s="11"/>
      <c r="Q6" s="11">
        <v>408071</v>
      </c>
      <c r="R6" s="11">
        <v>408071</v>
      </c>
      <c r="S6" s="11">
        <v>408071</v>
      </c>
      <c r="T6" s="11"/>
      <c r="U6" s="11"/>
      <c r="V6" s="11">
        <v>408071</v>
      </c>
      <c r="W6" s="11">
        <v>9043579</v>
      </c>
      <c r="X6" s="11"/>
      <c r="Y6" s="11">
        <v>9043579</v>
      </c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4041323</v>
      </c>
      <c r="D8" s="10"/>
      <c r="E8" s="11">
        <v>7300000</v>
      </c>
      <c r="F8" s="11">
        <v>7300000</v>
      </c>
      <c r="G8" s="11"/>
      <c r="H8" s="11"/>
      <c r="I8" s="11"/>
      <c r="J8" s="11"/>
      <c r="K8" s="11">
        <v>427978</v>
      </c>
      <c r="L8" s="11"/>
      <c r="M8" s="11">
        <v>670777</v>
      </c>
      <c r="N8" s="11">
        <v>1098755</v>
      </c>
      <c r="O8" s="11"/>
      <c r="P8" s="11"/>
      <c r="Q8" s="11"/>
      <c r="R8" s="11"/>
      <c r="S8" s="11"/>
      <c r="T8" s="11"/>
      <c r="U8" s="11"/>
      <c r="V8" s="11"/>
      <c r="W8" s="11">
        <v>1098755</v>
      </c>
      <c r="X8" s="11">
        <v>7300000</v>
      </c>
      <c r="Y8" s="11">
        <v>-6201245</v>
      </c>
      <c r="Z8" s="2">
        <v>-84.95</v>
      </c>
      <c r="AA8" s="15">
        <v>7300000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>
        <v>32334</v>
      </c>
      <c r="M9" s="11"/>
      <c r="N9" s="11">
        <v>32334</v>
      </c>
      <c r="O9" s="11"/>
      <c r="P9" s="11">
        <v>29724</v>
      </c>
      <c r="Q9" s="11"/>
      <c r="R9" s="11">
        <v>29724</v>
      </c>
      <c r="S9" s="11"/>
      <c r="T9" s="11">
        <v>47554</v>
      </c>
      <c r="U9" s="11"/>
      <c r="V9" s="11">
        <v>47554</v>
      </c>
      <c r="W9" s="11">
        <v>109612</v>
      </c>
      <c r="X9" s="11"/>
      <c r="Y9" s="11">
        <v>109612</v>
      </c>
      <c r="Z9" s="2"/>
      <c r="AA9" s="15"/>
    </row>
    <row r="10" spans="1:27" ht="13.5">
      <c r="A10" s="46" t="s">
        <v>36</v>
      </c>
      <c r="B10" s="47"/>
      <c r="C10" s="9"/>
      <c r="D10" s="10"/>
      <c r="E10" s="11">
        <v>543000</v>
      </c>
      <c r="F10" s="11">
        <v>543000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>
        <v>543000</v>
      </c>
      <c r="Y10" s="11">
        <v>-543000</v>
      </c>
      <c r="Z10" s="2">
        <v>-100</v>
      </c>
      <c r="AA10" s="15">
        <v>543000</v>
      </c>
    </row>
    <row r="11" spans="1:27" ht="13.5">
      <c r="A11" s="48" t="s">
        <v>37</v>
      </c>
      <c r="B11" s="47"/>
      <c r="C11" s="49">
        <f aca="true" t="shared" si="1" ref="C11:Y11">SUM(C6:C10)</f>
        <v>8902155</v>
      </c>
      <c r="D11" s="50">
        <f t="shared" si="1"/>
        <v>0</v>
      </c>
      <c r="E11" s="51">
        <f t="shared" si="1"/>
        <v>7843000</v>
      </c>
      <c r="F11" s="51">
        <f t="shared" si="1"/>
        <v>7843000</v>
      </c>
      <c r="G11" s="51">
        <f t="shared" si="1"/>
        <v>2036130</v>
      </c>
      <c r="H11" s="51">
        <f t="shared" si="1"/>
        <v>1080514</v>
      </c>
      <c r="I11" s="51">
        <f t="shared" si="1"/>
        <v>3025592</v>
      </c>
      <c r="J11" s="51">
        <f t="shared" si="1"/>
        <v>6142236</v>
      </c>
      <c r="K11" s="51">
        <f t="shared" si="1"/>
        <v>427978</v>
      </c>
      <c r="L11" s="51">
        <f t="shared" si="1"/>
        <v>1514530</v>
      </c>
      <c r="M11" s="51">
        <f t="shared" si="1"/>
        <v>1273782</v>
      </c>
      <c r="N11" s="51">
        <f t="shared" si="1"/>
        <v>3216290</v>
      </c>
      <c r="O11" s="51">
        <f t="shared" si="1"/>
        <v>0</v>
      </c>
      <c r="P11" s="51">
        <f t="shared" si="1"/>
        <v>29724</v>
      </c>
      <c r="Q11" s="51">
        <f t="shared" si="1"/>
        <v>408071</v>
      </c>
      <c r="R11" s="51">
        <f t="shared" si="1"/>
        <v>437795</v>
      </c>
      <c r="S11" s="51">
        <f t="shared" si="1"/>
        <v>408071</v>
      </c>
      <c r="T11" s="51">
        <f t="shared" si="1"/>
        <v>47554</v>
      </c>
      <c r="U11" s="51">
        <f t="shared" si="1"/>
        <v>0</v>
      </c>
      <c r="V11" s="51">
        <f t="shared" si="1"/>
        <v>455625</v>
      </c>
      <c r="W11" s="51">
        <f t="shared" si="1"/>
        <v>10251946</v>
      </c>
      <c r="X11" s="51">
        <f t="shared" si="1"/>
        <v>7843000</v>
      </c>
      <c r="Y11" s="51">
        <f t="shared" si="1"/>
        <v>2408946</v>
      </c>
      <c r="Z11" s="52">
        <f>+IF(X11&lt;&gt;0,+(Y11/X11)*100,0)</f>
        <v>30.714599005482597</v>
      </c>
      <c r="AA11" s="53">
        <f>SUM(AA6:AA10)</f>
        <v>7843000</v>
      </c>
    </row>
    <row r="12" spans="1:27" ht="13.5">
      <c r="A12" s="54" t="s">
        <v>38</v>
      </c>
      <c r="B12" s="35"/>
      <c r="C12" s="9">
        <v>220801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1121951</v>
      </c>
      <c r="D15" s="10"/>
      <c r="E15" s="11">
        <v>352000</v>
      </c>
      <c r="F15" s="11">
        <v>352000</v>
      </c>
      <c r="G15" s="11"/>
      <c r="H15" s="11"/>
      <c r="I15" s="11"/>
      <c r="J15" s="11"/>
      <c r="K15" s="11">
        <v>960</v>
      </c>
      <c r="L15" s="11"/>
      <c r="M15" s="11"/>
      <c r="N15" s="11">
        <v>960</v>
      </c>
      <c r="O15" s="11"/>
      <c r="P15" s="11"/>
      <c r="Q15" s="11"/>
      <c r="R15" s="11"/>
      <c r="S15" s="11"/>
      <c r="T15" s="11"/>
      <c r="U15" s="11"/>
      <c r="V15" s="11"/>
      <c r="W15" s="11">
        <v>960</v>
      </c>
      <c r="X15" s="11">
        <v>352000</v>
      </c>
      <c r="Y15" s="11">
        <v>-351040</v>
      </c>
      <c r="Z15" s="2">
        <v>-99.73</v>
      </c>
      <c r="AA15" s="15">
        <v>352000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80000</v>
      </c>
      <c r="F18" s="18">
        <v>80000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80000</v>
      </c>
      <c r="Y18" s="18">
        <v>-80000</v>
      </c>
      <c r="Z18" s="3">
        <v>-100</v>
      </c>
      <c r="AA18" s="23">
        <v>80000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724232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>
        <v>724232</v>
      </c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724232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4860832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2036130</v>
      </c>
      <c r="H36" s="11">
        <f t="shared" si="4"/>
        <v>1080514</v>
      </c>
      <c r="I36" s="11">
        <f t="shared" si="4"/>
        <v>3025592</v>
      </c>
      <c r="J36" s="11">
        <f t="shared" si="4"/>
        <v>6142236</v>
      </c>
      <c r="K36" s="11">
        <f t="shared" si="4"/>
        <v>0</v>
      </c>
      <c r="L36" s="11">
        <f t="shared" si="4"/>
        <v>1482196</v>
      </c>
      <c r="M36" s="11">
        <f t="shared" si="4"/>
        <v>603005</v>
      </c>
      <c r="N36" s="11">
        <f t="shared" si="4"/>
        <v>2085201</v>
      </c>
      <c r="O36" s="11">
        <f t="shared" si="4"/>
        <v>0</v>
      </c>
      <c r="P36" s="11">
        <f t="shared" si="4"/>
        <v>0</v>
      </c>
      <c r="Q36" s="11">
        <f t="shared" si="4"/>
        <v>408071</v>
      </c>
      <c r="R36" s="11">
        <f t="shared" si="4"/>
        <v>408071</v>
      </c>
      <c r="S36" s="11">
        <f t="shared" si="4"/>
        <v>408071</v>
      </c>
      <c r="T36" s="11">
        <f t="shared" si="4"/>
        <v>0</v>
      </c>
      <c r="U36" s="11">
        <f t="shared" si="4"/>
        <v>0</v>
      </c>
      <c r="V36" s="11">
        <f t="shared" si="4"/>
        <v>408071</v>
      </c>
      <c r="W36" s="11">
        <f t="shared" si="4"/>
        <v>9043579</v>
      </c>
      <c r="X36" s="11">
        <f t="shared" si="4"/>
        <v>0</v>
      </c>
      <c r="Y36" s="11">
        <f t="shared" si="4"/>
        <v>9043579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4041323</v>
      </c>
      <c r="D38" s="10">
        <f t="shared" si="4"/>
        <v>0</v>
      </c>
      <c r="E38" s="11">
        <f t="shared" si="4"/>
        <v>7300000</v>
      </c>
      <c r="F38" s="11">
        <f t="shared" si="4"/>
        <v>7300000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427978</v>
      </c>
      <c r="L38" s="11">
        <f t="shared" si="4"/>
        <v>0</v>
      </c>
      <c r="M38" s="11">
        <f t="shared" si="4"/>
        <v>670777</v>
      </c>
      <c r="N38" s="11">
        <f t="shared" si="4"/>
        <v>1098755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1098755</v>
      </c>
      <c r="X38" s="11">
        <f t="shared" si="4"/>
        <v>7300000</v>
      </c>
      <c r="Y38" s="11">
        <f t="shared" si="4"/>
        <v>-6201245</v>
      </c>
      <c r="Z38" s="2">
        <f t="shared" si="5"/>
        <v>-84.94856164383562</v>
      </c>
      <c r="AA38" s="15">
        <f>AA8+AA23</f>
        <v>7300000</v>
      </c>
    </row>
    <row r="39" spans="1:27" ht="13.5">
      <c r="A39" s="46" t="s">
        <v>35</v>
      </c>
      <c r="B39" s="47"/>
      <c r="C39" s="9">
        <f t="shared" si="4"/>
        <v>724232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32334</v>
      </c>
      <c r="M39" s="11">
        <f t="shared" si="4"/>
        <v>0</v>
      </c>
      <c r="N39" s="11">
        <f t="shared" si="4"/>
        <v>32334</v>
      </c>
      <c r="O39" s="11">
        <f t="shared" si="4"/>
        <v>0</v>
      </c>
      <c r="P39" s="11">
        <f t="shared" si="4"/>
        <v>29724</v>
      </c>
      <c r="Q39" s="11">
        <f t="shared" si="4"/>
        <v>0</v>
      </c>
      <c r="R39" s="11">
        <f t="shared" si="4"/>
        <v>29724</v>
      </c>
      <c r="S39" s="11">
        <f t="shared" si="4"/>
        <v>0</v>
      </c>
      <c r="T39" s="11">
        <f t="shared" si="4"/>
        <v>47554</v>
      </c>
      <c r="U39" s="11">
        <f t="shared" si="4"/>
        <v>0</v>
      </c>
      <c r="V39" s="11">
        <f t="shared" si="4"/>
        <v>47554</v>
      </c>
      <c r="W39" s="11">
        <f t="shared" si="4"/>
        <v>109612</v>
      </c>
      <c r="X39" s="11">
        <f t="shared" si="4"/>
        <v>0</v>
      </c>
      <c r="Y39" s="11">
        <f t="shared" si="4"/>
        <v>109612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543000</v>
      </c>
      <c r="F40" s="11">
        <f t="shared" si="4"/>
        <v>543000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543000</v>
      </c>
      <c r="Y40" s="11">
        <f t="shared" si="4"/>
        <v>-543000</v>
      </c>
      <c r="Z40" s="2">
        <f t="shared" si="5"/>
        <v>-100</v>
      </c>
      <c r="AA40" s="15">
        <f>AA10+AA25</f>
        <v>543000</v>
      </c>
    </row>
    <row r="41" spans="1:27" ht="13.5">
      <c r="A41" s="48" t="s">
        <v>37</v>
      </c>
      <c r="B41" s="47"/>
      <c r="C41" s="49">
        <f aca="true" t="shared" si="6" ref="C41:Y41">SUM(C36:C40)</f>
        <v>9626387</v>
      </c>
      <c r="D41" s="50">
        <f t="shared" si="6"/>
        <v>0</v>
      </c>
      <c r="E41" s="51">
        <f t="shared" si="6"/>
        <v>7843000</v>
      </c>
      <c r="F41" s="51">
        <f t="shared" si="6"/>
        <v>7843000</v>
      </c>
      <c r="G41" s="51">
        <f t="shared" si="6"/>
        <v>2036130</v>
      </c>
      <c r="H41" s="51">
        <f t="shared" si="6"/>
        <v>1080514</v>
      </c>
      <c r="I41" s="51">
        <f t="shared" si="6"/>
        <v>3025592</v>
      </c>
      <c r="J41" s="51">
        <f t="shared" si="6"/>
        <v>6142236</v>
      </c>
      <c r="K41" s="51">
        <f t="shared" si="6"/>
        <v>427978</v>
      </c>
      <c r="L41" s="51">
        <f t="shared" si="6"/>
        <v>1514530</v>
      </c>
      <c r="M41" s="51">
        <f t="shared" si="6"/>
        <v>1273782</v>
      </c>
      <c r="N41" s="51">
        <f t="shared" si="6"/>
        <v>3216290</v>
      </c>
      <c r="O41" s="51">
        <f t="shared" si="6"/>
        <v>0</v>
      </c>
      <c r="P41" s="51">
        <f t="shared" si="6"/>
        <v>29724</v>
      </c>
      <c r="Q41" s="51">
        <f t="shared" si="6"/>
        <v>408071</v>
      </c>
      <c r="R41" s="51">
        <f t="shared" si="6"/>
        <v>437795</v>
      </c>
      <c r="S41" s="51">
        <f t="shared" si="6"/>
        <v>408071</v>
      </c>
      <c r="T41" s="51">
        <f t="shared" si="6"/>
        <v>47554</v>
      </c>
      <c r="U41" s="51">
        <f t="shared" si="6"/>
        <v>0</v>
      </c>
      <c r="V41" s="51">
        <f t="shared" si="6"/>
        <v>455625</v>
      </c>
      <c r="W41" s="51">
        <f t="shared" si="6"/>
        <v>10251946</v>
      </c>
      <c r="X41" s="51">
        <f t="shared" si="6"/>
        <v>7843000</v>
      </c>
      <c r="Y41" s="51">
        <f t="shared" si="6"/>
        <v>2408946</v>
      </c>
      <c r="Z41" s="52">
        <f t="shared" si="5"/>
        <v>30.714599005482597</v>
      </c>
      <c r="AA41" s="53">
        <f>SUM(AA36:AA40)</f>
        <v>7843000</v>
      </c>
    </row>
    <row r="42" spans="1:27" ht="13.5">
      <c r="A42" s="54" t="s">
        <v>38</v>
      </c>
      <c r="B42" s="35"/>
      <c r="C42" s="65">
        <f aca="true" t="shared" si="7" ref="C42:Y48">C12+C27</f>
        <v>220801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1121951</v>
      </c>
      <c r="D45" s="66">
        <f t="shared" si="7"/>
        <v>0</v>
      </c>
      <c r="E45" s="67">
        <f t="shared" si="7"/>
        <v>352000</v>
      </c>
      <c r="F45" s="67">
        <f t="shared" si="7"/>
        <v>352000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960</v>
      </c>
      <c r="L45" s="67">
        <f t="shared" si="7"/>
        <v>0</v>
      </c>
      <c r="M45" s="67">
        <f t="shared" si="7"/>
        <v>0</v>
      </c>
      <c r="N45" s="67">
        <f t="shared" si="7"/>
        <v>960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960</v>
      </c>
      <c r="X45" s="67">
        <f t="shared" si="7"/>
        <v>352000</v>
      </c>
      <c r="Y45" s="67">
        <f t="shared" si="7"/>
        <v>-351040</v>
      </c>
      <c r="Z45" s="69">
        <f t="shared" si="5"/>
        <v>-99.72727272727273</v>
      </c>
      <c r="AA45" s="68">
        <f t="shared" si="8"/>
        <v>352000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80000</v>
      </c>
      <c r="F48" s="67">
        <f t="shared" si="7"/>
        <v>80000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80000</v>
      </c>
      <c r="Y48" s="67">
        <f t="shared" si="7"/>
        <v>-80000</v>
      </c>
      <c r="Z48" s="69">
        <f t="shared" si="5"/>
        <v>-100</v>
      </c>
      <c r="AA48" s="68">
        <f t="shared" si="8"/>
        <v>80000</v>
      </c>
    </row>
    <row r="49" spans="1:27" ht="13.5">
      <c r="A49" s="75" t="s">
        <v>49</v>
      </c>
      <c r="B49" s="76"/>
      <c r="C49" s="77">
        <f aca="true" t="shared" si="9" ref="C49:Y49">SUM(C41:C48)</f>
        <v>10969139</v>
      </c>
      <c r="D49" s="78">
        <f t="shared" si="9"/>
        <v>0</v>
      </c>
      <c r="E49" s="79">
        <f t="shared" si="9"/>
        <v>8275000</v>
      </c>
      <c r="F49" s="79">
        <f t="shared" si="9"/>
        <v>8275000</v>
      </c>
      <c r="G49" s="79">
        <f t="shared" si="9"/>
        <v>2036130</v>
      </c>
      <c r="H49" s="79">
        <f t="shared" si="9"/>
        <v>1080514</v>
      </c>
      <c r="I49" s="79">
        <f t="shared" si="9"/>
        <v>3025592</v>
      </c>
      <c r="J49" s="79">
        <f t="shared" si="9"/>
        <v>6142236</v>
      </c>
      <c r="K49" s="79">
        <f t="shared" si="9"/>
        <v>428938</v>
      </c>
      <c r="L49" s="79">
        <f t="shared" si="9"/>
        <v>1514530</v>
      </c>
      <c r="M49" s="79">
        <f t="shared" si="9"/>
        <v>1273782</v>
      </c>
      <c r="N49" s="79">
        <f t="shared" si="9"/>
        <v>3217250</v>
      </c>
      <c r="O49" s="79">
        <f t="shared" si="9"/>
        <v>0</v>
      </c>
      <c r="P49" s="79">
        <f t="shared" si="9"/>
        <v>29724</v>
      </c>
      <c r="Q49" s="79">
        <f t="shared" si="9"/>
        <v>408071</v>
      </c>
      <c r="R49" s="79">
        <f t="shared" si="9"/>
        <v>437795</v>
      </c>
      <c r="S49" s="79">
        <f t="shared" si="9"/>
        <v>408071</v>
      </c>
      <c r="T49" s="79">
        <f t="shared" si="9"/>
        <v>47554</v>
      </c>
      <c r="U49" s="79">
        <f t="shared" si="9"/>
        <v>0</v>
      </c>
      <c r="V49" s="79">
        <f t="shared" si="9"/>
        <v>455625</v>
      </c>
      <c r="W49" s="79">
        <f t="shared" si="9"/>
        <v>10252906</v>
      </c>
      <c r="X49" s="79">
        <f t="shared" si="9"/>
        <v>8275000</v>
      </c>
      <c r="Y49" s="79">
        <f t="shared" si="9"/>
        <v>1977906</v>
      </c>
      <c r="Z49" s="80">
        <f t="shared" si="5"/>
        <v>23.902187311178245</v>
      </c>
      <c r="AA49" s="81">
        <f>SUM(AA41:AA48)</f>
        <v>8275000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1442463</v>
      </c>
      <c r="D51" s="66">
        <f t="shared" si="10"/>
        <v>0</v>
      </c>
      <c r="E51" s="67">
        <f t="shared" si="10"/>
        <v>3873000</v>
      </c>
      <c r="F51" s="67">
        <f t="shared" si="10"/>
        <v>3873000</v>
      </c>
      <c r="G51" s="67">
        <f t="shared" si="10"/>
        <v>0</v>
      </c>
      <c r="H51" s="67">
        <f t="shared" si="10"/>
        <v>324543</v>
      </c>
      <c r="I51" s="67">
        <f t="shared" si="10"/>
        <v>0</v>
      </c>
      <c r="J51" s="67">
        <f t="shared" si="10"/>
        <v>324543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324543</v>
      </c>
      <c r="X51" s="67">
        <f t="shared" si="10"/>
        <v>3873000</v>
      </c>
      <c r="Y51" s="67">
        <f t="shared" si="10"/>
        <v>-3548457</v>
      </c>
      <c r="Z51" s="69">
        <f>+IF(X51&lt;&gt;0,+(Y51/X51)*100,0)</f>
        <v>-91.62037180480247</v>
      </c>
      <c r="AA51" s="68">
        <f>SUM(AA57:AA61)</f>
        <v>3873000</v>
      </c>
    </row>
    <row r="52" spans="1:27" ht="13.5">
      <c r="A52" s="84" t="s">
        <v>32</v>
      </c>
      <c r="B52" s="47"/>
      <c r="C52" s="9"/>
      <c r="D52" s="10"/>
      <c r="E52" s="11">
        <v>406000</v>
      </c>
      <c r="F52" s="11">
        <v>406000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406000</v>
      </c>
      <c r="Y52" s="11">
        <v>-406000</v>
      </c>
      <c r="Z52" s="2">
        <v>-100</v>
      </c>
      <c r="AA52" s="15">
        <v>406000</v>
      </c>
    </row>
    <row r="53" spans="1:27" ht="13.5">
      <c r="A53" s="84" t="s">
        <v>33</v>
      </c>
      <c r="B53" s="47"/>
      <c r="C53" s="9"/>
      <c r="D53" s="10"/>
      <c r="E53" s="11">
        <v>1005000</v>
      </c>
      <c r="F53" s="11">
        <v>1005000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1005000</v>
      </c>
      <c r="Y53" s="11">
        <v>-1005000</v>
      </c>
      <c r="Z53" s="2">
        <v>-100</v>
      </c>
      <c r="AA53" s="15">
        <v>1005000</v>
      </c>
    </row>
    <row r="54" spans="1:27" ht="13.5">
      <c r="A54" s="84" t="s">
        <v>34</v>
      </c>
      <c r="B54" s="47"/>
      <c r="C54" s="9">
        <v>720296</v>
      </c>
      <c r="D54" s="10"/>
      <c r="E54" s="11">
        <v>1168000</v>
      </c>
      <c r="F54" s="11">
        <v>1168000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1168000</v>
      </c>
      <c r="Y54" s="11">
        <v>-1168000</v>
      </c>
      <c r="Z54" s="2">
        <v>-100</v>
      </c>
      <c r="AA54" s="15">
        <v>1168000</v>
      </c>
    </row>
    <row r="55" spans="1:27" ht="13.5">
      <c r="A55" s="84" t="s">
        <v>35</v>
      </c>
      <c r="B55" s="47"/>
      <c r="C55" s="9"/>
      <c r="D55" s="10"/>
      <c r="E55" s="11">
        <v>899000</v>
      </c>
      <c r="F55" s="11">
        <v>899000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899000</v>
      </c>
      <c r="Y55" s="11">
        <v>-899000</v>
      </c>
      <c r="Z55" s="2">
        <v>-100</v>
      </c>
      <c r="AA55" s="15">
        <v>899000</v>
      </c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720296</v>
      </c>
      <c r="D57" s="50">
        <f t="shared" si="11"/>
        <v>0</v>
      </c>
      <c r="E57" s="51">
        <f t="shared" si="11"/>
        <v>3478000</v>
      </c>
      <c r="F57" s="51">
        <f t="shared" si="11"/>
        <v>3478000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3478000</v>
      </c>
      <c r="Y57" s="51">
        <f t="shared" si="11"/>
        <v>-3478000</v>
      </c>
      <c r="Z57" s="52">
        <f>+IF(X57&lt;&gt;0,+(Y57/X57)*100,0)</f>
        <v>-100</v>
      </c>
      <c r="AA57" s="53">
        <f>SUM(AA52:AA56)</f>
        <v>3478000</v>
      </c>
    </row>
    <row r="58" spans="1:27" ht="13.5">
      <c r="A58" s="86" t="s">
        <v>38</v>
      </c>
      <c r="B58" s="35"/>
      <c r="C58" s="9"/>
      <c r="D58" s="10"/>
      <c r="E58" s="11">
        <v>74000</v>
      </c>
      <c r="F58" s="11">
        <v>74000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74000</v>
      </c>
      <c r="Y58" s="11">
        <v>-74000</v>
      </c>
      <c r="Z58" s="2">
        <v>-100</v>
      </c>
      <c r="AA58" s="15">
        <v>74000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722167</v>
      </c>
      <c r="D61" s="10"/>
      <c r="E61" s="11">
        <v>321000</v>
      </c>
      <c r="F61" s="11">
        <v>321000</v>
      </c>
      <c r="G61" s="11"/>
      <c r="H61" s="11">
        <v>324543</v>
      </c>
      <c r="I61" s="11"/>
      <c r="J61" s="11">
        <v>324543</v>
      </c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>
        <v>324543</v>
      </c>
      <c r="X61" s="11">
        <v>321000</v>
      </c>
      <c r="Y61" s="11">
        <v>3543</v>
      </c>
      <c r="Z61" s="2">
        <v>1.1</v>
      </c>
      <c r="AA61" s="15">
        <v>321000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>
        <v>324543</v>
      </c>
      <c r="I68" s="11"/>
      <c r="J68" s="11">
        <v>324543</v>
      </c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>
        <v>324543</v>
      </c>
      <c r="X68" s="11"/>
      <c r="Y68" s="11">
        <v>324543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0</v>
      </c>
      <c r="H69" s="79">
        <f t="shared" si="12"/>
        <v>324543</v>
      </c>
      <c r="I69" s="79">
        <f t="shared" si="12"/>
        <v>0</v>
      </c>
      <c r="J69" s="79">
        <f t="shared" si="12"/>
        <v>324543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324543</v>
      </c>
      <c r="X69" s="79">
        <f t="shared" si="12"/>
        <v>0</v>
      </c>
      <c r="Y69" s="79">
        <f t="shared" si="12"/>
        <v>324543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1736719</v>
      </c>
      <c r="D5" s="42">
        <f t="shared" si="0"/>
        <v>0</v>
      </c>
      <c r="E5" s="43">
        <f t="shared" si="0"/>
        <v>2245000</v>
      </c>
      <c r="F5" s="43">
        <f t="shared" si="0"/>
        <v>1203500</v>
      </c>
      <c r="G5" s="43">
        <f t="shared" si="0"/>
        <v>0</v>
      </c>
      <c r="H5" s="43">
        <f t="shared" si="0"/>
        <v>98990</v>
      </c>
      <c r="I5" s="43">
        <f t="shared" si="0"/>
        <v>79280</v>
      </c>
      <c r="J5" s="43">
        <f t="shared" si="0"/>
        <v>178270</v>
      </c>
      <c r="K5" s="43">
        <f t="shared" si="0"/>
        <v>103576</v>
      </c>
      <c r="L5" s="43">
        <f t="shared" si="0"/>
        <v>47459</v>
      </c>
      <c r="M5" s="43">
        <f t="shared" si="0"/>
        <v>9350</v>
      </c>
      <c r="N5" s="43">
        <f t="shared" si="0"/>
        <v>160385</v>
      </c>
      <c r="O5" s="43">
        <f t="shared" si="0"/>
        <v>1402</v>
      </c>
      <c r="P5" s="43">
        <f t="shared" si="0"/>
        <v>31547</v>
      </c>
      <c r="Q5" s="43">
        <f t="shared" si="0"/>
        <v>0</v>
      </c>
      <c r="R5" s="43">
        <f t="shared" si="0"/>
        <v>32949</v>
      </c>
      <c r="S5" s="43">
        <f t="shared" si="0"/>
        <v>34631</v>
      </c>
      <c r="T5" s="43">
        <f t="shared" si="0"/>
        <v>98244</v>
      </c>
      <c r="U5" s="43">
        <f t="shared" si="0"/>
        <v>6016</v>
      </c>
      <c r="V5" s="43">
        <f t="shared" si="0"/>
        <v>138891</v>
      </c>
      <c r="W5" s="43">
        <f t="shared" si="0"/>
        <v>510495</v>
      </c>
      <c r="X5" s="43">
        <f t="shared" si="0"/>
        <v>1203500</v>
      </c>
      <c r="Y5" s="43">
        <f t="shared" si="0"/>
        <v>-693005</v>
      </c>
      <c r="Z5" s="44">
        <f>+IF(X5&lt;&gt;0,+(Y5/X5)*100,0)</f>
        <v>-57.58246780224346</v>
      </c>
      <c r="AA5" s="45">
        <f>SUM(AA11:AA18)</f>
        <v>1203500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>
        <v>250000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>
        <v>477110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477110</v>
      </c>
      <c r="D11" s="50">
        <f t="shared" si="1"/>
        <v>0</v>
      </c>
      <c r="E11" s="51">
        <f t="shared" si="1"/>
        <v>250000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1173313</v>
      </c>
      <c r="D15" s="10"/>
      <c r="E15" s="11">
        <v>1995000</v>
      </c>
      <c r="F15" s="11">
        <v>1203500</v>
      </c>
      <c r="G15" s="11"/>
      <c r="H15" s="11">
        <v>98990</v>
      </c>
      <c r="I15" s="11">
        <v>79280</v>
      </c>
      <c r="J15" s="11">
        <v>178270</v>
      </c>
      <c r="K15" s="11">
        <v>103576</v>
      </c>
      <c r="L15" s="11">
        <v>47459</v>
      </c>
      <c r="M15" s="11">
        <v>9350</v>
      </c>
      <c r="N15" s="11">
        <v>160385</v>
      </c>
      <c r="O15" s="11">
        <v>1402</v>
      </c>
      <c r="P15" s="11">
        <v>31547</v>
      </c>
      <c r="Q15" s="11"/>
      <c r="R15" s="11">
        <v>32949</v>
      </c>
      <c r="S15" s="11">
        <v>34631</v>
      </c>
      <c r="T15" s="11">
        <v>98244</v>
      </c>
      <c r="U15" s="11">
        <v>6016</v>
      </c>
      <c r="V15" s="11">
        <v>138891</v>
      </c>
      <c r="W15" s="11">
        <v>510495</v>
      </c>
      <c r="X15" s="11">
        <v>1203500</v>
      </c>
      <c r="Y15" s="11">
        <v>-693005</v>
      </c>
      <c r="Z15" s="2">
        <v>-57.58</v>
      </c>
      <c r="AA15" s="15">
        <v>1203500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86296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250000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477110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477110</v>
      </c>
      <c r="D41" s="50">
        <f t="shared" si="6"/>
        <v>0</v>
      </c>
      <c r="E41" s="51">
        <f t="shared" si="6"/>
        <v>250000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1173313</v>
      </c>
      <c r="D45" s="66">
        <f t="shared" si="7"/>
        <v>0</v>
      </c>
      <c r="E45" s="67">
        <f t="shared" si="7"/>
        <v>1995000</v>
      </c>
      <c r="F45" s="67">
        <f t="shared" si="7"/>
        <v>1203500</v>
      </c>
      <c r="G45" s="67">
        <f t="shared" si="7"/>
        <v>0</v>
      </c>
      <c r="H45" s="67">
        <f t="shared" si="7"/>
        <v>98990</v>
      </c>
      <c r="I45" s="67">
        <f t="shared" si="7"/>
        <v>79280</v>
      </c>
      <c r="J45" s="67">
        <f t="shared" si="7"/>
        <v>178270</v>
      </c>
      <c r="K45" s="67">
        <f t="shared" si="7"/>
        <v>103576</v>
      </c>
      <c r="L45" s="67">
        <f t="shared" si="7"/>
        <v>47459</v>
      </c>
      <c r="M45" s="67">
        <f t="shared" si="7"/>
        <v>9350</v>
      </c>
      <c r="N45" s="67">
        <f t="shared" si="7"/>
        <v>160385</v>
      </c>
      <c r="O45" s="67">
        <f t="shared" si="7"/>
        <v>1402</v>
      </c>
      <c r="P45" s="67">
        <f t="shared" si="7"/>
        <v>31547</v>
      </c>
      <c r="Q45" s="67">
        <f t="shared" si="7"/>
        <v>0</v>
      </c>
      <c r="R45" s="67">
        <f t="shared" si="7"/>
        <v>32949</v>
      </c>
      <c r="S45" s="67">
        <f t="shared" si="7"/>
        <v>34631</v>
      </c>
      <c r="T45" s="67">
        <f t="shared" si="7"/>
        <v>98244</v>
      </c>
      <c r="U45" s="67">
        <f t="shared" si="7"/>
        <v>6016</v>
      </c>
      <c r="V45" s="67">
        <f t="shared" si="7"/>
        <v>138891</v>
      </c>
      <c r="W45" s="67">
        <f t="shared" si="7"/>
        <v>510495</v>
      </c>
      <c r="X45" s="67">
        <f t="shared" si="7"/>
        <v>1203500</v>
      </c>
      <c r="Y45" s="67">
        <f t="shared" si="7"/>
        <v>-693005</v>
      </c>
      <c r="Z45" s="69">
        <f t="shared" si="5"/>
        <v>-57.58246780224346</v>
      </c>
      <c r="AA45" s="68">
        <f t="shared" si="8"/>
        <v>1203500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86296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1736719</v>
      </c>
      <c r="D49" s="78">
        <f t="shared" si="9"/>
        <v>0</v>
      </c>
      <c r="E49" s="79">
        <f t="shared" si="9"/>
        <v>2245000</v>
      </c>
      <c r="F49" s="79">
        <f t="shared" si="9"/>
        <v>1203500</v>
      </c>
      <c r="G49" s="79">
        <f t="shared" si="9"/>
        <v>0</v>
      </c>
      <c r="H49" s="79">
        <f t="shared" si="9"/>
        <v>98990</v>
      </c>
      <c r="I49" s="79">
        <f t="shared" si="9"/>
        <v>79280</v>
      </c>
      <c r="J49" s="79">
        <f t="shared" si="9"/>
        <v>178270</v>
      </c>
      <c r="K49" s="79">
        <f t="shared" si="9"/>
        <v>103576</v>
      </c>
      <c r="L49" s="79">
        <f t="shared" si="9"/>
        <v>47459</v>
      </c>
      <c r="M49" s="79">
        <f t="shared" si="9"/>
        <v>9350</v>
      </c>
      <c r="N49" s="79">
        <f t="shared" si="9"/>
        <v>160385</v>
      </c>
      <c r="O49" s="79">
        <f t="shared" si="9"/>
        <v>1402</v>
      </c>
      <c r="P49" s="79">
        <f t="shared" si="9"/>
        <v>31547</v>
      </c>
      <c r="Q49" s="79">
        <f t="shared" si="9"/>
        <v>0</v>
      </c>
      <c r="R49" s="79">
        <f t="shared" si="9"/>
        <v>32949</v>
      </c>
      <c r="S49" s="79">
        <f t="shared" si="9"/>
        <v>34631</v>
      </c>
      <c r="T49" s="79">
        <f t="shared" si="9"/>
        <v>98244</v>
      </c>
      <c r="U49" s="79">
        <f t="shared" si="9"/>
        <v>6016</v>
      </c>
      <c r="V49" s="79">
        <f t="shared" si="9"/>
        <v>138891</v>
      </c>
      <c r="W49" s="79">
        <f t="shared" si="9"/>
        <v>510495</v>
      </c>
      <c r="X49" s="79">
        <f t="shared" si="9"/>
        <v>1203500</v>
      </c>
      <c r="Y49" s="79">
        <f t="shared" si="9"/>
        <v>-693005</v>
      </c>
      <c r="Z49" s="80">
        <f t="shared" si="5"/>
        <v>-57.58246780224346</v>
      </c>
      <c r="AA49" s="81">
        <f>SUM(AA41:AA48)</f>
        <v>1203500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666540</v>
      </c>
      <c r="D51" s="66">
        <f t="shared" si="10"/>
        <v>0</v>
      </c>
      <c r="E51" s="67">
        <f t="shared" si="10"/>
        <v>1564250</v>
      </c>
      <c r="F51" s="67">
        <f t="shared" si="10"/>
        <v>1703550</v>
      </c>
      <c r="G51" s="67">
        <f t="shared" si="10"/>
        <v>148319</v>
      </c>
      <c r="H51" s="67">
        <f t="shared" si="10"/>
        <v>140439</v>
      </c>
      <c r="I51" s="67">
        <f t="shared" si="10"/>
        <v>108540</v>
      </c>
      <c r="J51" s="67">
        <f t="shared" si="10"/>
        <v>397298</v>
      </c>
      <c r="K51" s="67">
        <f t="shared" si="10"/>
        <v>114639</v>
      </c>
      <c r="L51" s="67">
        <f t="shared" si="10"/>
        <v>65861</v>
      </c>
      <c r="M51" s="67">
        <f t="shared" si="10"/>
        <v>142502</v>
      </c>
      <c r="N51" s="67">
        <f t="shared" si="10"/>
        <v>323002</v>
      </c>
      <c r="O51" s="67">
        <f t="shared" si="10"/>
        <v>87745</v>
      </c>
      <c r="P51" s="67">
        <f t="shared" si="10"/>
        <v>87691</v>
      </c>
      <c r="Q51" s="67">
        <f t="shared" si="10"/>
        <v>59498</v>
      </c>
      <c r="R51" s="67">
        <f t="shared" si="10"/>
        <v>234934</v>
      </c>
      <c r="S51" s="67">
        <f t="shared" si="10"/>
        <v>21168</v>
      </c>
      <c r="T51" s="67">
        <f t="shared" si="10"/>
        <v>585561</v>
      </c>
      <c r="U51" s="67">
        <f t="shared" si="10"/>
        <v>230274</v>
      </c>
      <c r="V51" s="67">
        <f t="shared" si="10"/>
        <v>837003</v>
      </c>
      <c r="W51" s="67">
        <f t="shared" si="10"/>
        <v>1792237</v>
      </c>
      <c r="X51" s="67">
        <f t="shared" si="10"/>
        <v>1703550</v>
      </c>
      <c r="Y51" s="67">
        <f t="shared" si="10"/>
        <v>88687</v>
      </c>
      <c r="Z51" s="69">
        <f>+IF(X51&lt;&gt;0,+(Y51/X51)*100,0)</f>
        <v>5.20601097707728</v>
      </c>
      <c r="AA51" s="68">
        <f>SUM(AA57:AA61)</f>
        <v>1703550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666540</v>
      </c>
      <c r="D61" s="10"/>
      <c r="E61" s="11">
        <v>1564250</v>
      </c>
      <c r="F61" s="11">
        <v>1703550</v>
      </c>
      <c r="G61" s="11">
        <v>148319</v>
      </c>
      <c r="H61" s="11">
        <v>140439</v>
      </c>
      <c r="I61" s="11">
        <v>108540</v>
      </c>
      <c r="J61" s="11">
        <v>397298</v>
      </c>
      <c r="K61" s="11">
        <v>114639</v>
      </c>
      <c r="L61" s="11">
        <v>65861</v>
      </c>
      <c r="M61" s="11">
        <v>142502</v>
      </c>
      <c r="N61" s="11">
        <v>323002</v>
      </c>
      <c r="O61" s="11">
        <v>87745</v>
      </c>
      <c r="P61" s="11">
        <v>87691</v>
      </c>
      <c r="Q61" s="11">
        <v>59498</v>
      </c>
      <c r="R61" s="11">
        <v>234934</v>
      </c>
      <c r="S61" s="11">
        <v>21168</v>
      </c>
      <c r="T61" s="11">
        <v>585561</v>
      </c>
      <c r="U61" s="11">
        <v>230274</v>
      </c>
      <c r="V61" s="11">
        <v>837003</v>
      </c>
      <c r="W61" s="11">
        <v>1792237</v>
      </c>
      <c r="X61" s="11">
        <v>1703550</v>
      </c>
      <c r="Y61" s="11">
        <v>88687</v>
      </c>
      <c r="Z61" s="2">
        <v>5.21</v>
      </c>
      <c r="AA61" s="15">
        <v>1703550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666540</v>
      </c>
      <c r="D66" s="13"/>
      <c r="E66" s="14"/>
      <c r="F66" s="14">
        <v>1703550</v>
      </c>
      <c r="G66" s="14">
        <v>148319</v>
      </c>
      <c r="H66" s="14">
        <v>140439</v>
      </c>
      <c r="I66" s="14">
        <v>108540</v>
      </c>
      <c r="J66" s="14">
        <v>397298</v>
      </c>
      <c r="K66" s="14">
        <v>114639</v>
      </c>
      <c r="L66" s="14">
        <v>65861</v>
      </c>
      <c r="M66" s="14">
        <v>142502</v>
      </c>
      <c r="N66" s="14">
        <v>323002</v>
      </c>
      <c r="O66" s="14">
        <v>87745</v>
      </c>
      <c r="P66" s="14">
        <v>87691</v>
      </c>
      <c r="Q66" s="14">
        <v>59498</v>
      </c>
      <c r="R66" s="14">
        <v>234934</v>
      </c>
      <c r="S66" s="14">
        <v>21168</v>
      </c>
      <c r="T66" s="14">
        <v>585561</v>
      </c>
      <c r="U66" s="14">
        <v>230274</v>
      </c>
      <c r="V66" s="14">
        <v>837003</v>
      </c>
      <c r="W66" s="14">
        <v>1792237</v>
      </c>
      <c r="X66" s="14">
        <v>1703550</v>
      </c>
      <c r="Y66" s="14">
        <v>88687</v>
      </c>
      <c r="Z66" s="2">
        <v>5.21</v>
      </c>
      <c r="AA66" s="22"/>
    </row>
    <row r="67" spans="1:27" ht="13.5">
      <c r="A67" s="86" t="s">
        <v>55</v>
      </c>
      <c r="B67" s="93"/>
      <c r="C67" s="9"/>
      <c r="D67" s="10"/>
      <c r="E67" s="11">
        <v>1387000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177250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666540</v>
      </c>
      <c r="D69" s="78">
        <f t="shared" si="12"/>
        <v>0</v>
      </c>
      <c r="E69" s="79">
        <f t="shared" si="12"/>
        <v>1564250</v>
      </c>
      <c r="F69" s="79">
        <f t="shared" si="12"/>
        <v>1703550</v>
      </c>
      <c r="G69" s="79">
        <f t="shared" si="12"/>
        <v>148319</v>
      </c>
      <c r="H69" s="79">
        <f t="shared" si="12"/>
        <v>140439</v>
      </c>
      <c r="I69" s="79">
        <f t="shared" si="12"/>
        <v>108540</v>
      </c>
      <c r="J69" s="79">
        <f t="shared" si="12"/>
        <v>397298</v>
      </c>
      <c r="K69" s="79">
        <f t="shared" si="12"/>
        <v>114639</v>
      </c>
      <c r="L69" s="79">
        <f t="shared" si="12"/>
        <v>65861</v>
      </c>
      <c r="M69" s="79">
        <f t="shared" si="12"/>
        <v>142502</v>
      </c>
      <c r="N69" s="79">
        <f t="shared" si="12"/>
        <v>323002</v>
      </c>
      <c r="O69" s="79">
        <f t="shared" si="12"/>
        <v>87745</v>
      </c>
      <c r="P69" s="79">
        <f t="shared" si="12"/>
        <v>87691</v>
      </c>
      <c r="Q69" s="79">
        <f t="shared" si="12"/>
        <v>59498</v>
      </c>
      <c r="R69" s="79">
        <f t="shared" si="12"/>
        <v>234934</v>
      </c>
      <c r="S69" s="79">
        <f t="shared" si="12"/>
        <v>21168</v>
      </c>
      <c r="T69" s="79">
        <f t="shared" si="12"/>
        <v>585561</v>
      </c>
      <c r="U69" s="79">
        <f t="shared" si="12"/>
        <v>230274</v>
      </c>
      <c r="V69" s="79">
        <f t="shared" si="12"/>
        <v>837003</v>
      </c>
      <c r="W69" s="79">
        <f t="shared" si="12"/>
        <v>1792237</v>
      </c>
      <c r="X69" s="79">
        <f t="shared" si="12"/>
        <v>1703550</v>
      </c>
      <c r="Y69" s="79">
        <f t="shared" si="12"/>
        <v>88687</v>
      </c>
      <c r="Z69" s="80">
        <f>+IF(X69&lt;&gt;0,+(Y69/X69)*100,0)</f>
        <v>5.20601097707728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84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87123304</v>
      </c>
      <c r="D5" s="42">
        <f t="shared" si="0"/>
        <v>0</v>
      </c>
      <c r="E5" s="43">
        <f t="shared" si="0"/>
        <v>29994469</v>
      </c>
      <c r="F5" s="43">
        <f t="shared" si="0"/>
        <v>100669420</v>
      </c>
      <c r="G5" s="43">
        <f t="shared" si="0"/>
        <v>2070641</v>
      </c>
      <c r="H5" s="43">
        <f t="shared" si="0"/>
        <v>5420962</v>
      </c>
      <c r="I5" s="43">
        <f t="shared" si="0"/>
        <v>7628380</v>
      </c>
      <c r="J5" s="43">
        <f t="shared" si="0"/>
        <v>15119983</v>
      </c>
      <c r="K5" s="43">
        <f t="shared" si="0"/>
        <v>33523249</v>
      </c>
      <c r="L5" s="43">
        <f t="shared" si="0"/>
        <v>8217057</v>
      </c>
      <c r="M5" s="43">
        <f t="shared" si="0"/>
        <v>20344877</v>
      </c>
      <c r="N5" s="43">
        <f t="shared" si="0"/>
        <v>62085183</v>
      </c>
      <c r="O5" s="43">
        <f t="shared" si="0"/>
        <v>4178034</v>
      </c>
      <c r="P5" s="43">
        <f t="shared" si="0"/>
        <v>5495255</v>
      </c>
      <c r="Q5" s="43">
        <f t="shared" si="0"/>
        <v>4485339</v>
      </c>
      <c r="R5" s="43">
        <f t="shared" si="0"/>
        <v>14158628</v>
      </c>
      <c r="S5" s="43">
        <f t="shared" si="0"/>
        <v>4188776</v>
      </c>
      <c r="T5" s="43">
        <f t="shared" si="0"/>
        <v>6392550</v>
      </c>
      <c r="U5" s="43">
        <f t="shared" si="0"/>
        <v>23730802</v>
      </c>
      <c r="V5" s="43">
        <f t="shared" si="0"/>
        <v>34312128</v>
      </c>
      <c r="W5" s="43">
        <f t="shared" si="0"/>
        <v>125675922</v>
      </c>
      <c r="X5" s="43">
        <f t="shared" si="0"/>
        <v>100669420</v>
      </c>
      <c r="Y5" s="43">
        <f t="shared" si="0"/>
        <v>25006502</v>
      </c>
      <c r="Z5" s="44">
        <f>+IF(X5&lt;&gt;0,+(Y5/X5)*100,0)</f>
        <v>24.840216621889745</v>
      </c>
      <c r="AA5" s="45">
        <f>SUM(AA11:AA18)</f>
        <v>100669420</v>
      </c>
    </row>
    <row r="6" spans="1:27" ht="13.5">
      <c r="A6" s="46" t="s">
        <v>32</v>
      </c>
      <c r="B6" s="47"/>
      <c r="C6" s="9">
        <v>9687409</v>
      </c>
      <c r="D6" s="10"/>
      <c r="E6" s="11"/>
      <c r="F6" s="11">
        <v>17155227</v>
      </c>
      <c r="G6" s="11"/>
      <c r="H6" s="11">
        <v>510617</v>
      </c>
      <c r="I6" s="11">
        <v>918067</v>
      </c>
      <c r="J6" s="11">
        <v>1428684</v>
      </c>
      <c r="K6" s="11">
        <v>24403767</v>
      </c>
      <c r="L6" s="11">
        <v>703048</v>
      </c>
      <c r="M6" s="11">
        <v>4877119</v>
      </c>
      <c r="N6" s="11">
        <v>29983934</v>
      </c>
      <c r="O6" s="11">
        <v>368416</v>
      </c>
      <c r="P6" s="11">
        <v>674569</v>
      </c>
      <c r="Q6" s="11">
        <v>688674</v>
      </c>
      <c r="R6" s="11">
        <v>1731659</v>
      </c>
      <c r="S6" s="11">
        <v>407540</v>
      </c>
      <c r="T6" s="11">
        <v>3575476</v>
      </c>
      <c r="U6" s="11">
        <v>5652601</v>
      </c>
      <c r="V6" s="11">
        <v>9635617</v>
      </c>
      <c r="W6" s="11">
        <v>42779894</v>
      </c>
      <c r="X6" s="11">
        <v>17155227</v>
      </c>
      <c r="Y6" s="11">
        <v>25624667</v>
      </c>
      <c r="Z6" s="2">
        <v>149.37</v>
      </c>
      <c r="AA6" s="15">
        <v>17155227</v>
      </c>
    </row>
    <row r="7" spans="1:27" ht="13.5">
      <c r="A7" s="46" t="s">
        <v>33</v>
      </c>
      <c r="B7" s="47"/>
      <c r="C7" s="9">
        <v>15552708</v>
      </c>
      <c r="D7" s="10"/>
      <c r="E7" s="11"/>
      <c r="F7" s="11">
        <v>7000000</v>
      </c>
      <c r="G7" s="11"/>
      <c r="H7" s="11">
        <v>171894</v>
      </c>
      <c r="I7" s="11">
        <v>1084880</v>
      </c>
      <c r="J7" s="11">
        <v>1256774</v>
      </c>
      <c r="K7" s="11">
        <v>776125</v>
      </c>
      <c r="L7" s="11">
        <v>3455638</v>
      </c>
      <c r="M7" s="11">
        <v>137446</v>
      </c>
      <c r="N7" s="11">
        <v>4369209</v>
      </c>
      <c r="O7" s="11"/>
      <c r="P7" s="11">
        <v>594311</v>
      </c>
      <c r="Q7" s="11">
        <v>330617</v>
      </c>
      <c r="R7" s="11">
        <v>924928</v>
      </c>
      <c r="S7" s="11"/>
      <c r="T7" s="11"/>
      <c r="U7" s="11">
        <v>3328306</v>
      </c>
      <c r="V7" s="11">
        <v>3328306</v>
      </c>
      <c r="W7" s="11">
        <v>9879217</v>
      </c>
      <c r="X7" s="11">
        <v>7000000</v>
      </c>
      <c r="Y7" s="11">
        <v>2879217</v>
      </c>
      <c r="Z7" s="2">
        <v>41.13</v>
      </c>
      <c r="AA7" s="15">
        <v>7000000</v>
      </c>
    </row>
    <row r="8" spans="1:27" ht="13.5">
      <c r="A8" s="46" t="s">
        <v>34</v>
      </c>
      <c r="B8" s="47"/>
      <c r="C8" s="9">
        <v>19186385</v>
      </c>
      <c r="D8" s="10"/>
      <c r="E8" s="11">
        <v>12000000</v>
      </c>
      <c r="F8" s="11">
        <v>18205000</v>
      </c>
      <c r="G8" s="11">
        <v>1425064</v>
      </c>
      <c r="H8" s="11">
        <v>690019</v>
      </c>
      <c r="I8" s="11">
        <v>2968877</v>
      </c>
      <c r="J8" s="11">
        <v>5083960</v>
      </c>
      <c r="K8" s="11">
        <v>324299</v>
      </c>
      <c r="L8" s="11">
        <v>374070</v>
      </c>
      <c r="M8" s="11"/>
      <c r="N8" s="11">
        <v>698369</v>
      </c>
      <c r="O8" s="11">
        <v>3660264</v>
      </c>
      <c r="P8" s="11">
        <v>362873</v>
      </c>
      <c r="Q8" s="11">
        <v>225207</v>
      </c>
      <c r="R8" s="11">
        <v>4248344</v>
      </c>
      <c r="S8" s="11">
        <v>1176241</v>
      </c>
      <c r="T8" s="11">
        <v>103263</v>
      </c>
      <c r="U8" s="11">
        <v>9925405</v>
      </c>
      <c r="V8" s="11">
        <v>11204909</v>
      </c>
      <c r="W8" s="11">
        <v>21235582</v>
      </c>
      <c r="X8" s="11">
        <v>18205000</v>
      </c>
      <c r="Y8" s="11">
        <v>3030582</v>
      </c>
      <c r="Z8" s="2">
        <v>16.65</v>
      </c>
      <c r="AA8" s="15">
        <v>18205000</v>
      </c>
    </row>
    <row r="9" spans="1:27" ht="13.5">
      <c r="A9" s="46" t="s">
        <v>35</v>
      </c>
      <c r="B9" s="47"/>
      <c r="C9" s="9">
        <v>15373888</v>
      </c>
      <c r="D9" s="10"/>
      <c r="E9" s="11"/>
      <c r="F9" s="11">
        <v>29394742</v>
      </c>
      <c r="G9" s="11">
        <v>250880</v>
      </c>
      <c r="H9" s="11">
        <v>1586272</v>
      </c>
      <c r="I9" s="11">
        <v>1711118</v>
      </c>
      <c r="J9" s="11">
        <v>3548270</v>
      </c>
      <c r="K9" s="11">
        <v>2209758</v>
      </c>
      <c r="L9" s="11">
        <v>1981966</v>
      </c>
      <c r="M9" s="11">
        <v>5601930</v>
      </c>
      <c r="N9" s="11">
        <v>9793654</v>
      </c>
      <c r="O9" s="11">
        <v>103254</v>
      </c>
      <c r="P9" s="11">
        <v>2107631</v>
      </c>
      <c r="Q9" s="11">
        <v>2628611</v>
      </c>
      <c r="R9" s="11">
        <v>4839496</v>
      </c>
      <c r="S9" s="11">
        <v>1307504</v>
      </c>
      <c r="T9" s="11">
        <v>2114010</v>
      </c>
      <c r="U9" s="11">
        <v>2445464</v>
      </c>
      <c r="V9" s="11">
        <v>5866978</v>
      </c>
      <c r="W9" s="11">
        <v>24048398</v>
      </c>
      <c r="X9" s="11">
        <v>29394742</v>
      </c>
      <c r="Y9" s="11">
        <v>-5346344</v>
      </c>
      <c r="Z9" s="2">
        <v>-18.19</v>
      </c>
      <c r="AA9" s="15">
        <v>29394742</v>
      </c>
    </row>
    <row r="10" spans="1:27" ht="13.5">
      <c r="A10" s="46" t="s">
        <v>36</v>
      </c>
      <c r="B10" s="47"/>
      <c r="C10" s="9">
        <v>2119902</v>
      </c>
      <c r="D10" s="10"/>
      <c r="E10" s="11"/>
      <c r="F10" s="11">
        <v>1000000</v>
      </c>
      <c r="G10" s="11">
        <v>352255</v>
      </c>
      <c r="H10" s="11">
        <v>114604</v>
      </c>
      <c r="I10" s="11">
        <v>35085</v>
      </c>
      <c r="J10" s="11">
        <v>501944</v>
      </c>
      <c r="K10" s="11">
        <v>3924667</v>
      </c>
      <c r="L10" s="11">
        <v>33125</v>
      </c>
      <c r="M10" s="11">
        <v>5718468</v>
      </c>
      <c r="N10" s="11">
        <v>9676260</v>
      </c>
      <c r="O10" s="11">
        <v>46100</v>
      </c>
      <c r="P10" s="11">
        <v>1253348</v>
      </c>
      <c r="Q10" s="11">
        <v>102074</v>
      </c>
      <c r="R10" s="11">
        <v>1401522</v>
      </c>
      <c r="S10" s="11"/>
      <c r="T10" s="11">
        <v>-1746825</v>
      </c>
      <c r="U10" s="11">
        <v>1548120</v>
      </c>
      <c r="V10" s="11">
        <v>-198705</v>
      </c>
      <c r="W10" s="11">
        <v>11381021</v>
      </c>
      <c r="X10" s="11">
        <v>1000000</v>
      </c>
      <c r="Y10" s="11">
        <v>10381021</v>
      </c>
      <c r="Z10" s="2">
        <v>1038.1</v>
      </c>
      <c r="AA10" s="15">
        <v>1000000</v>
      </c>
    </row>
    <row r="11" spans="1:27" ht="13.5">
      <c r="A11" s="48" t="s">
        <v>37</v>
      </c>
      <c r="B11" s="47"/>
      <c r="C11" s="49">
        <f aca="true" t="shared" si="1" ref="C11:Y11">SUM(C6:C10)</f>
        <v>61920292</v>
      </c>
      <c r="D11" s="50">
        <f t="shared" si="1"/>
        <v>0</v>
      </c>
      <c r="E11" s="51">
        <f t="shared" si="1"/>
        <v>12000000</v>
      </c>
      <c r="F11" s="51">
        <f t="shared" si="1"/>
        <v>72754969</v>
      </c>
      <c r="G11" s="51">
        <f t="shared" si="1"/>
        <v>2028199</v>
      </c>
      <c r="H11" s="51">
        <f t="shared" si="1"/>
        <v>3073406</v>
      </c>
      <c r="I11" s="51">
        <f t="shared" si="1"/>
        <v>6718027</v>
      </c>
      <c r="J11" s="51">
        <f t="shared" si="1"/>
        <v>11819632</v>
      </c>
      <c r="K11" s="51">
        <f t="shared" si="1"/>
        <v>31638616</v>
      </c>
      <c r="L11" s="51">
        <f t="shared" si="1"/>
        <v>6547847</v>
      </c>
      <c r="M11" s="51">
        <f t="shared" si="1"/>
        <v>16334963</v>
      </c>
      <c r="N11" s="51">
        <f t="shared" si="1"/>
        <v>54521426</v>
      </c>
      <c r="O11" s="51">
        <f t="shared" si="1"/>
        <v>4178034</v>
      </c>
      <c r="P11" s="51">
        <f t="shared" si="1"/>
        <v>4992732</v>
      </c>
      <c r="Q11" s="51">
        <f t="shared" si="1"/>
        <v>3975183</v>
      </c>
      <c r="R11" s="51">
        <f t="shared" si="1"/>
        <v>13145949</v>
      </c>
      <c r="S11" s="51">
        <f t="shared" si="1"/>
        <v>2891285</v>
      </c>
      <c r="T11" s="51">
        <f t="shared" si="1"/>
        <v>4045924</v>
      </c>
      <c r="U11" s="51">
        <f t="shared" si="1"/>
        <v>22899896</v>
      </c>
      <c r="V11" s="51">
        <f t="shared" si="1"/>
        <v>29837105</v>
      </c>
      <c r="W11" s="51">
        <f t="shared" si="1"/>
        <v>109324112</v>
      </c>
      <c r="X11" s="51">
        <f t="shared" si="1"/>
        <v>72754969</v>
      </c>
      <c r="Y11" s="51">
        <f t="shared" si="1"/>
        <v>36569143</v>
      </c>
      <c r="Z11" s="52">
        <f>+IF(X11&lt;&gt;0,+(Y11/X11)*100,0)</f>
        <v>50.263430117054966</v>
      </c>
      <c r="AA11" s="53">
        <f>SUM(AA6:AA10)</f>
        <v>72754969</v>
      </c>
    </row>
    <row r="12" spans="1:27" ht="13.5">
      <c r="A12" s="54" t="s">
        <v>38</v>
      </c>
      <c r="B12" s="35"/>
      <c r="C12" s="9">
        <v>1951871</v>
      </c>
      <c r="D12" s="10"/>
      <c r="E12" s="11">
        <v>12994469</v>
      </c>
      <c r="F12" s="11">
        <v>18614451</v>
      </c>
      <c r="G12" s="11"/>
      <c r="H12" s="11">
        <v>2347556</v>
      </c>
      <c r="I12" s="11">
        <v>910353</v>
      </c>
      <c r="J12" s="11">
        <v>3257909</v>
      </c>
      <c r="K12" s="11">
        <v>1884633</v>
      </c>
      <c r="L12" s="11">
        <v>1669210</v>
      </c>
      <c r="M12" s="11">
        <v>3784015</v>
      </c>
      <c r="N12" s="11">
        <v>7337858</v>
      </c>
      <c r="O12" s="11"/>
      <c r="P12" s="11"/>
      <c r="Q12" s="11"/>
      <c r="R12" s="11"/>
      <c r="S12" s="11">
        <v>1297491</v>
      </c>
      <c r="T12" s="11">
        <v>892312</v>
      </c>
      <c r="U12" s="11">
        <v>631406</v>
      </c>
      <c r="V12" s="11">
        <v>2821209</v>
      </c>
      <c r="W12" s="11">
        <v>13416976</v>
      </c>
      <c r="X12" s="11">
        <v>18614451</v>
      </c>
      <c r="Y12" s="11">
        <v>-5197475</v>
      </c>
      <c r="Z12" s="2">
        <v>-27.92</v>
      </c>
      <c r="AA12" s="15">
        <v>18614451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23042976</v>
      </c>
      <c r="D15" s="10"/>
      <c r="E15" s="11">
        <v>5000000</v>
      </c>
      <c r="F15" s="11">
        <v>9300000</v>
      </c>
      <c r="G15" s="11">
        <v>42442</v>
      </c>
      <c r="H15" s="11"/>
      <c r="I15" s="11"/>
      <c r="J15" s="11">
        <v>42442</v>
      </c>
      <c r="K15" s="11"/>
      <c r="L15" s="11"/>
      <c r="M15" s="11">
        <v>225899</v>
      </c>
      <c r="N15" s="11">
        <v>225899</v>
      </c>
      <c r="O15" s="11"/>
      <c r="P15" s="11">
        <v>502523</v>
      </c>
      <c r="Q15" s="11">
        <v>510156</v>
      </c>
      <c r="R15" s="11">
        <v>1012679</v>
      </c>
      <c r="S15" s="11"/>
      <c r="T15" s="11">
        <v>1454314</v>
      </c>
      <c r="U15" s="11">
        <v>199500</v>
      </c>
      <c r="V15" s="11">
        <v>1653814</v>
      </c>
      <c r="W15" s="11">
        <v>2934834</v>
      </c>
      <c r="X15" s="11">
        <v>9300000</v>
      </c>
      <c r="Y15" s="11">
        <v>-6365166</v>
      </c>
      <c r="Z15" s="2">
        <v>-68.44</v>
      </c>
      <c r="AA15" s="15">
        <v>9300000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208165</v>
      </c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151285485</v>
      </c>
      <c r="D20" s="59">
        <f t="shared" si="2"/>
        <v>0</v>
      </c>
      <c r="E20" s="60">
        <f t="shared" si="2"/>
        <v>101188033</v>
      </c>
      <c r="F20" s="60">
        <f t="shared" si="2"/>
        <v>149557033</v>
      </c>
      <c r="G20" s="60">
        <f t="shared" si="2"/>
        <v>0</v>
      </c>
      <c r="H20" s="60">
        <f t="shared" si="2"/>
        <v>3999924</v>
      </c>
      <c r="I20" s="60">
        <f t="shared" si="2"/>
        <v>5794005</v>
      </c>
      <c r="J20" s="60">
        <f t="shared" si="2"/>
        <v>9793929</v>
      </c>
      <c r="K20" s="60">
        <f t="shared" si="2"/>
        <v>258240</v>
      </c>
      <c r="L20" s="60">
        <f t="shared" si="2"/>
        <v>10659523</v>
      </c>
      <c r="M20" s="60">
        <f t="shared" si="2"/>
        <v>1379840</v>
      </c>
      <c r="N20" s="60">
        <f t="shared" si="2"/>
        <v>12297603</v>
      </c>
      <c r="O20" s="60">
        <f t="shared" si="2"/>
        <v>0</v>
      </c>
      <c r="P20" s="60">
        <f t="shared" si="2"/>
        <v>7522322</v>
      </c>
      <c r="Q20" s="60">
        <f t="shared" si="2"/>
        <v>5268148</v>
      </c>
      <c r="R20" s="60">
        <f t="shared" si="2"/>
        <v>12790470</v>
      </c>
      <c r="S20" s="60">
        <f t="shared" si="2"/>
        <v>5149174</v>
      </c>
      <c r="T20" s="60">
        <f t="shared" si="2"/>
        <v>8430077</v>
      </c>
      <c r="U20" s="60">
        <f t="shared" si="2"/>
        <v>14855012</v>
      </c>
      <c r="V20" s="60">
        <f t="shared" si="2"/>
        <v>28434263</v>
      </c>
      <c r="W20" s="60">
        <f t="shared" si="2"/>
        <v>63316265</v>
      </c>
      <c r="X20" s="60">
        <f t="shared" si="2"/>
        <v>149557033</v>
      </c>
      <c r="Y20" s="60">
        <f t="shared" si="2"/>
        <v>-86240768</v>
      </c>
      <c r="Z20" s="61">
        <f>+IF(X20&lt;&gt;0,+(Y20/X20)*100,0)</f>
        <v>-57.664134056470616</v>
      </c>
      <c r="AA20" s="62">
        <f>SUM(AA26:AA33)</f>
        <v>149557033</v>
      </c>
    </row>
    <row r="21" spans="1:27" ht="13.5">
      <c r="A21" s="46" t="s">
        <v>32</v>
      </c>
      <c r="B21" s="47"/>
      <c r="C21" s="9">
        <v>41852258</v>
      </c>
      <c r="D21" s="10"/>
      <c r="E21" s="11"/>
      <c r="F21" s="11">
        <v>42500000</v>
      </c>
      <c r="G21" s="11"/>
      <c r="H21" s="11"/>
      <c r="I21" s="11">
        <v>1334909</v>
      </c>
      <c r="J21" s="11">
        <v>1334909</v>
      </c>
      <c r="K21" s="11"/>
      <c r="L21" s="11">
        <v>7359334</v>
      </c>
      <c r="M21" s="11"/>
      <c r="N21" s="11">
        <v>7359334</v>
      </c>
      <c r="O21" s="11"/>
      <c r="P21" s="11">
        <v>4497099</v>
      </c>
      <c r="Q21" s="11">
        <v>1645111</v>
      </c>
      <c r="R21" s="11">
        <v>6142210</v>
      </c>
      <c r="S21" s="11"/>
      <c r="T21" s="11">
        <v>735799</v>
      </c>
      <c r="U21" s="11">
        <v>139319</v>
      </c>
      <c r="V21" s="11">
        <v>875118</v>
      </c>
      <c r="W21" s="11">
        <v>15711571</v>
      </c>
      <c r="X21" s="11">
        <v>42500000</v>
      </c>
      <c r="Y21" s="11">
        <v>-26788429</v>
      </c>
      <c r="Z21" s="2">
        <v>-63.03</v>
      </c>
      <c r="AA21" s="15">
        <v>42500000</v>
      </c>
    </row>
    <row r="22" spans="1:27" ht="13.5">
      <c r="A22" s="46" t="s">
        <v>33</v>
      </c>
      <c r="B22" s="47"/>
      <c r="C22" s="9">
        <v>49519165</v>
      </c>
      <c r="D22" s="10"/>
      <c r="E22" s="11">
        <v>3000000</v>
      </c>
      <c r="F22" s="11">
        <v>13281000</v>
      </c>
      <c r="G22" s="11"/>
      <c r="H22" s="11"/>
      <c r="I22" s="11">
        <v>80177</v>
      </c>
      <c r="J22" s="11">
        <v>80177</v>
      </c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>
        <v>764512</v>
      </c>
      <c r="V22" s="11">
        <v>764512</v>
      </c>
      <c r="W22" s="11">
        <v>844689</v>
      </c>
      <c r="X22" s="11">
        <v>13281000</v>
      </c>
      <c r="Y22" s="11">
        <v>-12436311</v>
      </c>
      <c r="Z22" s="2">
        <v>-93.64</v>
      </c>
      <c r="AA22" s="15">
        <v>13281000</v>
      </c>
    </row>
    <row r="23" spans="1:27" ht="13.5">
      <c r="A23" s="46" t="s">
        <v>34</v>
      </c>
      <c r="B23" s="47"/>
      <c r="C23" s="9">
        <v>1008335</v>
      </c>
      <c r="D23" s="10"/>
      <c r="E23" s="11">
        <v>17163801</v>
      </c>
      <c r="F23" s="11">
        <v>17163801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>
        <v>315782</v>
      </c>
      <c r="R23" s="11">
        <v>315782</v>
      </c>
      <c r="S23" s="11">
        <v>1640922</v>
      </c>
      <c r="T23" s="11"/>
      <c r="U23" s="11">
        <v>215</v>
      </c>
      <c r="V23" s="11">
        <v>1641137</v>
      </c>
      <c r="W23" s="11">
        <v>1956919</v>
      </c>
      <c r="X23" s="11">
        <v>17163801</v>
      </c>
      <c r="Y23" s="11">
        <v>-15206882</v>
      </c>
      <c r="Z23" s="2">
        <v>-88.6</v>
      </c>
      <c r="AA23" s="15">
        <v>17163801</v>
      </c>
    </row>
    <row r="24" spans="1:27" ht="13.5">
      <c r="A24" s="46" t="s">
        <v>35</v>
      </c>
      <c r="B24" s="47"/>
      <c r="C24" s="9">
        <v>58905727</v>
      </c>
      <c r="D24" s="10"/>
      <c r="E24" s="11">
        <v>62774232</v>
      </c>
      <c r="F24" s="11">
        <v>57774232</v>
      </c>
      <c r="G24" s="11"/>
      <c r="H24" s="11">
        <v>3999924</v>
      </c>
      <c r="I24" s="11">
        <v>4378919</v>
      </c>
      <c r="J24" s="11">
        <v>8378843</v>
      </c>
      <c r="K24" s="11"/>
      <c r="L24" s="11">
        <v>2882446</v>
      </c>
      <c r="M24" s="11"/>
      <c r="N24" s="11">
        <v>2882446</v>
      </c>
      <c r="O24" s="11"/>
      <c r="P24" s="11">
        <v>3005665</v>
      </c>
      <c r="Q24" s="11">
        <v>3296465</v>
      </c>
      <c r="R24" s="11">
        <v>6302130</v>
      </c>
      <c r="S24" s="11">
        <v>2596619</v>
      </c>
      <c r="T24" s="11">
        <v>5416017</v>
      </c>
      <c r="U24" s="11">
        <v>3349416</v>
      </c>
      <c r="V24" s="11">
        <v>11362052</v>
      </c>
      <c r="W24" s="11">
        <v>28925471</v>
      </c>
      <c r="X24" s="11">
        <v>57774232</v>
      </c>
      <c r="Y24" s="11">
        <v>-28848761</v>
      </c>
      <c r="Z24" s="2">
        <v>-49.93</v>
      </c>
      <c r="AA24" s="15">
        <v>57774232</v>
      </c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>
        <v>311897</v>
      </c>
      <c r="M25" s="11"/>
      <c r="N25" s="11">
        <v>311897</v>
      </c>
      <c r="O25" s="11"/>
      <c r="P25" s="11"/>
      <c r="Q25" s="11">
        <v>-105</v>
      </c>
      <c r="R25" s="11">
        <v>-105</v>
      </c>
      <c r="S25" s="11"/>
      <c r="T25" s="11">
        <v>1251634</v>
      </c>
      <c r="U25" s="11">
        <v>857782</v>
      </c>
      <c r="V25" s="11">
        <v>2109416</v>
      </c>
      <c r="W25" s="11">
        <v>2421208</v>
      </c>
      <c r="X25" s="11"/>
      <c r="Y25" s="11">
        <v>2421208</v>
      </c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151285485</v>
      </c>
      <c r="D26" s="50">
        <f t="shared" si="3"/>
        <v>0</v>
      </c>
      <c r="E26" s="51">
        <f t="shared" si="3"/>
        <v>82938033</v>
      </c>
      <c r="F26" s="51">
        <f t="shared" si="3"/>
        <v>130719033</v>
      </c>
      <c r="G26" s="51">
        <f t="shared" si="3"/>
        <v>0</v>
      </c>
      <c r="H26" s="51">
        <f t="shared" si="3"/>
        <v>3999924</v>
      </c>
      <c r="I26" s="51">
        <f t="shared" si="3"/>
        <v>5794005</v>
      </c>
      <c r="J26" s="51">
        <f t="shared" si="3"/>
        <v>9793929</v>
      </c>
      <c r="K26" s="51">
        <f t="shared" si="3"/>
        <v>0</v>
      </c>
      <c r="L26" s="51">
        <f t="shared" si="3"/>
        <v>10553677</v>
      </c>
      <c r="M26" s="51">
        <f t="shared" si="3"/>
        <v>0</v>
      </c>
      <c r="N26" s="51">
        <f t="shared" si="3"/>
        <v>10553677</v>
      </c>
      <c r="O26" s="51">
        <f t="shared" si="3"/>
        <v>0</v>
      </c>
      <c r="P26" s="51">
        <f t="shared" si="3"/>
        <v>7502764</v>
      </c>
      <c r="Q26" s="51">
        <f t="shared" si="3"/>
        <v>5257253</v>
      </c>
      <c r="R26" s="51">
        <f t="shared" si="3"/>
        <v>12760017</v>
      </c>
      <c r="S26" s="51">
        <f t="shared" si="3"/>
        <v>4237541</v>
      </c>
      <c r="T26" s="51">
        <f t="shared" si="3"/>
        <v>7403450</v>
      </c>
      <c r="U26" s="51">
        <f t="shared" si="3"/>
        <v>5111244</v>
      </c>
      <c r="V26" s="51">
        <f t="shared" si="3"/>
        <v>16752235</v>
      </c>
      <c r="W26" s="51">
        <f t="shared" si="3"/>
        <v>49859858</v>
      </c>
      <c r="X26" s="51">
        <f t="shared" si="3"/>
        <v>130719033</v>
      </c>
      <c r="Y26" s="51">
        <f t="shared" si="3"/>
        <v>-80859175</v>
      </c>
      <c r="Z26" s="52">
        <f>+IF(X26&lt;&gt;0,+(Y26/X26)*100,0)</f>
        <v>-61.85723160911082</v>
      </c>
      <c r="AA26" s="53">
        <f>SUM(AA21:AA25)</f>
        <v>130719033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>
        <v>263271</v>
      </c>
      <c r="U27" s="11">
        <v>1467901</v>
      </c>
      <c r="V27" s="11">
        <v>1731172</v>
      </c>
      <c r="W27" s="11">
        <v>1731172</v>
      </c>
      <c r="X27" s="11"/>
      <c r="Y27" s="11">
        <v>1731172</v>
      </c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18250000</v>
      </c>
      <c r="F30" s="11">
        <v>18838000</v>
      </c>
      <c r="G30" s="11"/>
      <c r="H30" s="11"/>
      <c r="I30" s="11"/>
      <c r="J30" s="11"/>
      <c r="K30" s="11">
        <v>258240</v>
      </c>
      <c r="L30" s="11">
        <v>105846</v>
      </c>
      <c r="M30" s="11">
        <v>1379840</v>
      </c>
      <c r="N30" s="11">
        <v>1743926</v>
      </c>
      <c r="O30" s="11"/>
      <c r="P30" s="11">
        <v>19558</v>
      </c>
      <c r="Q30" s="11">
        <v>10895</v>
      </c>
      <c r="R30" s="11">
        <v>30453</v>
      </c>
      <c r="S30" s="11">
        <v>911633</v>
      </c>
      <c r="T30" s="11">
        <v>763356</v>
      </c>
      <c r="U30" s="11">
        <v>8275867</v>
      </c>
      <c r="V30" s="11">
        <v>9950856</v>
      </c>
      <c r="W30" s="11">
        <v>11725235</v>
      </c>
      <c r="X30" s="11">
        <v>18838000</v>
      </c>
      <c r="Y30" s="11">
        <v>-7112765</v>
      </c>
      <c r="Z30" s="2">
        <v>-37.76</v>
      </c>
      <c r="AA30" s="15">
        <v>18838000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51539667</v>
      </c>
      <c r="D36" s="10">
        <f t="shared" si="4"/>
        <v>0</v>
      </c>
      <c r="E36" s="11">
        <f t="shared" si="4"/>
        <v>0</v>
      </c>
      <c r="F36" s="11">
        <f t="shared" si="4"/>
        <v>59655227</v>
      </c>
      <c r="G36" s="11">
        <f t="shared" si="4"/>
        <v>0</v>
      </c>
      <c r="H36" s="11">
        <f t="shared" si="4"/>
        <v>510617</v>
      </c>
      <c r="I36" s="11">
        <f t="shared" si="4"/>
        <v>2252976</v>
      </c>
      <c r="J36" s="11">
        <f t="shared" si="4"/>
        <v>2763593</v>
      </c>
      <c r="K36" s="11">
        <f t="shared" si="4"/>
        <v>24403767</v>
      </c>
      <c r="L36" s="11">
        <f t="shared" si="4"/>
        <v>8062382</v>
      </c>
      <c r="M36" s="11">
        <f t="shared" si="4"/>
        <v>4877119</v>
      </c>
      <c r="N36" s="11">
        <f t="shared" si="4"/>
        <v>37343268</v>
      </c>
      <c r="O36" s="11">
        <f t="shared" si="4"/>
        <v>368416</v>
      </c>
      <c r="P36" s="11">
        <f t="shared" si="4"/>
        <v>5171668</v>
      </c>
      <c r="Q36" s="11">
        <f t="shared" si="4"/>
        <v>2333785</v>
      </c>
      <c r="R36" s="11">
        <f t="shared" si="4"/>
        <v>7873869</v>
      </c>
      <c r="S36" s="11">
        <f t="shared" si="4"/>
        <v>407540</v>
      </c>
      <c r="T36" s="11">
        <f t="shared" si="4"/>
        <v>4311275</v>
      </c>
      <c r="U36" s="11">
        <f t="shared" si="4"/>
        <v>5791920</v>
      </c>
      <c r="V36" s="11">
        <f t="shared" si="4"/>
        <v>10510735</v>
      </c>
      <c r="W36" s="11">
        <f t="shared" si="4"/>
        <v>58491465</v>
      </c>
      <c r="X36" s="11">
        <f t="shared" si="4"/>
        <v>59655227</v>
      </c>
      <c r="Y36" s="11">
        <f t="shared" si="4"/>
        <v>-1163762</v>
      </c>
      <c r="Z36" s="2">
        <f aca="true" t="shared" si="5" ref="Z36:Z49">+IF(X36&lt;&gt;0,+(Y36/X36)*100,0)</f>
        <v>-1.9508131282444034</v>
      </c>
      <c r="AA36" s="15">
        <f>AA6+AA21</f>
        <v>59655227</v>
      </c>
    </row>
    <row r="37" spans="1:27" ht="13.5">
      <c r="A37" s="46" t="s">
        <v>33</v>
      </c>
      <c r="B37" s="47"/>
      <c r="C37" s="9">
        <f t="shared" si="4"/>
        <v>65071873</v>
      </c>
      <c r="D37" s="10">
        <f t="shared" si="4"/>
        <v>0</v>
      </c>
      <c r="E37" s="11">
        <f t="shared" si="4"/>
        <v>3000000</v>
      </c>
      <c r="F37" s="11">
        <f t="shared" si="4"/>
        <v>20281000</v>
      </c>
      <c r="G37" s="11">
        <f t="shared" si="4"/>
        <v>0</v>
      </c>
      <c r="H37" s="11">
        <f t="shared" si="4"/>
        <v>171894</v>
      </c>
      <c r="I37" s="11">
        <f t="shared" si="4"/>
        <v>1165057</v>
      </c>
      <c r="J37" s="11">
        <f t="shared" si="4"/>
        <v>1336951</v>
      </c>
      <c r="K37" s="11">
        <f t="shared" si="4"/>
        <v>776125</v>
      </c>
      <c r="L37" s="11">
        <f t="shared" si="4"/>
        <v>3455638</v>
      </c>
      <c r="M37" s="11">
        <f t="shared" si="4"/>
        <v>137446</v>
      </c>
      <c r="N37" s="11">
        <f t="shared" si="4"/>
        <v>4369209</v>
      </c>
      <c r="O37" s="11">
        <f t="shared" si="4"/>
        <v>0</v>
      </c>
      <c r="P37" s="11">
        <f t="shared" si="4"/>
        <v>594311</v>
      </c>
      <c r="Q37" s="11">
        <f t="shared" si="4"/>
        <v>330617</v>
      </c>
      <c r="R37" s="11">
        <f t="shared" si="4"/>
        <v>924928</v>
      </c>
      <c r="S37" s="11">
        <f t="shared" si="4"/>
        <v>0</v>
      </c>
      <c r="T37" s="11">
        <f t="shared" si="4"/>
        <v>0</v>
      </c>
      <c r="U37" s="11">
        <f t="shared" si="4"/>
        <v>4092818</v>
      </c>
      <c r="V37" s="11">
        <f t="shared" si="4"/>
        <v>4092818</v>
      </c>
      <c r="W37" s="11">
        <f t="shared" si="4"/>
        <v>10723906</v>
      </c>
      <c r="X37" s="11">
        <f t="shared" si="4"/>
        <v>20281000</v>
      </c>
      <c r="Y37" s="11">
        <f t="shared" si="4"/>
        <v>-9557094</v>
      </c>
      <c r="Z37" s="2">
        <f t="shared" si="5"/>
        <v>-47.123386420787924</v>
      </c>
      <c r="AA37" s="15">
        <f>AA7+AA22</f>
        <v>20281000</v>
      </c>
    </row>
    <row r="38" spans="1:27" ht="13.5">
      <c r="A38" s="46" t="s">
        <v>34</v>
      </c>
      <c r="B38" s="47"/>
      <c r="C38" s="9">
        <f t="shared" si="4"/>
        <v>20194720</v>
      </c>
      <c r="D38" s="10">
        <f t="shared" si="4"/>
        <v>0</v>
      </c>
      <c r="E38" s="11">
        <f t="shared" si="4"/>
        <v>29163801</v>
      </c>
      <c r="F38" s="11">
        <f t="shared" si="4"/>
        <v>35368801</v>
      </c>
      <c r="G38" s="11">
        <f t="shared" si="4"/>
        <v>1425064</v>
      </c>
      <c r="H38" s="11">
        <f t="shared" si="4"/>
        <v>690019</v>
      </c>
      <c r="I38" s="11">
        <f t="shared" si="4"/>
        <v>2968877</v>
      </c>
      <c r="J38" s="11">
        <f t="shared" si="4"/>
        <v>5083960</v>
      </c>
      <c r="K38" s="11">
        <f t="shared" si="4"/>
        <v>324299</v>
      </c>
      <c r="L38" s="11">
        <f t="shared" si="4"/>
        <v>374070</v>
      </c>
      <c r="M38" s="11">
        <f t="shared" si="4"/>
        <v>0</v>
      </c>
      <c r="N38" s="11">
        <f t="shared" si="4"/>
        <v>698369</v>
      </c>
      <c r="O38" s="11">
        <f t="shared" si="4"/>
        <v>3660264</v>
      </c>
      <c r="P38" s="11">
        <f t="shared" si="4"/>
        <v>362873</v>
      </c>
      <c r="Q38" s="11">
        <f t="shared" si="4"/>
        <v>540989</v>
      </c>
      <c r="R38" s="11">
        <f t="shared" si="4"/>
        <v>4564126</v>
      </c>
      <c r="S38" s="11">
        <f t="shared" si="4"/>
        <v>2817163</v>
      </c>
      <c r="T38" s="11">
        <f t="shared" si="4"/>
        <v>103263</v>
      </c>
      <c r="U38" s="11">
        <f t="shared" si="4"/>
        <v>9925620</v>
      </c>
      <c r="V38" s="11">
        <f t="shared" si="4"/>
        <v>12846046</v>
      </c>
      <c r="W38" s="11">
        <f t="shared" si="4"/>
        <v>23192501</v>
      </c>
      <c r="X38" s="11">
        <f t="shared" si="4"/>
        <v>35368801</v>
      </c>
      <c r="Y38" s="11">
        <f t="shared" si="4"/>
        <v>-12176300</v>
      </c>
      <c r="Z38" s="2">
        <f t="shared" si="5"/>
        <v>-34.426668859936754</v>
      </c>
      <c r="AA38" s="15">
        <f>AA8+AA23</f>
        <v>35368801</v>
      </c>
    </row>
    <row r="39" spans="1:27" ht="13.5">
      <c r="A39" s="46" t="s">
        <v>35</v>
      </c>
      <c r="B39" s="47"/>
      <c r="C39" s="9">
        <f t="shared" si="4"/>
        <v>74279615</v>
      </c>
      <c r="D39" s="10">
        <f t="shared" si="4"/>
        <v>0</v>
      </c>
      <c r="E39" s="11">
        <f t="shared" si="4"/>
        <v>62774232</v>
      </c>
      <c r="F39" s="11">
        <f t="shared" si="4"/>
        <v>87168974</v>
      </c>
      <c r="G39" s="11">
        <f t="shared" si="4"/>
        <v>250880</v>
      </c>
      <c r="H39" s="11">
        <f t="shared" si="4"/>
        <v>5586196</v>
      </c>
      <c r="I39" s="11">
        <f t="shared" si="4"/>
        <v>6090037</v>
      </c>
      <c r="J39" s="11">
        <f t="shared" si="4"/>
        <v>11927113</v>
      </c>
      <c r="K39" s="11">
        <f t="shared" si="4"/>
        <v>2209758</v>
      </c>
      <c r="L39" s="11">
        <f t="shared" si="4"/>
        <v>4864412</v>
      </c>
      <c r="M39" s="11">
        <f t="shared" si="4"/>
        <v>5601930</v>
      </c>
      <c r="N39" s="11">
        <f t="shared" si="4"/>
        <v>12676100</v>
      </c>
      <c r="O39" s="11">
        <f t="shared" si="4"/>
        <v>103254</v>
      </c>
      <c r="P39" s="11">
        <f t="shared" si="4"/>
        <v>5113296</v>
      </c>
      <c r="Q39" s="11">
        <f t="shared" si="4"/>
        <v>5925076</v>
      </c>
      <c r="R39" s="11">
        <f t="shared" si="4"/>
        <v>11141626</v>
      </c>
      <c r="S39" s="11">
        <f t="shared" si="4"/>
        <v>3904123</v>
      </c>
      <c r="T39" s="11">
        <f t="shared" si="4"/>
        <v>7530027</v>
      </c>
      <c r="U39" s="11">
        <f t="shared" si="4"/>
        <v>5794880</v>
      </c>
      <c r="V39" s="11">
        <f t="shared" si="4"/>
        <v>17229030</v>
      </c>
      <c r="W39" s="11">
        <f t="shared" si="4"/>
        <v>52973869</v>
      </c>
      <c r="X39" s="11">
        <f t="shared" si="4"/>
        <v>87168974</v>
      </c>
      <c r="Y39" s="11">
        <f t="shared" si="4"/>
        <v>-34195105</v>
      </c>
      <c r="Z39" s="2">
        <f t="shared" si="5"/>
        <v>-39.22852757220706</v>
      </c>
      <c r="AA39" s="15">
        <f>AA9+AA24</f>
        <v>87168974</v>
      </c>
    </row>
    <row r="40" spans="1:27" ht="13.5">
      <c r="A40" s="46" t="s">
        <v>36</v>
      </c>
      <c r="B40" s="47"/>
      <c r="C40" s="9">
        <f t="shared" si="4"/>
        <v>2119902</v>
      </c>
      <c r="D40" s="10">
        <f t="shared" si="4"/>
        <v>0</v>
      </c>
      <c r="E40" s="11">
        <f t="shared" si="4"/>
        <v>0</v>
      </c>
      <c r="F40" s="11">
        <f t="shared" si="4"/>
        <v>1000000</v>
      </c>
      <c r="G40" s="11">
        <f t="shared" si="4"/>
        <v>352255</v>
      </c>
      <c r="H40" s="11">
        <f t="shared" si="4"/>
        <v>114604</v>
      </c>
      <c r="I40" s="11">
        <f t="shared" si="4"/>
        <v>35085</v>
      </c>
      <c r="J40" s="11">
        <f t="shared" si="4"/>
        <v>501944</v>
      </c>
      <c r="K40" s="11">
        <f t="shared" si="4"/>
        <v>3924667</v>
      </c>
      <c r="L40" s="11">
        <f t="shared" si="4"/>
        <v>345022</v>
      </c>
      <c r="M40" s="11">
        <f t="shared" si="4"/>
        <v>5718468</v>
      </c>
      <c r="N40" s="11">
        <f t="shared" si="4"/>
        <v>9988157</v>
      </c>
      <c r="O40" s="11">
        <f t="shared" si="4"/>
        <v>46100</v>
      </c>
      <c r="P40" s="11">
        <f t="shared" si="4"/>
        <v>1253348</v>
      </c>
      <c r="Q40" s="11">
        <f t="shared" si="4"/>
        <v>101969</v>
      </c>
      <c r="R40" s="11">
        <f t="shared" si="4"/>
        <v>1401417</v>
      </c>
      <c r="S40" s="11">
        <f t="shared" si="4"/>
        <v>0</v>
      </c>
      <c r="T40" s="11">
        <f t="shared" si="4"/>
        <v>-495191</v>
      </c>
      <c r="U40" s="11">
        <f t="shared" si="4"/>
        <v>2405902</v>
      </c>
      <c r="V40" s="11">
        <f t="shared" si="4"/>
        <v>1910711</v>
      </c>
      <c r="W40" s="11">
        <f t="shared" si="4"/>
        <v>13802229</v>
      </c>
      <c r="X40" s="11">
        <f t="shared" si="4"/>
        <v>1000000</v>
      </c>
      <c r="Y40" s="11">
        <f t="shared" si="4"/>
        <v>12802229</v>
      </c>
      <c r="Z40" s="2">
        <f t="shared" si="5"/>
        <v>1280.2229</v>
      </c>
      <c r="AA40" s="15">
        <f>AA10+AA25</f>
        <v>1000000</v>
      </c>
    </row>
    <row r="41" spans="1:27" ht="13.5">
      <c r="A41" s="48" t="s">
        <v>37</v>
      </c>
      <c r="B41" s="47"/>
      <c r="C41" s="49">
        <f aca="true" t="shared" si="6" ref="C41:Y41">SUM(C36:C40)</f>
        <v>213205777</v>
      </c>
      <c r="D41" s="50">
        <f t="shared" si="6"/>
        <v>0</v>
      </c>
      <c r="E41" s="51">
        <f t="shared" si="6"/>
        <v>94938033</v>
      </c>
      <c r="F41" s="51">
        <f t="shared" si="6"/>
        <v>203474002</v>
      </c>
      <c r="G41" s="51">
        <f t="shared" si="6"/>
        <v>2028199</v>
      </c>
      <c r="H41" s="51">
        <f t="shared" si="6"/>
        <v>7073330</v>
      </c>
      <c r="I41" s="51">
        <f t="shared" si="6"/>
        <v>12512032</v>
      </c>
      <c r="J41" s="51">
        <f t="shared" si="6"/>
        <v>21613561</v>
      </c>
      <c r="K41" s="51">
        <f t="shared" si="6"/>
        <v>31638616</v>
      </c>
      <c r="L41" s="51">
        <f t="shared" si="6"/>
        <v>17101524</v>
      </c>
      <c r="M41" s="51">
        <f t="shared" si="6"/>
        <v>16334963</v>
      </c>
      <c r="N41" s="51">
        <f t="shared" si="6"/>
        <v>65075103</v>
      </c>
      <c r="O41" s="51">
        <f t="shared" si="6"/>
        <v>4178034</v>
      </c>
      <c r="P41" s="51">
        <f t="shared" si="6"/>
        <v>12495496</v>
      </c>
      <c r="Q41" s="51">
        <f t="shared" si="6"/>
        <v>9232436</v>
      </c>
      <c r="R41" s="51">
        <f t="shared" si="6"/>
        <v>25905966</v>
      </c>
      <c r="S41" s="51">
        <f t="shared" si="6"/>
        <v>7128826</v>
      </c>
      <c r="T41" s="51">
        <f t="shared" si="6"/>
        <v>11449374</v>
      </c>
      <c r="U41" s="51">
        <f t="shared" si="6"/>
        <v>28011140</v>
      </c>
      <c r="V41" s="51">
        <f t="shared" si="6"/>
        <v>46589340</v>
      </c>
      <c r="W41" s="51">
        <f t="shared" si="6"/>
        <v>159183970</v>
      </c>
      <c r="X41" s="51">
        <f t="shared" si="6"/>
        <v>203474002</v>
      </c>
      <c r="Y41" s="51">
        <f t="shared" si="6"/>
        <v>-44290032</v>
      </c>
      <c r="Z41" s="52">
        <f t="shared" si="5"/>
        <v>-21.76692430711615</v>
      </c>
      <c r="AA41" s="53">
        <f>SUM(AA36:AA40)</f>
        <v>203474002</v>
      </c>
    </row>
    <row r="42" spans="1:27" ht="13.5">
      <c r="A42" s="54" t="s">
        <v>38</v>
      </c>
      <c r="B42" s="35"/>
      <c r="C42" s="65">
        <f aca="true" t="shared" si="7" ref="C42:Y48">C12+C27</f>
        <v>1951871</v>
      </c>
      <c r="D42" s="66">
        <f t="shared" si="7"/>
        <v>0</v>
      </c>
      <c r="E42" s="67">
        <f t="shared" si="7"/>
        <v>12994469</v>
      </c>
      <c r="F42" s="67">
        <f t="shared" si="7"/>
        <v>18614451</v>
      </c>
      <c r="G42" s="67">
        <f t="shared" si="7"/>
        <v>0</v>
      </c>
      <c r="H42" s="67">
        <f t="shared" si="7"/>
        <v>2347556</v>
      </c>
      <c r="I42" s="67">
        <f t="shared" si="7"/>
        <v>910353</v>
      </c>
      <c r="J42" s="67">
        <f t="shared" si="7"/>
        <v>3257909</v>
      </c>
      <c r="K42" s="67">
        <f t="shared" si="7"/>
        <v>1884633</v>
      </c>
      <c r="L42" s="67">
        <f t="shared" si="7"/>
        <v>1669210</v>
      </c>
      <c r="M42" s="67">
        <f t="shared" si="7"/>
        <v>3784015</v>
      </c>
      <c r="N42" s="67">
        <f t="shared" si="7"/>
        <v>7337858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1297491</v>
      </c>
      <c r="T42" s="67">
        <f t="shared" si="7"/>
        <v>1155583</v>
      </c>
      <c r="U42" s="67">
        <f t="shared" si="7"/>
        <v>2099307</v>
      </c>
      <c r="V42" s="67">
        <f t="shared" si="7"/>
        <v>4552381</v>
      </c>
      <c r="W42" s="67">
        <f t="shared" si="7"/>
        <v>15148148</v>
      </c>
      <c r="X42" s="67">
        <f t="shared" si="7"/>
        <v>18614451</v>
      </c>
      <c r="Y42" s="67">
        <f t="shared" si="7"/>
        <v>-3466303</v>
      </c>
      <c r="Z42" s="69">
        <f t="shared" si="5"/>
        <v>-18.62156987600655</v>
      </c>
      <c r="AA42" s="68">
        <f aca="true" t="shared" si="8" ref="AA42:AA48">AA12+AA27</f>
        <v>18614451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23042976</v>
      </c>
      <c r="D45" s="66">
        <f t="shared" si="7"/>
        <v>0</v>
      </c>
      <c r="E45" s="67">
        <f t="shared" si="7"/>
        <v>23250000</v>
      </c>
      <c r="F45" s="67">
        <f t="shared" si="7"/>
        <v>28138000</v>
      </c>
      <c r="G45" s="67">
        <f t="shared" si="7"/>
        <v>42442</v>
      </c>
      <c r="H45" s="67">
        <f t="shared" si="7"/>
        <v>0</v>
      </c>
      <c r="I45" s="67">
        <f t="shared" si="7"/>
        <v>0</v>
      </c>
      <c r="J45" s="67">
        <f t="shared" si="7"/>
        <v>42442</v>
      </c>
      <c r="K45" s="67">
        <f t="shared" si="7"/>
        <v>258240</v>
      </c>
      <c r="L45" s="67">
        <f t="shared" si="7"/>
        <v>105846</v>
      </c>
      <c r="M45" s="67">
        <f t="shared" si="7"/>
        <v>1605739</v>
      </c>
      <c r="N45" s="67">
        <f t="shared" si="7"/>
        <v>1969825</v>
      </c>
      <c r="O45" s="67">
        <f t="shared" si="7"/>
        <v>0</v>
      </c>
      <c r="P45" s="67">
        <f t="shared" si="7"/>
        <v>522081</v>
      </c>
      <c r="Q45" s="67">
        <f t="shared" si="7"/>
        <v>521051</v>
      </c>
      <c r="R45" s="67">
        <f t="shared" si="7"/>
        <v>1043132</v>
      </c>
      <c r="S45" s="67">
        <f t="shared" si="7"/>
        <v>911633</v>
      </c>
      <c r="T45" s="67">
        <f t="shared" si="7"/>
        <v>2217670</v>
      </c>
      <c r="U45" s="67">
        <f t="shared" si="7"/>
        <v>8475367</v>
      </c>
      <c r="V45" s="67">
        <f t="shared" si="7"/>
        <v>11604670</v>
      </c>
      <c r="W45" s="67">
        <f t="shared" si="7"/>
        <v>14660069</v>
      </c>
      <c r="X45" s="67">
        <f t="shared" si="7"/>
        <v>28138000</v>
      </c>
      <c r="Y45" s="67">
        <f t="shared" si="7"/>
        <v>-13477931</v>
      </c>
      <c r="Z45" s="69">
        <f t="shared" si="5"/>
        <v>-47.89939228090127</v>
      </c>
      <c r="AA45" s="68">
        <f t="shared" si="8"/>
        <v>28138000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208165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238408789</v>
      </c>
      <c r="D49" s="78">
        <f t="shared" si="9"/>
        <v>0</v>
      </c>
      <c r="E49" s="79">
        <f t="shared" si="9"/>
        <v>131182502</v>
      </c>
      <c r="F49" s="79">
        <f t="shared" si="9"/>
        <v>250226453</v>
      </c>
      <c r="G49" s="79">
        <f t="shared" si="9"/>
        <v>2070641</v>
      </c>
      <c r="H49" s="79">
        <f t="shared" si="9"/>
        <v>9420886</v>
      </c>
      <c r="I49" s="79">
        <f t="shared" si="9"/>
        <v>13422385</v>
      </c>
      <c r="J49" s="79">
        <f t="shared" si="9"/>
        <v>24913912</v>
      </c>
      <c r="K49" s="79">
        <f t="shared" si="9"/>
        <v>33781489</v>
      </c>
      <c r="L49" s="79">
        <f t="shared" si="9"/>
        <v>18876580</v>
      </c>
      <c r="M49" s="79">
        <f t="shared" si="9"/>
        <v>21724717</v>
      </c>
      <c r="N49" s="79">
        <f t="shared" si="9"/>
        <v>74382786</v>
      </c>
      <c r="O49" s="79">
        <f t="shared" si="9"/>
        <v>4178034</v>
      </c>
      <c r="P49" s="79">
        <f t="shared" si="9"/>
        <v>13017577</v>
      </c>
      <c r="Q49" s="79">
        <f t="shared" si="9"/>
        <v>9753487</v>
      </c>
      <c r="R49" s="79">
        <f t="shared" si="9"/>
        <v>26949098</v>
      </c>
      <c r="S49" s="79">
        <f t="shared" si="9"/>
        <v>9337950</v>
      </c>
      <c r="T49" s="79">
        <f t="shared" si="9"/>
        <v>14822627</v>
      </c>
      <c r="U49" s="79">
        <f t="shared" si="9"/>
        <v>38585814</v>
      </c>
      <c r="V49" s="79">
        <f t="shared" si="9"/>
        <v>62746391</v>
      </c>
      <c r="W49" s="79">
        <f t="shared" si="9"/>
        <v>188992187</v>
      </c>
      <c r="X49" s="79">
        <f t="shared" si="9"/>
        <v>250226453</v>
      </c>
      <c r="Y49" s="79">
        <f t="shared" si="9"/>
        <v>-61234266</v>
      </c>
      <c r="Z49" s="80">
        <f t="shared" si="5"/>
        <v>-24.47153978560372</v>
      </c>
      <c r="AA49" s="81">
        <f>SUM(AA41:AA48)</f>
        <v>250226453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64256614</v>
      </c>
      <c r="D51" s="66">
        <f t="shared" si="10"/>
        <v>0</v>
      </c>
      <c r="E51" s="67">
        <f t="shared" si="10"/>
        <v>87136000</v>
      </c>
      <c r="F51" s="67">
        <f t="shared" si="10"/>
        <v>90736000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6794534</v>
      </c>
      <c r="L51" s="67">
        <f t="shared" si="10"/>
        <v>0</v>
      </c>
      <c r="M51" s="67">
        <f t="shared" si="10"/>
        <v>9059318</v>
      </c>
      <c r="N51" s="67">
        <f t="shared" si="10"/>
        <v>15853852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15853852</v>
      </c>
      <c r="X51" s="67">
        <f t="shared" si="10"/>
        <v>90736000</v>
      </c>
      <c r="Y51" s="67">
        <f t="shared" si="10"/>
        <v>-74882148</v>
      </c>
      <c r="Z51" s="69">
        <f>+IF(X51&lt;&gt;0,+(Y51/X51)*100,0)</f>
        <v>-82.52749515076707</v>
      </c>
      <c r="AA51" s="68">
        <f>SUM(AA57:AA61)</f>
        <v>90736000</v>
      </c>
    </row>
    <row r="52" spans="1:27" ht="13.5">
      <c r="A52" s="84" t="s">
        <v>32</v>
      </c>
      <c r="B52" s="47"/>
      <c r="C52" s="9">
        <v>13832903</v>
      </c>
      <c r="D52" s="10"/>
      <c r="E52" s="11">
        <v>15376000</v>
      </c>
      <c r="F52" s="11">
        <v>17376000</v>
      </c>
      <c r="G52" s="11"/>
      <c r="H52" s="11"/>
      <c r="I52" s="11"/>
      <c r="J52" s="11"/>
      <c r="K52" s="11">
        <v>1218380</v>
      </c>
      <c r="L52" s="11"/>
      <c r="M52" s="11">
        <v>5143544</v>
      </c>
      <c r="N52" s="11">
        <v>6361924</v>
      </c>
      <c r="O52" s="11"/>
      <c r="P52" s="11"/>
      <c r="Q52" s="11"/>
      <c r="R52" s="11"/>
      <c r="S52" s="11"/>
      <c r="T52" s="11"/>
      <c r="U52" s="11"/>
      <c r="V52" s="11"/>
      <c r="W52" s="11">
        <v>6361924</v>
      </c>
      <c r="X52" s="11">
        <v>17376000</v>
      </c>
      <c r="Y52" s="11">
        <v>-11014076</v>
      </c>
      <c r="Z52" s="2">
        <v>-63.39</v>
      </c>
      <c r="AA52" s="15">
        <v>17376000</v>
      </c>
    </row>
    <row r="53" spans="1:27" ht="13.5">
      <c r="A53" s="84" t="s">
        <v>33</v>
      </c>
      <c r="B53" s="47"/>
      <c r="C53" s="9">
        <v>19173186</v>
      </c>
      <c r="D53" s="10"/>
      <c r="E53" s="11">
        <v>16579000</v>
      </c>
      <c r="F53" s="11">
        <v>16579000</v>
      </c>
      <c r="G53" s="11"/>
      <c r="H53" s="11"/>
      <c r="I53" s="11"/>
      <c r="J53" s="11"/>
      <c r="K53" s="11">
        <v>565080</v>
      </c>
      <c r="L53" s="11"/>
      <c r="M53" s="11">
        <v>874447</v>
      </c>
      <c r="N53" s="11">
        <v>1439527</v>
      </c>
      <c r="O53" s="11"/>
      <c r="P53" s="11"/>
      <c r="Q53" s="11"/>
      <c r="R53" s="11"/>
      <c r="S53" s="11"/>
      <c r="T53" s="11"/>
      <c r="U53" s="11"/>
      <c r="V53" s="11"/>
      <c r="W53" s="11">
        <v>1439527</v>
      </c>
      <c r="X53" s="11">
        <v>16579000</v>
      </c>
      <c r="Y53" s="11">
        <v>-15139473</v>
      </c>
      <c r="Z53" s="2">
        <v>-91.32</v>
      </c>
      <c r="AA53" s="15">
        <v>16579000</v>
      </c>
    </row>
    <row r="54" spans="1:27" ht="13.5">
      <c r="A54" s="84" t="s">
        <v>34</v>
      </c>
      <c r="B54" s="47"/>
      <c r="C54" s="9">
        <v>14391062</v>
      </c>
      <c r="D54" s="10"/>
      <c r="E54" s="11">
        <v>29037000</v>
      </c>
      <c r="F54" s="11">
        <v>27037000</v>
      </c>
      <c r="G54" s="11"/>
      <c r="H54" s="11"/>
      <c r="I54" s="11"/>
      <c r="J54" s="11"/>
      <c r="K54" s="11">
        <v>1155707</v>
      </c>
      <c r="L54" s="11"/>
      <c r="M54" s="11">
        <v>786514</v>
      </c>
      <c r="N54" s="11">
        <v>1942221</v>
      </c>
      <c r="O54" s="11"/>
      <c r="P54" s="11"/>
      <c r="Q54" s="11"/>
      <c r="R54" s="11"/>
      <c r="S54" s="11"/>
      <c r="T54" s="11"/>
      <c r="U54" s="11"/>
      <c r="V54" s="11"/>
      <c r="W54" s="11">
        <v>1942221</v>
      </c>
      <c r="X54" s="11">
        <v>27037000</v>
      </c>
      <c r="Y54" s="11">
        <v>-25094779</v>
      </c>
      <c r="Z54" s="2">
        <v>-92.82</v>
      </c>
      <c r="AA54" s="15">
        <v>27037000</v>
      </c>
    </row>
    <row r="55" spans="1:27" ht="13.5">
      <c r="A55" s="84" t="s">
        <v>35</v>
      </c>
      <c r="B55" s="47"/>
      <c r="C55" s="9">
        <v>7367167</v>
      </c>
      <c r="D55" s="10"/>
      <c r="E55" s="11">
        <v>6449000</v>
      </c>
      <c r="F55" s="11">
        <v>9449000</v>
      </c>
      <c r="G55" s="11"/>
      <c r="H55" s="11"/>
      <c r="I55" s="11"/>
      <c r="J55" s="11"/>
      <c r="K55" s="11">
        <v>673336</v>
      </c>
      <c r="L55" s="11"/>
      <c r="M55" s="11">
        <v>208464</v>
      </c>
      <c r="N55" s="11">
        <v>881800</v>
      </c>
      <c r="O55" s="11"/>
      <c r="P55" s="11"/>
      <c r="Q55" s="11"/>
      <c r="R55" s="11"/>
      <c r="S55" s="11"/>
      <c r="T55" s="11"/>
      <c r="U55" s="11"/>
      <c r="V55" s="11"/>
      <c r="W55" s="11">
        <v>881800</v>
      </c>
      <c r="X55" s="11">
        <v>9449000</v>
      </c>
      <c r="Y55" s="11">
        <v>-8567200</v>
      </c>
      <c r="Z55" s="2">
        <v>-90.67</v>
      </c>
      <c r="AA55" s="15">
        <v>9449000</v>
      </c>
    </row>
    <row r="56" spans="1:27" ht="13.5">
      <c r="A56" s="84" t="s">
        <v>36</v>
      </c>
      <c r="B56" s="47"/>
      <c r="C56" s="9">
        <v>713619</v>
      </c>
      <c r="D56" s="10"/>
      <c r="E56" s="11">
        <v>4650000</v>
      </c>
      <c r="F56" s="11">
        <v>4650000</v>
      </c>
      <c r="G56" s="11"/>
      <c r="H56" s="11"/>
      <c r="I56" s="11"/>
      <c r="J56" s="11"/>
      <c r="K56" s="11">
        <v>763618</v>
      </c>
      <c r="L56" s="11"/>
      <c r="M56" s="11">
        <v>1078507</v>
      </c>
      <c r="N56" s="11">
        <v>1842125</v>
      </c>
      <c r="O56" s="11"/>
      <c r="P56" s="11"/>
      <c r="Q56" s="11"/>
      <c r="R56" s="11"/>
      <c r="S56" s="11"/>
      <c r="T56" s="11"/>
      <c r="U56" s="11"/>
      <c r="V56" s="11"/>
      <c r="W56" s="11">
        <v>1842125</v>
      </c>
      <c r="X56" s="11">
        <v>4650000</v>
      </c>
      <c r="Y56" s="11">
        <v>-2807875</v>
      </c>
      <c r="Z56" s="2">
        <v>-60.38</v>
      </c>
      <c r="AA56" s="15">
        <v>4650000</v>
      </c>
    </row>
    <row r="57" spans="1:27" ht="13.5">
      <c r="A57" s="85" t="s">
        <v>37</v>
      </c>
      <c r="B57" s="47"/>
      <c r="C57" s="49">
        <f aca="true" t="shared" si="11" ref="C57:Y57">SUM(C52:C56)</f>
        <v>55477937</v>
      </c>
      <c r="D57" s="50">
        <f t="shared" si="11"/>
        <v>0</v>
      </c>
      <c r="E57" s="51">
        <f t="shared" si="11"/>
        <v>72091000</v>
      </c>
      <c r="F57" s="51">
        <f t="shared" si="11"/>
        <v>75091000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4376121</v>
      </c>
      <c r="L57" s="51">
        <f t="shared" si="11"/>
        <v>0</v>
      </c>
      <c r="M57" s="51">
        <f t="shared" si="11"/>
        <v>8091476</v>
      </c>
      <c r="N57" s="51">
        <f t="shared" si="11"/>
        <v>12467597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12467597</v>
      </c>
      <c r="X57" s="51">
        <f t="shared" si="11"/>
        <v>75091000</v>
      </c>
      <c r="Y57" s="51">
        <f t="shared" si="11"/>
        <v>-62623403</v>
      </c>
      <c r="Z57" s="52">
        <f>+IF(X57&lt;&gt;0,+(Y57/X57)*100,0)</f>
        <v>-83.39668269166745</v>
      </c>
      <c r="AA57" s="53">
        <f>SUM(AA52:AA56)</f>
        <v>75091000</v>
      </c>
    </row>
    <row r="58" spans="1:27" ht="13.5">
      <c r="A58" s="86" t="s">
        <v>38</v>
      </c>
      <c r="B58" s="35"/>
      <c r="C58" s="9">
        <v>7762000</v>
      </c>
      <c r="D58" s="10"/>
      <c r="E58" s="11">
        <v>9890000</v>
      </c>
      <c r="F58" s="11">
        <v>10140000</v>
      </c>
      <c r="G58" s="11"/>
      <c r="H58" s="11"/>
      <c r="I58" s="11"/>
      <c r="J58" s="11"/>
      <c r="K58" s="11">
        <v>132078</v>
      </c>
      <c r="L58" s="11"/>
      <c r="M58" s="11">
        <v>93878</v>
      </c>
      <c r="N58" s="11">
        <v>225956</v>
      </c>
      <c r="O58" s="11"/>
      <c r="P58" s="11"/>
      <c r="Q58" s="11"/>
      <c r="R58" s="11"/>
      <c r="S58" s="11"/>
      <c r="T58" s="11"/>
      <c r="U58" s="11"/>
      <c r="V58" s="11"/>
      <c r="W58" s="11">
        <v>225956</v>
      </c>
      <c r="X58" s="11">
        <v>10140000</v>
      </c>
      <c r="Y58" s="11">
        <v>-9914044</v>
      </c>
      <c r="Z58" s="2">
        <v>-97.77</v>
      </c>
      <c r="AA58" s="15">
        <v>10140000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1016677</v>
      </c>
      <c r="D61" s="10"/>
      <c r="E61" s="11">
        <v>5155000</v>
      </c>
      <c r="F61" s="11">
        <v>5505000</v>
      </c>
      <c r="G61" s="11"/>
      <c r="H61" s="11"/>
      <c r="I61" s="11"/>
      <c r="J61" s="11"/>
      <c r="K61" s="11">
        <v>2286335</v>
      </c>
      <c r="L61" s="11"/>
      <c r="M61" s="11">
        <v>873964</v>
      </c>
      <c r="N61" s="11">
        <v>3160299</v>
      </c>
      <c r="O61" s="11"/>
      <c r="P61" s="11"/>
      <c r="Q61" s="11"/>
      <c r="R61" s="11"/>
      <c r="S61" s="11"/>
      <c r="T61" s="11"/>
      <c r="U61" s="11"/>
      <c r="V61" s="11"/>
      <c r="W61" s="11">
        <v>3160299</v>
      </c>
      <c r="X61" s="11">
        <v>5505000</v>
      </c>
      <c r="Y61" s="11">
        <v>-2344701</v>
      </c>
      <c r="Z61" s="2">
        <v>-42.59</v>
      </c>
      <c r="AA61" s="15">
        <v>5505000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64256615</v>
      </c>
      <c r="D66" s="13"/>
      <c r="E66" s="14">
        <v>16846298</v>
      </c>
      <c r="F66" s="14">
        <v>90735457</v>
      </c>
      <c r="G66" s="14">
        <v>2731540</v>
      </c>
      <c r="H66" s="14">
        <v>6050160</v>
      </c>
      <c r="I66" s="14">
        <v>5747431</v>
      </c>
      <c r="J66" s="14">
        <v>14529131</v>
      </c>
      <c r="K66" s="14">
        <v>5995470</v>
      </c>
      <c r="L66" s="14">
        <v>3880029</v>
      </c>
      <c r="M66" s="14">
        <v>5212509</v>
      </c>
      <c r="N66" s="14">
        <v>15088008</v>
      </c>
      <c r="O66" s="14">
        <v>2648251</v>
      </c>
      <c r="P66" s="14">
        <v>5948785</v>
      </c>
      <c r="Q66" s="14">
        <v>7288352</v>
      </c>
      <c r="R66" s="14">
        <v>15885388</v>
      </c>
      <c r="S66" s="14">
        <v>5498596</v>
      </c>
      <c r="T66" s="14">
        <v>8999267</v>
      </c>
      <c r="U66" s="14">
        <v>9771519</v>
      </c>
      <c r="V66" s="14">
        <v>24269382</v>
      </c>
      <c r="W66" s="14">
        <v>69771909</v>
      </c>
      <c r="X66" s="14">
        <v>90735457</v>
      </c>
      <c r="Y66" s="14">
        <v>-20963548</v>
      </c>
      <c r="Z66" s="2">
        <v>-23.1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611929</v>
      </c>
      <c r="H68" s="11">
        <v>912256</v>
      </c>
      <c r="I68" s="11">
        <v>802728</v>
      </c>
      <c r="J68" s="11">
        <v>2326913</v>
      </c>
      <c r="K68" s="11">
        <v>799063</v>
      </c>
      <c r="L68" s="11">
        <v>934851</v>
      </c>
      <c r="M68" s="11">
        <v>3846807</v>
      </c>
      <c r="N68" s="11">
        <v>5580721</v>
      </c>
      <c r="O68" s="11">
        <v>757091</v>
      </c>
      <c r="P68" s="11">
        <v>1284158</v>
      </c>
      <c r="Q68" s="11">
        <v>1220860</v>
      </c>
      <c r="R68" s="11">
        <v>3262109</v>
      </c>
      <c r="S68" s="11">
        <v>656235</v>
      </c>
      <c r="T68" s="11">
        <v>64707</v>
      </c>
      <c r="U68" s="11">
        <v>985384</v>
      </c>
      <c r="V68" s="11">
        <v>1706326</v>
      </c>
      <c r="W68" s="11">
        <v>12876069</v>
      </c>
      <c r="X68" s="11"/>
      <c r="Y68" s="11">
        <v>12876069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64256615</v>
      </c>
      <c r="D69" s="78">
        <f t="shared" si="12"/>
        <v>0</v>
      </c>
      <c r="E69" s="79">
        <f t="shared" si="12"/>
        <v>16846298</v>
      </c>
      <c r="F69" s="79">
        <f t="shared" si="12"/>
        <v>90735457</v>
      </c>
      <c r="G69" s="79">
        <f t="shared" si="12"/>
        <v>3343469</v>
      </c>
      <c r="H69" s="79">
        <f t="shared" si="12"/>
        <v>6962416</v>
      </c>
      <c r="I69" s="79">
        <f t="shared" si="12"/>
        <v>6550159</v>
      </c>
      <c r="J69" s="79">
        <f t="shared" si="12"/>
        <v>16856044</v>
      </c>
      <c r="K69" s="79">
        <f t="shared" si="12"/>
        <v>6794533</v>
      </c>
      <c r="L69" s="79">
        <f t="shared" si="12"/>
        <v>4814880</v>
      </c>
      <c r="M69" s="79">
        <f t="shared" si="12"/>
        <v>9059316</v>
      </c>
      <c r="N69" s="79">
        <f t="shared" si="12"/>
        <v>20668729</v>
      </c>
      <c r="O69" s="79">
        <f t="shared" si="12"/>
        <v>3405342</v>
      </c>
      <c r="P69" s="79">
        <f t="shared" si="12"/>
        <v>7232943</v>
      </c>
      <c r="Q69" s="79">
        <f t="shared" si="12"/>
        <v>8509212</v>
      </c>
      <c r="R69" s="79">
        <f t="shared" si="12"/>
        <v>19147497</v>
      </c>
      <c r="S69" s="79">
        <f t="shared" si="12"/>
        <v>6154831</v>
      </c>
      <c r="T69" s="79">
        <f t="shared" si="12"/>
        <v>9063974</v>
      </c>
      <c r="U69" s="79">
        <f t="shared" si="12"/>
        <v>10756903</v>
      </c>
      <c r="V69" s="79">
        <f t="shared" si="12"/>
        <v>25975708</v>
      </c>
      <c r="W69" s="79">
        <f t="shared" si="12"/>
        <v>82647978</v>
      </c>
      <c r="X69" s="79">
        <f t="shared" si="12"/>
        <v>90735457</v>
      </c>
      <c r="Y69" s="79">
        <f t="shared" si="12"/>
        <v>-8087479</v>
      </c>
      <c r="Z69" s="80">
        <f>+IF(X69&lt;&gt;0,+(Y69/X69)*100,0)</f>
        <v>-8.913250968692427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58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82894325</v>
      </c>
      <c r="D5" s="42">
        <f t="shared" si="0"/>
        <v>0</v>
      </c>
      <c r="E5" s="43">
        <f t="shared" si="0"/>
        <v>125000176</v>
      </c>
      <c r="F5" s="43">
        <f t="shared" si="0"/>
        <v>124662828</v>
      </c>
      <c r="G5" s="43">
        <f t="shared" si="0"/>
        <v>4430025</v>
      </c>
      <c r="H5" s="43">
        <f t="shared" si="0"/>
        <v>13961547</v>
      </c>
      <c r="I5" s="43">
        <f t="shared" si="0"/>
        <v>11436720</v>
      </c>
      <c r="J5" s="43">
        <f t="shared" si="0"/>
        <v>29828292</v>
      </c>
      <c r="K5" s="43">
        <f t="shared" si="0"/>
        <v>3192053</v>
      </c>
      <c r="L5" s="43">
        <f t="shared" si="0"/>
        <v>7509849</v>
      </c>
      <c r="M5" s="43">
        <f t="shared" si="0"/>
        <v>12075613</v>
      </c>
      <c r="N5" s="43">
        <f t="shared" si="0"/>
        <v>22777515</v>
      </c>
      <c r="O5" s="43">
        <f t="shared" si="0"/>
        <v>646969</v>
      </c>
      <c r="P5" s="43">
        <f t="shared" si="0"/>
        <v>1671835</v>
      </c>
      <c r="Q5" s="43">
        <f t="shared" si="0"/>
        <v>6574642</v>
      </c>
      <c r="R5" s="43">
        <f t="shared" si="0"/>
        <v>8893446</v>
      </c>
      <c r="S5" s="43">
        <f t="shared" si="0"/>
        <v>19754463</v>
      </c>
      <c r="T5" s="43">
        <f t="shared" si="0"/>
        <v>6618871</v>
      </c>
      <c r="U5" s="43">
        <f t="shared" si="0"/>
        <v>16862398</v>
      </c>
      <c r="V5" s="43">
        <f t="shared" si="0"/>
        <v>43235732</v>
      </c>
      <c r="W5" s="43">
        <f t="shared" si="0"/>
        <v>104734985</v>
      </c>
      <c r="X5" s="43">
        <f t="shared" si="0"/>
        <v>124662828</v>
      </c>
      <c r="Y5" s="43">
        <f t="shared" si="0"/>
        <v>-19927843</v>
      </c>
      <c r="Z5" s="44">
        <f>+IF(X5&lt;&gt;0,+(Y5/X5)*100,0)</f>
        <v>-15.985393015470498</v>
      </c>
      <c r="AA5" s="45">
        <f>SUM(AA11:AA18)</f>
        <v>124662828</v>
      </c>
    </row>
    <row r="6" spans="1:27" ht="13.5">
      <c r="A6" s="46" t="s">
        <v>32</v>
      </c>
      <c r="B6" s="47"/>
      <c r="C6" s="9">
        <v>22323172</v>
      </c>
      <c r="D6" s="10"/>
      <c r="E6" s="11">
        <v>15637457</v>
      </c>
      <c r="F6" s="11">
        <v>15058040</v>
      </c>
      <c r="G6" s="11">
        <v>164150</v>
      </c>
      <c r="H6" s="11">
        <v>-164150</v>
      </c>
      <c r="I6" s="11">
        <v>1599471</v>
      </c>
      <c r="J6" s="11">
        <v>1599471</v>
      </c>
      <c r="K6" s="11">
        <v>709674</v>
      </c>
      <c r="L6" s="11">
        <v>3042589</v>
      </c>
      <c r="M6" s="11">
        <v>8570399</v>
      </c>
      <c r="N6" s="11">
        <v>12322662</v>
      </c>
      <c r="O6" s="11"/>
      <c r="P6" s="11"/>
      <c r="Q6" s="11">
        <v>280463</v>
      </c>
      <c r="R6" s="11">
        <v>280463</v>
      </c>
      <c r="S6" s="11">
        <v>76971</v>
      </c>
      <c r="T6" s="11"/>
      <c r="U6" s="11">
        <v>2430113</v>
      </c>
      <c r="V6" s="11">
        <v>2507084</v>
      </c>
      <c r="W6" s="11">
        <v>16709680</v>
      </c>
      <c r="X6" s="11">
        <v>15058040</v>
      </c>
      <c r="Y6" s="11">
        <v>1651640</v>
      </c>
      <c r="Z6" s="2">
        <v>10.97</v>
      </c>
      <c r="AA6" s="15">
        <v>15058040</v>
      </c>
    </row>
    <row r="7" spans="1:27" ht="13.5">
      <c r="A7" s="46" t="s">
        <v>33</v>
      </c>
      <c r="B7" s="47"/>
      <c r="C7" s="9">
        <v>6185658</v>
      </c>
      <c r="D7" s="10"/>
      <c r="E7" s="11">
        <v>1000000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36924890</v>
      </c>
      <c r="D8" s="10"/>
      <c r="E8" s="11">
        <v>97078162</v>
      </c>
      <c r="F8" s="11">
        <v>86636506</v>
      </c>
      <c r="G8" s="11">
        <v>3026693</v>
      </c>
      <c r="H8" s="11">
        <v>11806690</v>
      </c>
      <c r="I8" s="11">
        <v>8988249</v>
      </c>
      <c r="J8" s="11">
        <v>23821632</v>
      </c>
      <c r="K8" s="11">
        <v>983412</v>
      </c>
      <c r="L8" s="11">
        <v>4019757</v>
      </c>
      <c r="M8" s="11">
        <v>2986851</v>
      </c>
      <c r="N8" s="11">
        <v>7990020</v>
      </c>
      <c r="O8" s="11">
        <v>-894239</v>
      </c>
      <c r="P8" s="11">
        <v>1287587</v>
      </c>
      <c r="Q8" s="11">
        <v>6093792</v>
      </c>
      <c r="R8" s="11">
        <v>6487140</v>
      </c>
      <c r="S8" s="11">
        <v>18858682</v>
      </c>
      <c r="T8" s="11">
        <v>4960081</v>
      </c>
      <c r="U8" s="11">
        <v>13068621</v>
      </c>
      <c r="V8" s="11">
        <v>36887384</v>
      </c>
      <c r="W8" s="11">
        <v>75186176</v>
      </c>
      <c r="X8" s="11">
        <v>86636506</v>
      </c>
      <c r="Y8" s="11">
        <v>-11450330</v>
      </c>
      <c r="Z8" s="2">
        <v>-13.22</v>
      </c>
      <c r="AA8" s="15">
        <v>86636506</v>
      </c>
    </row>
    <row r="9" spans="1:27" ht="13.5">
      <c r="A9" s="46" t="s">
        <v>35</v>
      </c>
      <c r="B9" s="47"/>
      <c r="C9" s="9">
        <v>4661906</v>
      </c>
      <c r="D9" s="10"/>
      <c r="E9" s="11"/>
      <c r="F9" s="11">
        <v>11747914</v>
      </c>
      <c r="G9" s="11">
        <v>504720</v>
      </c>
      <c r="H9" s="11">
        <v>-413906</v>
      </c>
      <c r="I9" s="11">
        <v>453251</v>
      </c>
      <c r="J9" s="11">
        <v>544065</v>
      </c>
      <c r="K9" s="11">
        <v>341782</v>
      </c>
      <c r="L9" s="11">
        <v>82787</v>
      </c>
      <c r="M9" s="11"/>
      <c r="N9" s="11">
        <v>424569</v>
      </c>
      <c r="O9" s="11"/>
      <c r="P9" s="11">
        <v>253961</v>
      </c>
      <c r="Q9" s="11">
        <v>33693</v>
      </c>
      <c r="R9" s="11">
        <v>287654</v>
      </c>
      <c r="S9" s="11">
        <v>618552</v>
      </c>
      <c r="T9" s="11">
        <v>1476206</v>
      </c>
      <c r="U9" s="11">
        <v>732568</v>
      </c>
      <c r="V9" s="11">
        <v>2827326</v>
      </c>
      <c r="W9" s="11">
        <v>4083614</v>
      </c>
      <c r="X9" s="11">
        <v>11747914</v>
      </c>
      <c r="Y9" s="11">
        <v>-7664300</v>
      </c>
      <c r="Z9" s="2">
        <v>-65.24</v>
      </c>
      <c r="AA9" s="15">
        <v>11747914</v>
      </c>
    </row>
    <row r="10" spans="1:27" ht="13.5">
      <c r="A10" s="46" t="s">
        <v>36</v>
      </c>
      <c r="B10" s="47"/>
      <c r="C10" s="9">
        <v>3230867</v>
      </c>
      <c r="D10" s="10"/>
      <c r="E10" s="11">
        <v>5716176</v>
      </c>
      <c r="F10" s="11">
        <v>7269536</v>
      </c>
      <c r="G10" s="11">
        <v>150104</v>
      </c>
      <c r="H10" s="11">
        <v>3091029</v>
      </c>
      <c r="I10" s="11">
        <v>204585</v>
      </c>
      <c r="J10" s="11">
        <v>3445718</v>
      </c>
      <c r="K10" s="11"/>
      <c r="L10" s="11">
        <v>371659</v>
      </c>
      <c r="M10" s="11">
        <v>398744</v>
      </c>
      <c r="N10" s="11">
        <v>770403</v>
      </c>
      <c r="O10" s="11">
        <v>1354174</v>
      </c>
      <c r="P10" s="11"/>
      <c r="Q10" s="11"/>
      <c r="R10" s="11">
        <v>1354174</v>
      </c>
      <c r="S10" s="11"/>
      <c r="T10" s="11"/>
      <c r="U10" s="11">
        <v>221343</v>
      </c>
      <c r="V10" s="11">
        <v>221343</v>
      </c>
      <c r="W10" s="11">
        <v>5791638</v>
      </c>
      <c r="X10" s="11">
        <v>7269536</v>
      </c>
      <c r="Y10" s="11">
        <v>-1477898</v>
      </c>
      <c r="Z10" s="2">
        <v>-20.33</v>
      </c>
      <c r="AA10" s="15">
        <v>7269536</v>
      </c>
    </row>
    <row r="11" spans="1:27" ht="13.5">
      <c r="A11" s="48" t="s">
        <v>37</v>
      </c>
      <c r="B11" s="47"/>
      <c r="C11" s="49">
        <f aca="true" t="shared" si="1" ref="C11:Y11">SUM(C6:C10)</f>
        <v>73326493</v>
      </c>
      <c r="D11" s="50">
        <f t="shared" si="1"/>
        <v>0</v>
      </c>
      <c r="E11" s="51">
        <f t="shared" si="1"/>
        <v>119431795</v>
      </c>
      <c r="F11" s="51">
        <f t="shared" si="1"/>
        <v>120711996</v>
      </c>
      <c r="G11" s="51">
        <f t="shared" si="1"/>
        <v>3845667</v>
      </c>
      <c r="H11" s="51">
        <f t="shared" si="1"/>
        <v>14319663</v>
      </c>
      <c r="I11" s="51">
        <f t="shared" si="1"/>
        <v>11245556</v>
      </c>
      <c r="J11" s="51">
        <f t="shared" si="1"/>
        <v>29410886</v>
      </c>
      <c r="K11" s="51">
        <f t="shared" si="1"/>
        <v>2034868</v>
      </c>
      <c r="L11" s="51">
        <f t="shared" si="1"/>
        <v>7516792</v>
      </c>
      <c r="M11" s="51">
        <f t="shared" si="1"/>
        <v>11955994</v>
      </c>
      <c r="N11" s="51">
        <f t="shared" si="1"/>
        <v>21507654</v>
      </c>
      <c r="O11" s="51">
        <f t="shared" si="1"/>
        <v>459935</v>
      </c>
      <c r="P11" s="51">
        <f t="shared" si="1"/>
        <v>1541548</v>
      </c>
      <c r="Q11" s="51">
        <f t="shared" si="1"/>
        <v>6407948</v>
      </c>
      <c r="R11" s="51">
        <f t="shared" si="1"/>
        <v>8409431</v>
      </c>
      <c r="S11" s="51">
        <f t="shared" si="1"/>
        <v>19554205</v>
      </c>
      <c r="T11" s="51">
        <f t="shared" si="1"/>
        <v>6436287</v>
      </c>
      <c r="U11" s="51">
        <f t="shared" si="1"/>
        <v>16452645</v>
      </c>
      <c r="V11" s="51">
        <f t="shared" si="1"/>
        <v>42443137</v>
      </c>
      <c r="W11" s="51">
        <f t="shared" si="1"/>
        <v>101771108</v>
      </c>
      <c r="X11" s="51">
        <f t="shared" si="1"/>
        <v>120711996</v>
      </c>
      <c r="Y11" s="51">
        <f t="shared" si="1"/>
        <v>-18940888</v>
      </c>
      <c r="Z11" s="52">
        <f>+IF(X11&lt;&gt;0,+(Y11/X11)*100,0)</f>
        <v>-15.690974076843201</v>
      </c>
      <c r="AA11" s="53">
        <f>SUM(AA6:AA10)</f>
        <v>120711996</v>
      </c>
    </row>
    <row r="12" spans="1:27" ht="13.5">
      <c r="A12" s="54" t="s">
        <v>38</v>
      </c>
      <c r="B12" s="35"/>
      <c r="C12" s="9"/>
      <c r="D12" s="10"/>
      <c r="E12" s="11">
        <v>181381</v>
      </c>
      <c r="F12" s="11">
        <v>1168832</v>
      </c>
      <c r="G12" s="11">
        <v>491316</v>
      </c>
      <c r="H12" s="11">
        <v>-491316</v>
      </c>
      <c r="I12" s="11"/>
      <c r="J12" s="11"/>
      <c r="K12" s="11">
        <v>936725</v>
      </c>
      <c r="L12" s="11">
        <v>-371658</v>
      </c>
      <c r="M12" s="11"/>
      <c r="N12" s="11">
        <v>565067</v>
      </c>
      <c r="O12" s="11"/>
      <c r="P12" s="11"/>
      <c r="Q12" s="11"/>
      <c r="R12" s="11"/>
      <c r="S12" s="11"/>
      <c r="T12" s="11"/>
      <c r="U12" s="11">
        <v>147803</v>
      </c>
      <c r="V12" s="11">
        <v>147803</v>
      </c>
      <c r="W12" s="11">
        <v>712870</v>
      </c>
      <c r="X12" s="11">
        <v>1168832</v>
      </c>
      <c r="Y12" s="11">
        <v>-455962</v>
      </c>
      <c r="Z12" s="2">
        <v>-39.01</v>
      </c>
      <c r="AA12" s="15">
        <v>1168832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9567832</v>
      </c>
      <c r="D15" s="10"/>
      <c r="E15" s="11">
        <v>5387000</v>
      </c>
      <c r="F15" s="11">
        <v>2782000</v>
      </c>
      <c r="G15" s="11">
        <v>93042</v>
      </c>
      <c r="H15" s="11">
        <v>133200</v>
      </c>
      <c r="I15" s="11">
        <v>191164</v>
      </c>
      <c r="J15" s="11">
        <v>417406</v>
      </c>
      <c r="K15" s="11">
        <v>220460</v>
      </c>
      <c r="L15" s="11">
        <v>364715</v>
      </c>
      <c r="M15" s="11">
        <v>119619</v>
      </c>
      <c r="N15" s="11">
        <v>704794</v>
      </c>
      <c r="O15" s="11">
        <v>187034</v>
      </c>
      <c r="P15" s="11">
        <v>130287</v>
      </c>
      <c r="Q15" s="11">
        <v>166694</v>
      </c>
      <c r="R15" s="11">
        <v>484015</v>
      </c>
      <c r="S15" s="11">
        <v>200258</v>
      </c>
      <c r="T15" s="11">
        <v>182584</v>
      </c>
      <c r="U15" s="11">
        <v>261950</v>
      </c>
      <c r="V15" s="11">
        <v>644792</v>
      </c>
      <c r="W15" s="11">
        <v>2251007</v>
      </c>
      <c r="X15" s="11">
        <v>2782000</v>
      </c>
      <c r="Y15" s="11">
        <v>-530993</v>
      </c>
      <c r="Z15" s="2">
        <v>-19.09</v>
      </c>
      <c r="AA15" s="15">
        <v>2782000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3705000</v>
      </c>
      <c r="F20" s="60">
        <f t="shared" si="2"/>
        <v>3705000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3705000</v>
      </c>
      <c r="Y20" s="60">
        <f t="shared" si="2"/>
        <v>-3705000</v>
      </c>
      <c r="Z20" s="61">
        <f>+IF(X20&lt;&gt;0,+(Y20/X20)*100,0)</f>
        <v>-100</v>
      </c>
      <c r="AA20" s="62">
        <f>SUM(AA26:AA33)</f>
        <v>3705000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3705000</v>
      </c>
      <c r="F30" s="11">
        <v>3705000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3705000</v>
      </c>
      <c r="Y30" s="11">
        <v>-3705000</v>
      </c>
      <c r="Z30" s="2">
        <v>-100</v>
      </c>
      <c r="AA30" s="15">
        <v>3705000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22323172</v>
      </c>
      <c r="D36" s="10">
        <f t="shared" si="4"/>
        <v>0</v>
      </c>
      <c r="E36" s="11">
        <f t="shared" si="4"/>
        <v>15637457</v>
      </c>
      <c r="F36" s="11">
        <f t="shared" si="4"/>
        <v>15058040</v>
      </c>
      <c r="G36" s="11">
        <f t="shared" si="4"/>
        <v>164150</v>
      </c>
      <c r="H36" s="11">
        <f t="shared" si="4"/>
        <v>-164150</v>
      </c>
      <c r="I36" s="11">
        <f t="shared" si="4"/>
        <v>1599471</v>
      </c>
      <c r="J36" s="11">
        <f t="shared" si="4"/>
        <v>1599471</v>
      </c>
      <c r="K36" s="11">
        <f t="shared" si="4"/>
        <v>709674</v>
      </c>
      <c r="L36" s="11">
        <f t="shared" si="4"/>
        <v>3042589</v>
      </c>
      <c r="M36" s="11">
        <f t="shared" si="4"/>
        <v>8570399</v>
      </c>
      <c r="N36" s="11">
        <f t="shared" si="4"/>
        <v>12322662</v>
      </c>
      <c r="O36" s="11">
        <f t="shared" si="4"/>
        <v>0</v>
      </c>
      <c r="P36" s="11">
        <f t="shared" si="4"/>
        <v>0</v>
      </c>
      <c r="Q36" s="11">
        <f t="shared" si="4"/>
        <v>280463</v>
      </c>
      <c r="R36" s="11">
        <f t="shared" si="4"/>
        <v>280463</v>
      </c>
      <c r="S36" s="11">
        <f t="shared" si="4"/>
        <v>76971</v>
      </c>
      <c r="T36" s="11">
        <f t="shared" si="4"/>
        <v>0</v>
      </c>
      <c r="U36" s="11">
        <f t="shared" si="4"/>
        <v>2430113</v>
      </c>
      <c r="V36" s="11">
        <f t="shared" si="4"/>
        <v>2507084</v>
      </c>
      <c r="W36" s="11">
        <f t="shared" si="4"/>
        <v>16709680</v>
      </c>
      <c r="X36" s="11">
        <f t="shared" si="4"/>
        <v>15058040</v>
      </c>
      <c r="Y36" s="11">
        <f t="shared" si="4"/>
        <v>1651640</v>
      </c>
      <c r="Z36" s="2">
        <f aca="true" t="shared" si="5" ref="Z36:Z49">+IF(X36&lt;&gt;0,+(Y36/X36)*100,0)</f>
        <v>10.968492579379522</v>
      </c>
      <c r="AA36" s="15">
        <f>AA6+AA21</f>
        <v>15058040</v>
      </c>
    </row>
    <row r="37" spans="1:27" ht="13.5">
      <c r="A37" s="46" t="s">
        <v>33</v>
      </c>
      <c r="B37" s="47"/>
      <c r="C37" s="9">
        <f t="shared" si="4"/>
        <v>6185658</v>
      </c>
      <c r="D37" s="10">
        <f t="shared" si="4"/>
        <v>0</v>
      </c>
      <c r="E37" s="11">
        <f t="shared" si="4"/>
        <v>1000000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36924890</v>
      </c>
      <c r="D38" s="10">
        <f t="shared" si="4"/>
        <v>0</v>
      </c>
      <c r="E38" s="11">
        <f t="shared" si="4"/>
        <v>97078162</v>
      </c>
      <c r="F38" s="11">
        <f t="shared" si="4"/>
        <v>86636506</v>
      </c>
      <c r="G38" s="11">
        <f t="shared" si="4"/>
        <v>3026693</v>
      </c>
      <c r="H38" s="11">
        <f t="shared" si="4"/>
        <v>11806690</v>
      </c>
      <c r="I38" s="11">
        <f t="shared" si="4"/>
        <v>8988249</v>
      </c>
      <c r="J38" s="11">
        <f t="shared" si="4"/>
        <v>23821632</v>
      </c>
      <c r="K38" s="11">
        <f t="shared" si="4"/>
        <v>983412</v>
      </c>
      <c r="L38" s="11">
        <f t="shared" si="4"/>
        <v>4019757</v>
      </c>
      <c r="M38" s="11">
        <f t="shared" si="4"/>
        <v>2986851</v>
      </c>
      <c r="N38" s="11">
        <f t="shared" si="4"/>
        <v>7990020</v>
      </c>
      <c r="O38" s="11">
        <f t="shared" si="4"/>
        <v>-894239</v>
      </c>
      <c r="P38" s="11">
        <f t="shared" si="4"/>
        <v>1287587</v>
      </c>
      <c r="Q38" s="11">
        <f t="shared" si="4"/>
        <v>6093792</v>
      </c>
      <c r="R38" s="11">
        <f t="shared" si="4"/>
        <v>6487140</v>
      </c>
      <c r="S38" s="11">
        <f t="shared" si="4"/>
        <v>18858682</v>
      </c>
      <c r="T38" s="11">
        <f t="shared" si="4"/>
        <v>4960081</v>
      </c>
      <c r="U38" s="11">
        <f t="shared" si="4"/>
        <v>13068621</v>
      </c>
      <c r="V38" s="11">
        <f t="shared" si="4"/>
        <v>36887384</v>
      </c>
      <c r="W38" s="11">
        <f t="shared" si="4"/>
        <v>75186176</v>
      </c>
      <c r="X38" s="11">
        <f t="shared" si="4"/>
        <v>86636506</v>
      </c>
      <c r="Y38" s="11">
        <f t="shared" si="4"/>
        <v>-11450330</v>
      </c>
      <c r="Z38" s="2">
        <f t="shared" si="5"/>
        <v>-13.216518680935724</v>
      </c>
      <c r="AA38" s="15">
        <f>AA8+AA23</f>
        <v>86636506</v>
      </c>
    </row>
    <row r="39" spans="1:27" ht="13.5">
      <c r="A39" s="46" t="s">
        <v>35</v>
      </c>
      <c r="B39" s="47"/>
      <c r="C39" s="9">
        <f t="shared" si="4"/>
        <v>4661906</v>
      </c>
      <c r="D39" s="10">
        <f t="shared" si="4"/>
        <v>0</v>
      </c>
      <c r="E39" s="11">
        <f t="shared" si="4"/>
        <v>0</v>
      </c>
      <c r="F39" s="11">
        <f t="shared" si="4"/>
        <v>11747914</v>
      </c>
      <c r="G39" s="11">
        <f t="shared" si="4"/>
        <v>504720</v>
      </c>
      <c r="H39" s="11">
        <f t="shared" si="4"/>
        <v>-413906</v>
      </c>
      <c r="I39" s="11">
        <f t="shared" si="4"/>
        <v>453251</v>
      </c>
      <c r="J39" s="11">
        <f t="shared" si="4"/>
        <v>544065</v>
      </c>
      <c r="K39" s="11">
        <f t="shared" si="4"/>
        <v>341782</v>
      </c>
      <c r="L39" s="11">
        <f t="shared" si="4"/>
        <v>82787</v>
      </c>
      <c r="M39" s="11">
        <f t="shared" si="4"/>
        <v>0</v>
      </c>
      <c r="N39" s="11">
        <f t="shared" si="4"/>
        <v>424569</v>
      </c>
      <c r="O39" s="11">
        <f t="shared" si="4"/>
        <v>0</v>
      </c>
      <c r="P39" s="11">
        <f t="shared" si="4"/>
        <v>253961</v>
      </c>
      <c r="Q39" s="11">
        <f t="shared" si="4"/>
        <v>33693</v>
      </c>
      <c r="R39" s="11">
        <f t="shared" si="4"/>
        <v>287654</v>
      </c>
      <c r="S39" s="11">
        <f t="shared" si="4"/>
        <v>618552</v>
      </c>
      <c r="T39" s="11">
        <f t="shared" si="4"/>
        <v>1476206</v>
      </c>
      <c r="U39" s="11">
        <f t="shared" si="4"/>
        <v>732568</v>
      </c>
      <c r="V39" s="11">
        <f t="shared" si="4"/>
        <v>2827326</v>
      </c>
      <c r="W39" s="11">
        <f t="shared" si="4"/>
        <v>4083614</v>
      </c>
      <c r="X39" s="11">
        <f t="shared" si="4"/>
        <v>11747914</v>
      </c>
      <c r="Y39" s="11">
        <f t="shared" si="4"/>
        <v>-7664300</v>
      </c>
      <c r="Z39" s="2">
        <f t="shared" si="5"/>
        <v>-65.23966722943324</v>
      </c>
      <c r="AA39" s="15">
        <f>AA9+AA24</f>
        <v>11747914</v>
      </c>
    </row>
    <row r="40" spans="1:27" ht="13.5">
      <c r="A40" s="46" t="s">
        <v>36</v>
      </c>
      <c r="B40" s="47"/>
      <c r="C40" s="9">
        <f t="shared" si="4"/>
        <v>3230867</v>
      </c>
      <c r="D40" s="10">
        <f t="shared" si="4"/>
        <v>0</v>
      </c>
      <c r="E40" s="11">
        <f t="shared" si="4"/>
        <v>5716176</v>
      </c>
      <c r="F40" s="11">
        <f t="shared" si="4"/>
        <v>7269536</v>
      </c>
      <c r="G40" s="11">
        <f t="shared" si="4"/>
        <v>150104</v>
      </c>
      <c r="H40" s="11">
        <f t="shared" si="4"/>
        <v>3091029</v>
      </c>
      <c r="I40" s="11">
        <f t="shared" si="4"/>
        <v>204585</v>
      </c>
      <c r="J40" s="11">
        <f t="shared" si="4"/>
        <v>3445718</v>
      </c>
      <c r="K40" s="11">
        <f t="shared" si="4"/>
        <v>0</v>
      </c>
      <c r="L40" s="11">
        <f t="shared" si="4"/>
        <v>371659</v>
      </c>
      <c r="M40" s="11">
        <f t="shared" si="4"/>
        <v>398744</v>
      </c>
      <c r="N40" s="11">
        <f t="shared" si="4"/>
        <v>770403</v>
      </c>
      <c r="O40" s="11">
        <f t="shared" si="4"/>
        <v>1354174</v>
      </c>
      <c r="P40" s="11">
        <f t="shared" si="4"/>
        <v>0</v>
      </c>
      <c r="Q40" s="11">
        <f t="shared" si="4"/>
        <v>0</v>
      </c>
      <c r="R40" s="11">
        <f t="shared" si="4"/>
        <v>1354174</v>
      </c>
      <c r="S40" s="11">
        <f t="shared" si="4"/>
        <v>0</v>
      </c>
      <c r="T40" s="11">
        <f t="shared" si="4"/>
        <v>0</v>
      </c>
      <c r="U40" s="11">
        <f t="shared" si="4"/>
        <v>221343</v>
      </c>
      <c r="V40" s="11">
        <f t="shared" si="4"/>
        <v>221343</v>
      </c>
      <c r="W40" s="11">
        <f t="shared" si="4"/>
        <v>5791638</v>
      </c>
      <c r="X40" s="11">
        <f t="shared" si="4"/>
        <v>7269536</v>
      </c>
      <c r="Y40" s="11">
        <f t="shared" si="4"/>
        <v>-1477898</v>
      </c>
      <c r="Z40" s="2">
        <f t="shared" si="5"/>
        <v>-20.33001831203532</v>
      </c>
      <c r="AA40" s="15">
        <f>AA10+AA25</f>
        <v>7269536</v>
      </c>
    </row>
    <row r="41" spans="1:27" ht="13.5">
      <c r="A41" s="48" t="s">
        <v>37</v>
      </c>
      <c r="B41" s="47"/>
      <c r="C41" s="49">
        <f aca="true" t="shared" si="6" ref="C41:Y41">SUM(C36:C40)</f>
        <v>73326493</v>
      </c>
      <c r="D41" s="50">
        <f t="shared" si="6"/>
        <v>0</v>
      </c>
      <c r="E41" s="51">
        <f t="shared" si="6"/>
        <v>119431795</v>
      </c>
      <c r="F41" s="51">
        <f t="shared" si="6"/>
        <v>120711996</v>
      </c>
      <c r="G41" s="51">
        <f t="shared" si="6"/>
        <v>3845667</v>
      </c>
      <c r="H41" s="51">
        <f t="shared" si="6"/>
        <v>14319663</v>
      </c>
      <c r="I41" s="51">
        <f t="shared" si="6"/>
        <v>11245556</v>
      </c>
      <c r="J41" s="51">
        <f t="shared" si="6"/>
        <v>29410886</v>
      </c>
      <c r="K41" s="51">
        <f t="shared" si="6"/>
        <v>2034868</v>
      </c>
      <c r="L41" s="51">
        <f t="shared" si="6"/>
        <v>7516792</v>
      </c>
      <c r="M41" s="51">
        <f t="shared" si="6"/>
        <v>11955994</v>
      </c>
      <c r="N41" s="51">
        <f t="shared" si="6"/>
        <v>21507654</v>
      </c>
      <c r="O41" s="51">
        <f t="shared" si="6"/>
        <v>459935</v>
      </c>
      <c r="P41" s="51">
        <f t="shared" si="6"/>
        <v>1541548</v>
      </c>
      <c r="Q41" s="51">
        <f t="shared" si="6"/>
        <v>6407948</v>
      </c>
      <c r="R41" s="51">
        <f t="shared" si="6"/>
        <v>8409431</v>
      </c>
      <c r="S41" s="51">
        <f t="shared" si="6"/>
        <v>19554205</v>
      </c>
      <c r="T41" s="51">
        <f t="shared" si="6"/>
        <v>6436287</v>
      </c>
      <c r="U41" s="51">
        <f t="shared" si="6"/>
        <v>16452645</v>
      </c>
      <c r="V41" s="51">
        <f t="shared" si="6"/>
        <v>42443137</v>
      </c>
      <c r="W41" s="51">
        <f t="shared" si="6"/>
        <v>101771108</v>
      </c>
      <c r="X41" s="51">
        <f t="shared" si="6"/>
        <v>120711996</v>
      </c>
      <c r="Y41" s="51">
        <f t="shared" si="6"/>
        <v>-18940888</v>
      </c>
      <c r="Z41" s="52">
        <f t="shared" si="5"/>
        <v>-15.690974076843201</v>
      </c>
      <c r="AA41" s="53">
        <f>SUM(AA36:AA40)</f>
        <v>120711996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181381</v>
      </c>
      <c r="F42" s="67">
        <f t="shared" si="7"/>
        <v>1168832</v>
      </c>
      <c r="G42" s="67">
        <f t="shared" si="7"/>
        <v>491316</v>
      </c>
      <c r="H42" s="67">
        <f t="shared" si="7"/>
        <v>-491316</v>
      </c>
      <c r="I42" s="67">
        <f t="shared" si="7"/>
        <v>0</v>
      </c>
      <c r="J42" s="67">
        <f t="shared" si="7"/>
        <v>0</v>
      </c>
      <c r="K42" s="67">
        <f t="shared" si="7"/>
        <v>936725</v>
      </c>
      <c r="L42" s="67">
        <f t="shared" si="7"/>
        <v>-371658</v>
      </c>
      <c r="M42" s="67">
        <f t="shared" si="7"/>
        <v>0</v>
      </c>
      <c r="N42" s="67">
        <f t="shared" si="7"/>
        <v>565067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147803</v>
      </c>
      <c r="V42" s="67">
        <f t="shared" si="7"/>
        <v>147803</v>
      </c>
      <c r="W42" s="67">
        <f t="shared" si="7"/>
        <v>712870</v>
      </c>
      <c r="X42" s="67">
        <f t="shared" si="7"/>
        <v>1168832</v>
      </c>
      <c r="Y42" s="67">
        <f t="shared" si="7"/>
        <v>-455962</v>
      </c>
      <c r="Z42" s="69">
        <f t="shared" si="5"/>
        <v>-39.01005448173904</v>
      </c>
      <c r="AA42" s="68">
        <f aca="true" t="shared" si="8" ref="AA42:AA48">AA12+AA27</f>
        <v>1168832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9567832</v>
      </c>
      <c r="D45" s="66">
        <f t="shared" si="7"/>
        <v>0</v>
      </c>
      <c r="E45" s="67">
        <f t="shared" si="7"/>
        <v>9092000</v>
      </c>
      <c r="F45" s="67">
        <f t="shared" si="7"/>
        <v>6487000</v>
      </c>
      <c r="G45" s="67">
        <f t="shared" si="7"/>
        <v>93042</v>
      </c>
      <c r="H45" s="67">
        <f t="shared" si="7"/>
        <v>133200</v>
      </c>
      <c r="I45" s="67">
        <f t="shared" si="7"/>
        <v>191164</v>
      </c>
      <c r="J45" s="67">
        <f t="shared" si="7"/>
        <v>417406</v>
      </c>
      <c r="K45" s="67">
        <f t="shared" si="7"/>
        <v>220460</v>
      </c>
      <c r="L45" s="67">
        <f t="shared" si="7"/>
        <v>364715</v>
      </c>
      <c r="M45" s="67">
        <f t="shared" si="7"/>
        <v>119619</v>
      </c>
      <c r="N45" s="67">
        <f t="shared" si="7"/>
        <v>704794</v>
      </c>
      <c r="O45" s="67">
        <f t="shared" si="7"/>
        <v>187034</v>
      </c>
      <c r="P45" s="67">
        <f t="shared" si="7"/>
        <v>130287</v>
      </c>
      <c r="Q45" s="67">
        <f t="shared" si="7"/>
        <v>166694</v>
      </c>
      <c r="R45" s="67">
        <f t="shared" si="7"/>
        <v>484015</v>
      </c>
      <c r="S45" s="67">
        <f t="shared" si="7"/>
        <v>200258</v>
      </c>
      <c r="T45" s="67">
        <f t="shared" si="7"/>
        <v>182584</v>
      </c>
      <c r="U45" s="67">
        <f t="shared" si="7"/>
        <v>261950</v>
      </c>
      <c r="V45" s="67">
        <f t="shared" si="7"/>
        <v>644792</v>
      </c>
      <c r="W45" s="67">
        <f t="shared" si="7"/>
        <v>2251007</v>
      </c>
      <c r="X45" s="67">
        <f t="shared" si="7"/>
        <v>6487000</v>
      </c>
      <c r="Y45" s="67">
        <f t="shared" si="7"/>
        <v>-4235993</v>
      </c>
      <c r="Z45" s="69">
        <f t="shared" si="5"/>
        <v>-65.29972252196701</v>
      </c>
      <c r="AA45" s="68">
        <f t="shared" si="8"/>
        <v>6487000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82894325</v>
      </c>
      <c r="D49" s="78">
        <f t="shared" si="9"/>
        <v>0</v>
      </c>
      <c r="E49" s="79">
        <f t="shared" si="9"/>
        <v>128705176</v>
      </c>
      <c r="F49" s="79">
        <f t="shared" si="9"/>
        <v>128367828</v>
      </c>
      <c r="G49" s="79">
        <f t="shared" si="9"/>
        <v>4430025</v>
      </c>
      <c r="H49" s="79">
        <f t="shared" si="9"/>
        <v>13961547</v>
      </c>
      <c r="I49" s="79">
        <f t="shared" si="9"/>
        <v>11436720</v>
      </c>
      <c r="J49" s="79">
        <f t="shared" si="9"/>
        <v>29828292</v>
      </c>
      <c r="K49" s="79">
        <f t="shared" si="9"/>
        <v>3192053</v>
      </c>
      <c r="L49" s="79">
        <f t="shared" si="9"/>
        <v>7509849</v>
      </c>
      <c r="M49" s="79">
        <f t="shared" si="9"/>
        <v>12075613</v>
      </c>
      <c r="N49" s="79">
        <f t="shared" si="9"/>
        <v>22777515</v>
      </c>
      <c r="O49" s="79">
        <f t="shared" si="9"/>
        <v>646969</v>
      </c>
      <c r="P49" s="79">
        <f t="shared" si="9"/>
        <v>1671835</v>
      </c>
      <c r="Q49" s="79">
        <f t="shared" si="9"/>
        <v>6574642</v>
      </c>
      <c r="R49" s="79">
        <f t="shared" si="9"/>
        <v>8893446</v>
      </c>
      <c r="S49" s="79">
        <f t="shared" si="9"/>
        <v>19754463</v>
      </c>
      <c r="T49" s="79">
        <f t="shared" si="9"/>
        <v>6618871</v>
      </c>
      <c r="U49" s="79">
        <f t="shared" si="9"/>
        <v>16862398</v>
      </c>
      <c r="V49" s="79">
        <f t="shared" si="9"/>
        <v>43235732</v>
      </c>
      <c r="W49" s="79">
        <f t="shared" si="9"/>
        <v>104734985</v>
      </c>
      <c r="X49" s="79">
        <f t="shared" si="9"/>
        <v>128367828</v>
      </c>
      <c r="Y49" s="79">
        <f t="shared" si="9"/>
        <v>-23632843</v>
      </c>
      <c r="Z49" s="80">
        <f t="shared" si="5"/>
        <v>-18.4102538527021</v>
      </c>
      <c r="AA49" s="81">
        <f>SUM(AA41:AA48)</f>
        <v>128367828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28294786</v>
      </c>
      <c r="D51" s="66">
        <f t="shared" si="10"/>
        <v>0</v>
      </c>
      <c r="E51" s="67">
        <f t="shared" si="10"/>
        <v>34312201</v>
      </c>
      <c r="F51" s="67">
        <f t="shared" si="10"/>
        <v>31133474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31133474</v>
      </c>
      <c r="Y51" s="67">
        <f t="shared" si="10"/>
        <v>-31133474</v>
      </c>
      <c r="Z51" s="69">
        <f>+IF(X51&lt;&gt;0,+(Y51/X51)*100,0)</f>
        <v>-100</v>
      </c>
      <c r="AA51" s="68">
        <f>SUM(AA57:AA61)</f>
        <v>31133474</v>
      </c>
    </row>
    <row r="52" spans="1:27" ht="13.5">
      <c r="A52" s="84" t="s">
        <v>32</v>
      </c>
      <c r="B52" s="47"/>
      <c r="C52" s="9">
        <v>1270000</v>
      </c>
      <c r="D52" s="10"/>
      <c r="E52" s="11">
        <v>3975000</v>
      </c>
      <c r="F52" s="11">
        <v>1270000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1270000</v>
      </c>
      <c r="Y52" s="11">
        <v>-1270000</v>
      </c>
      <c r="Z52" s="2">
        <v>-100</v>
      </c>
      <c r="AA52" s="15">
        <v>1270000</v>
      </c>
    </row>
    <row r="53" spans="1:27" ht="13.5">
      <c r="A53" s="84" t="s">
        <v>33</v>
      </c>
      <c r="B53" s="47"/>
      <c r="C53" s="9">
        <v>3961312</v>
      </c>
      <c r="D53" s="10"/>
      <c r="E53" s="11">
        <v>4350000</v>
      </c>
      <c r="F53" s="11">
        <v>4500000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4500000</v>
      </c>
      <c r="Y53" s="11">
        <v>-4500000</v>
      </c>
      <c r="Z53" s="2">
        <v>-100</v>
      </c>
      <c r="AA53" s="15">
        <v>4500000</v>
      </c>
    </row>
    <row r="54" spans="1:27" ht="13.5">
      <c r="A54" s="84" t="s">
        <v>34</v>
      </c>
      <c r="B54" s="47"/>
      <c r="C54" s="9">
        <v>7756072</v>
      </c>
      <c r="D54" s="10"/>
      <c r="E54" s="11">
        <v>9920000</v>
      </c>
      <c r="F54" s="11">
        <v>7756072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7756072</v>
      </c>
      <c r="Y54" s="11">
        <v>-7756072</v>
      </c>
      <c r="Z54" s="2">
        <v>-100</v>
      </c>
      <c r="AA54" s="15">
        <v>7756072</v>
      </c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>
        <v>305000</v>
      </c>
      <c r="D56" s="10"/>
      <c r="E56" s="11">
        <v>3400000</v>
      </c>
      <c r="F56" s="11">
        <v>305000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305000</v>
      </c>
      <c r="Y56" s="11">
        <v>-305000</v>
      </c>
      <c r="Z56" s="2">
        <v>-100</v>
      </c>
      <c r="AA56" s="15">
        <v>305000</v>
      </c>
    </row>
    <row r="57" spans="1:27" ht="13.5">
      <c r="A57" s="85" t="s">
        <v>37</v>
      </c>
      <c r="B57" s="47"/>
      <c r="C57" s="49">
        <f aca="true" t="shared" si="11" ref="C57:Y57">SUM(C52:C56)</f>
        <v>13292384</v>
      </c>
      <c r="D57" s="50">
        <f t="shared" si="11"/>
        <v>0</v>
      </c>
      <c r="E57" s="51">
        <f t="shared" si="11"/>
        <v>21645000</v>
      </c>
      <c r="F57" s="51">
        <f t="shared" si="11"/>
        <v>13831072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13831072</v>
      </c>
      <c r="Y57" s="51">
        <f t="shared" si="11"/>
        <v>-13831072</v>
      </c>
      <c r="Z57" s="52">
        <f>+IF(X57&lt;&gt;0,+(Y57/X57)*100,0)</f>
        <v>-100</v>
      </c>
      <c r="AA57" s="53">
        <f>SUM(AA52:AA56)</f>
        <v>13831072</v>
      </c>
    </row>
    <row r="58" spans="1:27" ht="13.5">
      <c r="A58" s="86" t="s">
        <v>38</v>
      </c>
      <c r="B58" s="35"/>
      <c r="C58" s="9">
        <v>299500</v>
      </c>
      <c r="D58" s="10"/>
      <c r="E58" s="11">
        <v>642500</v>
      </c>
      <c r="F58" s="11">
        <v>299500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299500</v>
      </c>
      <c r="Y58" s="11">
        <v>-299500</v>
      </c>
      <c r="Z58" s="2">
        <v>-100</v>
      </c>
      <c r="AA58" s="15">
        <v>299500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14702902</v>
      </c>
      <c r="D61" s="10"/>
      <c r="E61" s="11">
        <v>12024701</v>
      </c>
      <c r="F61" s="11">
        <v>17002902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17002902</v>
      </c>
      <c r="Y61" s="11">
        <v>-17002902</v>
      </c>
      <c r="Z61" s="2">
        <v>-100</v>
      </c>
      <c r="AA61" s="15">
        <v>17002902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>
        <v>2356891</v>
      </c>
      <c r="D65" s="10"/>
      <c r="E65" s="11">
        <v>3441220</v>
      </c>
      <c r="F65" s="11">
        <v>3441220</v>
      </c>
      <c r="G65" s="11">
        <v>729535</v>
      </c>
      <c r="H65" s="11">
        <v>368248</v>
      </c>
      <c r="I65" s="11">
        <v>247623</v>
      </c>
      <c r="J65" s="11">
        <v>1345406</v>
      </c>
      <c r="K65" s="11">
        <v>179369</v>
      </c>
      <c r="L65" s="11">
        <v>205139</v>
      </c>
      <c r="M65" s="11">
        <v>261454</v>
      </c>
      <c r="N65" s="11">
        <v>645962</v>
      </c>
      <c r="O65" s="11">
        <v>133648</v>
      </c>
      <c r="P65" s="11">
        <v>170851</v>
      </c>
      <c r="Q65" s="11">
        <v>220332</v>
      </c>
      <c r="R65" s="11">
        <v>524831</v>
      </c>
      <c r="S65" s="11">
        <v>288473</v>
      </c>
      <c r="T65" s="11">
        <v>204651</v>
      </c>
      <c r="U65" s="11">
        <v>204651</v>
      </c>
      <c r="V65" s="11">
        <v>697775</v>
      </c>
      <c r="W65" s="11">
        <v>3213974</v>
      </c>
      <c r="X65" s="11">
        <v>3441220</v>
      </c>
      <c r="Y65" s="11">
        <v>-227246</v>
      </c>
      <c r="Z65" s="2">
        <v>-6.6</v>
      </c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>
        <v>6859231</v>
      </c>
      <c r="D67" s="10"/>
      <c r="E67" s="11">
        <v>7740000</v>
      </c>
      <c r="F67" s="11">
        <v>8072000</v>
      </c>
      <c r="G67" s="11">
        <v>262075</v>
      </c>
      <c r="H67" s="11">
        <v>262075</v>
      </c>
      <c r="I67" s="11">
        <v>262075</v>
      </c>
      <c r="J67" s="11">
        <v>786225</v>
      </c>
      <c r="K67" s="11">
        <v>262075</v>
      </c>
      <c r="L67" s="11">
        <v>22082</v>
      </c>
      <c r="M67" s="11">
        <v>1365287</v>
      </c>
      <c r="N67" s="11">
        <v>1649444</v>
      </c>
      <c r="O67" s="11">
        <v>734394</v>
      </c>
      <c r="P67" s="11">
        <v>321301</v>
      </c>
      <c r="Q67" s="11">
        <v>734394</v>
      </c>
      <c r="R67" s="11">
        <v>1790089</v>
      </c>
      <c r="S67" s="11">
        <v>1150789</v>
      </c>
      <c r="T67" s="11">
        <v>737926</v>
      </c>
      <c r="U67" s="11">
        <v>737926</v>
      </c>
      <c r="V67" s="11">
        <v>2626641</v>
      </c>
      <c r="W67" s="11">
        <v>6852399</v>
      </c>
      <c r="X67" s="11">
        <v>8072000</v>
      </c>
      <c r="Y67" s="11">
        <v>-1219601</v>
      </c>
      <c r="Z67" s="2">
        <v>-15.11</v>
      </c>
      <c r="AA67" s="15"/>
    </row>
    <row r="68" spans="1:27" ht="13.5">
      <c r="A68" s="86" t="s">
        <v>56</v>
      </c>
      <c r="B68" s="93"/>
      <c r="C68" s="9">
        <v>19078664</v>
      </c>
      <c r="D68" s="10"/>
      <c r="E68" s="11">
        <v>23130981</v>
      </c>
      <c r="F68" s="11">
        <v>19620254</v>
      </c>
      <c r="G68" s="11">
        <v>551902</v>
      </c>
      <c r="H68" s="11">
        <v>3052171</v>
      </c>
      <c r="I68" s="11">
        <v>1966540</v>
      </c>
      <c r="J68" s="11">
        <v>5570613</v>
      </c>
      <c r="K68" s="11">
        <v>1352247</v>
      </c>
      <c r="L68" s="11">
        <v>1824168</v>
      </c>
      <c r="M68" s="11">
        <v>987799</v>
      </c>
      <c r="N68" s="11">
        <v>4164214</v>
      </c>
      <c r="O68" s="11">
        <v>468440</v>
      </c>
      <c r="P68" s="11">
        <v>1216360</v>
      </c>
      <c r="Q68" s="11">
        <v>1248590</v>
      </c>
      <c r="R68" s="11">
        <v>2933390</v>
      </c>
      <c r="S68" s="11">
        <v>1445465</v>
      </c>
      <c r="T68" s="11">
        <v>1103937</v>
      </c>
      <c r="U68" s="11">
        <v>1103937</v>
      </c>
      <c r="V68" s="11">
        <v>3653339</v>
      </c>
      <c r="W68" s="11">
        <v>16321556</v>
      </c>
      <c r="X68" s="11">
        <v>19620254</v>
      </c>
      <c r="Y68" s="11">
        <v>-3298698</v>
      </c>
      <c r="Z68" s="2">
        <v>-16.81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28294786</v>
      </c>
      <c r="D69" s="78">
        <f t="shared" si="12"/>
        <v>0</v>
      </c>
      <c r="E69" s="79">
        <f t="shared" si="12"/>
        <v>34312201</v>
      </c>
      <c r="F69" s="79">
        <f t="shared" si="12"/>
        <v>31133474</v>
      </c>
      <c r="G69" s="79">
        <f t="shared" si="12"/>
        <v>1543512</v>
      </c>
      <c r="H69" s="79">
        <f t="shared" si="12"/>
        <v>3682494</v>
      </c>
      <c r="I69" s="79">
        <f t="shared" si="12"/>
        <v>2476238</v>
      </c>
      <c r="J69" s="79">
        <f t="shared" si="12"/>
        <v>7702244</v>
      </c>
      <c r="K69" s="79">
        <f t="shared" si="12"/>
        <v>1793691</v>
      </c>
      <c r="L69" s="79">
        <f t="shared" si="12"/>
        <v>2051389</v>
      </c>
      <c r="M69" s="79">
        <f t="shared" si="12"/>
        <v>2614540</v>
      </c>
      <c r="N69" s="79">
        <f t="shared" si="12"/>
        <v>6459620</v>
      </c>
      <c r="O69" s="79">
        <f t="shared" si="12"/>
        <v>1336482</v>
      </c>
      <c r="P69" s="79">
        <f t="shared" si="12"/>
        <v>1708512</v>
      </c>
      <c r="Q69" s="79">
        <f t="shared" si="12"/>
        <v>2203316</v>
      </c>
      <c r="R69" s="79">
        <f t="shared" si="12"/>
        <v>5248310</v>
      </c>
      <c r="S69" s="79">
        <f t="shared" si="12"/>
        <v>2884727</v>
      </c>
      <c r="T69" s="79">
        <f t="shared" si="12"/>
        <v>2046514</v>
      </c>
      <c r="U69" s="79">
        <f t="shared" si="12"/>
        <v>2046514</v>
      </c>
      <c r="V69" s="79">
        <f t="shared" si="12"/>
        <v>6977755</v>
      </c>
      <c r="W69" s="79">
        <f t="shared" si="12"/>
        <v>26387929</v>
      </c>
      <c r="X69" s="79">
        <f t="shared" si="12"/>
        <v>31133474</v>
      </c>
      <c r="Y69" s="79">
        <f t="shared" si="12"/>
        <v>-4745545</v>
      </c>
      <c r="Z69" s="80">
        <f>+IF(X69&lt;&gt;0,+(Y69/X69)*100,0)</f>
        <v>-15.242581023884453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85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30802786</v>
      </c>
      <c r="D5" s="42">
        <f t="shared" si="0"/>
        <v>0</v>
      </c>
      <c r="E5" s="43">
        <f t="shared" si="0"/>
        <v>23500000</v>
      </c>
      <c r="F5" s="43">
        <f t="shared" si="0"/>
        <v>23500000</v>
      </c>
      <c r="G5" s="43">
        <f t="shared" si="0"/>
        <v>3102759</v>
      </c>
      <c r="H5" s="43">
        <f t="shared" si="0"/>
        <v>411719</v>
      </c>
      <c r="I5" s="43">
        <f t="shared" si="0"/>
        <v>1537263</v>
      </c>
      <c r="J5" s="43">
        <f t="shared" si="0"/>
        <v>5051741</v>
      </c>
      <c r="K5" s="43">
        <f t="shared" si="0"/>
        <v>130155</v>
      </c>
      <c r="L5" s="43">
        <f t="shared" si="0"/>
        <v>79683</v>
      </c>
      <c r="M5" s="43">
        <f t="shared" si="0"/>
        <v>2153193</v>
      </c>
      <c r="N5" s="43">
        <f t="shared" si="0"/>
        <v>2363031</v>
      </c>
      <c r="O5" s="43">
        <f t="shared" si="0"/>
        <v>267765</v>
      </c>
      <c r="P5" s="43">
        <f t="shared" si="0"/>
        <v>1947816</v>
      </c>
      <c r="Q5" s="43">
        <f t="shared" si="0"/>
        <v>112209</v>
      </c>
      <c r="R5" s="43">
        <f t="shared" si="0"/>
        <v>2327790</v>
      </c>
      <c r="S5" s="43">
        <f t="shared" si="0"/>
        <v>72747</v>
      </c>
      <c r="T5" s="43">
        <f t="shared" si="0"/>
        <v>0</v>
      </c>
      <c r="U5" s="43">
        <f t="shared" si="0"/>
        <v>1073639</v>
      </c>
      <c r="V5" s="43">
        <f t="shared" si="0"/>
        <v>1146386</v>
      </c>
      <c r="W5" s="43">
        <f t="shared" si="0"/>
        <v>10888948</v>
      </c>
      <c r="X5" s="43">
        <f t="shared" si="0"/>
        <v>23500000</v>
      </c>
      <c r="Y5" s="43">
        <f t="shared" si="0"/>
        <v>-12611052</v>
      </c>
      <c r="Z5" s="44">
        <f>+IF(X5&lt;&gt;0,+(Y5/X5)*100,0)</f>
        <v>-53.66405106382979</v>
      </c>
      <c r="AA5" s="45">
        <f>SUM(AA11:AA18)</f>
        <v>23500000</v>
      </c>
    </row>
    <row r="6" spans="1:27" ht="13.5">
      <c r="A6" s="46" t="s">
        <v>32</v>
      </c>
      <c r="B6" s="47"/>
      <c r="C6" s="9">
        <v>17493304</v>
      </c>
      <c r="D6" s="10"/>
      <c r="E6" s="11"/>
      <c r="F6" s="11"/>
      <c r="G6" s="11">
        <v>2558112</v>
      </c>
      <c r="H6" s="11">
        <v>192494</v>
      </c>
      <c r="I6" s="11"/>
      <c r="J6" s="11">
        <v>2750606</v>
      </c>
      <c r="K6" s="11">
        <v>130155</v>
      </c>
      <c r="L6" s="11">
        <v>67885</v>
      </c>
      <c r="M6" s="11">
        <v>745343</v>
      </c>
      <c r="N6" s="11">
        <v>943383</v>
      </c>
      <c r="O6" s="11"/>
      <c r="P6" s="11">
        <v>1152030</v>
      </c>
      <c r="Q6" s="11">
        <v>112209</v>
      </c>
      <c r="R6" s="11">
        <v>1264239</v>
      </c>
      <c r="S6" s="11">
        <v>680</v>
      </c>
      <c r="T6" s="11"/>
      <c r="U6" s="11">
        <v>284215</v>
      </c>
      <c r="V6" s="11">
        <v>284895</v>
      </c>
      <c r="W6" s="11">
        <v>5243123</v>
      </c>
      <c r="X6" s="11"/>
      <c r="Y6" s="11">
        <v>5243123</v>
      </c>
      <c r="Z6" s="2"/>
      <c r="AA6" s="15"/>
    </row>
    <row r="7" spans="1:27" ht="13.5">
      <c r="A7" s="46" t="s">
        <v>33</v>
      </c>
      <c r="B7" s="47"/>
      <c r="C7" s="9">
        <v>3288308</v>
      </c>
      <c r="D7" s="10"/>
      <c r="E7" s="11">
        <v>1000000</v>
      </c>
      <c r="F7" s="11">
        <v>1000000</v>
      </c>
      <c r="G7" s="11">
        <v>129736</v>
      </c>
      <c r="H7" s="11">
        <v>18057</v>
      </c>
      <c r="I7" s="11">
        <v>1256631</v>
      </c>
      <c r="J7" s="11">
        <v>1404424</v>
      </c>
      <c r="K7" s="11"/>
      <c r="L7" s="11"/>
      <c r="M7" s="11">
        <v>447830</v>
      </c>
      <c r="N7" s="11">
        <v>447830</v>
      </c>
      <c r="O7" s="11">
        <v>267765</v>
      </c>
      <c r="P7" s="11"/>
      <c r="Q7" s="11"/>
      <c r="R7" s="11">
        <v>267765</v>
      </c>
      <c r="S7" s="11"/>
      <c r="T7" s="11"/>
      <c r="U7" s="11"/>
      <c r="V7" s="11"/>
      <c r="W7" s="11">
        <v>2120019</v>
      </c>
      <c r="X7" s="11">
        <v>1000000</v>
      </c>
      <c r="Y7" s="11">
        <v>1120019</v>
      </c>
      <c r="Z7" s="2">
        <v>112</v>
      </c>
      <c r="AA7" s="15">
        <v>1000000</v>
      </c>
    </row>
    <row r="8" spans="1:27" ht="13.5">
      <c r="A8" s="46" t="s">
        <v>34</v>
      </c>
      <c r="B8" s="47"/>
      <c r="C8" s="9">
        <v>6740417</v>
      </c>
      <c r="D8" s="10"/>
      <c r="E8" s="11">
        <v>8000000</v>
      </c>
      <c r="F8" s="11">
        <v>8000000</v>
      </c>
      <c r="G8" s="11"/>
      <c r="H8" s="11"/>
      <c r="I8" s="11"/>
      <c r="J8" s="11"/>
      <c r="K8" s="11"/>
      <c r="L8" s="11"/>
      <c r="M8" s="11">
        <v>262258</v>
      </c>
      <c r="N8" s="11">
        <v>262258</v>
      </c>
      <c r="O8" s="11"/>
      <c r="P8" s="11"/>
      <c r="Q8" s="11"/>
      <c r="R8" s="11"/>
      <c r="S8" s="11"/>
      <c r="T8" s="11"/>
      <c r="U8" s="11"/>
      <c r="V8" s="11"/>
      <c r="W8" s="11">
        <v>262258</v>
      </c>
      <c r="X8" s="11">
        <v>8000000</v>
      </c>
      <c r="Y8" s="11">
        <v>-7737742</v>
      </c>
      <c r="Z8" s="2">
        <v>-96.72</v>
      </c>
      <c r="AA8" s="15">
        <v>8000000</v>
      </c>
    </row>
    <row r="9" spans="1:27" ht="13.5">
      <c r="A9" s="46" t="s">
        <v>35</v>
      </c>
      <c r="B9" s="47"/>
      <c r="C9" s="9"/>
      <c r="D9" s="10"/>
      <c r="E9" s="11">
        <v>14000000</v>
      </c>
      <c r="F9" s="11">
        <v>14000000</v>
      </c>
      <c r="G9" s="11"/>
      <c r="H9" s="11"/>
      <c r="I9" s="11">
        <v>280632</v>
      </c>
      <c r="J9" s="11">
        <v>280632</v>
      </c>
      <c r="K9" s="11"/>
      <c r="L9" s="11"/>
      <c r="M9" s="11"/>
      <c r="N9" s="11"/>
      <c r="O9" s="11"/>
      <c r="P9" s="11">
        <v>795786</v>
      </c>
      <c r="Q9" s="11"/>
      <c r="R9" s="11">
        <v>795786</v>
      </c>
      <c r="S9" s="11"/>
      <c r="T9" s="11"/>
      <c r="U9" s="11">
        <v>746568</v>
      </c>
      <c r="V9" s="11">
        <v>746568</v>
      </c>
      <c r="W9" s="11">
        <v>1822986</v>
      </c>
      <c r="X9" s="11">
        <v>14000000</v>
      </c>
      <c r="Y9" s="11">
        <v>-12177014</v>
      </c>
      <c r="Z9" s="2">
        <v>-86.98</v>
      </c>
      <c r="AA9" s="15">
        <v>14000000</v>
      </c>
    </row>
    <row r="10" spans="1:27" ht="13.5">
      <c r="A10" s="46" t="s">
        <v>36</v>
      </c>
      <c r="B10" s="47"/>
      <c r="C10" s="9"/>
      <c r="D10" s="10"/>
      <c r="E10" s="11">
        <v>500000</v>
      </c>
      <c r="F10" s="11">
        <v>500000</v>
      </c>
      <c r="G10" s="11">
        <v>414911</v>
      </c>
      <c r="H10" s="11">
        <v>201168</v>
      </c>
      <c r="I10" s="11"/>
      <c r="J10" s="11">
        <v>616079</v>
      </c>
      <c r="K10" s="11"/>
      <c r="L10" s="11"/>
      <c r="M10" s="11">
        <v>697762</v>
      </c>
      <c r="N10" s="11">
        <v>697762</v>
      </c>
      <c r="O10" s="11"/>
      <c r="P10" s="11"/>
      <c r="Q10" s="11"/>
      <c r="R10" s="11"/>
      <c r="S10" s="11"/>
      <c r="T10" s="11"/>
      <c r="U10" s="11"/>
      <c r="V10" s="11"/>
      <c r="W10" s="11">
        <v>1313841</v>
      </c>
      <c r="X10" s="11">
        <v>500000</v>
      </c>
      <c r="Y10" s="11">
        <v>813841</v>
      </c>
      <c r="Z10" s="2">
        <v>162.77</v>
      </c>
      <c r="AA10" s="15">
        <v>500000</v>
      </c>
    </row>
    <row r="11" spans="1:27" ht="13.5">
      <c r="A11" s="48" t="s">
        <v>37</v>
      </c>
      <c r="B11" s="47"/>
      <c r="C11" s="49">
        <f aca="true" t="shared" si="1" ref="C11:Y11">SUM(C6:C10)</f>
        <v>27522029</v>
      </c>
      <c r="D11" s="50">
        <f t="shared" si="1"/>
        <v>0</v>
      </c>
      <c r="E11" s="51">
        <f t="shared" si="1"/>
        <v>23500000</v>
      </c>
      <c r="F11" s="51">
        <f t="shared" si="1"/>
        <v>23500000</v>
      </c>
      <c r="G11" s="51">
        <f t="shared" si="1"/>
        <v>3102759</v>
      </c>
      <c r="H11" s="51">
        <f t="shared" si="1"/>
        <v>411719</v>
      </c>
      <c r="I11" s="51">
        <f t="shared" si="1"/>
        <v>1537263</v>
      </c>
      <c r="J11" s="51">
        <f t="shared" si="1"/>
        <v>5051741</v>
      </c>
      <c r="K11" s="51">
        <f t="shared" si="1"/>
        <v>130155</v>
      </c>
      <c r="L11" s="51">
        <f t="shared" si="1"/>
        <v>67885</v>
      </c>
      <c r="M11" s="51">
        <f t="shared" si="1"/>
        <v>2153193</v>
      </c>
      <c r="N11" s="51">
        <f t="shared" si="1"/>
        <v>2351233</v>
      </c>
      <c r="O11" s="51">
        <f t="shared" si="1"/>
        <v>267765</v>
      </c>
      <c r="P11" s="51">
        <f t="shared" si="1"/>
        <v>1947816</v>
      </c>
      <c r="Q11" s="51">
        <f t="shared" si="1"/>
        <v>112209</v>
      </c>
      <c r="R11" s="51">
        <f t="shared" si="1"/>
        <v>2327790</v>
      </c>
      <c r="S11" s="51">
        <f t="shared" si="1"/>
        <v>680</v>
      </c>
      <c r="T11" s="51">
        <f t="shared" si="1"/>
        <v>0</v>
      </c>
      <c r="U11" s="51">
        <f t="shared" si="1"/>
        <v>1030783</v>
      </c>
      <c r="V11" s="51">
        <f t="shared" si="1"/>
        <v>1031463</v>
      </c>
      <c r="W11" s="51">
        <f t="shared" si="1"/>
        <v>10762227</v>
      </c>
      <c r="X11" s="51">
        <f t="shared" si="1"/>
        <v>23500000</v>
      </c>
      <c r="Y11" s="51">
        <f t="shared" si="1"/>
        <v>-12737773</v>
      </c>
      <c r="Z11" s="52">
        <f>+IF(X11&lt;&gt;0,+(Y11/X11)*100,0)</f>
        <v>-54.203289361702126</v>
      </c>
      <c r="AA11" s="53">
        <f>SUM(AA6:AA10)</f>
        <v>23500000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3280757</v>
      </c>
      <c r="D15" s="10"/>
      <c r="E15" s="11"/>
      <c r="F15" s="11"/>
      <c r="G15" s="11"/>
      <c r="H15" s="11"/>
      <c r="I15" s="11"/>
      <c r="J15" s="11"/>
      <c r="K15" s="11"/>
      <c r="L15" s="11">
        <v>11798</v>
      </c>
      <c r="M15" s="11"/>
      <c r="N15" s="11">
        <v>11798</v>
      </c>
      <c r="O15" s="11"/>
      <c r="P15" s="11"/>
      <c r="Q15" s="11"/>
      <c r="R15" s="11"/>
      <c r="S15" s="11">
        <v>72067</v>
      </c>
      <c r="T15" s="11"/>
      <c r="U15" s="11">
        <v>42856</v>
      </c>
      <c r="V15" s="11">
        <v>114923</v>
      </c>
      <c r="W15" s="11">
        <v>126721</v>
      </c>
      <c r="X15" s="11"/>
      <c r="Y15" s="11">
        <v>126721</v>
      </c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17493304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2558112</v>
      </c>
      <c r="H36" s="11">
        <f t="shared" si="4"/>
        <v>192494</v>
      </c>
      <c r="I36" s="11">
        <f t="shared" si="4"/>
        <v>0</v>
      </c>
      <c r="J36" s="11">
        <f t="shared" si="4"/>
        <v>2750606</v>
      </c>
      <c r="K36" s="11">
        <f t="shared" si="4"/>
        <v>130155</v>
      </c>
      <c r="L36" s="11">
        <f t="shared" si="4"/>
        <v>67885</v>
      </c>
      <c r="M36" s="11">
        <f t="shared" si="4"/>
        <v>745343</v>
      </c>
      <c r="N36" s="11">
        <f t="shared" si="4"/>
        <v>943383</v>
      </c>
      <c r="O36" s="11">
        <f t="shared" si="4"/>
        <v>0</v>
      </c>
      <c r="P36" s="11">
        <f t="shared" si="4"/>
        <v>1152030</v>
      </c>
      <c r="Q36" s="11">
        <f t="shared" si="4"/>
        <v>112209</v>
      </c>
      <c r="R36" s="11">
        <f t="shared" si="4"/>
        <v>1264239</v>
      </c>
      <c r="S36" s="11">
        <f t="shared" si="4"/>
        <v>680</v>
      </c>
      <c r="T36" s="11">
        <f t="shared" si="4"/>
        <v>0</v>
      </c>
      <c r="U36" s="11">
        <f t="shared" si="4"/>
        <v>284215</v>
      </c>
      <c r="V36" s="11">
        <f t="shared" si="4"/>
        <v>284895</v>
      </c>
      <c r="W36" s="11">
        <f t="shared" si="4"/>
        <v>5243123</v>
      </c>
      <c r="X36" s="11">
        <f t="shared" si="4"/>
        <v>0</v>
      </c>
      <c r="Y36" s="11">
        <f t="shared" si="4"/>
        <v>5243123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3288308</v>
      </c>
      <c r="D37" s="10">
        <f t="shared" si="4"/>
        <v>0</v>
      </c>
      <c r="E37" s="11">
        <f t="shared" si="4"/>
        <v>1000000</v>
      </c>
      <c r="F37" s="11">
        <f t="shared" si="4"/>
        <v>1000000</v>
      </c>
      <c r="G37" s="11">
        <f t="shared" si="4"/>
        <v>129736</v>
      </c>
      <c r="H37" s="11">
        <f t="shared" si="4"/>
        <v>18057</v>
      </c>
      <c r="I37" s="11">
        <f t="shared" si="4"/>
        <v>1256631</v>
      </c>
      <c r="J37" s="11">
        <f t="shared" si="4"/>
        <v>1404424</v>
      </c>
      <c r="K37" s="11">
        <f t="shared" si="4"/>
        <v>0</v>
      </c>
      <c r="L37" s="11">
        <f t="shared" si="4"/>
        <v>0</v>
      </c>
      <c r="M37" s="11">
        <f t="shared" si="4"/>
        <v>447830</v>
      </c>
      <c r="N37" s="11">
        <f t="shared" si="4"/>
        <v>447830</v>
      </c>
      <c r="O37" s="11">
        <f t="shared" si="4"/>
        <v>267765</v>
      </c>
      <c r="P37" s="11">
        <f t="shared" si="4"/>
        <v>0</v>
      </c>
      <c r="Q37" s="11">
        <f t="shared" si="4"/>
        <v>0</v>
      </c>
      <c r="R37" s="11">
        <f t="shared" si="4"/>
        <v>267765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2120019</v>
      </c>
      <c r="X37" s="11">
        <f t="shared" si="4"/>
        <v>1000000</v>
      </c>
      <c r="Y37" s="11">
        <f t="shared" si="4"/>
        <v>1120019</v>
      </c>
      <c r="Z37" s="2">
        <f t="shared" si="5"/>
        <v>112.0019</v>
      </c>
      <c r="AA37" s="15">
        <f>AA7+AA22</f>
        <v>1000000</v>
      </c>
    </row>
    <row r="38" spans="1:27" ht="13.5">
      <c r="A38" s="46" t="s">
        <v>34</v>
      </c>
      <c r="B38" s="47"/>
      <c r="C38" s="9">
        <f t="shared" si="4"/>
        <v>6740417</v>
      </c>
      <c r="D38" s="10">
        <f t="shared" si="4"/>
        <v>0</v>
      </c>
      <c r="E38" s="11">
        <f t="shared" si="4"/>
        <v>8000000</v>
      </c>
      <c r="F38" s="11">
        <f t="shared" si="4"/>
        <v>8000000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262258</v>
      </c>
      <c r="N38" s="11">
        <f t="shared" si="4"/>
        <v>262258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262258</v>
      </c>
      <c r="X38" s="11">
        <f t="shared" si="4"/>
        <v>8000000</v>
      </c>
      <c r="Y38" s="11">
        <f t="shared" si="4"/>
        <v>-7737742</v>
      </c>
      <c r="Z38" s="2">
        <f t="shared" si="5"/>
        <v>-96.721775</v>
      </c>
      <c r="AA38" s="15">
        <f>AA8+AA23</f>
        <v>8000000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14000000</v>
      </c>
      <c r="F39" s="11">
        <f t="shared" si="4"/>
        <v>14000000</v>
      </c>
      <c r="G39" s="11">
        <f t="shared" si="4"/>
        <v>0</v>
      </c>
      <c r="H39" s="11">
        <f t="shared" si="4"/>
        <v>0</v>
      </c>
      <c r="I39" s="11">
        <f t="shared" si="4"/>
        <v>280632</v>
      </c>
      <c r="J39" s="11">
        <f t="shared" si="4"/>
        <v>280632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795786</v>
      </c>
      <c r="Q39" s="11">
        <f t="shared" si="4"/>
        <v>0</v>
      </c>
      <c r="R39" s="11">
        <f t="shared" si="4"/>
        <v>795786</v>
      </c>
      <c r="S39" s="11">
        <f t="shared" si="4"/>
        <v>0</v>
      </c>
      <c r="T39" s="11">
        <f t="shared" si="4"/>
        <v>0</v>
      </c>
      <c r="U39" s="11">
        <f t="shared" si="4"/>
        <v>746568</v>
      </c>
      <c r="V39" s="11">
        <f t="shared" si="4"/>
        <v>746568</v>
      </c>
      <c r="W39" s="11">
        <f t="shared" si="4"/>
        <v>1822986</v>
      </c>
      <c r="X39" s="11">
        <f t="shared" si="4"/>
        <v>14000000</v>
      </c>
      <c r="Y39" s="11">
        <f t="shared" si="4"/>
        <v>-12177014</v>
      </c>
      <c r="Z39" s="2">
        <f t="shared" si="5"/>
        <v>-86.97867142857143</v>
      </c>
      <c r="AA39" s="15">
        <f>AA9+AA24</f>
        <v>14000000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500000</v>
      </c>
      <c r="F40" s="11">
        <f t="shared" si="4"/>
        <v>500000</v>
      </c>
      <c r="G40" s="11">
        <f t="shared" si="4"/>
        <v>414911</v>
      </c>
      <c r="H40" s="11">
        <f t="shared" si="4"/>
        <v>201168</v>
      </c>
      <c r="I40" s="11">
        <f t="shared" si="4"/>
        <v>0</v>
      </c>
      <c r="J40" s="11">
        <f t="shared" si="4"/>
        <v>616079</v>
      </c>
      <c r="K40" s="11">
        <f t="shared" si="4"/>
        <v>0</v>
      </c>
      <c r="L40" s="11">
        <f t="shared" si="4"/>
        <v>0</v>
      </c>
      <c r="M40" s="11">
        <f t="shared" si="4"/>
        <v>697762</v>
      </c>
      <c r="N40" s="11">
        <f t="shared" si="4"/>
        <v>697762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1313841</v>
      </c>
      <c r="X40" s="11">
        <f t="shared" si="4"/>
        <v>500000</v>
      </c>
      <c r="Y40" s="11">
        <f t="shared" si="4"/>
        <v>813841</v>
      </c>
      <c r="Z40" s="2">
        <f t="shared" si="5"/>
        <v>162.7682</v>
      </c>
      <c r="AA40" s="15">
        <f>AA10+AA25</f>
        <v>500000</v>
      </c>
    </row>
    <row r="41" spans="1:27" ht="13.5">
      <c r="A41" s="48" t="s">
        <v>37</v>
      </c>
      <c r="B41" s="47"/>
      <c r="C41" s="49">
        <f aca="true" t="shared" si="6" ref="C41:Y41">SUM(C36:C40)</f>
        <v>27522029</v>
      </c>
      <c r="D41" s="50">
        <f t="shared" si="6"/>
        <v>0</v>
      </c>
      <c r="E41" s="51">
        <f t="shared" si="6"/>
        <v>23500000</v>
      </c>
      <c r="F41" s="51">
        <f t="shared" si="6"/>
        <v>23500000</v>
      </c>
      <c r="G41" s="51">
        <f t="shared" si="6"/>
        <v>3102759</v>
      </c>
      <c r="H41" s="51">
        <f t="shared" si="6"/>
        <v>411719</v>
      </c>
      <c r="I41" s="51">
        <f t="shared" si="6"/>
        <v>1537263</v>
      </c>
      <c r="J41" s="51">
        <f t="shared" si="6"/>
        <v>5051741</v>
      </c>
      <c r="K41" s="51">
        <f t="shared" si="6"/>
        <v>130155</v>
      </c>
      <c r="L41" s="51">
        <f t="shared" si="6"/>
        <v>67885</v>
      </c>
      <c r="M41" s="51">
        <f t="shared" si="6"/>
        <v>2153193</v>
      </c>
      <c r="N41" s="51">
        <f t="shared" si="6"/>
        <v>2351233</v>
      </c>
      <c r="O41" s="51">
        <f t="shared" si="6"/>
        <v>267765</v>
      </c>
      <c r="P41" s="51">
        <f t="shared" si="6"/>
        <v>1947816</v>
      </c>
      <c r="Q41" s="51">
        <f t="shared" si="6"/>
        <v>112209</v>
      </c>
      <c r="R41" s="51">
        <f t="shared" si="6"/>
        <v>2327790</v>
      </c>
      <c r="S41" s="51">
        <f t="shared" si="6"/>
        <v>680</v>
      </c>
      <c r="T41" s="51">
        <f t="shared" si="6"/>
        <v>0</v>
      </c>
      <c r="U41" s="51">
        <f t="shared" si="6"/>
        <v>1030783</v>
      </c>
      <c r="V41" s="51">
        <f t="shared" si="6"/>
        <v>1031463</v>
      </c>
      <c r="W41" s="51">
        <f t="shared" si="6"/>
        <v>10762227</v>
      </c>
      <c r="X41" s="51">
        <f t="shared" si="6"/>
        <v>23500000</v>
      </c>
      <c r="Y41" s="51">
        <f t="shared" si="6"/>
        <v>-12737773</v>
      </c>
      <c r="Z41" s="52">
        <f t="shared" si="5"/>
        <v>-54.203289361702126</v>
      </c>
      <c r="AA41" s="53">
        <f>SUM(AA36:AA40)</f>
        <v>23500000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3280757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11798</v>
      </c>
      <c r="M45" s="67">
        <f t="shared" si="7"/>
        <v>0</v>
      </c>
      <c r="N45" s="67">
        <f t="shared" si="7"/>
        <v>11798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72067</v>
      </c>
      <c r="T45" s="67">
        <f t="shared" si="7"/>
        <v>0</v>
      </c>
      <c r="U45" s="67">
        <f t="shared" si="7"/>
        <v>42856</v>
      </c>
      <c r="V45" s="67">
        <f t="shared" si="7"/>
        <v>114923</v>
      </c>
      <c r="W45" s="67">
        <f t="shared" si="7"/>
        <v>126721</v>
      </c>
      <c r="X45" s="67">
        <f t="shared" si="7"/>
        <v>0</v>
      </c>
      <c r="Y45" s="67">
        <f t="shared" si="7"/>
        <v>126721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30802786</v>
      </c>
      <c r="D49" s="78">
        <f t="shared" si="9"/>
        <v>0</v>
      </c>
      <c r="E49" s="79">
        <f t="shared" si="9"/>
        <v>23500000</v>
      </c>
      <c r="F49" s="79">
        <f t="shared" si="9"/>
        <v>23500000</v>
      </c>
      <c r="G49" s="79">
        <f t="shared" si="9"/>
        <v>3102759</v>
      </c>
      <c r="H49" s="79">
        <f t="shared" si="9"/>
        <v>411719</v>
      </c>
      <c r="I49" s="79">
        <f t="shared" si="9"/>
        <v>1537263</v>
      </c>
      <c r="J49" s="79">
        <f t="shared" si="9"/>
        <v>5051741</v>
      </c>
      <c r="K49" s="79">
        <f t="shared" si="9"/>
        <v>130155</v>
      </c>
      <c r="L49" s="79">
        <f t="shared" si="9"/>
        <v>79683</v>
      </c>
      <c r="M49" s="79">
        <f t="shared" si="9"/>
        <v>2153193</v>
      </c>
      <c r="N49" s="79">
        <f t="shared" si="9"/>
        <v>2363031</v>
      </c>
      <c r="O49" s="79">
        <f t="shared" si="9"/>
        <v>267765</v>
      </c>
      <c r="P49" s="79">
        <f t="shared" si="9"/>
        <v>1947816</v>
      </c>
      <c r="Q49" s="79">
        <f t="shared" si="9"/>
        <v>112209</v>
      </c>
      <c r="R49" s="79">
        <f t="shared" si="9"/>
        <v>2327790</v>
      </c>
      <c r="S49" s="79">
        <f t="shared" si="9"/>
        <v>72747</v>
      </c>
      <c r="T49" s="79">
        <f t="shared" si="9"/>
        <v>0</v>
      </c>
      <c r="U49" s="79">
        <f t="shared" si="9"/>
        <v>1073639</v>
      </c>
      <c r="V49" s="79">
        <f t="shared" si="9"/>
        <v>1146386</v>
      </c>
      <c r="W49" s="79">
        <f t="shared" si="9"/>
        <v>10888948</v>
      </c>
      <c r="X49" s="79">
        <f t="shared" si="9"/>
        <v>23500000</v>
      </c>
      <c r="Y49" s="79">
        <f t="shared" si="9"/>
        <v>-12611052</v>
      </c>
      <c r="Z49" s="80">
        <f t="shared" si="5"/>
        <v>-53.66405106382979</v>
      </c>
      <c r="AA49" s="81">
        <f>SUM(AA41:AA48)</f>
        <v>23500000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2192606</v>
      </c>
      <c r="D51" s="66">
        <f t="shared" si="10"/>
        <v>0</v>
      </c>
      <c r="E51" s="67">
        <f t="shared" si="10"/>
        <v>0</v>
      </c>
      <c r="F51" s="67">
        <f t="shared" si="10"/>
        <v>3635000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3970</v>
      </c>
      <c r="U51" s="67">
        <f t="shared" si="10"/>
        <v>746093</v>
      </c>
      <c r="V51" s="67">
        <f t="shared" si="10"/>
        <v>750063</v>
      </c>
      <c r="W51" s="67">
        <f t="shared" si="10"/>
        <v>750063</v>
      </c>
      <c r="X51" s="67">
        <f t="shared" si="10"/>
        <v>3635000</v>
      </c>
      <c r="Y51" s="67">
        <f t="shared" si="10"/>
        <v>-2884937</v>
      </c>
      <c r="Z51" s="69">
        <f>+IF(X51&lt;&gt;0,+(Y51/X51)*100,0)</f>
        <v>-79.3655295735901</v>
      </c>
      <c r="AA51" s="68">
        <f>SUM(AA57:AA61)</f>
        <v>3635000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>
        <v>200000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>
        <v>484054</v>
      </c>
      <c r="V53" s="11">
        <v>484054</v>
      </c>
      <c r="W53" s="11">
        <v>484054</v>
      </c>
      <c r="X53" s="11">
        <v>200000</v>
      </c>
      <c r="Y53" s="11">
        <v>284054</v>
      </c>
      <c r="Z53" s="2">
        <v>142.03</v>
      </c>
      <c r="AA53" s="15">
        <v>200000</v>
      </c>
    </row>
    <row r="54" spans="1:27" ht="13.5">
      <c r="A54" s="84" t="s">
        <v>34</v>
      </c>
      <c r="B54" s="47"/>
      <c r="C54" s="9"/>
      <c r="D54" s="10"/>
      <c r="E54" s="11"/>
      <c r="F54" s="11">
        <v>498000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>
        <v>148340</v>
      </c>
      <c r="V54" s="11">
        <v>148340</v>
      </c>
      <c r="W54" s="11">
        <v>148340</v>
      </c>
      <c r="X54" s="11">
        <v>498000</v>
      </c>
      <c r="Y54" s="11">
        <v>-349660</v>
      </c>
      <c r="Z54" s="2">
        <v>-70.21</v>
      </c>
      <c r="AA54" s="15">
        <v>498000</v>
      </c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>
        <v>5000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>
        <v>1105</v>
      </c>
      <c r="V56" s="11">
        <v>1105</v>
      </c>
      <c r="W56" s="11">
        <v>1105</v>
      </c>
      <c r="X56" s="11">
        <v>5000</v>
      </c>
      <c r="Y56" s="11">
        <v>-3895</v>
      </c>
      <c r="Z56" s="2">
        <v>-77.9</v>
      </c>
      <c r="AA56" s="15">
        <v>5000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703000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633499</v>
      </c>
      <c r="V57" s="51">
        <f t="shared" si="11"/>
        <v>633499</v>
      </c>
      <c r="W57" s="51">
        <f t="shared" si="11"/>
        <v>633499</v>
      </c>
      <c r="X57" s="51">
        <f t="shared" si="11"/>
        <v>703000</v>
      </c>
      <c r="Y57" s="51">
        <f t="shared" si="11"/>
        <v>-69501</v>
      </c>
      <c r="Z57" s="52">
        <f>+IF(X57&lt;&gt;0,+(Y57/X57)*100,0)</f>
        <v>-9.886344238975818</v>
      </c>
      <c r="AA57" s="53">
        <f>SUM(AA52:AA56)</f>
        <v>703000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2192606</v>
      </c>
      <c r="D61" s="10"/>
      <c r="E61" s="11"/>
      <c r="F61" s="11">
        <v>2932000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>
        <v>3970</v>
      </c>
      <c r="U61" s="11">
        <v>112594</v>
      </c>
      <c r="V61" s="11">
        <v>116564</v>
      </c>
      <c r="W61" s="11">
        <v>116564</v>
      </c>
      <c r="X61" s="11">
        <v>2932000</v>
      </c>
      <c r="Y61" s="11">
        <v>-2815436</v>
      </c>
      <c r="Z61" s="2">
        <v>-96.02</v>
      </c>
      <c r="AA61" s="15">
        <v>2932000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2192606</v>
      </c>
      <c r="D68" s="10"/>
      <c r="E68" s="11"/>
      <c r="F68" s="11">
        <v>3635000</v>
      </c>
      <c r="G68" s="11">
        <v>437028</v>
      </c>
      <c r="H68" s="11">
        <v>943888</v>
      </c>
      <c r="I68" s="11">
        <v>155998</v>
      </c>
      <c r="J68" s="11">
        <v>1536914</v>
      </c>
      <c r="K68" s="11">
        <v>192315</v>
      </c>
      <c r="L68" s="11">
        <v>417426</v>
      </c>
      <c r="M68" s="11">
        <v>271136</v>
      </c>
      <c r="N68" s="11">
        <v>880877</v>
      </c>
      <c r="O68" s="11">
        <v>294759</v>
      </c>
      <c r="P68" s="11">
        <v>239372</v>
      </c>
      <c r="Q68" s="11">
        <v>80605</v>
      </c>
      <c r="R68" s="11">
        <v>614736</v>
      </c>
      <c r="S68" s="11">
        <v>114905</v>
      </c>
      <c r="T68" s="11">
        <v>64027</v>
      </c>
      <c r="U68" s="11">
        <v>746093</v>
      </c>
      <c r="V68" s="11">
        <v>925025</v>
      </c>
      <c r="W68" s="11">
        <v>3957552</v>
      </c>
      <c r="X68" s="11">
        <v>3635000</v>
      </c>
      <c r="Y68" s="11">
        <v>322552</v>
      </c>
      <c r="Z68" s="2">
        <v>8.87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2192606</v>
      </c>
      <c r="D69" s="78">
        <f t="shared" si="12"/>
        <v>0</v>
      </c>
      <c r="E69" s="79">
        <f t="shared" si="12"/>
        <v>0</v>
      </c>
      <c r="F69" s="79">
        <f t="shared" si="12"/>
        <v>3635000</v>
      </c>
      <c r="G69" s="79">
        <f t="shared" si="12"/>
        <v>437028</v>
      </c>
      <c r="H69" s="79">
        <f t="shared" si="12"/>
        <v>943888</v>
      </c>
      <c r="I69" s="79">
        <f t="shared" si="12"/>
        <v>155998</v>
      </c>
      <c r="J69" s="79">
        <f t="shared" si="12"/>
        <v>1536914</v>
      </c>
      <c r="K69" s="79">
        <f t="shared" si="12"/>
        <v>192315</v>
      </c>
      <c r="L69" s="79">
        <f t="shared" si="12"/>
        <v>417426</v>
      </c>
      <c r="M69" s="79">
        <f t="shared" si="12"/>
        <v>271136</v>
      </c>
      <c r="N69" s="79">
        <f t="shared" si="12"/>
        <v>880877</v>
      </c>
      <c r="O69" s="79">
        <f t="shared" si="12"/>
        <v>294759</v>
      </c>
      <c r="P69" s="79">
        <f t="shared" si="12"/>
        <v>239372</v>
      </c>
      <c r="Q69" s="79">
        <f t="shared" si="12"/>
        <v>80605</v>
      </c>
      <c r="R69" s="79">
        <f t="shared" si="12"/>
        <v>614736</v>
      </c>
      <c r="S69" s="79">
        <f t="shared" si="12"/>
        <v>114905</v>
      </c>
      <c r="T69" s="79">
        <f t="shared" si="12"/>
        <v>64027</v>
      </c>
      <c r="U69" s="79">
        <f t="shared" si="12"/>
        <v>746093</v>
      </c>
      <c r="V69" s="79">
        <f t="shared" si="12"/>
        <v>925025</v>
      </c>
      <c r="W69" s="79">
        <f t="shared" si="12"/>
        <v>3957552</v>
      </c>
      <c r="X69" s="79">
        <f t="shared" si="12"/>
        <v>3635000</v>
      </c>
      <c r="Y69" s="79">
        <f t="shared" si="12"/>
        <v>322552</v>
      </c>
      <c r="Z69" s="80">
        <f>+IF(X69&lt;&gt;0,+(Y69/X69)*100,0)</f>
        <v>8.873507565337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12776804</v>
      </c>
      <c r="D5" s="42">
        <f t="shared" si="0"/>
        <v>0</v>
      </c>
      <c r="E5" s="43">
        <f t="shared" si="0"/>
        <v>22287000</v>
      </c>
      <c r="F5" s="43">
        <f t="shared" si="0"/>
        <v>21487000</v>
      </c>
      <c r="G5" s="43">
        <f t="shared" si="0"/>
        <v>2553431</v>
      </c>
      <c r="H5" s="43">
        <f t="shared" si="0"/>
        <v>965180</v>
      </c>
      <c r="I5" s="43">
        <f t="shared" si="0"/>
        <v>1085809</v>
      </c>
      <c r="J5" s="43">
        <f t="shared" si="0"/>
        <v>4604420</v>
      </c>
      <c r="K5" s="43">
        <f t="shared" si="0"/>
        <v>2180866</v>
      </c>
      <c r="L5" s="43">
        <f t="shared" si="0"/>
        <v>737635</v>
      </c>
      <c r="M5" s="43">
        <f t="shared" si="0"/>
        <v>2930835</v>
      </c>
      <c r="N5" s="43">
        <f t="shared" si="0"/>
        <v>5849336</v>
      </c>
      <c r="O5" s="43">
        <f t="shared" si="0"/>
        <v>493295</v>
      </c>
      <c r="P5" s="43">
        <f t="shared" si="0"/>
        <v>0</v>
      </c>
      <c r="Q5" s="43">
        <f t="shared" si="0"/>
        <v>2786946</v>
      </c>
      <c r="R5" s="43">
        <f t="shared" si="0"/>
        <v>3280241</v>
      </c>
      <c r="S5" s="43">
        <f t="shared" si="0"/>
        <v>2786946</v>
      </c>
      <c r="T5" s="43">
        <f t="shared" si="0"/>
        <v>2786946</v>
      </c>
      <c r="U5" s="43">
        <f t="shared" si="0"/>
        <v>0</v>
      </c>
      <c r="V5" s="43">
        <f t="shared" si="0"/>
        <v>5573892</v>
      </c>
      <c r="W5" s="43">
        <f t="shared" si="0"/>
        <v>19307889</v>
      </c>
      <c r="X5" s="43">
        <f t="shared" si="0"/>
        <v>21487000</v>
      </c>
      <c r="Y5" s="43">
        <f t="shared" si="0"/>
        <v>-2179111</v>
      </c>
      <c r="Z5" s="44">
        <f>+IF(X5&lt;&gt;0,+(Y5/X5)*100,0)</f>
        <v>-10.141532089170196</v>
      </c>
      <c r="AA5" s="45">
        <f>SUM(AA11:AA18)</f>
        <v>21487000</v>
      </c>
    </row>
    <row r="6" spans="1:27" ht="13.5">
      <c r="A6" s="46" t="s">
        <v>32</v>
      </c>
      <c r="B6" s="47"/>
      <c r="C6" s="9">
        <v>8116196</v>
      </c>
      <c r="D6" s="10"/>
      <c r="E6" s="11">
        <v>12287000</v>
      </c>
      <c r="F6" s="11">
        <v>10787000</v>
      </c>
      <c r="G6" s="11">
        <v>2553431</v>
      </c>
      <c r="H6" s="11">
        <v>965180</v>
      </c>
      <c r="I6" s="11">
        <v>655589</v>
      </c>
      <c r="J6" s="11">
        <v>4174200</v>
      </c>
      <c r="K6" s="11">
        <v>916405</v>
      </c>
      <c r="L6" s="11">
        <v>608746</v>
      </c>
      <c r="M6" s="11">
        <v>1897352</v>
      </c>
      <c r="N6" s="11">
        <v>3422503</v>
      </c>
      <c r="O6" s="11">
        <v>493295</v>
      </c>
      <c r="P6" s="11"/>
      <c r="Q6" s="11">
        <v>2786946</v>
      </c>
      <c r="R6" s="11">
        <v>3280241</v>
      </c>
      <c r="S6" s="11">
        <v>2786946</v>
      </c>
      <c r="T6" s="11">
        <v>2786946</v>
      </c>
      <c r="U6" s="11"/>
      <c r="V6" s="11">
        <v>5573892</v>
      </c>
      <c r="W6" s="11">
        <v>16450836</v>
      </c>
      <c r="X6" s="11">
        <v>10787000</v>
      </c>
      <c r="Y6" s="11">
        <v>5663836</v>
      </c>
      <c r="Z6" s="2">
        <v>52.51</v>
      </c>
      <c r="AA6" s="15">
        <v>10787000</v>
      </c>
    </row>
    <row r="7" spans="1:27" ht="13.5">
      <c r="A7" s="46" t="s">
        <v>33</v>
      </c>
      <c r="B7" s="47"/>
      <c r="C7" s="9">
        <v>3576924</v>
      </c>
      <c r="D7" s="10"/>
      <c r="E7" s="11"/>
      <c r="F7" s="11"/>
      <c r="G7" s="11"/>
      <c r="H7" s="11"/>
      <c r="I7" s="11">
        <v>430220</v>
      </c>
      <c r="J7" s="11">
        <v>430220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>
        <v>430220</v>
      </c>
      <c r="X7" s="11"/>
      <c r="Y7" s="11">
        <v>430220</v>
      </c>
      <c r="Z7" s="2"/>
      <c r="AA7" s="15"/>
    </row>
    <row r="8" spans="1:27" ht="13.5">
      <c r="A8" s="46" t="s">
        <v>34</v>
      </c>
      <c r="B8" s="47"/>
      <c r="C8" s="9">
        <v>558000</v>
      </c>
      <c r="D8" s="10"/>
      <c r="E8" s="11">
        <v>5000000</v>
      </c>
      <c r="F8" s="11"/>
      <c r="G8" s="11"/>
      <c r="H8" s="11"/>
      <c r="I8" s="11"/>
      <c r="J8" s="11"/>
      <c r="K8" s="11">
        <v>1264461</v>
      </c>
      <c r="L8" s="11">
        <v>128889</v>
      </c>
      <c r="M8" s="11">
        <v>1033483</v>
      </c>
      <c r="N8" s="11">
        <v>2426833</v>
      </c>
      <c r="O8" s="11"/>
      <c r="P8" s="11"/>
      <c r="Q8" s="11"/>
      <c r="R8" s="11"/>
      <c r="S8" s="11"/>
      <c r="T8" s="11"/>
      <c r="U8" s="11"/>
      <c r="V8" s="11"/>
      <c r="W8" s="11">
        <v>2426833</v>
      </c>
      <c r="X8" s="11"/>
      <c r="Y8" s="11">
        <v>2426833</v>
      </c>
      <c r="Z8" s="2"/>
      <c r="AA8" s="15"/>
    </row>
    <row r="9" spans="1:27" ht="13.5">
      <c r="A9" s="46" t="s">
        <v>35</v>
      </c>
      <c r="B9" s="47"/>
      <c r="C9" s="9"/>
      <c r="D9" s="10"/>
      <c r="E9" s="11">
        <v>5000000</v>
      </c>
      <c r="F9" s="11">
        <v>10700000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>
        <v>10700000</v>
      </c>
      <c r="Y9" s="11">
        <v>-10700000</v>
      </c>
      <c r="Z9" s="2">
        <v>-100</v>
      </c>
      <c r="AA9" s="15">
        <v>10700000</v>
      </c>
    </row>
    <row r="10" spans="1:27" ht="13.5">
      <c r="A10" s="46" t="s">
        <v>36</v>
      </c>
      <c r="B10" s="47"/>
      <c r="C10" s="9">
        <v>525684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12776804</v>
      </c>
      <c r="D11" s="50">
        <f t="shared" si="1"/>
        <v>0</v>
      </c>
      <c r="E11" s="51">
        <f t="shared" si="1"/>
        <v>22287000</v>
      </c>
      <c r="F11" s="51">
        <f t="shared" si="1"/>
        <v>21487000</v>
      </c>
      <c r="G11" s="51">
        <f t="shared" si="1"/>
        <v>2553431</v>
      </c>
      <c r="H11" s="51">
        <f t="shared" si="1"/>
        <v>965180</v>
      </c>
      <c r="I11" s="51">
        <f t="shared" si="1"/>
        <v>1085809</v>
      </c>
      <c r="J11" s="51">
        <f t="shared" si="1"/>
        <v>4604420</v>
      </c>
      <c r="K11" s="51">
        <f t="shared" si="1"/>
        <v>2180866</v>
      </c>
      <c r="L11" s="51">
        <f t="shared" si="1"/>
        <v>737635</v>
      </c>
      <c r="M11" s="51">
        <f t="shared" si="1"/>
        <v>2930835</v>
      </c>
      <c r="N11" s="51">
        <f t="shared" si="1"/>
        <v>5849336</v>
      </c>
      <c r="O11" s="51">
        <f t="shared" si="1"/>
        <v>493295</v>
      </c>
      <c r="P11" s="51">
        <f t="shared" si="1"/>
        <v>0</v>
      </c>
      <c r="Q11" s="51">
        <f t="shared" si="1"/>
        <v>2786946</v>
      </c>
      <c r="R11" s="51">
        <f t="shared" si="1"/>
        <v>3280241</v>
      </c>
      <c r="S11" s="51">
        <f t="shared" si="1"/>
        <v>2786946</v>
      </c>
      <c r="T11" s="51">
        <f t="shared" si="1"/>
        <v>2786946</v>
      </c>
      <c r="U11" s="51">
        <f t="shared" si="1"/>
        <v>0</v>
      </c>
      <c r="V11" s="51">
        <f t="shared" si="1"/>
        <v>5573892</v>
      </c>
      <c r="W11" s="51">
        <f t="shared" si="1"/>
        <v>19307889</v>
      </c>
      <c r="X11" s="51">
        <f t="shared" si="1"/>
        <v>21487000</v>
      </c>
      <c r="Y11" s="51">
        <f t="shared" si="1"/>
        <v>-2179111</v>
      </c>
      <c r="Z11" s="52">
        <f>+IF(X11&lt;&gt;0,+(Y11/X11)*100,0)</f>
        <v>-10.141532089170196</v>
      </c>
      <c r="AA11" s="53">
        <f>SUM(AA6:AA10)</f>
        <v>21487000</v>
      </c>
    </row>
    <row r="12" spans="1:27" ht="13.5">
      <c r="A12" s="54" t="s">
        <v>38</v>
      </c>
      <c r="B12" s="35"/>
      <c r="C12" s="9"/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8116196</v>
      </c>
      <c r="D36" s="10">
        <f t="shared" si="4"/>
        <v>0</v>
      </c>
      <c r="E36" s="11">
        <f t="shared" si="4"/>
        <v>12287000</v>
      </c>
      <c r="F36" s="11">
        <f t="shared" si="4"/>
        <v>10787000</v>
      </c>
      <c r="G36" s="11">
        <f t="shared" si="4"/>
        <v>2553431</v>
      </c>
      <c r="H36" s="11">
        <f t="shared" si="4"/>
        <v>965180</v>
      </c>
      <c r="I36" s="11">
        <f t="shared" si="4"/>
        <v>655589</v>
      </c>
      <c r="J36" s="11">
        <f t="shared" si="4"/>
        <v>4174200</v>
      </c>
      <c r="K36" s="11">
        <f t="shared" si="4"/>
        <v>916405</v>
      </c>
      <c r="L36" s="11">
        <f t="shared" si="4"/>
        <v>608746</v>
      </c>
      <c r="M36" s="11">
        <f t="shared" si="4"/>
        <v>1897352</v>
      </c>
      <c r="N36" s="11">
        <f t="shared" si="4"/>
        <v>3422503</v>
      </c>
      <c r="O36" s="11">
        <f t="shared" si="4"/>
        <v>493295</v>
      </c>
      <c r="P36" s="11">
        <f t="shared" si="4"/>
        <v>0</v>
      </c>
      <c r="Q36" s="11">
        <f t="shared" si="4"/>
        <v>2786946</v>
      </c>
      <c r="R36" s="11">
        <f t="shared" si="4"/>
        <v>3280241</v>
      </c>
      <c r="S36" s="11">
        <f t="shared" si="4"/>
        <v>2786946</v>
      </c>
      <c r="T36" s="11">
        <f t="shared" si="4"/>
        <v>2786946</v>
      </c>
      <c r="U36" s="11">
        <f t="shared" si="4"/>
        <v>0</v>
      </c>
      <c r="V36" s="11">
        <f t="shared" si="4"/>
        <v>5573892</v>
      </c>
      <c r="W36" s="11">
        <f t="shared" si="4"/>
        <v>16450836</v>
      </c>
      <c r="X36" s="11">
        <f t="shared" si="4"/>
        <v>10787000</v>
      </c>
      <c r="Y36" s="11">
        <f t="shared" si="4"/>
        <v>5663836</v>
      </c>
      <c r="Z36" s="2">
        <f aca="true" t="shared" si="5" ref="Z36:Z49">+IF(X36&lt;&gt;0,+(Y36/X36)*100,0)</f>
        <v>52.506127746361365</v>
      </c>
      <c r="AA36" s="15">
        <f>AA6+AA21</f>
        <v>10787000</v>
      </c>
    </row>
    <row r="37" spans="1:27" ht="13.5">
      <c r="A37" s="46" t="s">
        <v>33</v>
      </c>
      <c r="B37" s="47"/>
      <c r="C37" s="9">
        <f t="shared" si="4"/>
        <v>3576924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430220</v>
      </c>
      <c r="J37" s="11">
        <f t="shared" si="4"/>
        <v>430220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430220</v>
      </c>
      <c r="X37" s="11">
        <f t="shared" si="4"/>
        <v>0</v>
      </c>
      <c r="Y37" s="11">
        <f t="shared" si="4"/>
        <v>430220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558000</v>
      </c>
      <c r="D38" s="10">
        <f t="shared" si="4"/>
        <v>0</v>
      </c>
      <c r="E38" s="11">
        <f t="shared" si="4"/>
        <v>5000000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1264461</v>
      </c>
      <c r="L38" s="11">
        <f t="shared" si="4"/>
        <v>128889</v>
      </c>
      <c r="M38" s="11">
        <f t="shared" si="4"/>
        <v>1033483</v>
      </c>
      <c r="N38" s="11">
        <f t="shared" si="4"/>
        <v>2426833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2426833</v>
      </c>
      <c r="X38" s="11">
        <f t="shared" si="4"/>
        <v>0</v>
      </c>
      <c r="Y38" s="11">
        <f t="shared" si="4"/>
        <v>2426833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5000000</v>
      </c>
      <c r="F39" s="11">
        <f t="shared" si="4"/>
        <v>10700000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10700000</v>
      </c>
      <c r="Y39" s="11">
        <f t="shared" si="4"/>
        <v>-10700000</v>
      </c>
      <c r="Z39" s="2">
        <f t="shared" si="5"/>
        <v>-100</v>
      </c>
      <c r="AA39" s="15">
        <f>AA9+AA24</f>
        <v>10700000</v>
      </c>
    </row>
    <row r="40" spans="1:27" ht="13.5">
      <c r="A40" s="46" t="s">
        <v>36</v>
      </c>
      <c r="B40" s="47"/>
      <c r="C40" s="9">
        <f t="shared" si="4"/>
        <v>525684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12776804</v>
      </c>
      <c r="D41" s="50">
        <f t="shared" si="6"/>
        <v>0</v>
      </c>
      <c r="E41" s="51">
        <f t="shared" si="6"/>
        <v>22287000</v>
      </c>
      <c r="F41" s="51">
        <f t="shared" si="6"/>
        <v>21487000</v>
      </c>
      <c r="G41" s="51">
        <f t="shared" si="6"/>
        <v>2553431</v>
      </c>
      <c r="H41" s="51">
        <f t="shared" si="6"/>
        <v>965180</v>
      </c>
      <c r="I41" s="51">
        <f t="shared" si="6"/>
        <v>1085809</v>
      </c>
      <c r="J41" s="51">
        <f t="shared" si="6"/>
        <v>4604420</v>
      </c>
      <c r="K41" s="51">
        <f t="shared" si="6"/>
        <v>2180866</v>
      </c>
      <c r="L41" s="51">
        <f t="shared" si="6"/>
        <v>737635</v>
      </c>
      <c r="M41" s="51">
        <f t="shared" si="6"/>
        <v>2930835</v>
      </c>
      <c r="N41" s="51">
        <f t="shared" si="6"/>
        <v>5849336</v>
      </c>
      <c r="O41" s="51">
        <f t="shared" si="6"/>
        <v>493295</v>
      </c>
      <c r="P41" s="51">
        <f t="shared" si="6"/>
        <v>0</v>
      </c>
      <c r="Q41" s="51">
        <f t="shared" si="6"/>
        <v>2786946</v>
      </c>
      <c r="R41" s="51">
        <f t="shared" si="6"/>
        <v>3280241</v>
      </c>
      <c r="S41" s="51">
        <f t="shared" si="6"/>
        <v>2786946</v>
      </c>
      <c r="T41" s="51">
        <f t="shared" si="6"/>
        <v>2786946</v>
      </c>
      <c r="U41" s="51">
        <f t="shared" si="6"/>
        <v>0</v>
      </c>
      <c r="V41" s="51">
        <f t="shared" si="6"/>
        <v>5573892</v>
      </c>
      <c r="W41" s="51">
        <f t="shared" si="6"/>
        <v>19307889</v>
      </c>
      <c r="X41" s="51">
        <f t="shared" si="6"/>
        <v>21487000</v>
      </c>
      <c r="Y41" s="51">
        <f t="shared" si="6"/>
        <v>-2179111</v>
      </c>
      <c r="Z41" s="52">
        <f t="shared" si="5"/>
        <v>-10.141532089170196</v>
      </c>
      <c r="AA41" s="53">
        <f>SUM(AA36:AA40)</f>
        <v>21487000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12776804</v>
      </c>
      <c r="D49" s="78">
        <f t="shared" si="9"/>
        <v>0</v>
      </c>
      <c r="E49" s="79">
        <f t="shared" si="9"/>
        <v>22287000</v>
      </c>
      <c r="F49" s="79">
        <f t="shared" si="9"/>
        <v>21487000</v>
      </c>
      <c r="G49" s="79">
        <f t="shared" si="9"/>
        <v>2553431</v>
      </c>
      <c r="H49" s="79">
        <f t="shared" si="9"/>
        <v>965180</v>
      </c>
      <c r="I49" s="79">
        <f t="shared" si="9"/>
        <v>1085809</v>
      </c>
      <c r="J49" s="79">
        <f t="shared" si="9"/>
        <v>4604420</v>
      </c>
      <c r="K49" s="79">
        <f t="shared" si="9"/>
        <v>2180866</v>
      </c>
      <c r="L49" s="79">
        <f t="shared" si="9"/>
        <v>737635</v>
      </c>
      <c r="M49" s="79">
        <f t="shared" si="9"/>
        <v>2930835</v>
      </c>
      <c r="N49" s="79">
        <f t="shared" si="9"/>
        <v>5849336</v>
      </c>
      <c r="O49" s="79">
        <f t="shared" si="9"/>
        <v>493295</v>
      </c>
      <c r="P49" s="79">
        <f t="shared" si="9"/>
        <v>0</v>
      </c>
      <c r="Q49" s="79">
        <f t="shared" si="9"/>
        <v>2786946</v>
      </c>
      <c r="R49" s="79">
        <f t="shared" si="9"/>
        <v>3280241</v>
      </c>
      <c r="S49" s="79">
        <f t="shared" si="9"/>
        <v>2786946</v>
      </c>
      <c r="T49" s="79">
        <f t="shared" si="9"/>
        <v>2786946</v>
      </c>
      <c r="U49" s="79">
        <f t="shared" si="9"/>
        <v>0</v>
      </c>
      <c r="V49" s="79">
        <f t="shared" si="9"/>
        <v>5573892</v>
      </c>
      <c r="W49" s="79">
        <f t="shared" si="9"/>
        <v>19307889</v>
      </c>
      <c r="X49" s="79">
        <f t="shared" si="9"/>
        <v>21487000</v>
      </c>
      <c r="Y49" s="79">
        <f t="shared" si="9"/>
        <v>-2179111</v>
      </c>
      <c r="Z49" s="80">
        <f t="shared" si="5"/>
        <v>-10.141532089170196</v>
      </c>
      <c r="AA49" s="81">
        <f>SUM(AA41:AA48)</f>
        <v>21487000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355000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>
        <v>355000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355000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>
        <v>354634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>
        <v>75000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1075500</v>
      </c>
      <c r="F68" s="11"/>
      <c r="G68" s="11">
        <v>71007</v>
      </c>
      <c r="H68" s="11"/>
      <c r="I68" s="11">
        <v>78786</v>
      </c>
      <c r="J68" s="11">
        <v>149793</v>
      </c>
      <c r="K68" s="11"/>
      <c r="L68" s="11">
        <v>91147</v>
      </c>
      <c r="M68" s="11"/>
      <c r="N68" s="11">
        <v>91147</v>
      </c>
      <c r="O68" s="11"/>
      <c r="P68" s="11"/>
      <c r="Q68" s="11"/>
      <c r="R68" s="11"/>
      <c r="S68" s="11"/>
      <c r="T68" s="11"/>
      <c r="U68" s="11"/>
      <c r="V68" s="11"/>
      <c r="W68" s="11">
        <v>240940</v>
      </c>
      <c r="X68" s="11"/>
      <c r="Y68" s="11">
        <v>240940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1505134</v>
      </c>
      <c r="F69" s="79">
        <f t="shared" si="12"/>
        <v>0</v>
      </c>
      <c r="G69" s="79">
        <f t="shared" si="12"/>
        <v>71007</v>
      </c>
      <c r="H69" s="79">
        <f t="shared" si="12"/>
        <v>0</v>
      </c>
      <c r="I69" s="79">
        <f t="shared" si="12"/>
        <v>78786</v>
      </c>
      <c r="J69" s="79">
        <f t="shared" si="12"/>
        <v>149793</v>
      </c>
      <c r="K69" s="79">
        <f t="shared" si="12"/>
        <v>0</v>
      </c>
      <c r="L69" s="79">
        <f t="shared" si="12"/>
        <v>91147</v>
      </c>
      <c r="M69" s="79">
        <f t="shared" si="12"/>
        <v>0</v>
      </c>
      <c r="N69" s="79">
        <f t="shared" si="12"/>
        <v>91147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240940</v>
      </c>
      <c r="X69" s="79">
        <f t="shared" si="12"/>
        <v>0</v>
      </c>
      <c r="Y69" s="79">
        <f t="shared" si="12"/>
        <v>240940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87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37218972</v>
      </c>
      <c r="D5" s="42">
        <f t="shared" si="0"/>
        <v>0</v>
      </c>
      <c r="E5" s="43">
        <f t="shared" si="0"/>
        <v>100953278</v>
      </c>
      <c r="F5" s="43">
        <f t="shared" si="0"/>
        <v>62206315</v>
      </c>
      <c r="G5" s="43">
        <f t="shared" si="0"/>
        <v>3672288</v>
      </c>
      <c r="H5" s="43">
        <f t="shared" si="0"/>
        <v>5103587</v>
      </c>
      <c r="I5" s="43">
        <f t="shared" si="0"/>
        <v>314444</v>
      </c>
      <c r="J5" s="43">
        <f t="shared" si="0"/>
        <v>9090319</v>
      </c>
      <c r="K5" s="43">
        <f t="shared" si="0"/>
        <v>5581697</v>
      </c>
      <c r="L5" s="43">
        <f t="shared" si="0"/>
        <v>15253508</v>
      </c>
      <c r="M5" s="43">
        <f t="shared" si="0"/>
        <v>9082420</v>
      </c>
      <c r="N5" s="43">
        <f t="shared" si="0"/>
        <v>29917625</v>
      </c>
      <c r="O5" s="43">
        <f t="shared" si="0"/>
        <v>2244403</v>
      </c>
      <c r="P5" s="43">
        <f t="shared" si="0"/>
        <v>3663395</v>
      </c>
      <c r="Q5" s="43">
        <f t="shared" si="0"/>
        <v>2237542</v>
      </c>
      <c r="R5" s="43">
        <f t="shared" si="0"/>
        <v>8145340</v>
      </c>
      <c r="S5" s="43">
        <f t="shared" si="0"/>
        <v>3881812</v>
      </c>
      <c r="T5" s="43">
        <f t="shared" si="0"/>
        <v>2966030</v>
      </c>
      <c r="U5" s="43">
        <f t="shared" si="0"/>
        <v>2966030</v>
      </c>
      <c r="V5" s="43">
        <f t="shared" si="0"/>
        <v>9813872</v>
      </c>
      <c r="W5" s="43">
        <f t="shared" si="0"/>
        <v>56967156</v>
      </c>
      <c r="X5" s="43">
        <f t="shared" si="0"/>
        <v>62206315</v>
      </c>
      <c r="Y5" s="43">
        <f t="shared" si="0"/>
        <v>-5239159</v>
      </c>
      <c r="Z5" s="44">
        <f>+IF(X5&lt;&gt;0,+(Y5/X5)*100,0)</f>
        <v>-8.422230122456217</v>
      </c>
      <c r="AA5" s="45">
        <f>SUM(AA11:AA18)</f>
        <v>62206315</v>
      </c>
    </row>
    <row r="6" spans="1:27" ht="13.5">
      <c r="A6" s="46" t="s">
        <v>32</v>
      </c>
      <c r="B6" s="47"/>
      <c r="C6" s="9">
        <v>4525165</v>
      </c>
      <c r="D6" s="10"/>
      <c r="E6" s="11">
        <v>24380454</v>
      </c>
      <c r="F6" s="11">
        <v>19898532</v>
      </c>
      <c r="G6" s="11"/>
      <c r="H6" s="11">
        <v>1753897</v>
      </c>
      <c r="I6" s="11"/>
      <c r="J6" s="11">
        <v>1753897</v>
      </c>
      <c r="K6" s="11">
        <v>2114808</v>
      </c>
      <c r="L6" s="11">
        <v>6129686</v>
      </c>
      <c r="M6" s="11">
        <v>2750455</v>
      </c>
      <c r="N6" s="11">
        <v>10994949</v>
      </c>
      <c r="O6" s="11">
        <v>1045703</v>
      </c>
      <c r="P6" s="11">
        <v>1106140</v>
      </c>
      <c r="Q6" s="11">
        <v>744780</v>
      </c>
      <c r="R6" s="11">
        <v>2896623</v>
      </c>
      <c r="S6" s="11">
        <v>918695</v>
      </c>
      <c r="T6" s="11">
        <v>2004528</v>
      </c>
      <c r="U6" s="11">
        <v>2004528</v>
      </c>
      <c r="V6" s="11">
        <v>4927751</v>
      </c>
      <c r="W6" s="11">
        <v>20573220</v>
      </c>
      <c r="X6" s="11">
        <v>19898532</v>
      </c>
      <c r="Y6" s="11">
        <v>674688</v>
      </c>
      <c r="Z6" s="2">
        <v>3.39</v>
      </c>
      <c r="AA6" s="15">
        <v>19898532</v>
      </c>
    </row>
    <row r="7" spans="1:27" ht="13.5">
      <c r="A7" s="46" t="s">
        <v>33</v>
      </c>
      <c r="B7" s="47"/>
      <c r="C7" s="9"/>
      <c r="D7" s="10"/>
      <c r="E7" s="11">
        <v>1342000</v>
      </c>
      <c r="F7" s="11">
        <v>1342000</v>
      </c>
      <c r="G7" s="11"/>
      <c r="H7" s="11"/>
      <c r="I7" s="11">
        <v>314444</v>
      </c>
      <c r="J7" s="11">
        <v>314444</v>
      </c>
      <c r="K7" s="11"/>
      <c r="L7" s="11"/>
      <c r="M7" s="11"/>
      <c r="N7" s="11"/>
      <c r="O7" s="11">
        <v>434900</v>
      </c>
      <c r="P7" s="11">
        <v>139500</v>
      </c>
      <c r="Q7" s="11"/>
      <c r="R7" s="11">
        <v>574400</v>
      </c>
      <c r="S7" s="11">
        <v>352068</v>
      </c>
      <c r="T7" s="11"/>
      <c r="U7" s="11"/>
      <c r="V7" s="11">
        <v>352068</v>
      </c>
      <c r="W7" s="11">
        <v>1240912</v>
      </c>
      <c r="X7" s="11">
        <v>1342000</v>
      </c>
      <c r="Y7" s="11">
        <v>-101088</v>
      </c>
      <c r="Z7" s="2">
        <v>-7.53</v>
      </c>
      <c r="AA7" s="15">
        <v>1342000</v>
      </c>
    </row>
    <row r="8" spans="1:27" ht="13.5">
      <c r="A8" s="46" t="s">
        <v>34</v>
      </c>
      <c r="B8" s="47"/>
      <c r="C8" s="9"/>
      <c r="D8" s="10"/>
      <c r="E8" s="11">
        <v>34351546</v>
      </c>
      <c r="F8" s="11">
        <v>32411546</v>
      </c>
      <c r="G8" s="11">
        <v>3662621</v>
      </c>
      <c r="H8" s="11">
        <v>3179484</v>
      </c>
      <c r="I8" s="11"/>
      <c r="J8" s="11">
        <v>6842105</v>
      </c>
      <c r="K8" s="11">
        <v>3384581</v>
      </c>
      <c r="L8" s="11">
        <v>8396725</v>
      </c>
      <c r="M8" s="11">
        <v>2408047</v>
      </c>
      <c r="N8" s="11">
        <v>14189353</v>
      </c>
      <c r="O8" s="11"/>
      <c r="P8" s="11">
        <v>2417755</v>
      </c>
      <c r="Q8" s="11"/>
      <c r="R8" s="11">
        <v>2417755</v>
      </c>
      <c r="S8" s="11">
        <v>1370358</v>
      </c>
      <c r="T8" s="11">
        <v>26119</v>
      </c>
      <c r="U8" s="11">
        <v>26119</v>
      </c>
      <c r="V8" s="11">
        <v>1422596</v>
      </c>
      <c r="W8" s="11">
        <v>24871809</v>
      </c>
      <c r="X8" s="11">
        <v>32411546</v>
      </c>
      <c r="Y8" s="11">
        <v>-7539737</v>
      </c>
      <c r="Z8" s="2">
        <v>-23.26</v>
      </c>
      <c r="AA8" s="15">
        <v>32411546</v>
      </c>
    </row>
    <row r="9" spans="1:27" ht="13.5">
      <c r="A9" s="46" t="s">
        <v>35</v>
      </c>
      <c r="B9" s="47"/>
      <c r="C9" s="9"/>
      <c r="D9" s="10"/>
      <c r="E9" s="11">
        <v>32466128</v>
      </c>
      <c r="F9" s="11">
        <v>500000</v>
      </c>
      <c r="G9" s="11"/>
      <c r="H9" s="11"/>
      <c r="I9" s="11"/>
      <c r="J9" s="11"/>
      <c r="K9" s="11"/>
      <c r="L9" s="11"/>
      <c r="M9" s="11">
        <v>77056</v>
      </c>
      <c r="N9" s="11">
        <v>77056</v>
      </c>
      <c r="O9" s="11"/>
      <c r="P9" s="11"/>
      <c r="Q9" s="11"/>
      <c r="R9" s="11"/>
      <c r="S9" s="11"/>
      <c r="T9" s="11"/>
      <c r="U9" s="11"/>
      <c r="V9" s="11"/>
      <c r="W9" s="11">
        <v>77056</v>
      </c>
      <c r="X9" s="11">
        <v>500000</v>
      </c>
      <c r="Y9" s="11">
        <v>-422944</v>
      </c>
      <c r="Z9" s="2">
        <v>-84.59</v>
      </c>
      <c r="AA9" s="15">
        <v>500000</v>
      </c>
    </row>
    <row r="10" spans="1:27" ht="13.5">
      <c r="A10" s="46" t="s">
        <v>36</v>
      </c>
      <c r="B10" s="47"/>
      <c r="C10" s="9">
        <v>31866955</v>
      </c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36392120</v>
      </c>
      <c r="D11" s="50">
        <f t="shared" si="1"/>
        <v>0</v>
      </c>
      <c r="E11" s="51">
        <f t="shared" si="1"/>
        <v>92540128</v>
      </c>
      <c r="F11" s="51">
        <f t="shared" si="1"/>
        <v>54152078</v>
      </c>
      <c r="G11" s="51">
        <f t="shared" si="1"/>
        <v>3662621</v>
      </c>
      <c r="H11" s="51">
        <f t="shared" si="1"/>
        <v>4933381</v>
      </c>
      <c r="I11" s="51">
        <f t="shared" si="1"/>
        <v>314444</v>
      </c>
      <c r="J11" s="51">
        <f t="shared" si="1"/>
        <v>8910446</v>
      </c>
      <c r="K11" s="51">
        <f t="shared" si="1"/>
        <v>5499389</v>
      </c>
      <c r="L11" s="51">
        <f t="shared" si="1"/>
        <v>14526411</v>
      </c>
      <c r="M11" s="51">
        <f t="shared" si="1"/>
        <v>5235558</v>
      </c>
      <c r="N11" s="51">
        <f t="shared" si="1"/>
        <v>25261358</v>
      </c>
      <c r="O11" s="51">
        <f t="shared" si="1"/>
        <v>1480603</v>
      </c>
      <c r="P11" s="51">
        <f t="shared" si="1"/>
        <v>3663395</v>
      </c>
      <c r="Q11" s="51">
        <f t="shared" si="1"/>
        <v>744780</v>
      </c>
      <c r="R11" s="51">
        <f t="shared" si="1"/>
        <v>5888778</v>
      </c>
      <c r="S11" s="51">
        <f t="shared" si="1"/>
        <v>2641121</v>
      </c>
      <c r="T11" s="51">
        <f t="shared" si="1"/>
        <v>2030647</v>
      </c>
      <c r="U11" s="51">
        <f t="shared" si="1"/>
        <v>2030647</v>
      </c>
      <c r="V11" s="51">
        <f t="shared" si="1"/>
        <v>6702415</v>
      </c>
      <c r="W11" s="51">
        <f t="shared" si="1"/>
        <v>46762997</v>
      </c>
      <c r="X11" s="51">
        <f t="shared" si="1"/>
        <v>54152078</v>
      </c>
      <c r="Y11" s="51">
        <f t="shared" si="1"/>
        <v>-7389081</v>
      </c>
      <c r="Z11" s="52">
        <f>+IF(X11&lt;&gt;0,+(Y11/X11)*100,0)</f>
        <v>-13.645055319945431</v>
      </c>
      <c r="AA11" s="53">
        <f>SUM(AA6:AA10)</f>
        <v>54152078</v>
      </c>
    </row>
    <row r="12" spans="1:27" ht="13.5">
      <c r="A12" s="54" t="s">
        <v>38</v>
      </c>
      <c r="B12" s="35"/>
      <c r="C12" s="9">
        <v>754842</v>
      </c>
      <c r="D12" s="10"/>
      <c r="E12" s="11">
        <v>1131000</v>
      </c>
      <c r="F12" s="11">
        <v>1198056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1198056</v>
      </c>
      <c r="Y12" s="11">
        <v>-1198056</v>
      </c>
      <c r="Z12" s="2">
        <v>-100</v>
      </c>
      <c r="AA12" s="15">
        <v>1198056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72010</v>
      </c>
      <c r="D15" s="10"/>
      <c r="E15" s="11">
        <v>6837150</v>
      </c>
      <c r="F15" s="11">
        <v>6556181</v>
      </c>
      <c r="G15" s="11">
        <v>9667</v>
      </c>
      <c r="H15" s="11">
        <v>170206</v>
      </c>
      <c r="I15" s="11"/>
      <c r="J15" s="11">
        <v>179873</v>
      </c>
      <c r="K15" s="11">
        <v>82308</v>
      </c>
      <c r="L15" s="11">
        <v>727097</v>
      </c>
      <c r="M15" s="11">
        <v>3846862</v>
      </c>
      <c r="N15" s="11">
        <v>4656267</v>
      </c>
      <c r="O15" s="11">
        <v>763800</v>
      </c>
      <c r="P15" s="11"/>
      <c r="Q15" s="11">
        <v>1492762</v>
      </c>
      <c r="R15" s="11">
        <v>2256562</v>
      </c>
      <c r="S15" s="11">
        <v>1240691</v>
      </c>
      <c r="T15" s="11">
        <v>935383</v>
      </c>
      <c r="U15" s="11">
        <v>935383</v>
      </c>
      <c r="V15" s="11">
        <v>3111457</v>
      </c>
      <c r="W15" s="11">
        <v>10204159</v>
      </c>
      <c r="X15" s="11">
        <v>6556181</v>
      </c>
      <c r="Y15" s="11">
        <v>3647978</v>
      </c>
      <c r="Z15" s="2">
        <v>55.64</v>
      </c>
      <c r="AA15" s="15">
        <v>6556181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>
        <v>445000</v>
      </c>
      <c r="F18" s="18">
        <v>300000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300000</v>
      </c>
      <c r="Y18" s="18">
        <v>-300000</v>
      </c>
      <c r="Z18" s="3">
        <v>-100</v>
      </c>
      <c r="AA18" s="23">
        <v>300000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4525165</v>
      </c>
      <c r="D36" s="10">
        <f t="shared" si="4"/>
        <v>0</v>
      </c>
      <c r="E36" s="11">
        <f t="shared" si="4"/>
        <v>24380454</v>
      </c>
      <c r="F36" s="11">
        <f t="shared" si="4"/>
        <v>19898532</v>
      </c>
      <c r="G36" s="11">
        <f t="shared" si="4"/>
        <v>0</v>
      </c>
      <c r="H36" s="11">
        <f t="shared" si="4"/>
        <v>1753897</v>
      </c>
      <c r="I36" s="11">
        <f t="shared" si="4"/>
        <v>0</v>
      </c>
      <c r="J36" s="11">
        <f t="shared" si="4"/>
        <v>1753897</v>
      </c>
      <c r="K36" s="11">
        <f t="shared" si="4"/>
        <v>2114808</v>
      </c>
      <c r="L36" s="11">
        <f t="shared" si="4"/>
        <v>6129686</v>
      </c>
      <c r="M36" s="11">
        <f t="shared" si="4"/>
        <v>2750455</v>
      </c>
      <c r="N36" s="11">
        <f t="shared" si="4"/>
        <v>10994949</v>
      </c>
      <c r="O36" s="11">
        <f t="shared" si="4"/>
        <v>1045703</v>
      </c>
      <c r="P36" s="11">
        <f t="shared" si="4"/>
        <v>1106140</v>
      </c>
      <c r="Q36" s="11">
        <f t="shared" si="4"/>
        <v>744780</v>
      </c>
      <c r="R36" s="11">
        <f t="shared" si="4"/>
        <v>2896623</v>
      </c>
      <c r="S36" s="11">
        <f t="shared" si="4"/>
        <v>918695</v>
      </c>
      <c r="T36" s="11">
        <f t="shared" si="4"/>
        <v>2004528</v>
      </c>
      <c r="U36" s="11">
        <f t="shared" si="4"/>
        <v>2004528</v>
      </c>
      <c r="V36" s="11">
        <f t="shared" si="4"/>
        <v>4927751</v>
      </c>
      <c r="W36" s="11">
        <f t="shared" si="4"/>
        <v>20573220</v>
      </c>
      <c r="X36" s="11">
        <f t="shared" si="4"/>
        <v>19898532</v>
      </c>
      <c r="Y36" s="11">
        <f t="shared" si="4"/>
        <v>674688</v>
      </c>
      <c r="Z36" s="2">
        <f aca="true" t="shared" si="5" ref="Z36:Z49">+IF(X36&lt;&gt;0,+(Y36/X36)*100,0)</f>
        <v>3.3906420835466653</v>
      </c>
      <c r="AA36" s="15">
        <f>AA6+AA21</f>
        <v>19898532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1342000</v>
      </c>
      <c r="F37" s="11">
        <f t="shared" si="4"/>
        <v>1342000</v>
      </c>
      <c r="G37" s="11">
        <f t="shared" si="4"/>
        <v>0</v>
      </c>
      <c r="H37" s="11">
        <f t="shared" si="4"/>
        <v>0</v>
      </c>
      <c r="I37" s="11">
        <f t="shared" si="4"/>
        <v>314444</v>
      </c>
      <c r="J37" s="11">
        <f t="shared" si="4"/>
        <v>314444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434900</v>
      </c>
      <c r="P37" s="11">
        <f t="shared" si="4"/>
        <v>139500</v>
      </c>
      <c r="Q37" s="11">
        <f t="shared" si="4"/>
        <v>0</v>
      </c>
      <c r="R37" s="11">
        <f t="shared" si="4"/>
        <v>574400</v>
      </c>
      <c r="S37" s="11">
        <f t="shared" si="4"/>
        <v>352068</v>
      </c>
      <c r="T37" s="11">
        <f t="shared" si="4"/>
        <v>0</v>
      </c>
      <c r="U37" s="11">
        <f t="shared" si="4"/>
        <v>0</v>
      </c>
      <c r="V37" s="11">
        <f t="shared" si="4"/>
        <v>352068</v>
      </c>
      <c r="W37" s="11">
        <f t="shared" si="4"/>
        <v>1240912</v>
      </c>
      <c r="X37" s="11">
        <f t="shared" si="4"/>
        <v>1342000</v>
      </c>
      <c r="Y37" s="11">
        <f t="shared" si="4"/>
        <v>-101088</v>
      </c>
      <c r="Z37" s="2">
        <f t="shared" si="5"/>
        <v>-7.532637853949329</v>
      </c>
      <c r="AA37" s="15">
        <f>AA7+AA22</f>
        <v>1342000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34351546</v>
      </c>
      <c r="F38" s="11">
        <f t="shared" si="4"/>
        <v>32411546</v>
      </c>
      <c r="G38" s="11">
        <f t="shared" si="4"/>
        <v>3662621</v>
      </c>
      <c r="H38" s="11">
        <f t="shared" si="4"/>
        <v>3179484</v>
      </c>
      <c r="I38" s="11">
        <f t="shared" si="4"/>
        <v>0</v>
      </c>
      <c r="J38" s="11">
        <f t="shared" si="4"/>
        <v>6842105</v>
      </c>
      <c r="K38" s="11">
        <f t="shared" si="4"/>
        <v>3384581</v>
      </c>
      <c r="L38" s="11">
        <f t="shared" si="4"/>
        <v>8396725</v>
      </c>
      <c r="M38" s="11">
        <f t="shared" si="4"/>
        <v>2408047</v>
      </c>
      <c r="N38" s="11">
        <f t="shared" si="4"/>
        <v>14189353</v>
      </c>
      <c r="O38" s="11">
        <f t="shared" si="4"/>
        <v>0</v>
      </c>
      <c r="P38" s="11">
        <f t="shared" si="4"/>
        <v>2417755</v>
      </c>
      <c r="Q38" s="11">
        <f t="shared" si="4"/>
        <v>0</v>
      </c>
      <c r="R38" s="11">
        <f t="shared" si="4"/>
        <v>2417755</v>
      </c>
      <c r="S38" s="11">
        <f t="shared" si="4"/>
        <v>1370358</v>
      </c>
      <c r="T38" s="11">
        <f t="shared" si="4"/>
        <v>26119</v>
      </c>
      <c r="U38" s="11">
        <f t="shared" si="4"/>
        <v>26119</v>
      </c>
      <c r="V38" s="11">
        <f t="shared" si="4"/>
        <v>1422596</v>
      </c>
      <c r="W38" s="11">
        <f t="shared" si="4"/>
        <v>24871809</v>
      </c>
      <c r="X38" s="11">
        <f t="shared" si="4"/>
        <v>32411546</v>
      </c>
      <c r="Y38" s="11">
        <f t="shared" si="4"/>
        <v>-7539737</v>
      </c>
      <c r="Z38" s="2">
        <f t="shared" si="5"/>
        <v>-23.262503430104815</v>
      </c>
      <c r="AA38" s="15">
        <f>AA8+AA23</f>
        <v>32411546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32466128</v>
      </c>
      <c r="F39" s="11">
        <f t="shared" si="4"/>
        <v>500000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77056</v>
      </c>
      <c r="N39" s="11">
        <f t="shared" si="4"/>
        <v>77056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77056</v>
      </c>
      <c r="X39" s="11">
        <f t="shared" si="4"/>
        <v>500000</v>
      </c>
      <c r="Y39" s="11">
        <f t="shared" si="4"/>
        <v>-422944</v>
      </c>
      <c r="Z39" s="2">
        <f t="shared" si="5"/>
        <v>-84.58879999999999</v>
      </c>
      <c r="AA39" s="15">
        <f>AA9+AA24</f>
        <v>500000</v>
      </c>
    </row>
    <row r="40" spans="1:27" ht="13.5">
      <c r="A40" s="46" t="s">
        <v>36</v>
      </c>
      <c r="B40" s="47"/>
      <c r="C40" s="9">
        <f t="shared" si="4"/>
        <v>31866955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36392120</v>
      </c>
      <c r="D41" s="50">
        <f t="shared" si="6"/>
        <v>0</v>
      </c>
      <c r="E41" s="51">
        <f t="shared" si="6"/>
        <v>92540128</v>
      </c>
      <c r="F41" s="51">
        <f t="shared" si="6"/>
        <v>54152078</v>
      </c>
      <c r="G41" s="51">
        <f t="shared" si="6"/>
        <v>3662621</v>
      </c>
      <c r="H41" s="51">
        <f t="shared" si="6"/>
        <v>4933381</v>
      </c>
      <c r="I41" s="51">
        <f t="shared" si="6"/>
        <v>314444</v>
      </c>
      <c r="J41" s="51">
        <f t="shared" si="6"/>
        <v>8910446</v>
      </c>
      <c r="K41" s="51">
        <f t="shared" si="6"/>
        <v>5499389</v>
      </c>
      <c r="L41" s="51">
        <f t="shared" si="6"/>
        <v>14526411</v>
      </c>
      <c r="M41" s="51">
        <f t="shared" si="6"/>
        <v>5235558</v>
      </c>
      <c r="N41" s="51">
        <f t="shared" si="6"/>
        <v>25261358</v>
      </c>
      <c r="O41" s="51">
        <f t="shared" si="6"/>
        <v>1480603</v>
      </c>
      <c r="P41" s="51">
        <f t="shared" si="6"/>
        <v>3663395</v>
      </c>
      <c r="Q41" s="51">
        <f t="shared" si="6"/>
        <v>744780</v>
      </c>
      <c r="R41" s="51">
        <f t="shared" si="6"/>
        <v>5888778</v>
      </c>
      <c r="S41" s="51">
        <f t="shared" si="6"/>
        <v>2641121</v>
      </c>
      <c r="T41" s="51">
        <f t="shared" si="6"/>
        <v>2030647</v>
      </c>
      <c r="U41" s="51">
        <f t="shared" si="6"/>
        <v>2030647</v>
      </c>
      <c r="V41" s="51">
        <f t="shared" si="6"/>
        <v>6702415</v>
      </c>
      <c r="W41" s="51">
        <f t="shared" si="6"/>
        <v>46762997</v>
      </c>
      <c r="X41" s="51">
        <f t="shared" si="6"/>
        <v>54152078</v>
      </c>
      <c r="Y41" s="51">
        <f t="shared" si="6"/>
        <v>-7389081</v>
      </c>
      <c r="Z41" s="52">
        <f t="shared" si="5"/>
        <v>-13.645055319945431</v>
      </c>
      <c r="AA41" s="53">
        <f>SUM(AA36:AA40)</f>
        <v>54152078</v>
      </c>
    </row>
    <row r="42" spans="1:27" ht="13.5">
      <c r="A42" s="54" t="s">
        <v>38</v>
      </c>
      <c r="B42" s="35"/>
      <c r="C42" s="65">
        <f aca="true" t="shared" si="7" ref="C42:Y48">C12+C27</f>
        <v>754842</v>
      </c>
      <c r="D42" s="66">
        <f t="shared" si="7"/>
        <v>0</v>
      </c>
      <c r="E42" s="67">
        <f t="shared" si="7"/>
        <v>1131000</v>
      </c>
      <c r="F42" s="67">
        <f t="shared" si="7"/>
        <v>1198056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1198056</v>
      </c>
      <c r="Y42" s="67">
        <f t="shared" si="7"/>
        <v>-1198056</v>
      </c>
      <c r="Z42" s="69">
        <f t="shared" si="5"/>
        <v>-100</v>
      </c>
      <c r="AA42" s="68">
        <f aca="true" t="shared" si="8" ref="AA42:AA48">AA12+AA27</f>
        <v>1198056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72010</v>
      </c>
      <c r="D45" s="66">
        <f t="shared" si="7"/>
        <v>0</v>
      </c>
      <c r="E45" s="67">
        <f t="shared" si="7"/>
        <v>6837150</v>
      </c>
      <c r="F45" s="67">
        <f t="shared" si="7"/>
        <v>6556181</v>
      </c>
      <c r="G45" s="67">
        <f t="shared" si="7"/>
        <v>9667</v>
      </c>
      <c r="H45" s="67">
        <f t="shared" si="7"/>
        <v>170206</v>
      </c>
      <c r="I45" s="67">
        <f t="shared" si="7"/>
        <v>0</v>
      </c>
      <c r="J45" s="67">
        <f t="shared" si="7"/>
        <v>179873</v>
      </c>
      <c r="K45" s="67">
        <f t="shared" si="7"/>
        <v>82308</v>
      </c>
      <c r="L45" s="67">
        <f t="shared" si="7"/>
        <v>727097</v>
      </c>
      <c r="M45" s="67">
        <f t="shared" si="7"/>
        <v>3846862</v>
      </c>
      <c r="N45" s="67">
        <f t="shared" si="7"/>
        <v>4656267</v>
      </c>
      <c r="O45" s="67">
        <f t="shared" si="7"/>
        <v>763800</v>
      </c>
      <c r="P45" s="67">
        <f t="shared" si="7"/>
        <v>0</v>
      </c>
      <c r="Q45" s="67">
        <f t="shared" si="7"/>
        <v>1492762</v>
      </c>
      <c r="R45" s="67">
        <f t="shared" si="7"/>
        <v>2256562</v>
      </c>
      <c r="S45" s="67">
        <f t="shared" si="7"/>
        <v>1240691</v>
      </c>
      <c r="T45" s="67">
        <f t="shared" si="7"/>
        <v>935383</v>
      </c>
      <c r="U45" s="67">
        <f t="shared" si="7"/>
        <v>935383</v>
      </c>
      <c r="V45" s="67">
        <f t="shared" si="7"/>
        <v>3111457</v>
      </c>
      <c r="W45" s="67">
        <f t="shared" si="7"/>
        <v>10204159</v>
      </c>
      <c r="X45" s="67">
        <f t="shared" si="7"/>
        <v>6556181</v>
      </c>
      <c r="Y45" s="67">
        <f t="shared" si="7"/>
        <v>3647978</v>
      </c>
      <c r="Z45" s="69">
        <f t="shared" si="5"/>
        <v>55.64181342766468</v>
      </c>
      <c r="AA45" s="68">
        <f t="shared" si="8"/>
        <v>6556181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445000</v>
      </c>
      <c r="F48" s="67">
        <f t="shared" si="7"/>
        <v>300000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300000</v>
      </c>
      <c r="Y48" s="67">
        <f t="shared" si="7"/>
        <v>-300000</v>
      </c>
      <c r="Z48" s="69">
        <f t="shared" si="5"/>
        <v>-100</v>
      </c>
      <c r="AA48" s="68">
        <f t="shared" si="8"/>
        <v>300000</v>
      </c>
    </row>
    <row r="49" spans="1:27" ht="13.5">
      <c r="A49" s="75" t="s">
        <v>49</v>
      </c>
      <c r="B49" s="76"/>
      <c r="C49" s="77">
        <f aca="true" t="shared" si="9" ref="C49:Y49">SUM(C41:C48)</f>
        <v>37218972</v>
      </c>
      <c r="D49" s="78">
        <f t="shared" si="9"/>
        <v>0</v>
      </c>
      <c r="E49" s="79">
        <f t="shared" si="9"/>
        <v>100953278</v>
      </c>
      <c r="F49" s="79">
        <f t="shared" si="9"/>
        <v>62206315</v>
      </c>
      <c r="G49" s="79">
        <f t="shared" si="9"/>
        <v>3672288</v>
      </c>
      <c r="H49" s="79">
        <f t="shared" si="9"/>
        <v>5103587</v>
      </c>
      <c r="I49" s="79">
        <f t="shared" si="9"/>
        <v>314444</v>
      </c>
      <c r="J49" s="79">
        <f t="shared" si="9"/>
        <v>9090319</v>
      </c>
      <c r="K49" s="79">
        <f t="shared" si="9"/>
        <v>5581697</v>
      </c>
      <c r="L49" s="79">
        <f t="shared" si="9"/>
        <v>15253508</v>
      </c>
      <c r="M49" s="79">
        <f t="shared" si="9"/>
        <v>9082420</v>
      </c>
      <c r="N49" s="79">
        <f t="shared" si="9"/>
        <v>29917625</v>
      </c>
      <c r="O49" s="79">
        <f t="shared" si="9"/>
        <v>2244403</v>
      </c>
      <c r="P49" s="79">
        <f t="shared" si="9"/>
        <v>3663395</v>
      </c>
      <c r="Q49" s="79">
        <f t="shared" si="9"/>
        <v>2237542</v>
      </c>
      <c r="R49" s="79">
        <f t="shared" si="9"/>
        <v>8145340</v>
      </c>
      <c r="S49" s="79">
        <f t="shared" si="9"/>
        <v>3881812</v>
      </c>
      <c r="T49" s="79">
        <f t="shared" si="9"/>
        <v>2966030</v>
      </c>
      <c r="U49" s="79">
        <f t="shared" si="9"/>
        <v>2966030</v>
      </c>
      <c r="V49" s="79">
        <f t="shared" si="9"/>
        <v>9813872</v>
      </c>
      <c r="W49" s="79">
        <f t="shared" si="9"/>
        <v>56967156</v>
      </c>
      <c r="X49" s="79">
        <f t="shared" si="9"/>
        <v>62206315</v>
      </c>
      <c r="Y49" s="79">
        <f t="shared" si="9"/>
        <v>-5239159</v>
      </c>
      <c r="Z49" s="80">
        <f t="shared" si="5"/>
        <v>-8.422230122456217</v>
      </c>
      <c r="AA49" s="81">
        <f>SUM(AA41:AA48)</f>
        <v>62206315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6937397</v>
      </c>
      <c r="F51" s="67">
        <f t="shared" si="10"/>
        <v>8776963</v>
      </c>
      <c r="G51" s="67">
        <f t="shared" si="10"/>
        <v>303579</v>
      </c>
      <c r="H51" s="67">
        <f t="shared" si="10"/>
        <v>632892</v>
      </c>
      <c r="I51" s="67">
        <f t="shared" si="10"/>
        <v>346537</v>
      </c>
      <c r="J51" s="67">
        <f t="shared" si="10"/>
        <v>1283008</v>
      </c>
      <c r="K51" s="67">
        <f t="shared" si="10"/>
        <v>771696</v>
      </c>
      <c r="L51" s="67">
        <f t="shared" si="10"/>
        <v>917712</v>
      </c>
      <c r="M51" s="67">
        <f t="shared" si="10"/>
        <v>739483</v>
      </c>
      <c r="N51" s="67">
        <f t="shared" si="10"/>
        <v>2428891</v>
      </c>
      <c r="O51" s="67">
        <f t="shared" si="10"/>
        <v>499559</v>
      </c>
      <c r="P51" s="67">
        <f t="shared" si="10"/>
        <v>251345</v>
      </c>
      <c r="Q51" s="67">
        <f t="shared" si="10"/>
        <v>302730</v>
      </c>
      <c r="R51" s="67">
        <f t="shared" si="10"/>
        <v>1053634</v>
      </c>
      <c r="S51" s="67">
        <f t="shared" si="10"/>
        <v>484808</v>
      </c>
      <c r="T51" s="67">
        <f t="shared" si="10"/>
        <v>165589</v>
      </c>
      <c r="U51" s="67">
        <f t="shared" si="10"/>
        <v>165589</v>
      </c>
      <c r="V51" s="67">
        <f t="shared" si="10"/>
        <v>815986</v>
      </c>
      <c r="W51" s="67">
        <f t="shared" si="10"/>
        <v>5581519</v>
      </c>
      <c r="X51" s="67">
        <f t="shared" si="10"/>
        <v>8776963</v>
      </c>
      <c r="Y51" s="67">
        <f t="shared" si="10"/>
        <v>-3195444</v>
      </c>
      <c r="Z51" s="69">
        <f>+IF(X51&lt;&gt;0,+(Y51/X51)*100,0)</f>
        <v>-36.40717182013869</v>
      </c>
      <c r="AA51" s="68">
        <f>SUM(AA57:AA61)</f>
        <v>8776963</v>
      </c>
    </row>
    <row r="52" spans="1:27" ht="13.5">
      <c r="A52" s="84" t="s">
        <v>32</v>
      </c>
      <c r="B52" s="47"/>
      <c r="C52" s="9"/>
      <c r="D52" s="10"/>
      <c r="E52" s="11">
        <v>878057</v>
      </c>
      <c r="F52" s="11">
        <v>1064403</v>
      </c>
      <c r="G52" s="11"/>
      <c r="H52" s="11">
        <v>199997</v>
      </c>
      <c r="I52" s="11"/>
      <c r="J52" s="11">
        <v>199997</v>
      </c>
      <c r="K52" s="11">
        <v>31705</v>
      </c>
      <c r="L52" s="11">
        <v>196226</v>
      </c>
      <c r="M52" s="11">
        <v>67296</v>
      </c>
      <c r="N52" s="11">
        <v>295227</v>
      </c>
      <c r="O52" s="11">
        <v>291616</v>
      </c>
      <c r="P52" s="11">
        <v>51000</v>
      </c>
      <c r="Q52" s="11"/>
      <c r="R52" s="11">
        <v>342616</v>
      </c>
      <c r="S52" s="11"/>
      <c r="T52" s="11"/>
      <c r="U52" s="11"/>
      <c r="V52" s="11"/>
      <c r="W52" s="11">
        <v>837840</v>
      </c>
      <c r="X52" s="11">
        <v>1064403</v>
      </c>
      <c r="Y52" s="11">
        <v>-226563</v>
      </c>
      <c r="Z52" s="2">
        <v>-21.29</v>
      </c>
      <c r="AA52" s="15">
        <v>1064403</v>
      </c>
    </row>
    <row r="53" spans="1:27" ht="13.5">
      <c r="A53" s="84" t="s">
        <v>33</v>
      </c>
      <c r="B53" s="47"/>
      <c r="C53" s="9"/>
      <c r="D53" s="10"/>
      <c r="E53" s="11">
        <v>1021916</v>
      </c>
      <c r="F53" s="11">
        <v>1294073</v>
      </c>
      <c r="G53" s="11">
        <v>34933</v>
      </c>
      <c r="H53" s="11">
        <v>124564</v>
      </c>
      <c r="I53" s="11">
        <v>24462</v>
      </c>
      <c r="J53" s="11">
        <v>183959</v>
      </c>
      <c r="K53" s="11">
        <v>119668</v>
      </c>
      <c r="L53" s="11">
        <v>132618</v>
      </c>
      <c r="M53" s="11">
        <v>175256</v>
      </c>
      <c r="N53" s="11">
        <v>427542</v>
      </c>
      <c r="O53" s="11">
        <v>71795</v>
      </c>
      <c r="P53" s="11">
        <v>29675</v>
      </c>
      <c r="Q53" s="11">
        <v>44355</v>
      </c>
      <c r="R53" s="11">
        <v>145825</v>
      </c>
      <c r="S53" s="11">
        <v>40157</v>
      </c>
      <c r="T53" s="11">
        <v>24225</v>
      </c>
      <c r="U53" s="11">
        <v>24225</v>
      </c>
      <c r="V53" s="11">
        <v>88607</v>
      </c>
      <c r="W53" s="11">
        <v>845933</v>
      </c>
      <c r="X53" s="11">
        <v>1294073</v>
      </c>
      <c r="Y53" s="11">
        <v>-448140</v>
      </c>
      <c r="Z53" s="2">
        <v>-34.63</v>
      </c>
      <c r="AA53" s="15">
        <v>1294073</v>
      </c>
    </row>
    <row r="54" spans="1:27" ht="13.5">
      <c r="A54" s="84" t="s">
        <v>34</v>
      </c>
      <c r="B54" s="47"/>
      <c r="C54" s="9"/>
      <c r="D54" s="10"/>
      <c r="E54" s="11">
        <v>447772</v>
      </c>
      <c r="F54" s="11">
        <v>789772</v>
      </c>
      <c r="G54" s="11">
        <v>30562</v>
      </c>
      <c r="H54" s="11">
        <v>51652</v>
      </c>
      <c r="I54" s="11">
        <v>157764</v>
      </c>
      <c r="J54" s="11">
        <v>239978</v>
      </c>
      <c r="K54" s="11">
        <v>168185</v>
      </c>
      <c r="L54" s="11">
        <v>179232</v>
      </c>
      <c r="M54" s="11">
        <v>42376</v>
      </c>
      <c r="N54" s="11">
        <v>389793</v>
      </c>
      <c r="O54" s="11">
        <v>38068</v>
      </c>
      <c r="P54" s="11">
        <v>17646</v>
      </c>
      <c r="Q54" s="11">
        <v>54991</v>
      </c>
      <c r="R54" s="11">
        <v>110705</v>
      </c>
      <c r="S54" s="11">
        <v>32523</v>
      </c>
      <c r="T54" s="11">
        <v>37714</v>
      </c>
      <c r="U54" s="11">
        <v>37714</v>
      </c>
      <c r="V54" s="11">
        <v>107951</v>
      </c>
      <c r="W54" s="11">
        <v>848427</v>
      </c>
      <c r="X54" s="11">
        <v>789772</v>
      </c>
      <c r="Y54" s="11">
        <v>58655</v>
      </c>
      <c r="Z54" s="2">
        <v>7.43</v>
      </c>
      <c r="AA54" s="15">
        <v>789772</v>
      </c>
    </row>
    <row r="55" spans="1:27" ht="13.5">
      <c r="A55" s="84" t="s">
        <v>35</v>
      </c>
      <c r="B55" s="47"/>
      <c r="C55" s="9"/>
      <c r="D55" s="10"/>
      <c r="E55" s="11">
        <v>63867</v>
      </c>
      <c r="F55" s="11">
        <v>180803</v>
      </c>
      <c r="G55" s="11">
        <v>57855</v>
      </c>
      <c r="H55" s="11"/>
      <c r="I55" s="11">
        <v>29300</v>
      </c>
      <c r="J55" s="11">
        <v>87155</v>
      </c>
      <c r="K55" s="11">
        <v>28768</v>
      </c>
      <c r="L55" s="11">
        <v>29116</v>
      </c>
      <c r="M55" s="11"/>
      <c r="N55" s="11">
        <v>57884</v>
      </c>
      <c r="O55" s="11">
        <v>699</v>
      </c>
      <c r="P55" s="11">
        <v>50304</v>
      </c>
      <c r="Q55" s="11">
        <v>40926</v>
      </c>
      <c r="R55" s="11">
        <v>91929</v>
      </c>
      <c r="S55" s="11"/>
      <c r="T55" s="11"/>
      <c r="U55" s="11"/>
      <c r="V55" s="11"/>
      <c r="W55" s="11">
        <v>236968</v>
      </c>
      <c r="X55" s="11">
        <v>180803</v>
      </c>
      <c r="Y55" s="11">
        <v>56165</v>
      </c>
      <c r="Z55" s="2">
        <v>31.06</v>
      </c>
      <c r="AA55" s="15">
        <v>180803</v>
      </c>
    </row>
    <row r="56" spans="1:27" ht="13.5">
      <c r="A56" s="84" t="s">
        <v>36</v>
      </c>
      <c r="B56" s="47"/>
      <c r="C56" s="9"/>
      <c r="D56" s="10"/>
      <c r="E56" s="11">
        <v>157415</v>
      </c>
      <c r="F56" s="11">
        <v>166415</v>
      </c>
      <c r="G56" s="11"/>
      <c r="H56" s="11">
        <v>28666</v>
      </c>
      <c r="I56" s="11"/>
      <c r="J56" s="11">
        <v>28666</v>
      </c>
      <c r="K56" s="11"/>
      <c r="L56" s="11"/>
      <c r="M56" s="11"/>
      <c r="N56" s="11"/>
      <c r="O56" s="11"/>
      <c r="P56" s="11">
        <v>25000</v>
      </c>
      <c r="Q56" s="11">
        <v>2127</v>
      </c>
      <c r="R56" s="11">
        <v>27127</v>
      </c>
      <c r="S56" s="11">
        <v>41730</v>
      </c>
      <c r="T56" s="11"/>
      <c r="U56" s="11"/>
      <c r="V56" s="11">
        <v>41730</v>
      </c>
      <c r="W56" s="11">
        <v>97523</v>
      </c>
      <c r="X56" s="11">
        <v>166415</v>
      </c>
      <c r="Y56" s="11">
        <v>-68892</v>
      </c>
      <c r="Z56" s="2">
        <v>-41.4</v>
      </c>
      <c r="AA56" s="15">
        <v>166415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2569027</v>
      </c>
      <c r="F57" s="51">
        <f t="shared" si="11"/>
        <v>3495466</v>
      </c>
      <c r="G57" s="51">
        <f t="shared" si="11"/>
        <v>123350</v>
      </c>
      <c r="H57" s="51">
        <f t="shared" si="11"/>
        <v>404879</v>
      </c>
      <c r="I57" s="51">
        <f t="shared" si="11"/>
        <v>211526</v>
      </c>
      <c r="J57" s="51">
        <f t="shared" si="11"/>
        <v>739755</v>
      </c>
      <c r="K57" s="51">
        <f t="shared" si="11"/>
        <v>348326</v>
      </c>
      <c r="L57" s="51">
        <f t="shared" si="11"/>
        <v>537192</v>
      </c>
      <c r="M57" s="51">
        <f t="shared" si="11"/>
        <v>284928</v>
      </c>
      <c r="N57" s="51">
        <f t="shared" si="11"/>
        <v>1170446</v>
      </c>
      <c r="O57" s="51">
        <f t="shared" si="11"/>
        <v>402178</v>
      </c>
      <c r="P57" s="51">
        <f t="shared" si="11"/>
        <v>173625</v>
      </c>
      <c r="Q57" s="51">
        <f t="shared" si="11"/>
        <v>142399</v>
      </c>
      <c r="R57" s="51">
        <f t="shared" si="11"/>
        <v>718202</v>
      </c>
      <c r="S57" s="51">
        <f t="shared" si="11"/>
        <v>114410</v>
      </c>
      <c r="T57" s="51">
        <f t="shared" si="11"/>
        <v>61939</v>
      </c>
      <c r="U57" s="51">
        <f t="shared" si="11"/>
        <v>61939</v>
      </c>
      <c r="V57" s="51">
        <f t="shared" si="11"/>
        <v>238288</v>
      </c>
      <c r="W57" s="51">
        <f t="shared" si="11"/>
        <v>2866691</v>
      </c>
      <c r="X57" s="51">
        <f t="shared" si="11"/>
        <v>3495466</v>
      </c>
      <c r="Y57" s="51">
        <f t="shared" si="11"/>
        <v>-628775</v>
      </c>
      <c r="Z57" s="52">
        <f>+IF(X57&lt;&gt;0,+(Y57/X57)*100,0)</f>
        <v>-17.988302561089135</v>
      </c>
      <c r="AA57" s="53">
        <f>SUM(AA52:AA56)</f>
        <v>3495466</v>
      </c>
    </row>
    <row r="58" spans="1:27" ht="13.5">
      <c r="A58" s="86" t="s">
        <v>38</v>
      </c>
      <c r="B58" s="35"/>
      <c r="C58" s="9"/>
      <c r="D58" s="10"/>
      <c r="E58" s="11">
        <v>573681</v>
      </c>
      <c r="F58" s="11">
        <v>777193</v>
      </c>
      <c r="G58" s="11">
        <v>38150</v>
      </c>
      <c r="H58" s="11"/>
      <c r="I58" s="11"/>
      <c r="J58" s="11">
        <v>38150</v>
      </c>
      <c r="K58" s="11">
        <v>23042</v>
      </c>
      <c r="L58" s="11">
        <v>3442</v>
      </c>
      <c r="M58" s="11"/>
      <c r="N58" s="11">
        <v>26484</v>
      </c>
      <c r="O58" s="11">
        <v>2112</v>
      </c>
      <c r="P58" s="11"/>
      <c r="Q58" s="11">
        <v>17662</v>
      </c>
      <c r="R58" s="11">
        <v>19774</v>
      </c>
      <c r="S58" s="11"/>
      <c r="T58" s="11">
        <v>14357</v>
      </c>
      <c r="U58" s="11">
        <v>14357</v>
      </c>
      <c r="V58" s="11">
        <v>28714</v>
      </c>
      <c r="W58" s="11">
        <v>113122</v>
      </c>
      <c r="X58" s="11">
        <v>777193</v>
      </c>
      <c r="Y58" s="11">
        <v>-664071</v>
      </c>
      <c r="Z58" s="2">
        <v>-85.44</v>
      </c>
      <c r="AA58" s="15">
        <v>777193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3794689</v>
      </c>
      <c r="F61" s="11">
        <v>4504304</v>
      </c>
      <c r="G61" s="11">
        <v>142079</v>
      </c>
      <c r="H61" s="11">
        <v>228013</v>
      </c>
      <c r="I61" s="11">
        <v>135011</v>
      </c>
      <c r="J61" s="11">
        <v>505103</v>
      </c>
      <c r="K61" s="11">
        <v>400328</v>
      </c>
      <c r="L61" s="11">
        <v>377078</v>
      </c>
      <c r="M61" s="11">
        <v>454555</v>
      </c>
      <c r="N61" s="11">
        <v>1231961</v>
      </c>
      <c r="O61" s="11">
        <v>95269</v>
      </c>
      <c r="P61" s="11">
        <v>77720</v>
      </c>
      <c r="Q61" s="11">
        <v>142669</v>
      </c>
      <c r="R61" s="11">
        <v>315658</v>
      </c>
      <c r="S61" s="11">
        <v>370398</v>
      </c>
      <c r="T61" s="11">
        <v>89293</v>
      </c>
      <c r="U61" s="11">
        <v>89293</v>
      </c>
      <c r="V61" s="11">
        <v>548984</v>
      </c>
      <c r="W61" s="11">
        <v>2601706</v>
      </c>
      <c r="X61" s="11">
        <v>4504304</v>
      </c>
      <c r="Y61" s="11">
        <v>-1902598</v>
      </c>
      <c r="Z61" s="2">
        <v>-42.24</v>
      </c>
      <c r="AA61" s="15">
        <v>4504304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6804975</v>
      </c>
      <c r="F66" s="14"/>
      <c r="G66" s="14">
        <v>303659</v>
      </c>
      <c r="H66" s="14">
        <v>632892</v>
      </c>
      <c r="I66" s="14"/>
      <c r="J66" s="14">
        <v>936551</v>
      </c>
      <c r="K66" s="14">
        <v>771695</v>
      </c>
      <c r="L66" s="14">
        <v>917713</v>
      </c>
      <c r="M66" s="14">
        <v>739483</v>
      </c>
      <c r="N66" s="14">
        <v>2428891</v>
      </c>
      <c r="O66" s="14">
        <v>499560</v>
      </c>
      <c r="P66" s="14">
        <v>251345</v>
      </c>
      <c r="Q66" s="14">
        <v>302729</v>
      </c>
      <c r="R66" s="14">
        <v>1053634</v>
      </c>
      <c r="S66" s="14">
        <v>484809</v>
      </c>
      <c r="T66" s="14">
        <v>165587</v>
      </c>
      <c r="U66" s="14">
        <v>165587</v>
      </c>
      <c r="V66" s="14">
        <v>815983</v>
      </c>
      <c r="W66" s="14">
        <v>5235059</v>
      </c>
      <c r="X66" s="14"/>
      <c r="Y66" s="14">
        <v>5235059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6804975</v>
      </c>
      <c r="F69" s="79">
        <f t="shared" si="12"/>
        <v>0</v>
      </c>
      <c r="G69" s="79">
        <f t="shared" si="12"/>
        <v>303659</v>
      </c>
      <c r="H69" s="79">
        <f t="shared" si="12"/>
        <v>632892</v>
      </c>
      <c r="I69" s="79">
        <f t="shared" si="12"/>
        <v>0</v>
      </c>
      <c r="J69" s="79">
        <f t="shared" si="12"/>
        <v>936551</v>
      </c>
      <c r="K69" s="79">
        <f t="shared" si="12"/>
        <v>771695</v>
      </c>
      <c r="L69" s="79">
        <f t="shared" si="12"/>
        <v>917713</v>
      </c>
      <c r="M69" s="79">
        <f t="shared" si="12"/>
        <v>739483</v>
      </c>
      <c r="N69" s="79">
        <f t="shared" si="12"/>
        <v>2428891</v>
      </c>
      <c r="O69" s="79">
        <f t="shared" si="12"/>
        <v>499560</v>
      </c>
      <c r="P69" s="79">
        <f t="shared" si="12"/>
        <v>251345</v>
      </c>
      <c r="Q69" s="79">
        <f t="shared" si="12"/>
        <v>302729</v>
      </c>
      <c r="R69" s="79">
        <f t="shared" si="12"/>
        <v>1053634</v>
      </c>
      <c r="S69" s="79">
        <f t="shared" si="12"/>
        <v>484809</v>
      </c>
      <c r="T69" s="79">
        <f t="shared" si="12"/>
        <v>165587</v>
      </c>
      <c r="U69" s="79">
        <f t="shared" si="12"/>
        <v>165587</v>
      </c>
      <c r="V69" s="79">
        <f t="shared" si="12"/>
        <v>815983</v>
      </c>
      <c r="W69" s="79">
        <f t="shared" si="12"/>
        <v>5235059</v>
      </c>
      <c r="X69" s="79">
        <f t="shared" si="12"/>
        <v>0</v>
      </c>
      <c r="Y69" s="79">
        <f t="shared" si="12"/>
        <v>5235059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88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1264045</v>
      </c>
      <c r="D5" s="42">
        <f t="shared" si="0"/>
        <v>0</v>
      </c>
      <c r="E5" s="43">
        <f t="shared" si="0"/>
        <v>3654360</v>
      </c>
      <c r="F5" s="43">
        <f t="shared" si="0"/>
        <v>1622160</v>
      </c>
      <c r="G5" s="43">
        <f t="shared" si="0"/>
        <v>0</v>
      </c>
      <c r="H5" s="43">
        <f t="shared" si="0"/>
        <v>11921</v>
      </c>
      <c r="I5" s="43">
        <f t="shared" si="0"/>
        <v>25740</v>
      </c>
      <c r="J5" s="43">
        <f t="shared" si="0"/>
        <v>37661</v>
      </c>
      <c r="K5" s="43">
        <f t="shared" si="0"/>
        <v>0</v>
      </c>
      <c r="L5" s="43">
        <f t="shared" si="0"/>
        <v>0</v>
      </c>
      <c r="M5" s="43">
        <f t="shared" si="0"/>
        <v>0</v>
      </c>
      <c r="N5" s="43">
        <f t="shared" si="0"/>
        <v>0</v>
      </c>
      <c r="O5" s="43">
        <f t="shared" si="0"/>
        <v>31320</v>
      </c>
      <c r="P5" s="43">
        <f t="shared" si="0"/>
        <v>70794</v>
      </c>
      <c r="Q5" s="43">
        <f t="shared" si="0"/>
        <v>111315</v>
      </c>
      <c r="R5" s="43">
        <f t="shared" si="0"/>
        <v>213429</v>
      </c>
      <c r="S5" s="43">
        <f t="shared" si="0"/>
        <v>139868</v>
      </c>
      <c r="T5" s="43">
        <f t="shared" si="0"/>
        <v>109421</v>
      </c>
      <c r="U5" s="43">
        <f t="shared" si="0"/>
        <v>5382</v>
      </c>
      <c r="V5" s="43">
        <f t="shared" si="0"/>
        <v>254671</v>
      </c>
      <c r="W5" s="43">
        <f t="shared" si="0"/>
        <v>505761</v>
      </c>
      <c r="X5" s="43">
        <f t="shared" si="0"/>
        <v>1622160</v>
      </c>
      <c r="Y5" s="43">
        <f t="shared" si="0"/>
        <v>-1116399</v>
      </c>
      <c r="Z5" s="44">
        <f>+IF(X5&lt;&gt;0,+(Y5/X5)*100,0)</f>
        <v>-68.82175617694925</v>
      </c>
      <c r="AA5" s="45">
        <f>SUM(AA11:AA18)</f>
        <v>1622160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>
        <v>18245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1245800</v>
      </c>
      <c r="D15" s="10"/>
      <c r="E15" s="11">
        <v>3654360</v>
      </c>
      <c r="F15" s="11">
        <v>1622160</v>
      </c>
      <c r="G15" s="11"/>
      <c r="H15" s="11">
        <v>11921</v>
      </c>
      <c r="I15" s="11">
        <v>25740</v>
      </c>
      <c r="J15" s="11">
        <v>37661</v>
      </c>
      <c r="K15" s="11"/>
      <c r="L15" s="11"/>
      <c r="M15" s="11"/>
      <c r="N15" s="11"/>
      <c r="O15" s="11">
        <v>31320</v>
      </c>
      <c r="P15" s="11">
        <v>70794</v>
      </c>
      <c r="Q15" s="11">
        <v>111315</v>
      </c>
      <c r="R15" s="11">
        <v>213429</v>
      </c>
      <c r="S15" s="11">
        <v>139868</v>
      </c>
      <c r="T15" s="11">
        <v>109421</v>
      </c>
      <c r="U15" s="11">
        <v>5382</v>
      </c>
      <c r="V15" s="11">
        <v>254671</v>
      </c>
      <c r="W15" s="11">
        <v>505761</v>
      </c>
      <c r="X15" s="11">
        <v>1622160</v>
      </c>
      <c r="Y15" s="11">
        <v>-1116399</v>
      </c>
      <c r="Z15" s="2">
        <v>-68.82</v>
      </c>
      <c r="AA15" s="15">
        <v>1622160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1289417</v>
      </c>
      <c r="D20" s="59">
        <f t="shared" si="2"/>
        <v>0</v>
      </c>
      <c r="E20" s="60">
        <f t="shared" si="2"/>
        <v>1685800</v>
      </c>
      <c r="F20" s="60">
        <f t="shared" si="2"/>
        <v>1710200</v>
      </c>
      <c r="G20" s="60">
        <f t="shared" si="2"/>
        <v>0</v>
      </c>
      <c r="H20" s="60">
        <f t="shared" si="2"/>
        <v>15632</v>
      </c>
      <c r="I20" s="60">
        <f t="shared" si="2"/>
        <v>17305</v>
      </c>
      <c r="J20" s="60">
        <f t="shared" si="2"/>
        <v>32937</v>
      </c>
      <c r="K20" s="60">
        <f t="shared" si="2"/>
        <v>0</v>
      </c>
      <c r="L20" s="60">
        <f t="shared" si="2"/>
        <v>244439</v>
      </c>
      <c r="M20" s="60">
        <f t="shared" si="2"/>
        <v>572834</v>
      </c>
      <c r="N20" s="60">
        <f t="shared" si="2"/>
        <v>817273</v>
      </c>
      <c r="O20" s="60">
        <f t="shared" si="2"/>
        <v>0</v>
      </c>
      <c r="P20" s="60">
        <f t="shared" si="2"/>
        <v>15214</v>
      </c>
      <c r="Q20" s="60">
        <f t="shared" si="2"/>
        <v>123994</v>
      </c>
      <c r="R20" s="60">
        <f t="shared" si="2"/>
        <v>139208</v>
      </c>
      <c r="S20" s="60">
        <f t="shared" si="2"/>
        <v>0</v>
      </c>
      <c r="T20" s="60">
        <f t="shared" si="2"/>
        <v>0</v>
      </c>
      <c r="U20" s="60">
        <f t="shared" si="2"/>
        <v>4513</v>
      </c>
      <c r="V20" s="60">
        <f t="shared" si="2"/>
        <v>4513</v>
      </c>
      <c r="W20" s="60">
        <f t="shared" si="2"/>
        <v>993931</v>
      </c>
      <c r="X20" s="60">
        <f t="shared" si="2"/>
        <v>1710200</v>
      </c>
      <c r="Y20" s="60">
        <f t="shared" si="2"/>
        <v>-716269</v>
      </c>
      <c r="Z20" s="61">
        <f>+IF(X20&lt;&gt;0,+(Y20/X20)*100,0)</f>
        <v>-41.882177523096715</v>
      </c>
      <c r="AA20" s="62">
        <f>SUM(AA26:AA33)</f>
        <v>1710200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>
        <v>36583</v>
      </c>
      <c r="N27" s="11">
        <v>36583</v>
      </c>
      <c r="O27" s="11"/>
      <c r="P27" s="11"/>
      <c r="Q27" s="11"/>
      <c r="R27" s="11"/>
      <c r="S27" s="11"/>
      <c r="T27" s="11"/>
      <c r="U27" s="11"/>
      <c r="V27" s="11"/>
      <c r="W27" s="11">
        <v>36583</v>
      </c>
      <c r="X27" s="11"/>
      <c r="Y27" s="11">
        <v>36583</v>
      </c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>
        <v>1289417</v>
      </c>
      <c r="D30" s="10"/>
      <c r="E30" s="11">
        <v>1585800</v>
      </c>
      <c r="F30" s="11">
        <v>1610200</v>
      </c>
      <c r="G30" s="11"/>
      <c r="H30" s="11">
        <v>15632</v>
      </c>
      <c r="I30" s="11">
        <v>17305</v>
      </c>
      <c r="J30" s="11">
        <v>32937</v>
      </c>
      <c r="K30" s="11"/>
      <c r="L30" s="11">
        <v>244439</v>
      </c>
      <c r="M30" s="11">
        <v>536251</v>
      </c>
      <c r="N30" s="11">
        <v>780690</v>
      </c>
      <c r="O30" s="11"/>
      <c r="P30" s="11">
        <v>15214</v>
      </c>
      <c r="Q30" s="11">
        <v>123994</v>
      </c>
      <c r="R30" s="11">
        <v>139208</v>
      </c>
      <c r="S30" s="11"/>
      <c r="T30" s="11"/>
      <c r="U30" s="11">
        <v>4513</v>
      </c>
      <c r="V30" s="11">
        <v>4513</v>
      </c>
      <c r="W30" s="11">
        <v>957348</v>
      </c>
      <c r="X30" s="11">
        <v>1610200</v>
      </c>
      <c r="Y30" s="11">
        <v>-652852</v>
      </c>
      <c r="Z30" s="2">
        <v>-40.54</v>
      </c>
      <c r="AA30" s="15">
        <v>1610200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>
        <v>100000</v>
      </c>
      <c r="F33" s="18">
        <v>100000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100000</v>
      </c>
      <c r="Y33" s="18">
        <v>-100000</v>
      </c>
      <c r="Z33" s="3">
        <v>-100</v>
      </c>
      <c r="AA33" s="23">
        <v>100000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18245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36583</v>
      </c>
      <c r="N42" s="67">
        <f t="shared" si="7"/>
        <v>36583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36583</v>
      </c>
      <c r="X42" s="67">
        <f t="shared" si="7"/>
        <v>0</v>
      </c>
      <c r="Y42" s="67">
        <f t="shared" si="7"/>
        <v>36583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2535217</v>
      </c>
      <c r="D45" s="66">
        <f t="shared" si="7"/>
        <v>0</v>
      </c>
      <c r="E45" s="67">
        <f t="shared" si="7"/>
        <v>5240160</v>
      </c>
      <c r="F45" s="67">
        <f t="shared" si="7"/>
        <v>3232360</v>
      </c>
      <c r="G45" s="67">
        <f t="shared" si="7"/>
        <v>0</v>
      </c>
      <c r="H45" s="67">
        <f t="shared" si="7"/>
        <v>27553</v>
      </c>
      <c r="I45" s="67">
        <f t="shared" si="7"/>
        <v>43045</v>
      </c>
      <c r="J45" s="67">
        <f t="shared" si="7"/>
        <v>70598</v>
      </c>
      <c r="K45" s="67">
        <f t="shared" si="7"/>
        <v>0</v>
      </c>
      <c r="L45" s="67">
        <f t="shared" si="7"/>
        <v>244439</v>
      </c>
      <c r="M45" s="67">
        <f t="shared" si="7"/>
        <v>536251</v>
      </c>
      <c r="N45" s="67">
        <f t="shared" si="7"/>
        <v>780690</v>
      </c>
      <c r="O45" s="67">
        <f t="shared" si="7"/>
        <v>31320</v>
      </c>
      <c r="P45" s="67">
        <f t="shared" si="7"/>
        <v>86008</v>
      </c>
      <c r="Q45" s="67">
        <f t="shared" si="7"/>
        <v>235309</v>
      </c>
      <c r="R45" s="67">
        <f t="shared" si="7"/>
        <v>352637</v>
      </c>
      <c r="S45" s="67">
        <f t="shared" si="7"/>
        <v>139868</v>
      </c>
      <c r="T45" s="67">
        <f t="shared" si="7"/>
        <v>109421</v>
      </c>
      <c r="U45" s="67">
        <f t="shared" si="7"/>
        <v>9895</v>
      </c>
      <c r="V45" s="67">
        <f t="shared" si="7"/>
        <v>259184</v>
      </c>
      <c r="W45" s="67">
        <f t="shared" si="7"/>
        <v>1463109</v>
      </c>
      <c r="X45" s="67">
        <f t="shared" si="7"/>
        <v>3232360</v>
      </c>
      <c r="Y45" s="67">
        <f t="shared" si="7"/>
        <v>-1769251</v>
      </c>
      <c r="Z45" s="69">
        <f t="shared" si="5"/>
        <v>-54.73558019527528</v>
      </c>
      <c r="AA45" s="68">
        <f t="shared" si="8"/>
        <v>3232360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100000</v>
      </c>
      <c r="F48" s="67">
        <f t="shared" si="7"/>
        <v>100000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100000</v>
      </c>
      <c r="Y48" s="67">
        <f t="shared" si="7"/>
        <v>-100000</v>
      </c>
      <c r="Z48" s="69">
        <f t="shared" si="5"/>
        <v>-100</v>
      </c>
      <c r="AA48" s="68">
        <f t="shared" si="8"/>
        <v>100000</v>
      </c>
    </row>
    <row r="49" spans="1:27" ht="13.5">
      <c r="A49" s="75" t="s">
        <v>49</v>
      </c>
      <c r="B49" s="76"/>
      <c r="C49" s="77">
        <f aca="true" t="shared" si="9" ref="C49:Y49">SUM(C41:C48)</f>
        <v>2553462</v>
      </c>
      <c r="D49" s="78">
        <f t="shared" si="9"/>
        <v>0</v>
      </c>
      <c r="E49" s="79">
        <f t="shared" si="9"/>
        <v>5340160</v>
      </c>
      <c r="F49" s="79">
        <f t="shared" si="9"/>
        <v>3332360</v>
      </c>
      <c r="G49" s="79">
        <f t="shared" si="9"/>
        <v>0</v>
      </c>
      <c r="H49" s="79">
        <f t="shared" si="9"/>
        <v>27553</v>
      </c>
      <c r="I49" s="79">
        <f t="shared" si="9"/>
        <v>43045</v>
      </c>
      <c r="J49" s="79">
        <f t="shared" si="9"/>
        <v>70598</v>
      </c>
      <c r="K49" s="79">
        <f t="shared" si="9"/>
        <v>0</v>
      </c>
      <c r="L49" s="79">
        <f t="shared" si="9"/>
        <v>244439</v>
      </c>
      <c r="M49" s="79">
        <f t="shared" si="9"/>
        <v>572834</v>
      </c>
      <c r="N49" s="79">
        <f t="shared" si="9"/>
        <v>817273</v>
      </c>
      <c r="O49" s="79">
        <f t="shared" si="9"/>
        <v>31320</v>
      </c>
      <c r="P49" s="79">
        <f t="shared" si="9"/>
        <v>86008</v>
      </c>
      <c r="Q49" s="79">
        <f t="shared" si="9"/>
        <v>235309</v>
      </c>
      <c r="R49" s="79">
        <f t="shared" si="9"/>
        <v>352637</v>
      </c>
      <c r="S49" s="79">
        <f t="shared" si="9"/>
        <v>139868</v>
      </c>
      <c r="T49" s="79">
        <f t="shared" si="9"/>
        <v>109421</v>
      </c>
      <c r="U49" s="79">
        <f t="shared" si="9"/>
        <v>9895</v>
      </c>
      <c r="V49" s="79">
        <f t="shared" si="9"/>
        <v>259184</v>
      </c>
      <c r="W49" s="79">
        <f t="shared" si="9"/>
        <v>1499692</v>
      </c>
      <c r="X49" s="79">
        <f t="shared" si="9"/>
        <v>3332360</v>
      </c>
      <c r="Y49" s="79">
        <f t="shared" si="9"/>
        <v>-1832668</v>
      </c>
      <c r="Z49" s="80">
        <f t="shared" si="5"/>
        <v>-54.99609886086737</v>
      </c>
      <c r="AA49" s="81">
        <f>SUM(AA41:AA48)</f>
        <v>3332360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3376439</v>
      </c>
      <c r="D51" s="66">
        <f t="shared" si="10"/>
        <v>0</v>
      </c>
      <c r="E51" s="67">
        <f t="shared" si="10"/>
        <v>5245190</v>
      </c>
      <c r="F51" s="67">
        <f t="shared" si="10"/>
        <v>0</v>
      </c>
      <c r="G51" s="67">
        <f t="shared" si="10"/>
        <v>42470</v>
      </c>
      <c r="H51" s="67">
        <f t="shared" si="10"/>
        <v>503029</v>
      </c>
      <c r="I51" s="67">
        <f t="shared" si="10"/>
        <v>163459</v>
      </c>
      <c r="J51" s="67">
        <f t="shared" si="10"/>
        <v>708958</v>
      </c>
      <c r="K51" s="67">
        <f t="shared" si="10"/>
        <v>298822</v>
      </c>
      <c r="L51" s="67">
        <f t="shared" si="10"/>
        <v>129471</v>
      </c>
      <c r="M51" s="67">
        <f t="shared" si="10"/>
        <v>131230</v>
      </c>
      <c r="N51" s="67">
        <f t="shared" si="10"/>
        <v>559523</v>
      </c>
      <c r="O51" s="67">
        <f t="shared" si="10"/>
        <v>99909</v>
      </c>
      <c r="P51" s="67">
        <f t="shared" si="10"/>
        <v>379272</v>
      </c>
      <c r="Q51" s="67">
        <f t="shared" si="10"/>
        <v>240987</v>
      </c>
      <c r="R51" s="67">
        <f t="shared" si="10"/>
        <v>720168</v>
      </c>
      <c r="S51" s="67">
        <f t="shared" si="10"/>
        <v>176429</v>
      </c>
      <c r="T51" s="67">
        <f t="shared" si="10"/>
        <v>343230</v>
      </c>
      <c r="U51" s="67">
        <f t="shared" si="10"/>
        <v>343230</v>
      </c>
      <c r="V51" s="67">
        <f t="shared" si="10"/>
        <v>862889</v>
      </c>
      <c r="W51" s="67">
        <f t="shared" si="10"/>
        <v>2851538</v>
      </c>
      <c r="X51" s="67">
        <f t="shared" si="10"/>
        <v>0</v>
      </c>
      <c r="Y51" s="67">
        <f t="shared" si="10"/>
        <v>2851538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>
        <v>3880</v>
      </c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3880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>
        <v>77667</v>
      </c>
      <c r="D58" s="10"/>
      <c r="E58" s="11">
        <v>159150</v>
      </c>
      <c r="F58" s="11"/>
      <c r="G58" s="11"/>
      <c r="H58" s="11">
        <v>2708</v>
      </c>
      <c r="I58" s="11">
        <v>7671</v>
      </c>
      <c r="J58" s="11">
        <v>10379</v>
      </c>
      <c r="K58" s="11">
        <v>16974</v>
      </c>
      <c r="L58" s="11">
        <v>3567</v>
      </c>
      <c r="M58" s="11">
        <v>3333</v>
      </c>
      <c r="N58" s="11">
        <v>23874</v>
      </c>
      <c r="O58" s="11">
        <v>2708</v>
      </c>
      <c r="P58" s="11"/>
      <c r="Q58" s="11">
        <v>9316</v>
      </c>
      <c r="R58" s="11">
        <v>12024</v>
      </c>
      <c r="S58" s="11">
        <v>3015</v>
      </c>
      <c r="T58" s="11">
        <v>10965</v>
      </c>
      <c r="U58" s="11">
        <v>10965</v>
      </c>
      <c r="V58" s="11">
        <v>24945</v>
      </c>
      <c r="W58" s="11">
        <v>71222</v>
      </c>
      <c r="X58" s="11"/>
      <c r="Y58" s="11">
        <v>71222</v>
      </c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3294892</v>
      </c>
      <c r="D61" s="10"/>
      <c r="E61" s="11">
        <v>5086040</v>
      </c>
      <c r="F61" s="11"/>
      <c r="G61" s="11">
        <v>42470</v>
      </c>
      <c r="H61" s="11">
        <v>500321</v>
      </c>
      <c r="I61" s="11">
        <v>155788</v>
      </c>
      <c r="J61" s="11">
        <v>698579</v>
      </c>
      <c r="K61" s="11">
        <v>281848</v>
      </c>
      <c r="L61" s="11">
        <v>125904</v>
      </c>
      <c r="M61" s="11">
        <v>127897</v>
      </c>
      <c r="N61" s="11">
        <v>535649</v>
      </c>
      <c r="O61" s="11">
        <v>97201</v>
      </c>
      <c r="P61" s="11">
        <v>379272</v>
      </c>
      <c r="Q61" s="11">
        <v>231671</v>
      </c>
      <c r="R61" s="11">
        <v>708144</v>
      </c>
      <c r="S61" s="11">
        <v>173414</v>
      </c>
      <c r="T61" s="11">
        <v>332265</v>
      </c>
      <c r="U61" s="11">
        <v>332265</v>
      </c>
      <c r="V61" s="11">
        <v>837944</v>
      </c>
      <c r="W61" s="11">
        <v>2780316</v>
      </c>
      <c r="X61" s="11"/>
      <c r="Y61" s="11">
        <v>2780316</v>
      </c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3376440</v>
      </c>
      <c r="D66" s="13"/>
      <c r="E66" s="14">
        <v>1758750</v>
      </c>
      <c r="F66" s="14">
        <v>5324190</v>
      </c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>
        <v>5324190</v>
      </c>
      <c r="Y66" s="14">
        <v>-5324190</v>
      </c>
      <c r="Z66" s="2">
        <v>-100</v>
      </c>
      <c r="AA66" s="22"/>
    </row>
    <row r="67" spans="1:27" ht="13.5">
      <c r="A67" s="86" t="s">
        <v>55</v>
      </c>
      <c r="B67" s="93"/>
      <c r="C67" s="9"/>
      <c r="D67" s="10"/>
      <c r="E67" s="11">
        <v>3297680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188760</v>
      </c>
      <c r="F68" s="11"/>
      <c r="G68" s="11">
        <v>42470</v>
      </c>
      <c r="H68" s="11">
        <v>42470</v>
      </c>
      <c r="I68" s="11">
        <v>163459</v>
      </c>
      <c r="J68" s="11">
        <v>248399</v>
      </c>
      <c r="K68" s="11">
        <v>298823</v>
      </c>
      <c r="L68" s="11">
        <v>129472</v>
      </c>
      <c r="M68" s="11">
        <v>131231</v>
      </c>
      <c r="N68" s="11">
        <v>559526</v>
      </c>
      <c r="O68" s="11">
        <v>99911</v>
      </c>
      <c r="P68" s="11">
        <v>379271</v>
      </c>
      <c r="Q68" s="11">
        <v>240988</v>
      </c>
      <c r="R68" s="11">
        <v>720170</v>
      </c>
      <c r="S68" s="11">
        <v>176431</v>
      </c>
      <c r="T68" s="11">
        <v>343230</v>
      </c>
      <c r="U68" s="11">
        <v>528321</v>
      </c>
      <c r="V68" s="11">
        <v>1047982</v>
      </c>
      <c r="W68" s="11">
        <v>2576077</v>
      </c>
      <c r="X68" s="11"/>
      <c r="Y68" s="11">
        <v>2576077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3376440</v>
      </c>
      <c r="D69" s="78">
        <f t="shared" si="12"/>
        <v>0</v>
      </c>
      <c r="E69" s="79">
        <f t="shared" si="12"/>
        <v>5245190</v>
      </c>
      <c r="F69" s="79">
        <f t="shared" si="12"/>
        <v>5324190</v>
      </c>
      <c r="G69" s="79">
        <f t="shared" si="12"/>
        <v>42470</v>
      </c>
      <c r="H69" s="79">
        <f t="shared" si="12"/>
        <v>42470</v>
      </c>
      <c r="I69" s="79">
        <f t="shared" si="12"/>
        <v>163459</v>
      </c>
      <c r="J69" s="79">
        <f t="shared" si="12"/>
        <v>248399</v>
      </c>
      <c r="K69" s="79">
        <f t="shared" si="12"/>
        <v>298823</v>
      </c>
      <c r="L69" s="79">
        <f t="shared" si="12"/>
        <v>129472</v>
      </c>
      <c r="M69" s="79">
        <f t="shared" si="12"/>
        <v>131231</v>
      </c>
      <c r="N69" s="79">
        <f t="shared" si="12"/>
        <v>559526</v>
      </c>
      <c r="O69" s="79">
        <f t="shared" si="12"/>
        <v>99911</v>
      </c>
      <c r="P69" s="79">
        <f t="shared" si="12"/>
        <v>379271</v>
      </c>
      <c r="Q69" s="79">
        <f t="shared" si="12"/>
        <v>240988</v>
      </c>
      <c r="R69" s="79">
        <f t="shared" si="12"/>
        <v>720170</v>
      </c>
      <c r="S69" s="79">
        <f t="shared" si="12"/>
        <v>176431</v>
      </c>
      <c r="T69" s="79">
        <f t="shared" si="12"/>
        <v>343230</v>
      </c>
      <c r="U69" s="79">
        <f t="shared" si="12"/>
        <v>528321</v>
      </c>
      <c r="V69" s="79">
        <f t="shared" si="12"/>
        <v>1047982</v>
      </c>
      <c r="W69" s="79">
        <f t="shared" si="12"/>
        <v>2576077</v>
      </c>
      <c r="X69" s="79">
        <f t="shared" si="12"/>
        <v>5324190</v>
      </c>
      <c r="Y69" s="79">
        <f t="shared" si="12"/>
        <v>-2748113</v>
      </c>
      <c r="Z69" s="80">
        <f>+IF(X69&lt;&gt;0,+(Y69/X69)*100,0)</f>
        <v>-51.61560725669069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59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102305303</v>
      </c>
      <c r="D5" s="42">
        <f t="shared" si="0"/>
        <v>0</v>
      </c>
      <c r="E5" s="43">
        <f t="shared" si="0"/>
        <v>242959000</v>
      </c>
      <c r="F5" s="43">
        <f t="shared" si="0"/>
        <v>136903205</v>
      </c>
      <c r="G5" s="43">
        <f t="shared" si="0"/>
        <v>5385779</v>
      </c>
      <c r="H5" s="43">
        <f t="shared" si="0"/>
        <v>8089215</v>
      </c>
      <c r="I5" s="43">
        <f t="shared" si="0"/>
        <v>2223644</v>
      </c>
      <c r="J5" s="43">
        <f t="shared" si="0"/>
        <v>15698638</v>
      </c>
      <c r="K5" s="43">
        <f t="shared" si="0"/>
        <v>2852269</v>
      </c>
      <c r="L5" s="43">
        <f t="shared" si="0"/>
        <v>9797467</v>
      </c>
      <c r="M5" s="43">
        <f t="shared" si="0"/>
        <v>3097195</v>
      </c>
      <c r="N5" s="43">
        <f t="shared" si="0"/>
        <v>15746931</v>
      </c>
      <c r="O5" s="43">
        <f t="shared" si="0"/>
        <v>2315409</v>
      </c>
      <c r="P5" s="43">
        <f t="shared" si="0"/>
        <v>5863094</v>
      </c>
      <c r="Q5" s="43">
        <f t="shared" si="0"/>
        <v>1348517</v>
      </c>
      <c r="R5" s="43">
        <f t="shared" si="0"/>
        <v>9527020</v>
      </c>
      <c r="S5" s="43">
        <f t="shared" si="0"/>
        <v>12811233</v>
      </c>
      <c r="T5" s="43">
        <f t="shared" si="0"/>
        <v>5496433</v>
      </c>
      <c r="U5" s="43">
        <f t="shared" si="0"/>
        <v>0</v>
      </c>
      <c r="V5" s="43">
        <f t="shared" si="0"/>
        <v>18307666</v>
      </c>
      <c r="W5" s="43">
        <f t="shared" si="0"/>
        <v>59280255</v>
      </c>
      <c r="X5" s="43">
        <f t="shared" si="0"/>
        <v>136903205</v>
      </c>
      <c r="Y5" s="43">
        <f t="shared" si="0"/>
        <v>-77622950</v>
      </c>
      <c r="Z5" s="44">
        <f>+IF(X5&lt;&gt;0,+(Y5/X5)*100,0)</f>
        <v>-56.69914740126062</v>
      </c>
      <c r="AA5" s="45">
        <f>SUM(AA11:AA18)</f>
        <v>136903205</v>
      </c>
    </row>
    <row r="6" spans="1:27" ht="13.5">
      <c r="A6" s="46" t="s">
        <v>32</v>
      </c>
      <c r="B6" s="47"/>
      <c r="C6" s="9">
        <v>20126979</v>
      </c>
      <c r="D6" s="10"/>
      <c r="E6" s="11">
        <v>14500000</v>
      </c>
      <c r="F6" s="11">
        <v>4230441</v>
      </c>
      <c r="G6" s="11"/>
      <c r="H6" s="11">
        <v>1517580</v>
      </c>
      <c r="I6" s="11"/>
      <c r="J6" s="11">
        <v>1517580</v>
      </c>
      <c r="K6" s="11"/>
      <c r="L6" s="11">
        <v>1212890</v>
      </c>
      <c r="M6" s="11"/>
      <c r="N6" s="11">
        <v>1212890</v>
      </c>
      <c r="O6" s="11"/>
      <c r="P6" s="11">
        <v>1229390</v>
      </c>
      <c r="Q6" s="11"/>
      <c r="R6" s="11">
        <v>1229390</v>
      </c>
      <c r="S6" s="11"/>
      <c r="T6" s="11">
        <v>299311</v>
      </c>
      <c r="U6" s="11"/>
      <c r="V6" s="11">
        <v>299311</v>
      </c>
      <c r="W6" s="11">
        <v>4259171</v>
      </c>
      <c r="X6" s="11">
        <v>4230441</v>
      </c>
      <c r="Y6" s="11">
        <v>28730</v>
      </c>
      <c r="Z6" s="2">
        <v>0.68</v>
      </c>
      <c r="AA6" s="15">
        <v>4230441</v>
      </c>
    </row>
    <row r="7" spans="1:27" ht="13.5">
      <c r="A7" s="46" t="s">
        <v>33</v>
      </c>
      <c r="B7" s="47"/>
      <c r="C7" s="9">
        <v>27195481</v>
      </c>
      <c r="D7" s="10"/>
      <c r="E7" s="11">
        <v>5000000</v>
      </c>
      <c r="F7" s="11">
        <v>1700000</v>
      </c>
      <c r="G7" s="11"/>
      <c r="H7" s="11"/>
      <c r="I7" s="11"/>
      <c r="J7" s="11"/>
      <c r="K7" s="11"/>
      <c r="L7" s="11">
        <v>629283</v>
      </c>
      <c r="M7" s="11">
        <v>112195</v>
      </c>
      <c r="N7" s="11">
        <v>741478</v>
      </c>
      <c r="O7" s="11"/>
      <c r="P7" s="11">
        <v>45614</v>
      </c>
      <c r="Q7" s="11">
        <v>275812</v>
      </c>
      <c r="R7" s="11">
        <v>321426</v>
      </c>
      <c r="S7" s="11">
        <v>5731100</v>
      </c>
      <c r="T7" s="11"/>
      <c r="U7" s="11"/>
      <c r="V7" s="11">
        <v>5731100</v>
      </c>
      <c r="W7" s="11">
        <v>6794004</v>
      </c>
      <c r="X7" s="11">
        <v>1700000</v>
      </c>
      <c r="Y7" s="11">
        <v>5094004</v>
      </c>
      <c r="Z7" s="2">
        <v>299.65</v>
      </c>
      <c r="AA7" s="15">
        <v>1700000</v>
      </c>
    </row>
    <row r="8" spans="1:27" ht="13.5">
      <c r="A8" s="46" t="s">
        <v>34</v>
      </c>
      <c r="B8" s="47"/>
      <c r="C8" s="9">
        <v>17670842</v>
      </c>
      <c r="D8" s="10"/>
      <c r="E8" s="11">
        <v>119200000</v>
      </c>
      <c r="F8" s="11">
        <v>43172959</v>
      </c>
      <c r="G8" s="11">
        <v>682796</v>
      </c>
      <c r="H8" s="11">
        <v>1943815</v>
      </c>
      <c r="I8" s="11">
        <v>39402</v>
      </c>
      <c r="J8" s="11">
        <v>2666013</v>
      </c>
      <c r="K8" s="11">
        <v>705836</v>
      </c>
      <c r="L8" s="11">
        <v>1403345</v>
      </c>
      <c r="M8" s="11"/>
      <c r="N8" s="11">
        <v>2109181</v>
      </c>
      <c r="O8" s="11">
        <v>1482457</v>
      </c>
      <c r="P8" s="11"/>
      <c r="Q8" s="11">
        <v>98868</v>
      </c>
      <c r="R8" s="11">
        <v>1581325</v>
      </c>
      <c r="S8" s="11">
        <v>3983329</v>
      </c>
      <c r="T8" s="11">
        <v>2464294</v>
      </c>
      <c r="U8" s="11"/>
      <c r="V8" s="11">
        <v>6447623</v>
      </c>
      <c r="W8" s="11">
        <v>12804142</v>
      </c>
      <c r="X8" s="11">
        <v>43172959</v>
      </c>
      <c r="Y8" s="11">
        <v>-30368817</v>
      </c>
      <c r="Z8" s="2">
        <v>-70.34</v>
      </c>
      <c r="AA8" s="15">
        <v>43172959</v>
      </c>
    </row>
    <row r="9" spans="1:27" ht="13.5">
      <c r="A9" s="46" t="s">
        <v>35</v>
      </c>
      <c r="B9" s="47"/>
      <c r="C9" s="9">
        <v>28207563</v>
      </c>
      <c r="D9" s="10"/>
      <c r="E9" s="11">
        <v>22638000</v>
      </c>
      <c r="F9" s="11">
        <v>16638000</v>
      </c>
      <c r="G9" s="11">
        <v>4595523</v>
      </c>
      <c r="H9" s="11"/>
      <c r="I9" s="11">
        <v>2079186</v>
      </c>
      <c r="J9" s="11">
        <v>6674709</v>
      </c>
      <c r="K9" s="11">
        <v>1223454</v>
      </c>
      <c r="L9" s="11">
        <v>6105251</v>
      </c>
      <c r="M9" s="11"/>
      <c r="N9" s="11">
        <v>7328705</v>
      </c>
      <c r="O9" s="11">
        <v>287598</v>
      </c>
      <c r="P9" s="11">
        <v>335072</v>
      </c>
      <c r="Q9" s="11"/>
      <c r="R9" s="11">
        <v>622670</v>
      </c>
      <c r="S9" s="11">
        <v>2642828</v>
      </c>
      <c r="T9" s="11">
        <v>2425671</v>
      </c>
      <c r="U9" s="11"/>
      <c r="V9" s="11">
        <v>5068499</v>
      </c>
      <c r="W9" s="11">
        <v>19694583</v>
      </c>
      <c r="X9" s="11">
        <v>16638000</v>
      </c>
      <c r="Y9" s="11">
        <v>3056583</v>
      </c>
      <c r="Z9" s="2">
        <v>18.37</v>
      </c>
      <c r="AA9" s="15">
        <v>16638000</v>
      </c>
    </row>
    <row r="10" spans="1:27" ht="13.5">
      <c r="A10" s="46" t="s">
        <v>36</v>
      </c>
      <c r="B10" s="47"/>
      <c r="C10" s="9">
        <v>720905</v>
      </c>
      <c r="D10" s="10"/>
      <c r="E10" s="11">
        <v>3238500</v>
      </c>
      <c r="F10" s="11">
        <v>3238500</v>
      </c>
      <c r="G10" s="11"/>
      <c r="H10" s="11">
        <v>3737382</v>
      </c>
      <c r="I10" s="11"/>
      <c r="J10" s="11">
        <v>3737382</v>
      </c>
      <c r="K10" s="11">
        <v>874832</v>
      </c>
      <c r="L10" s="11">
        <v>398519</v>
      </c>
      <c r="M10" s="11"/>
      <c r="N10" s="11">
        <v>1273351</v>
      </c>
      <c r="O10" s="11"/>
      <c r="P10" s="11">
        <v>405537</v>
      </c>
      <c r="Q10" s="11">
        <v>774035</v>
      </c>
      <c r="R10" s="11">
        <v>1179572</v>
      </c>
      <c r="S10" s="11">
        <v>91846</v>
      </c>
      <c r="T10" s="11">
        <v>81832</v>
      </c>
      <c r="U10" s="11"/>
      <c r="V10" s="11">
        <v>173678</v>
      </c>
      <c r="W10" s="11">
        <v>6363983</v>
      </c>
      <c r="X10" s="11">
        <v>3238500</v>
      </c>
      <c r="Y10" s="11">
        <v>3125483</v>
      </c>
      <c r="Z10" s="2">
        <v>96.51</v>
      </c>
      <c r="AA10" s="15">
        <v>3238500</v>
      </c>
    </row>
    <row r="11" spans="1:27" ht="13.5">
      <c r="A11" s="48" t="s">
        <v>37</v>
      </c>
      <c r="B11" s="47"/>
      <c r="C11" s="49">
        <f aca="true" t="shared" si="1" ref="C11:Y11">SUM(C6:C10)</f>
        <v>93921770</v>
      </c>
      <c r="D11" s="50">
        <f t="shared" si="1"/>
        <v>0</v>
      </c>
      <c r="E11" s="51">
        <f t="shared" si="1"/>
        <v>164576500</v>
      </c>
      <c r="F11" s="51">
        <f t="shared" si="1"/>
        <v>68979900</v>
      </c>
      <c r="G11" s="51">
        <f t="shared" si="1"/>
        <v>5278319</v>
      </c>
      <c r="H11" s="51">
        <f t="shared" si="1"/>
        <v>7198777</v>
      </c>
      <c r="I11" s="51">
        <f t="shared" si="1"/>
        <v>2118588</v>
      </c>
      <c r="J11" s="51">
        <f t="shared" si="1"/>
        <v>14595684</v>
      </c>
      <c r="K11" s="51">
        <f t="shared" si="1"/>
        <v>2804122</v>
      </c>
      <c r="L11" s="51">
        <f t="shared" si="1"/>
        <v>9749288</v>
      </c>
      <c r="M11" s="51">
        <f t="shared" si="1"/>
        <v>112195</v>
      </c>
      <c r="N11" s="51">
        <f t="shared" si="1"/>
        <v>12665605</v>
      </c>
      <c r="O11" s="51">
        <f t="shared" si="1"/>
        <v>1770055</v>
      </c>
      <c r="P11" s="51">
        <f t="shared" si="1"/>
        <v>2015613</v>
      </c>
      <c r="Q11" s="51">
        <f t="shared" si="1"/>
        <v>1148715</v>
      </c>
      <c r="R11" s="51">
        <f t="shared" si="1"/>
        <v>4934383</v>
      </c>
      <c r="S11" s="51">
        <f t="shared" si="1"/>
        <v>12449103</v>
      </c>
      <c r="T11" s="51">
        <f t="shared" si="1"/>
        <v>5271108</v>
      </c>
      <c r="U11" s="51">
        <f t="shared" si="1"/>
        <v>0</v>
      </c>
      <c r="V11" s="51">
        <f t="shared" si="1"/>
        <v>17720211</v>
      </c>
      <c r="W11" s="51">
        <f t="shared" si="1"/>
        <v>49915883</v>
      </c>
      <c r="X11" s="51">
        <f t="shared" si="1"/>
        <v>68979900</v>
      </c>
      <c r="Y11" s="51">
        <f t="shared" si="1"/>
        <v>-19064017</v>
      </c>
      <c r="Z11" s="52">
        <f>+IF(X11&lt;&gt;0,+(Y11/X11)*100,0)</f>
        <v>-27.637060940940767</v>
      </c>
      <c r="AA11" s="53">
        <f>SUM(AA6:AA10)</f>
        <v>68979900</v>
      </c>
    </row>
    <row r="12" spans="1:27" ht="13.5">
      <c r="A12" s="54" t="s">
        <v>38</v>
      </c>
      <c r="B12" s="35"/>
      <c r="C12" s="9">
        <v>853986</v>
      </c>
      <c r="D12" s="10"/>
      <c r="E12" s="11">
        <v>3950000</v>
      </c>
      <c r="F12" s="11">
        <v>2700000</v>
      </c>
      <c r="G12" s="11"/>
      <c r="H12" s="11">
        <v>276281</v>
      </c>
      <c r="I12" s="11">
        <v>12300</v>
      </c>
      <c r="J12" s="11">
        <v>288581</v>
      </c>
      <c r="K12" s="11"/>
      <c r="L12" s="11">
        <v>44010</v>
      </c>
      <c r="M12" s="11">
        <v>46990</v>
      </c>
      <c r="N12" s="11">
        <v>91000</v>
      </c>
      <c r="O12" s="11">
        <v>49500</v>
      </c>
      <c r="P12" s="11">
        <v>2910330</v>
      </c>
      <c r="Q12" s="11">
        <v>111749</v>
      </c>
      <c r="R12" s="11">
        <v>3071579</v>
      </c>
      <c r="S12" s="11">
        <v>199284</v>
      </c>
      <c r="T12" s="11">
        <v>150675</v>
      </c>
      <c r="U12" s="11"/>
      <c r="V12" s="11">
        <v>349959</v>
      </c>
      <c r="W12" s="11">
        <v>3801119</v>
      </c>
      <c r="X12" s="11">
        <v>2700000</v>
      </c>
      <c r="Y12" s="11">
        <v>1101119</v>
      </c>
      <c r="Z12" s="2">
        <v>40.78</v>
      </c>
      <c r="AA12" s="15">
        <v>2700000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7218053</v>
      </c>
      <c r="D15" s="10"/>
      <c r="E15" s="11">
        <v>73822500</v>
      </c>
      <c r="F15" s="11">
        <v>64613305</v>
      </c>
      <c r="G15" s="11">
        <v>107460</v>
      </c>
      <c r="H15" s="11">
        <v>614157</v>
      </c>
      <c r="I15" s="11">
        <v>92756</v>
      </c>
      <c r="J15" s="11">
        <v>814373</v>
      </c>
      <c r="K15" s="11">
        <v>48147</v>
      </c>
      <c r="L15" s="11">
        <v>4169</v>
      </c>
      <c r="M15" s="11">
        <v>2938010</v>
      </c>
      <c r="N15" s="11">
        <v>2990326</v>
      </c>
      <c r="O15" s="11">
        <v>495854</v>
      </c>
      <c r="P15" s="11">
        <v>937151</v>
      </c>
      <c r="Q15" s="11">
        <v>88053</v>
      </c>
      <c r="R15" s="11">
        <v>1521058</v>
      </c>
      <c r="S15" s="11">
        <v>162846</v>
      </c>
      <c r="T15" s="11">
        <v>74650</v>
      </c>
      <c r="U15" s="11"/>
      <c r="V15" s="11">
        <v>237496</v>
      </c>
      <c r="W15" s="11">
        <v>5563253</v>
      </c>
      <c r="X15" s="11">
        <v>64613305</v>
      </c>
      <c r="Y15" s="11">
        <v>-59050052</v>
      </c>
      <c r="Z15" s="2">
        <v>-91.39</v>
      </c>
      <c r="AA15" s="15">
        <v>64613305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>
        <v>311494</v>
      </c>
      <c r="D18" s="17"/>
      <c r="E18" s="18">
        <v>610000</v>
      </c>
      <c r="F18" s="18">
        <v>610000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>
        <v>610000</v>
      </c>
      <c r="Y18" s="18">
        <v>-610000</v>
      </c>
      <c r="Z18" s="3">
        <v>-100</v>
      </c>
      <c r="AA18" s="23">
        <v>610000</v>
      </c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109393000</v>
      </c>
      <c r="F20" s="60">
        <f t="shared" si="2"/>
        <v>38287741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38287741</v>
      </c>
      <c r="Y20" s="60">
        <f t="shared" si="2"/>
        <v>-38287741</v>
      </c>
      <c r="Z20" s="61">
        <f>+IF(X20&lt;&gt;0,+(Y20/X20)*100,0)</f>
        <v>-100</v>
      </c>
      <c r="AA20" s="62">
        <f>SUM(AA26:AA33)</f>
        <v>38287741</v>
      </c>
    </row>
    <row r="21" spans="1:27" ht="13.5">
      <c r="A21" s="46" t="s">
        <v>32</v>
      </c>
      <c r="B21" s="47"/>
      <c r="C21" s="9"/>
      <c r="D21" s="10"/>
      <c r="E21" s="11">
        <v>11000000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>
        <v>21415000</v>
      </c>
      <c r="F22" s="11">
        <v>11315000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>
        <v>11315000</v>
      </c>
      <c r="Y22" s="11">
        <v>-11315000</v>
      </c>
      <c r="Z22" s="2">
        <v>-100</v>
      </c>
      <c r="AA22" s="15">
        <v>11315000</v>
      </c>
    </row>
    <row r="23" spans="1:27" ht="13.5">
      <c r="A23" s="46" t="s">
        <v>34</v>
      </c>
      <c r="B23" s="47"/>
      <c r="C23" s="9"/>
      <c r="D23" s="10"/>
      <c r="E23" s="11">
        <v>44500000</v>
      </c>
      <c r="F23" s="11">
        <v>1500000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>
        <v>1500000</v>
      </c>
      <c r="Y23" s="11">
        <v>-1500000</v>
      </c>
      <c r="Z23" s="2">
        <v>-100</v>
      </c>
      <c r="AA23" s="15">
        <v>1500000</v>
      </c>
    </row>
    <row r="24" spans="1:27" ht="13.5">
      <c r="A24" s="46" t="s">
        <v>35</v>
      </c>
      <c r="B24" s="47"/>
      <c r="C24" s="9"/>
      <c r="D24" s="10"/>
      <c r="E24" s="11">
        <v>1000000</v>
      </c>
      <c r="F24" s="11">
        <v>9882441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>
        <v>9882441</v>
      </c>
      <c r="Y24" s="11">
        <v>-9882441</v>
      </c>
      <c r="Z24" s="2">
        <v>-100</v>
      </c>
      <c r="AA24" s="15">
        <v>9882441</v>
      </c>
    </row>
    <row r="25" spans="1:27" ht="13.5">
      <c r="A25" s="46" t="s">
        <v>36</v>
      </c>
      <c r="B25" s="47"/>
      <c r="C25" s="9"/>
      <c r="D25" s="10"/>
      <c r="E25" s="11">
        <v>1700000</v>
      </c>
      <c r="F25" s="11">
        <v>1900000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>
        <v>1900000</v>
      </c>
      <c r="Y25" s="11">
        <v>-1900000</v>
      </c>
      <c r="Z25" s="2">
        <v>-100</v>
      </c>
      <c r="AA25" s="15">
        <v>1900000</v>
      </c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79615000</v>
      </c>
      <c r="F26" s="51">
        <f t="shared" si="3"/>
        <v>24597441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24597441</v>
      </c>
      <c r="Y26" s="51">
        <f t="shared" si="3"/>
        <v>-24597441</v>
      </c>
      <c r="Z26" s="52">
        <f>+IF(X26&lt;&gt;0,+(Y26/X26)*100,0)</f>
        <v>-100</v>
      </c>
      <c r="AA26" s="53">
        <f>SUM(AA21:AA25)</f>
        <v>24597441</v>
      </c>
    </row>
    <row r="27" spans="1:27" ht="13.5">
      <c r="A27" s="54" t="s">
        <v>38</v>
      </c>
      <c r="B27" s="64"/>
      <c r="C27" s="9"/>
      <c r="D27" s="10"/>
      <c r="E27" s="11">
        <v>12950000</v>
      </c>
      <c r="F27" s="11">
        <v>6462300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>
        <v>6462300</v>
      </c>
      <c r="Y27" s="11">
        <v>-6462300</v>
      </c>
      <c r="Z27" s="2">
        <v>-100</v>
      </c>
      <c r="AA27" s="15">
        <v>6462300</v>
      </c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>
        <v>14265000</v>
      </c>
      <c r="F30" s="11">
        <v>4665000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>
        <v>4665000</v>
      </c>
      <c r="Y30" s="11">
        <v>-4665000</v>
      </c>
      <c r="Z30" s="2">
        <v>-100</v>
      </c>
      <c r="AA30" s="15">
        <v>4665000</v>
      </c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>
        <v>2563000</v>
      </c>
      <c r="F33" s="18">
        <v>2563000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>
        <v>2563000</v>
      </c>
      <c r="Y33" s="18">
        <v>-2563000</v>
      </c>
      <c r="Z33" s="3">
        <v>-100</v>
      </c>
      <c r="AA33" s="23">
        <v>2563000</v>
      </c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20126979</v>
      </c>
      <c r="D36" s="10">
        <f t="shared" si="4"/>
        <v>0</v>
      </c>
      <c r="E36" s="11">
        <f t="shared" si="4"/>
        <v>25500000</v>
      </c>
      <c r="F36" s="11">
        <f t="shared" si="4"/>
        <v>4230441</v>
      </c>
      <c r="G36" s="11">
        <f t="shared" si="4"/>
        <v>0</v>
      </c>
      <c r="H36" s="11">
        <f t="shared" si="4"/>
        <v>1517580</v>
      </c>
      <c r="I36" s="11">
        <f t="shared" si="4"/>
        <v>0</v>
      </c>
      <c r="J36" s="11">
        <f t="shared" si="4"/>
        <v>1517580</v>
      </c>
      <c r="K36" s="11">
        <f t="shared" si="4"/>
        <v>0</v>
      </c>
      <c r="L36" s="11">
        <f t="shared" si="4"/>
        <v>1212890</v>
      </c>
      <c r="M36" s="11">
        <f t="shared" si="4"/>
        <v>0</v>
      </c>
      <c r="N36" s="11">
        <f t="shared" si="4"/>
        <v>1212890</v>
      </c>
      <c r="O36" s="11">
        <f t="shared" si="4"/>
        <v>0</v>
      </c>
      <c r="P36" s="11">
        <f t="shared" si="4"/>
        <v>1229390</v>
      </c>
      <c r="Q36" s="11">
        <f t="shared" si="4"/>
        <v>0</v>
      </c>
      <c r="R36" s="11">
        <f t="shared" si="4"/>
        <v>1229390</v>
      </c>
      <c r="S36" s="11">
        <f t="shared" si="4"/>
        <v>0</v>
      </c>
      <c r="T36" s="11">
        <f t="shared" si="4"/>
        <v>299311</v>
      </c>
      <c r="U36" s="11">
        <f t="shared" si="4"/>
        <v>0</v>
      </c>
      <c r="V36" s="11">
        <f t="shared" si="4"/>
        <v>299311</v>
      </c>
      <c r="W36" s="11">
        <f t="shared" si="4"/>
        <v>4259171</v>
      </c>
      <c r="X36" s="11">
        <f t="shared" si="4"/>
        <v>4230441</v>
      </c>
      <c r="Y36" s="11">
        <f t="shared" si="4"/>
        <v>28730</v>
      </c>
      <c r="Z36" s="2">
        <f aca="true" t="shared" si="5" ref="Z36:Z49">+IF(X36&lt;&gt;0,+(Y36/X36)*100,0)</f>
        <v>0.6791254150572009</v>
      </c>
      <c r="AA36" s="15">
        <f>AA6+AA21</f>
        <v>4230441</v>
      </c>
    </row>
    <row r="37" spans="1:27" ht="13.5">
      <c r="A37" s="46" t="s">
        <v>33</v>
      </c>
      <c r="B37" s="47"/>
      <c r="C37" s="9">
        <f t="shared" si="4"/>
        <v>27195481</v>
      </c>
      <c r="D37" s="10">
        <f t="shared" si="4"/>
        <v>0</v>
      </c>
      <c r="E37" s="11">
        <f t="shared" si="4"/>
        <v>26415000</v>
      </c>
      <c r="F37" s="11">
        <f t="shared" si="4"/>
        <v>13015000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629283</v>
      </c>
      <c r="M37" s="11">
        <f t="shared" si="4"/>
        <v>112195</v>
      </c>
      <c r="N37" s="11">
        <f t="shared" si="4"/>
        <v>741478</v>
      </c>
      <c r="O37" s="11">
        <f t="shared" si="4"/>
        <v>0</v>
      </c>
      <c r="P37" s="11">
        <f t="shared" si="4"/>
        <v>45614</v>
      </c>
      <c r="Q37" s="11">
        <f t="shared" si="4"/>
        <v>275812</v>
      </c>
      <c r="R37" s="11">
        <f t="shared" si="4"/>
        <v>321426</v>
      </c>
      <c r="S37" s="11">
        <f t="shared" si="4"/>
        <v>5731100</v>
      </c>
      <c r="T37" s="11">
        <f t="shared" si="4"/>
        <v>0</v>
      </c>
      <c r="U37" s="11">
        <f t="shared" si="4"/>
        <v>0</v>
      </c>
      <c r="V37" s="11">
        <f t="shared" si="4"/>
        <v>5731100</v>
      </c>
      <c r="W37" s="11">
        <f t="shared" si="4"/>
        <v>6794004</v>
      </c>
      <c r="X37" s="11">
        <f t="shared" si="4"/>
        <v>13015000</v>
      </c>
      <c r="Y37" s="11">
        <f t="shared" si="4"/>
        <v>-6220996</v>
      </c>
      <c r="Z37" s="2">
        <f t="shared" si="5"/>
        <v>-47.79866308106032</v>
      </c>
      <c r="AA37" s="15">
        <f>AA7+AA22</f>
        <v>13015000</v>
      </c>
    </row>
    <row r="38" spans="1:27" ht="13.5">
      <c r="A38" s="46" t="s">
        <v>34</v>
      </c>
      <c r="B38" s="47"/>
      <c r="C38" s="9">
        <f t="shared" si="4"/>
        <v>17670842</v>
      </c>
      <c r="D38" s="10">
        <f t="shared" si="4"/>
        <v>0</v>
      </c>
      <c r="E38" s="11">
        <f t="shared" si="4"/>
        <v>163700000</v>
      </c>
      <c r="F38" s="11">
        <f t="shared" si="4"/>
        <v>44672959</v>
      </c>
      <c r="G38" s="11">
        <f t="shared" si="4"/>
        <v>682796</v>
      </c>
      <c r="H38" s="11">
        <f t="shared" si="4"/>
        <v>1943815</v>
      </c>
      <c r="I38" s="11">
        <f t="shared" si="4"/>
        <v>39402</v>
      </c>
      <c r="J38" s="11">
        <f t="shared" si="4"/>
        <v>2666013</v>
      </c>
      <c r="K38" s="11">
        <f t="shared" si="4"/>
        <v>705836</v>
      </c>
      <c r="L38" s="11">
        <f t="shared" si="4"/>
        <v>1403345</v>
      </c>
      <c r="M38" s="11">
        <f t="shared" si="4"/>
        <v>0</v>
      </c>
      <c r="N38" s="11">
        <f t="shared" si="4"/>
        <v>2109181</v>
      </c>
      <c r="O38" s="11">
        <f t="shared" si="4"/>
        <v>1482457</v>
      </c>
      <c r="P38" s="11">
        <f t="shared" si="4"/>
        <v>0</v>
      </c>
      <c r="Q38" s="11">
        <f t="shared" si="4"/>
        <v>98868</v>
      </c>
      <c r="R38" s="11">
        <f t="shared" si="4"/>
        <v>1581325</v>
      </c>
      <c r="S38" s="11">
        <f t="shared" si="4"/>
        <v>3983329</v>
      </c>
      <c r="T38" s="11">
        <f t="shared" si="4"/>
        <v>2464294</v>
      </c>
      <c r="U38" s="11">
        <f t="shared" si="4"/>
        <v>0</v>
      </c>
      <c r="V38" s="11">
        <f t="shared" si="4"/>
        <v>6447623</v>
      </c>
      <c r="W38" s="11">
        <f t="shared" si="4"/>
        <v>12804142</v>
      </c>
      <c r="X38" s="11">
        <f t="shared" si="4"/>
        <v>44672959</v>
      </c>
      <c r="Y38" s="11">
        <f t="shared" si="4"/>
        <v>-31868817</v>
      </c>
      <c r="Z38" s="2">
        <f t="shared" si="5"/>
        <v>-71.33804814675473</v>
      </c>
      <c r="AA38" s="15">
        <f>AA8+AA23</f>
        <v>44672959</v>
      </c>
    </row>
    <row r="39" spans="1:27" ht="13.5">
      <c r="A39" s="46" t="s">
        <v>35</v>
      </c>
      <c r="B39" s="47"/>
      <c r="C39" s="9">
        <f t="shared" si="4"/>
        <v>28207563</v>
      </c>
      <c r="D39" s="10">
        <f t="shared" si="4"/>
        <v>0</v>
      </c>
      <c r="E39" s="11">
        <f t="shared" si="4"/>
        <v>23638000</v>
      </c>
      <c r="F39" s="11">
        <f t="shared" si="4"/>
        <v>26520441</v>
      </c>
      <c r="G39" s="11">
        <f t="shared" si="4"/>
        <v>4595523</v>
      </c>
      <c r="H39" s="11">
        <f t="shared" si="4"/>
        <v>0</v>
      </c>
      <c r="I39" s="11">
        <f t="shared" si="4"/>
        <v>2079186</v>
      </c>
      <c r="J39" s="11">
        <f t="shared" si="4"/>
        <v>6674709</v>
      </c>
      <c r="K39" s="11">
        <f t="shared" si="4"/>
        <v>1223454</v>
      </c>
      <c r="L39" s="11">
        <f t="shared" si="4"/>
        <v>6105251</v>
      </c>
      <c r="M39" s="11">
        <f t="shared" si="4"/>
        <v>0</v>
      </c>
      <c r="N39" s="11">
        <f t="shared" si="4"/>
        <v>7328705</v>
      </c>
      <c r="O39" s="11">
        <f t="shared" si="4"/>
        <v>287598</v>
      </c>
      <c r="P39" s="11">
        <f t="shared" si="4"/>
        <v>335072</v>
      </c>
      <c r="Q39" s="11">
        <f t="shared" si="4"/>
        <v>0</v>
      </c>
      <c r="R39" s="11">
        <f t="shared" si="4"/>
        <v>622670</v>
      </c>
      <c r="S39" s="11">
        <f t="shared" si="4"/>
        <v>2642828</v>
      </c>
      <c r="T39" s="11">
        <f t="shared" si="4"/>
        <v>2425671</v>
      </c>
      <c r="U39" s="11">
        <f t="shared" si="4"/>
        <v>0</v>
      </c>
      <c r="V39" s="11">
        <f t="shared" si="4"/>
        <v>5068499</v>
      </c>
      <c r="W39" s="11">
        <f t="shared" si="4"/>
        <v>19694583</v>
      </c>
      <c r="X39" s="11">
        <f t="shared" si="4"/>
        <v>26520441</v>
      </c>
      <c r="Y39" s="11">
        <f t="shared" si="4"/>
        <v>-6825858</v>
      </c>
      <c r="Z39" s="2">
        <f t="shared" si="5"/>
        <v>-25.738101413924454</v>
      </c>
      <c r="AA39" s="15">
        <f>AA9+AA24</f>
        <v>26520441</v>
      </c>
    </row>
    <row r="40" spans="1:27" ht="13.5">
      <c r="A40" s="46" t="s">
        <v>36</v>
      </c>
      <c r="B40" s="47"/>
      <c r="C40" s="9">
        <f t="shared" si="4"/>
        <v>720905</v>
      </c>
      <c r="D40" s="10">
        <f t="shared" si="4"/>
        <v>0</v>
      </c>
      <c r="E40" s="11">
        <f t="shared" si="4"/>
        <v>4938500</v>
      </c>
      <c r="F40" s="11">
        <f t="shared" si="4"/>
        <v>5138500</v>
      </c>
      <c r="G40" s="11">
        <f t="shared" si="4"/>
        <v>0</v>
      </c>
      <c r="H40" s="11">
        <f t="shared" si="4"/>
        <v>3737382</v>
      </c>
      <c r="I40" s="11">
        <f t="shared" si="4"/>
        <v>0</v>
      </c>
      <c r="J40" s="11">
        <f t="shared" si="4"/>
        <v>3737382</v>
      </c>
      <c r="K40" s="11">
        <f t="shared" si="4"/>
        <v>874832</v>
      </c>
      <c r="L40" s="11">
        <f t="shared" si="4"/>
        <v>398519</v>
      </c>
      <c r="M40" s="11">
        <f t="shared" si="4"/>
        <v>0</v>
      </c>
      <c r="N40" s="11">
        <f t="shared" si="4"/>
        <v>1273351</v>
      </c>
      <c r="O40" s="11">
        <f t="shared" si="4"/>
        <v>0</v>
      </c>
      <c r="P40" s="11">
        <f t="shared" si="4"/>
        <v>405537</v>
      </c>
      <c r="Q40" s="11">
        <f t="shared" si="4"/>
        <v>774035</v>
      </c>
      <c r="R40" s="11">
        <f t="shared" si="4"/>
        <v>1179572</v>
      </c>
      <c r="S40" s="11">
        <f t="shared" si="4"/>
        <v>91846</v>
      </c>
      <c r="T40" s="11">
        <f t="shared" si="4"/>
        <v>81832</v>
      </c>
      <c r="U40" s="11">
        <f t="shared" si="4"/>
        <v>0</v>
      </c>
      <c r="V40" s="11">
        <f t="shared" si="4"/>
        <v>173678</v>
      </c>
      <c r="W40" s="11">
        <f t="shared" si="4"/>
        <v>6363983</v>
      </c>
      <c r="X40" s="11">
        <f t="shared" si="4"/>
        <v>5138500</v>
      </c>
      <c r="Y40" s="11">
        <f t="shared" si="4"/>
        <v>1225483</v>
      </c>
      <c r="Z40" s="2">
        <f t="shared" si="5"/>
        <v>23.849041549090202</v>
      </c>
      <c r="AA40" s="15">
        <f>AA10+AA25</f>
        <v>5138500</v>
      </c>
    </row>
    <row r="41" spans="1:27" ht="13.5">
      <c r="A41" s="48" t="s">
        <v>37</v>
      </c>
      <c r="B41" s="47"/>
      <c r="C41" s="49">
        <f aca="true" t="shared" si="6" ref="C41:Y41">SUM(C36:C40)</f>
        <v>93921770</v>
      </c>
      <c r="D41" s="50">
        <f t="shared" si="6"/>
        <v>0</v>
      </c>
      <c r="E41" s="51">
        <f t="shared" si="6"/>
        <v>244191500</v>
      </c>
      <c r="F41" s="51">
        <f t="shared" si="6"/>
        <v>93577341</v>
      </c>
      <c r="G41" s="51">
        <f t="shared" si="6"/>
        <v>5278319</v>
      </c>
      <c r="H41" s="51">
        <f t="shared" si="6"/>
        <v>7198777</v>
      </c>
      <c r="I41" s="51">
        <f t="shared" si="6"/>
        <v>2118588</v>
      </c>
      <c r="J41" s="51">
        <f t="shared" si="6"/>
        <v>14595684</v>
      </c>
      <c r="K41" s="51">
        <f t="shared" si="6"/>
        <v>2804122</v>
      </c>
      <c r="L41" s="51">
        <f t="shared" si="6"/>
        <v>9749288</v>
      </c>
      <c r="M41" s="51">
        <f t="shared" si="6"/>
        <v>112195</v>
      </c>
      <c r="N41" s="51">
        <f t="shared" si="6"/>
        <v>12665605</v>
      </c>
      <c r="O41" s="51">
        <f t="shared" si="6"/>
        <v>1770055</v>
      </c>
      <c r="P41" s="51">
        <f t="shared" si="6"/>
        <v>2015613</v>
      </c>
      <c r="Q41" s="51">
        <f t="shared" si="6"/>
        <v>1148715</v>
      </c>
      <c r="R41" s="51">
        <f t="shared" si="6"/>
        <v>4934383</v>
      </c>
      <c r="S41" s="51">
        <f t="shared" si="6"/>
        <v>12449103</v>
      </c>
      <c r="T41" s="51">
        <f t="shared" si="6"/>
        <v>5271108</v>
      </c>
      <c r="U41" s="51">
        <f t="shared" si="6"/>
        <v>0</v>
      </c>
      <c r="V41" s="51">
        <f t="shared" si="6"/>
        <v>17720211</v>
      </c>
      <c r="W41" s="51">
        <f t="shared" si="6"/>
        <v>49915883</v>
      </c>
      <c r="X41" s="51">
        <f t="shared" si="6"/>
        <v>93577341</v>
      </c>
      <c r="Y41" s="51">
        <f t="shared" si="6"/>
        <v>-43661458</v>
      </c>
      <c r="Z41" s="52">
        <f t="shared" si="5"/>
        <v>-46.65815199856983</v>
      </c>
      <c r="AA41" s="53">
        <f>SUM(AA36:AA40)</f>
        <v>93577341</v>
      </c>
    </row>
    <row r="42" spans="1:27" ht="13.5">
      <c r="A42" s="54" t="s">
        <v>38</v>
      </c>
      <c r="B42" s="35"/>
      <c r="C42" s="65">
        <f aca="true" t="shared" si="7" ref="C42:Y48">C12+C27</f>
        <v>853986</v>
      </c>
      <c r="D42" s="66">
        <f t="shared" si="7"/>
        <v>0</v>
      </c>
      <c r="E42" s="67">
        <f t="shared" si="7"/>
        <v>16900000</v>
      </c>
      <c r="F42" s="67">
        <f t="shared" si="7"/>
        <v>9162300</v>
      </c>
      <c r="G42" s="67">
        <f t="shared" si="7"/>
        <v>0</v>
      </c>
      <c r="H42" s="67">
        <f t="shared" si="7"/>
        <v>276281</v>
      </c>
      <c r="I42" s="67">
        <f t="shared" si="7"/>
        <v>12300</v>
      </c>
      <c r="J42" s="67">
        <f t="shared" si="7"/>
        <v>288581</v>
      </c>
      <c r="K42" s="67">
        <f t="shared" si="7"/>
        <v>0</v>
      </c>
      <c r="L42" s="67">
        <f t="shared" si="7"/>
        <v>44010</v>
      </c>
      <c r="M42" s="67">
        <f t="shared" si="7"/>
        <v>46990</v>
      </c>
      <c r="N42" s="67">
        <f t="shared" si="7"/>
        <v>91000</v>
      </c>
      <c r="O42" s="67">
        <f t="shared" si="7"/>
        <v>49500</v>
      </c>
      <c r="P42" s="67">
        <f t="shared" si="7"/>
        <v>2910330</v>
      </c>
      <c r="Q42" s="67">
        <f t="shared" si="7"/>
        <v>111749</v>
      </c>
      <c r="R42" s="67">
        <f t="shared" si="7"/>
        <v>3071579</v>
      </c>
      <c r="S42" s="67">
        <f t="shared" si="7"/>
        <v>199284</v>
      </c>
      <c r="T42" s="67">
        <f t="shared" si="7"/>
        <v>150675</v>
      </c>
      <c r="U42" s="67">
        <f t="shared" si="7"/>
        <v>0</v>
      </c>
      <c r="V42" s="67">
        <f t="shared" si="7"/>
        <v>349959</v>
      </c>
      <c r="W42" s="67">
        <f t="shared" si="7"/>
        <v>3801119</v>
      </c>
      <c r="X42" s="67">
        <f t="shared" si="7"/>
        <v>9162300</v>
      </c>
      <c r="Y42" s="67">
        <f t="shared" si="7"/>
        <v>-5361181</v>
      </c>
      <c r="Z42" s="69">
        <f t="shared" si="5"/>
        <v>-58.51348460539384</v>
      </c>
      <c r="AA42" s="68">
        <f aca="true" t="shared" si="8" ref="AA42:AA48">AA12+AA27</f>
        <v>9162300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7218053</v>
      </c>
      <c r="D45" s="66">
        <f t="shared" si="7"/>
        <v>0</v>
      </c>
      <c r="E45" s="67">
        <f t="shared" si="7"/>
        <v>88087500</v>
      </c>
      <c r="F45" s="67">
        <f t="shared" si="7"/>
        <v>69278305</v>
      </c>
      <c r="G45" s="67">
        <f t="shared" si="7"/>
        <v>107460</v>
      </c>
      <c r="H45" s="67">
        <f t="shared" si="7"/>
        <v>614157</v>
      </c>
      <c r="I45" s="67">
        <f t="shared" si="7"/>
        <v>92756</v>
      </c>
      <c r="J45" s="67">
        <f t="shared" si="7"/>
        <v>814373</v>
      </c>
      <c r="K45" s="67">
        <f t="shared" si="7"/>
        <v>48147</v>
      </c>
      <c r="L45" s="67">
        <f t="shared" si="7"/>
        <v>4169</v>
      </c>
      <c r="M45" s="67">
        <f t="shared" si="7"/>
        <v>2938010</v>
      </c>
      <c r="N45" s="67">
        <f t="shared" si="7"/>
        <v>2990326</v>
      </c>
      <c r="O45" s="67">
        <f t="shared" si="7"/>
        <v>495854</v>
      </c>
      <c r="P45" s="67">
        <f t="shared" si="7"/>
        <v>937151</v>
      </c>
      <c r="Q45" s="67">
        <f t="shared" si="7"/>
        <v>88053</v>
      </c>
      <c r="R45" s="67">
        <f t="shared" si="7"/>
        <v>1521058</v>
      </c>
      <c r="S45" s="67">
        <f t="shared" si="7"/>
        <v>162846</v>
      </c>
      <c r="T45" s="67">
        <f t="shared" si="7"/>
        <v>74650</v>
      </c>
      <c r="U45" s="67">
        <f t="shared" si="7"/>
        <v>0</v>
      </c>
      <c r="V45" s="67">
        <f t="shared" si="7"/>
        <v>237496</v>
      </c>
      <c r="W45" s="67">
        <f t="shared" si="7"/>
        <v>5563253</v>
      </c>
      <c r="X45" s="67">
        <f t="shared" si="7"/>
        <v>69278305</v>
      </c>
      <c r="Y45" s="67">
        <f t="shared" si="7"/>
        <v>-63715052</v>
      </c>
      <c r="Z45" s="69">
        <f t="shared" si="5"/>
        <v>-91.96970393545281</v>
      </c>
      <c r="AA45" s="68">
        <f t="shared" si="8"/>
        <v>69278305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311494</v>
      </c>
      <c r="D48" s="66">
        <f t="shared" si="7"/>
        <v>0</v>
      </c>
      <c r="E48" s="67">
        <f t="shared" si="7"/>
        <v>3173000</v>
      </c>
      <c r="F48" s="67">
        <f t="shared" si="7"/>
        <v>3173000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3173000</v>
      </c>
      <c r="Y48" s="67">
        <f t="shared" si="7"/>
        <v>-3173000</v>
      </c>
      <c r="Z48" s="69">
        <f t="shared" si="5"/>
        <v>-100</v>
      </c>
      <c r="AA48" s="68">
        <f t="shared" si="8"/>
        <v>3173000</v>
      </c>
    </row>
    <row r="49" spans="1:27" ht="13.5">
      <c r="A49" s="75" t="s">
        <v>49</v>
      </c>
      <c r="B49" s="76"/>
      <c r="C49" s="77">
        <f aca="true" t="shared" si="9" ref="C49:Y49">SUM(C41:C48)</f>
        <v>102305303</v>
      </c>
      <c r="D49" s="78">
        <f t="shared" si="9"/>
        <v>0</v>
      </c>
      <c r="E49" s="79">
        <f t="shared" si="9"/>
        <v>352352000</v>
      </c>
      <c r="F49" s="79">
        <f t="shared" si="9"/>
        <v>175190946</v>
      </c>
      <c r="G49" s="79">
        <f t="shared" si="9"/>
        <v>5385779</v>
      </c>
      <c r="H49" s="79">
        <f t="shared" si="9"/>
        <v>8089215</v>
      </c>
      <c r="I49" s="79">
        <f t="shared" si="9"/>
        <v>2223644</v>
      </c>
      <c r="J49" s="79">
        <f t="shared" si="9"/>
        <v>15698638</v>
      </c>
      <c r="K49" s="79">
        <f t="shared" si="9"/>
        <v>2852269</v>
      </c>
      <c r="L49" s="79">
        <f t="shared" si="9"/>
        <v>9797467</v>
      </c>
      <c r="M49" s="79">
        <f t="shared" si="9"/>
        <v>3097195</v>
      </c>
      <c r="N49" s="79">
        <f t="shared" si="9"/>
        <v>15746931</v>
      </c>
      <c r="O49" s="79">
        <f t="shared" si="9"/>
        <v>2315409</v>
      </c>
      <c r="P49" s="79">
        <f t="shared" si="9"/>
        <v>5863094</v>
      </c>
      <c r="Q49" s="79">
        <f t="shared" si="9"/>
        <v>1348517</v>
      </c>
      <c r="R49" s="79">
        <f t="shared" si="9"/>
        <v>9527020</v>
      </c>
      <c r="S49" s="79">
        <f t="shared" si="9"/>
        <v>12811233</v>
      </c>
      <c r="T49" s="79">
        <f t="shared" si="9"/>
        <v>5496433</v>
      </c>
      <c r="U49" s="79">
        <f t="shared" si="9"/>
        <v>0</v>
      </c>
      <c r="V49" s="79">
        <f t="shared" si="9"/>
        <v>18307666</v>
      </c>
      <c r="W49" s="79">
        <f t="shared" si="9"/>
        <v>59280255</v>
      </c>
      <c r="X49" s="79">
        <f t="shared" si="9"/>
        <v>175190946</v>
      </c>
      <c r="Y49" s="79">
        <f t="shared" si="9"/>
        <v>-115910691</v>
      </c>
      <c r="Z49" s="80">
        <f t="shared" si="5"/>
        <v>-66.16248935604241</v>
      </c>
      <c r="AA49" s="81">
        <f>SUM(AA41:AA48)</f>
        <v>175190946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21050648</v>
      </c>
      <c r="F51" s="67">
        <f t="shared" si="10"/>
        <v>18234507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28711</v>
      </c>
      <c r="R51" s="67">
        <f t="shared" si="10"/>
        <v>28711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28711</v>
      </c>
      <c r="X51" s="67">
        <f t="shared" si="10"/>
        <v>18234507</v>
      </c>
      <c r="Y51" s="67">
        <f t="shared" si="10"/>
        <v>-18205796</v>
      </c>
      <c r="Z51" s="69">
        <f>+IF(X51&lt;&gt;0,+(Y51/X51)*100,0)</f>
        <v>-99.84254578421013</v>
      </c>
      <c r="AA51" s="68">
        <f>SUM(AA57:AA61)</f>
        <v>18234507</v>
      </c>
    </row>
    <row r="52" spans="1:27" ht="13.5">
      <c r="A52" s="84" t="s">
        <v>32</v>
      </c>
      <c r="B52" s="47"/>
      <c r="C52" s="9"/>
      <c r="D52" s="10"/>
      <c r="E52" s="11">
        <v>2585279</v>
      </c>
      <c r="F52" s="11">
        <v>1585279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1585279</v>
      </c>
      <c r="Y52" s="11">
        <v>-1585279</v>
      </c>
      <c r="Z52" s="2">
        <v>-100</v>
      </c>
      <c r="AA52" s="15">
        <v>1585279</v>
      </c>
    </row>
    <row r="53" spans="1:27" ht="13.5">
      <c r="A53" s="84" t="s">
        <v>33</v>
      </c>
      <c r="B53" s="47"/>
      <c r="C53" s="9"/>
      <c r="D53" s="10"/>
      <c r="E53" s="11">
        <v>7292582</v>
      </c>
      <c r="F53" s="11">
        <v>2848727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2848727</v>
      </c>
      <c r="Y53" s="11">
        <v>-2848727</v>
      </c>
      <c r="Z53" s="2">
        <v>-100</v>
      </c>
      <c r="AA53" s="15">
        <v>2848727</v>
      </c>
    </row>
    <row r="54" spans="1:27" ht="13.5">
      <c r="A54" s="84" t="s">
        <v>34</v>
      </c>
      <c r="B54" s="47"/>
      <c r="C54" s="9"/>
      <c r="D54" s="10"/>
      <c r="E54" s="11">
        <v>1783395</v>
      </c>
      <c r="F54" s="11">
        <v>1033395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1033395</v>
      </c>
      <c r="Y54" s="11">
        <v>-1033395</v>
      </c>
      <c r="Z54" s="2">
        <v>-100</v>
      </c>
      <c r="AA54" s="15">
        <v>1033395</v>
      </c>
    </row>
    <row r="55" spans="1:27" ht="13.5">
      <c r="A55" s="84" t="s">
        <v>35</v>
      </c>
      <c r="B55" s="47"/>
      <c r="C55" s="9"/>
      <c r="D55" s="10"/>
      <c r="E55" s="11">
        <v>399175</v>
      </c>
      <c r="F55" s="11">
        <v>399175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399175</v>
      </c>
      <c r="Y55" s="11">
        <v>-399175</v>
      </c>
      <c r="Z55" s="2">
        <v>-100</v>
      </c>
      <c r="AA55" s="15">
        <v>399175</v>
      </c>
    </row>
    <row r="56" spans="1:27" ht="13.5">
      <c r="A56" s="84" t="s">
        <v>36</v>
      </c>
      <c r="B56" s="47"/>
      <c r="C56" s="9"/>
      <c r="D56" s="10"/>
      <c r="E56" s="11">
        <v>3282971</v>
      </c>
      <c r="F56" s="11">
        <v>6660685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6660685</v>
      </c>
      <c r="Y56" s="11">
        <v>-6660685</v>
      </c>
      <c r="Z56" s="2">
        <v>-100</v>
      </c>
      <c r="AA56" s="15">
        <v>6660685</v>
      </c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15343402</v>
      </c>
      <c r="F57" s="51">
        <f t="shared" si="11"/>
        <v>12527261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12527261</v>
      </c>
      <c r="Y57" s="51">
        <f t="shared" si="11"/>
        <v>-12527261</v>
      </c>
      <c r="Z57" s="52">
        <f>+IF(X57&lt;&gt;0,+(Y57/X57)*100,0)</f>
        <v>-100</v>
      </c>
      <c r="AA57" s="53">
        <f>SUM(AA52:AA56)</f>
        <v>12527261</v>
      </c>
    </row>
    <row r="58" spans="1:27" ht="13.5">
      <c r="A58" s="86" t="s">
        <v>38</v>
      </c>
      <c r="B58" s="35"/>
      <c r="C58" s="9"/>
      <c r="D58" s="10"/>
      <c r="E58" s="11">
        <v>30192</v>
      </c>
      <c r="F58" s="11">
        <v>30192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30192</v>
      </c>
      <c r="Y58" s="11">
        <v>-30192</v>
      </c>
      <c r="Z58" s="2">
        <v>-100</v>
      </c>
      <c r="AA58" s="15">
        <v>30192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5677054</v>
      </c>
      <c r="F61" s="11">
        <v>5677054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>
        <v>28711</v>
      </c>
      <c r="R61" s="11">
        <v>28711</v>
      </c>
      <c r="S61" s="11"/>
      <c r="T61" s="11"/>
      <c r="U61" s="11"/>
      <c r="V61" s="11"/>
      <c r="W61" s="11">
        <v>28711</v>
      </c>
      <c r="X61" s="11">
        <v>5677054</v>
      </c>
      <c r="Y61" s="11">
        <v>-5648343</v>
      </c>
      <c r="Z61" s="2">
        <v>-99.49</v>
      </c>
      <c r="AA61" s="15">
        <v>5677054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0</v>
      </c>
      <c r="H69" s="79">
        <f t="shared" si="12"/>
        <v>0</v>
      </c>
      <c r="I69" s="79">
        <f t="shared" si="12"/>
        <v>0</v>
      </c>
      <c r="J69" s="79">
        <f t="shared" si="12"/>
        <v>0</v>
      </c>
      <c r="K69" s="79">
        <f t="shared" si="12"/>
        <v>0</v>
      </c>
      <c r="L69" s="79">
        <f t="shared" si="12"/>
        <v>0</v>
      </c>
      <c r="M69" s="79">
        <f t="shared" si="12"/>
        <v>0</v>
      </c>
      <c r="N69" s="79">
        <f t="shared" si="12"/>
        <v>0</v>
      </c>
      <c r="O69" s="79">
        <f t="shared" si="12"/>
        <v>0</v>
      </c>
      <c r="P69" s="79">
        <f t="shared" si="12"/>
        <v>0</v>
      </c>
      <c r="Q69" s="79">
        <f t="shared" si="12"/>
        <v>0</v>
      </c>
      <c r="R69" s="79">
        <f t="shared" si="12"/>
        <v>0</v>
      </c>
      <c r="S69" s="79">
        <f t="shared" si="12"/>
        <v>0</v>
      </c>
      <c r="T69" s="79">
        <f t="shared" si="12"/>
        <v>0</v>
      </c>
      <c r="U69" s="79">
        <f t="shared" si="12"/>
        <v>0</v>
      </c>
      <c r="V69" s="79">
        <f t="shared" si="12"/>
        <v>0</v>
      </c>
      <c r="W69" s="79">
        <f t="shared" si="12"/>
        <v>0</v>
      </c>
      <c r="X69" s="79">
        <f t="shared" si="12"/>
        <v>0</v>
      </c>
      <c r="Y69" s="79">
        <f t="shared" si="12"/>
        <v>0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3169760</v>
      </c>
      <c r="D5" s="42">
        <f t="shared" si="0"/>
        <v>0</v>
      </c>
      <c r="E5" s="43">
        <f t="shared" si="0"/>
        <v>1</v>
      </c>
      <c r="F5" s="43">
        <f t="shared" si="0"/>
        <v>6585000</v>
      </c>
      <c r="G5" s="43">
        <f t="shared" si="0"/>
        <v>23100</v>
      </c>
      <c r="H5" s="43">
        <f t="shared" si="0"/>
        <v>90368</v>
      </c>
      <c r="I5" s="43">
        <f t="shared" si="0"/>
        <v>291418</v>
      </c>
      <c r="J5" s="43">
        <f t="shared" si="0"/>
        <v>404886</v>
      </c>
      <c r="K5" s="43">
        <f t="shared" si="0"/>
        <v>285319</v>
      </c>
      <c r="L5" s="43">
        <f t="shared" si="0"/>
        <v>0</v>
      </c>
      <c r="M5" s="43">
        <f t="shared" si="0"/>
        <v>0</v>
      </c>
      <c r="N5" s="43">
        <f t="shared" si="0"/>
        <v>285319</v>
      </c>
      <c r="O5" s="43">
        <f t="shared" si="0"/>
        <v>8449</v>
      </c>
      <c r="P5" s="43">
        <f t="shared" si="0"/>
        <v>18632</v>
      </c>
      <c r="Q5" s="43">
        <f t="shared" si="0"/>
        <v>204351</v>
      </c>
      <c r="R5" s="43">
        <f t="shared" si="0"/>
        <v>231432</v>
      </c>
      <c r="S5" s="43">
        <f t="shared" si="0"/>
        <v>175000</v>
      </c>
      <c r="T5" s="43">
        <f t="shared" si="0"/>
        <v>0</v>
      </c>
      <c r="U5" s="43">
        <f t="shared" si="0"/>
        <v>3755890</v>
      </c>
      <c r="V5" s="43">
        <f t="shared" si="0"/>
        <v>3930890</v>
      </c>
      <c r="W5" s="43">
        <f t="shared" si="0"/>
        <v>4852527</v>
      </c>
      <c r="X5" s="43">
        <f t="shared" si="0"/>
        <v>6585000</v>
      </c>
      <c r="Y5" s="43">
        <f t="shared" si="0"/>
        <v>-1732473</v>
      </c>
      <c r="Z5" s="44">
        <f>+IF(X5&lt;&gt;0,+(Y5/X5)*100,0)</f>
        <v>-26.309384965831434</v>
      </c>
      <c r="AA5" s="45">
        <f>SUM(AA11:AA18)</f>
        <v>6585000</v>
      </c>
    </row>
    <row r="6" spans="1:27" ht="13.5">
      <c r="A6" s="46" t="s">
        <v>32</v>
      </c>
      <c r="B6" s="47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2"/>
      <c r="AA8" s="15"/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0</v>
      </c>
      <c r="D11" s="50">
        <f t="shared" si="1"/>
        <v>0</v>
      </c>
      <c r="E11" s="51">
        <f t="shared" si="1"/>
        <v>0</v>
      </c>
      <c r="F11" s="51">
        <f t="shared" si="1"/>
        <v>0</v>
      </c>
      <c r="G11" s="51">
        <f t="shared" si="1"/>
        <v>0</v>
      </c>
      <c r="H11" s="51">
        <f t="shared" si="1"/>
        <v>0</v>
      </c>
      <c r="I11" s="51">
        <f t="shared" si="1"/>
        <v>0</v>
      </c>
      <c r="J11" s="51">
        <f t="shared" si="1"/>
        <v>0</v>
      </c>
      <c r="K11" s="51">
        <f t="shared" si="1"/>
        <v>0</v>
      </c>
      <c r="L11" s="51">
        <f t="shared" si="1"/>
        <v>0</v>
      </c>
      <c r="M11" s="51">
        <f t="shared" si="1"/>
        <v>0</v>
      </c>
      <c r="N11" s="51">
        <f t="shared" si="1"/>
        <v>0</v>
      </c>
      <c r="O11" s="51">
        <f t="shared" si="1"/>
        <v>0</v>
      </c>
      <c r="P11" s="51">
        <f t="shared" si="1"/>
        <v>0</v>
      </c>
      <c r="Q11" s="51">
        <f t="shared" si="1"/>
        <v>0</v>
      </c>
      <c r="R11" s="51">
        <f t="shared" si="1"/>
        <v>0</v>
      </c>
      <c r="S11" s="51">
        <f t="shared" si="1"/>
        <v>0</v>
      </c>
      <c r="T11" s="51">
        <f t="shared" si="1"/>
        <v>0</v>
      </c>
      <c r="U11" s="51">
        <f t="shared" si="1"/>
        <v>0</v>
      </c>
      <c r="V11" s="51">
        <f t="shared" si="1"/>
        <v>0</v>
      </c>
      <c r="W11" s="51">
        <f t="shared" si="1"/>
        <v>0</v>
      </c>
      <c r="X11" s="51">
        <f t="shared" si="1"/>
        <v>0</v>
      </c>
      <c r="Y11" s="51">
        <f t="shared" si="1"/>
        <v>0</v>
      </c>
      <c r="Z11" s="52">
        <f>+IF(X11&lt;&gt;0,+(Y11/X11)*100,0)</f>
        <v>0</v>
      </c>
      <c r="AA11" s="53">
        <f>SUM(AA6:AA10)</f>
        <v>0</v>
      </c>
    </row>
    <row r="12" spans="1:27" ht="13.5">
      <c r="A12" s="54" t="s">
        <v>38</v>
      </c>
      <c r="B12" s="35"/>
      <c r="C12" s="9">
        <v>22924</v>
      </c>
      <c r="D12" s="10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3146836</v>
      </c>
      <c r="D15" s="10"/>
      <c r="E15" s="11">
        <v>1</v>
      </c>
      <c r="F15" s="11">
        <v>6585000</v>
      </c>
      <c r="G15" s="11">
        <v>23100</v>
      </c>
      <c r="H15" s="11">
        <v>90368</v>
      </c>
      <c r="I15" s="11">
        <v>291418</v>
      </c>
      <c r="J15" s="11">
        <v>404886</v>
      </c>
      <c r="K15" s="11">
        <v>285319</v>
      </c>
      <c r="L15" s="11"/>
      <c r="M15" s="11"/>
      <c r="N15" s="11">
        <v>285319</v>
      </c>
      <c r="O15" s="11">
        <v>8449</v>
      </c>
      <c r="P15" s="11">
        <v>18632</v>
      </c>
      <c r="Q15" s="11">
        <v>204351</v>
      </c>
      <c r="R15" s="11">
        <v>231432</v>
      </c>
      <c r="S15" s="11">
        <v>175000</v>
      </c>
      <c r="T15" s="11"/>
      <c r="U15" s="11">
        <v>3755890</v>
      </c>
      <c r="V15" s="11">
        <v>3930890</v>
      </c>
      <c r="W15" s="11">
        <v>4852527</v>
      </c>
      <c r="X15" s="11">
        <v>6585000</v>
      </c>
      <c r="Y15" s="11">
        <v>-1732473</v>
      </c>
      <c r="Z15" s="2">
        <v>-26.31</v>
      </c>
      <c r="AA15" s="15">
        <v>6585000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0</v>
      </c>
      <c r="X36" s="11">
        <f t="shared" si="4"/>
        <v>0</v>
      </c>
      <c r="Y36" s="11">
        <f t="shared" si="4"/>
        <v>0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0</v>
      </c>
      <c r="Y38" s="11">
        <f t="shared" si="4"/>
        <v>0</v>
      </c>
      <c r="Z38" s="2">
        <f t="shared" si="5"/>
        <v>0</v>
      </c>
      <c r="AA38" s="15">
        <f>AA8+AA23</f>
        <v>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0</v>
      </c>
      <c r="D41" s="50">
        <f t="shared" si="6"/>
        <v>0</v>
      </c>
      <c r="E41" s="51">
        <f t="shared" si="6"/>
        <v>0</v>
      </c>
      <c r="F41" s="51">
        <f t="shared" si="6"/>
        <v>0</v>
      </c>
      <c r="G41" s="51">
        <f t="shared" si="6"/>
        <v>0</v>
      </c>
      <c r="H41" s="51">
        <f t="shared" si="6"/>
        <v>0</v>
      </c>
      <c r="I41" s="51">
        <f t="shared" si="6"/>
        <v>0</v>
      </c>
      <c r="J41" s="51">
        <f t="shared" si="6"/>
        <v>0</v>
      </c>
      <c r="K41" s="51">
        <f t="shared" si="6"/>
        <v>0</v>
      </c>
      <c r="L41" s="51">
        <f t="shared" si="6"/>
        <v>0</v>
      </c>
      <c r="M41" s="51">
        <f t="shared" si="6"/>
        <v>0</v>
      </c>
      <c r="N41" s="51">
        <f t="shared" si="6"/>
        <v>0</v>
      </c>
      <c r="O41" s="51">
        <f t="shared" si="6"/>
        <v>0</v>
      </c>
      <c r="P41" s="51">
        <f t="shared" si="6"/>
        <v>0</v>
      </c>
      <c r="Q41" s="51">
        <f t="shared" si="6"/>
        <v>0</v>
      </c>
      <c r="R41" s="51">
        <f t="shared" si="6"/>
        <v>0</v>
      </c>
      <c r="S41" s="51">
        <f t="shared" si="6"/>
        <v>0</v>
      </c>
      <c r="T41" s="51">
        <f t="shared" si="6"/>
        <v>0</v>
      </c>
      <c r="U41" s="51">
        <f t="shared" si="6"/>
        <v>0</v>
      </c>
      <c r="V41" s="51">
        <f t="shared" si="6"/>
        <v>0</v>
      </c>
      <c r="W41" s="51">
        <f t="shared" si="6"/>
        <v>0</v>
      </c>
      <c r="X41" s="51">
        <f t="shared" si="6"/>
        <v>0</v>
      </c>
      <c r="Y41" s="51">
        <f t="shared" si="6"/>
        <v>0</v>
      </c>
      <c r="Z41" s="52">
        <f t="shared" si="5"/>
        <v>0</v>
      </c>
      <c r="AA41" s="53">
        <f>SUM(AA36:AA40)</f>
        <v>0</v>
      </c>
    </row>
    <row r="42" spans="1:27" ht="13.5">
      <c r="A42" s="54" t="s">
        <v>38</v>
      </c>
      <c r="B42" s="35"/>
      <c r="C42" s="65">
        <f aca="true" t="shared" si="7" ref="C42:Y48">C12+C27</f>
        <v>22924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0</v>
      </c>
      <c r="Y42" s="67">
        <f t="shared" si="7"/>
        <v>0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3146836</v>
      </c>
      <c r="D45" s="66">
        <f t="shared" si="7"/>
        <v>0</v>
      </c>
      <c r="E45" s="67">
        <f t="shared" si="7"/>
        <v>1</v>
      </c>
      <c r="F45" s="67">
        <f t="shared" si="7"/>
        <v>6585000</v>
      </c>
      <c r="G45" s="67">
        <f t="shared" si="7"/>
        <v>23100</v>
      </c>
      <c r="H45" s="67">
        <f t="shared" si="7"/>
        <v>90368</v>
      </c>
      <c r="I45" s="67">
        <f t="shared" si="7"/>
        <v>291418</v>
      </c>
      <c r="J45" s="67">
        <f t="shared" si="7"/>
        <v>404886</v>
      </c>
      <c r="K45" s="67">
        <f t="shared" si="7"/>
        <v>285319</v>
      </c>
      <c r="L45" s="67">
        <f t="shared" si="7"/>
        <v>0</v>
      </c>
      <c r="M45" s="67">
        <f t="shared" si="7"/>
        <v>0</v>
      </c>
      <c r="N45" s="67">
        <f t="shared" si="7"/>
        <v>285319</v>
      </c>
      <c r="O45" s="67">
        <f t="shared" si="7"/>
        <v>8449</v>
      </c>
      <c r="P45" s="67">
        <f t="shared" si="7"/>
        <v>18632</v>
      </c>
      <c r="Q45" s="67">
        <f t="shared" si="7"/>
        <v>204351</v>
      </c>
      <c r="R45" s="67">
        <f t="shared" si="7"/>
        <v>231432</v>
      </c>
      <c r="S45" s="67">
        <f t="shared" si="7"/>
        <v>175000</v>
      </c>
      <c r="T45" s="67">
        <f t="shared" si="7"/>
        <v>0</v>
      </c>
      <c r="U45" s="67">
        <f t="shared" si="7"/>
        <v>3755890</v>
      </c>
      <c r="V45" s="67">
        <f t="shared" si="7"/>
        <v>3930890</v>
      </c>
      <c r="W45" s="67">
        <f t="shared" si="7"/>
        <v>4852527</v>
      </c>
      <c r="X45" s="67">
        <f t="shared" si="7"/>
        <v>6585000</v>
      </c>
      <c r="Y45" s="67">
        <f t="shared" si="7"/>
        <v>-1732473</v>
      </c>
      <c r="Z45" s="69">
        <f t="shared" si="5"/>
        <v>-26.309384965831434</v>
      </c>
      <c r="AA45" s="68">
        <f t="shared" si="8"/>
        <v>6585000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3169760</v>
      </c>
      <c r="D49" s="78">
        <f t="shared" si="9"/>
        <v>0</v>
      </c>
      <c r="E49" s="79">
        <f t="shared" si="9"/>
        <v>1</v>
      </c>
      <c r="F49" s="79">
        <f t="shared" si="9"/>
        <v>6585000</v>
      </c>
      <c r="G49" s="79">
        <f t="shared" si="9"/>
        <v>23100</v>
      </c>
      <c r="H49" s="79">
        <f t="shared" si="9"/>
        <v>90368</v>
      </c>
      <c r="I49" s="79">
        <f t="shared" si="9"/>
        <v>291418</v>
      </c>
      <c r="J49" s="79">
        <f t="shared" si="9"/>
        <v>404886</v>
      </c>
      <c r="K49" s="79">
        <f t="shared" si="9"/>
        <v>285319</v>
      </c>
      <c r="L49" s="79">
        <f t="shared" si="9"/>
        <v>0</v>
      </c>
      <c r="M49" s="79">
        <f t="shared" si="9"/>
        <v>0</v>
      </c>
      <c r="N49" s="79">
        <f t="shared" si="9"/>
        <v>285319</v>
      </c>
      <c r="O49" s="79">
        <f t="shared" si="9"/>
        <v>8449</v>
      </c>
      <c r="P49" s="79">
        <f t="shared" si="9"/>
        <v>18632</v>
      </c>
      <c r="Q49" s="79">
        <f t="shared" si="9"/>
        <v>204351</v>
      </c>
      <c r="R49" s="79">
        <f t="shared" si="9"/>
        <v>231432</v>
      </c>
      <c r="S49" s="79">
        <f t="shared" si="9"/>
        <v>175000</v>
      </c>
      <c r="T49" s="79">
        <f t="shared" si="9"/>
        <v>0</v>
      </c>
      <c r="U49" s="79">
        <f t="shared" si="9"/>
        <v>3755890</v>
      </c>
      <c r="V49" s="79">
        <f t="shared" si="9"/>
        <v>3930890</v>
      </c>
      <c r="W49" s="79">
        <f t="shared" si="9"/>
        <v>4852527</v>
      </c>
      <c r="X49" s="79">
        <f t="shared" si="9"/>
        <v>6585000</v>
      </c>
      <c r="Y49" s="79">
        <f t="shared" si="9"/>
        <v>-1732473</v>
      </c>
      <c r="Z49" s="80">
        <f t="shared" si="5"/>
        <v>-26.309384965831434</v>
      </c>
      <c r="AA49" s="81">
        <f>SUM(AA41:AA48)</f>
        <v>6585000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0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545513</v>
      </c>
      <c r="H67" s="11">
        <v>14815</v>
      </c>
      <c r="I67" s="11">
        <v>27272</v>
      </c>
      <c r="J67" s="11">
        <v>587600</v>
      </c>
      <c r="K67" s="11">
        <v>-426775</v>
      </c>
      <c r="L67" s="11">
        <v>69580</v>
      </c>
      <c r="M67" s="11">
        <v>38916</v>
      </c>
      <c r="N67" s="11">
        <v>-318279</v>
      </c>
      <c r="O67" s="11">
        <v>34683</v>
      </c>
      <c r="P67" s="11">
        <v>47624</v>
      </c>
      <c r="Q67" s="11">
        <v>61182</v>
      </c>
      <c r="R67" s="11">
        <v>143489</v>
      </c>
      <c r="S67" s="11">
        <v>309953</v>
      </c>
      <c r="T67" s="11">
        <v>-110211</v>
      </c>
      <c r="U67" s="11">
        <v>19033</v>
      </c>
      <c r="V67" s="11">
        <v>218775</v>
      </c>
      <c r="W67" s="11">
        <v>631585</v>
      </c>
      <c r="X67" s="11"/>
      <c r="Y67" s="11">
        <v>631585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132977</v>
      </c>
      <c r="H68" s="11">
        <v>490139</v>
      </c>
      <c r="I68" s="11">
        <v>118276</v>
      </c>
      <c r="J68" s="11">
        <v>741392</v>
      </c>
      <c r="K68" s="11">
        <v>339384</v>
      </c>
      <c r="L68" s="11">
        <v>87387</v>
      </c>
      <c r="M68" s="11">
        <v>140304</v>
      </c>
      <c r="N68" s="11">
        <v>567075</v>
      </c>
      <c r="O68" s="11">
        <v>167741</v>
      </c>
      <c r="P68" s="11">
        <v>282106</v>
      </c>
      <c r="Q68" s="11">
        <v>144304</v>
      </c>
      <c r="R68" s="11">
        <v>594151</v>
      </c>
      <c r="S68" s="11">
        <v>414820</v>
      </c>
      <c r="T68" s="11">
        <v>830111</v>
      </c>
      <c r="U68" s="11">
        <v>420018</v>
      </c>
      <c r="V68" s="11">
        <v>1664949</v>
      </c>
      <c r="W68" s="11">
        <v>3567567</v>
      </c>
      <c r="X68" s="11"/>
      <c r="Y68" s="11">
        <v>3567567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0</v>
      </c>
      <c r="F69" s="79">
        <f t="shared" si="12"/>
        <v>0</v>
      </c>
      <c r="G69" s="79">
        <f t="shared" si="12"/>
        <v>678490</v>
      </c>
      <c r="H69" s="79">
        <f t="shared" si="12"/>
        <v>504954</v>
      </c>
      <c r="I69" s="79">
        <f t="shared" si="12"/>
        <v>145548</v>
      </c>
      <c r="J69" s="79">
        <f t="shared" si="12"/>
        <v>1328992</v>
      </c>
      <c r="K69" s="79">
        <f t="shared" si="12"/>
        <v>-87391</v>
      </c>
      <c r="L69" s="79">
        <f t="shared" si="12"/>
        <v>156967</v>
      </c>
      <c r="M69" s="79">
        <f t="shared" si="12"/>
        <v>179220</v>
      </c>
      <c r="N69" s="79">
        <f t="shared" si="12"/>
        <v>248796</v>
      </c>
      <c r="O69" s="79">
        <f t="shared" si="12"/>
        <v>202424</v>
      </c>
      <c r="P69" s="79">
        <f t="shared" si="12"/>
        <v>329730</v>
      </c>
      <c r="Q69" s="79">
        <f t="shared" si="12"/>
        <v>205486</v>
      </c>
      <c r="R69" s="79">
        <f t="shared" si="12"/>
        <v>737640</v>
      </c>
      <c r="S69" s="79">
        <f t="shared" si="12"/>
        <v>724773</v>
      </c>
      <c r="T69" s="79">
        <f t="shared" si="12"/>
        <v>719900</v>
      </c>
      <c r="U69" s="79">
        <f t="shared" si="12"/>
        <v>439051</v>
      </c>
      <c r="V69" s="79">
        <f t="shared" si="12"/>
        <v>1883724</v>
      </c>
      <c r="W69" s="79">
        <f t="shared" si="12"/>
        <v>4199152</v>
      </c>
      <c r="X69" s="79">
        <f t="shared" si="12"/>
        <v>0</v>
      </c>
      <c r="Y69" s="79">
        <f t="shared" si="12"/>
        <v>4199152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5304258</v>
      </c>
      <c r="D5" s="42">
        <f t="shared" si="0"/>
        <v>0</v>
      </c>
      <c r="E5" s="43">
        <f t="shared" si="0"/>
        <v>19618000</v>
      </c>
      <c r="F5" s="43">
        <f t="shared" si="0"/>
        <v>20127000</v>
      </c>
      <c r="G5" s="43">
        <f t="shared" si="0"/>
        <v>993214</v>
      </c>
      <c r="H5" s="43">
        <f t="shared" si="0"/>
        <v>878409</v>
      </c>
      <c r="I5" s="43">
        <f t="shared" si="0"/>
        <v>35903</v>
      </c>
      <c r="J5" s="43">
        <f t="shared" si="0"/>
        <v>1907526</v>
      </c>
      <c r="K5" s="43">
        <f t="shared" si="0"/>
        <v>0</v>
      </c>
      <c r="L5" s="43">
        <f t="shared" si="0"/>
        <v>777531</v>
      </c>
      <c r="M5" s="43">
        <f t="shared" si="0"/>
        <v>594317</v>
      </c>
      <c r="N5" s="43">
        <f t="shared" si="0"/>
        <v>1371848</v>
      </c>
      <c r="O5" s="43">
        <f t="shared" si="0"/>
        <v>647511</v>
      </c>
      <c r="P5" s="43">
        <f t="shared" si="0"/>
        <v>1341156</v>
      </c>
      <c r="Q5" s="43">
        <f t="shared" si="0"/>
        <v>503858</v>
      </c>
      <c r="R5" s="43">
        <f t="shared" si="0"/>
        <v>2492525</v>
      </c>
      <c r="S5" s="43">
        <f t="shared" si="0"/>
        <v>852792</v>
      </c>
      <c r="T5" s="43">
        <f t="shared" si="0"/>
        <v>1477367</v>
      </c>
      <c r="U5" s="43">
        <f t="shared" si="0"/>
        <v>0</v>
      </c>
      <c r="V5" s="43">
        <f t="shared" si="0"/>
        <v>2330159</v>
      </c>
      <c r="W5" s="43">
        <f t="shared" si="0"/>
        <v>8102058</v>
      </c>
      <c r="X5" s="43">
        <f t="shared" si="0"/>
        <v>20127000</v>
      </c>
      <c r="Y5" s="43">
        <f t="shared" si="0"/>
        <v>-12024942</v>
      </c>
      <c r="Z5" s="44">
        <f>+IF(X5&lt;&gt;0,+(Y5/X5)*100,0)</f>
        <v>-59.74532717245491</v>
      </c>
      <c r="AA5" s="45">
        <f>SUM(AA11:AA18)</f>
        <v>20127000</v>
      </c>
    </row>
    <row r="6" spans="1:27" ht="13.5">
      <c r="A6" s="46" t="s">
        <v>32</v>
      </c>
      <c r="B6" s="47"/>
      <c r="C6" s="9">
        <v>5072982</v>
      </c>
      <c r="D6" s="10"/>
      <c r="E6" s="11">
        <v>8202000</v>
      </c>
      <c r="F6" s="11">
        <v>7187000</v>
      </c>
      <c r="G6" s="11">
        <v>987428</v>
      </c>
      <c r="H6" s="11">
        <v>878409</v>
      </c>
      <c r="I6" s="11"/>
      <c r="J6" s="11">
        <v>1865837</v>
      </c>
      <c r="K6" s="11"/>
      <c r="L6" s="11">
        <v>777344</v>
      </c>
      <c r="M6" s="11">
        <v>575852</v>
      </c>
      <c r="N6" s="11">
        <v>1353196</v>
      </c>
      <c r="O6" s="11"/>
      <c r="P6" s="11">
        <v>936085</v>
      </c>
      <c r="Q6" s="11">
        <v>442472</v>
      </c>
      <c r="R6" s="11">
        <v>1378557</v>
      </c>
      <c r="S6" s="11">
        <v>188421</v>
      </c>
      <c r="T6" s="11"/>
      <c r="U6" s="11"/>
      <c r="V6" s="11">
        <v>188421</v>
      </c>
      <c r="W6" s="11">
        <v>4786011</v>
      </c>
      <c r="X6" s="11">
        <v>7187000</v>
      </c>
      <c r="Y6" s="11">
        <v>-2400989</v>
      </c>
      <c r="Z6" s="2">
        <v>-33.41</v>
      </c>
      <c r="AA6" s="15">
        <v>7187000</v>
      </c>
    </row>
    <row r="7" spans="1:27" ht="13.5">
      <c r="A7" s="46" t="s">
        <v>33</v>
      </c>
      <c r="B7" s="47"/>
      <c r="C7" s="9"/>
      <c r="D7" s="10"/>
      <c r="E7" s="11">
        <v>25000</v>
      </c>
      <c r="F7" s="11">
        <v>155000</v>
      </c>
      <c r="G7" s="11">
        <v>5786</v>
      </c>
      <c r="H7" s="11"/>
      <c r="I7" s="11"/>
      <c r="J7" s="11">
        <v>5786</v>
      </c>
      <c r="K7" s="11"/>
      <c r="L7" s="11"/>
      <c r="M7" s="11"/>
      <c r="N7" s="11"/>
      <c r="O7" s="11">
        <v>1030</v>
      </c>
      <c r="P7" s="11"/>
      <c r="Q7" s="11"/>
      <c r="R7" s="11">
        <v>1030</v>
      </c>
      <c r="S7" s="11"/>
      <c r="T7" s="11"/>
      <c r="U7" s="11"/>
      <c r="V7" s="11"/>
      <c r="W7" s="11">
        <v>6816</v>
      </c>
      <c r="X7" s="11">
        <v>155000</v>
      </c>
      <c r="Y7" s="11">
        <v>-148184</v>
      </c>
      <c r="Z7" s="2">
        <v>-95.6</v>
      </c>
      <c r="AA7" s="15">
        <v>155000</v>
      </c>
    </row>
    <row r="8" spans="1:27" ht="13.5">
      <c r="A8" s="46" t="s">
        <v>34</v>
      </c>
      <c r="B8" s="47"/>
      <c r="C8" s="9"/>
      <c r="D8" s="10"/>
      <c r="E8" s="11">
        <v>9803000</v>
      </c>
      <c r="F8" s="11">
        <v>9841000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9841000</v>
      </c>
      <c r="Y8" s="11">
        <v>-9841000</v>
      </c>
      <c r="Z8" s="2">
        <v>-100</v>
      </c>
      <c r="AA8" s="15">
        <v>9841000</v>
      </c>
    </row>
    <row r="9" spans="1:27" ht="13.5">
      <c r="A9" s="46" t="s">
        <v>35</v>
      </c>
      <c r="B9" s="47"/>
      <c r="C9" s="9">
        <v>182837</v>
      </c>
      <c r="D9" s="10"/>
      <c r="E9" s="11">
        <v>10000</v>
      </c>
      <c r="F9" s="11">
        <v>2714000</v>
      </c>
      <c r="G9" s="11"/>
      <c r="H9" s="11"/>
      <c r="I9" s="11"/>
      <c r="J9" s="11"/>
      <c r="K9" s="11"/>
      <c r="L9" s="11"/>
      <c r="M9" s="11"/>
      <c r="N9" s="11"/>
      <c r="O9" s="11">
        <v>619543</v>
      </c>
      <c r="P9" s="11">
        <v>400740</v>
      </c>
      <c r="Q9" s="11"/>
      <c r="R9" s="11">
        <v>1020283</v>
      </c>
      <c r="S9" s="11">
        <v>632058</v>
      </c>
      <c r="T9" s="11">
        <v>1250242</v>
      </c>
      <c r="U9" s="11"/>
      <c r="V9" s="11">
        <v>1882300</v>
      </c>
      <c r="W9" s="11">
        <v>2902583</v>
      </c>
      <c r="X9" s="11">
        <v>2714000</v>
      </c>
      <c r="Y9" s="11">
        <v>188583</v>
      </c>
      <c r="Z9" s="2">
        <v>6.95</v>
      </c>
      <c r="AA9" s="15">
        <v>2714000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5255819</v>
      </c>
      <c r="D11" s="50">
        <f t="shared" si="1"/>
        <v>0</v>
      </c>
      <c r="E11" s="51">
        <f t="shared" si="1"/>
        <v>18040000</v>
      </c>
      <c r="F11" s="51">
        <f t="shared" si="1"/>
        <v>19897000</v>
      </c>
      <c r="G11" s="51">
        <f t="shared" si="1"/>
        <v>993214</v>
      </c>
      <c r="H11" s="51">
        <f t="shared" si="1"/>
        <v>878409</v>
      </c>
      <c r="I11" s="51">
        <f t="shared" si="1"/>
        <v>0</v>
      </c>
      <c r="J11" s="51">
        <f t="shared" si="1"/>
        <v>1871623</v>
      </c>
      <c r="K11" s="51">
        <f t="shared" si="1"/>
        <v>0</v>
      </c>
      <c r="L11" s="51">
        <f t="shared" si="1"/>
        <v>777344</v>
      </c>
      <c r="M11" s="51">
        <f t="shared" si="1"/>
        <v>575852</v>
      </c>
      <c r="N11" s="51">
        <f t="shared" si="1"/>
        <v>1353196</v>
      </c>
      <c r="O11" s="51">
        <f t="shared" si="1"/>
        <v>620573</v>
      </c>
      <c r="P11" s="51">
        <f t="shared" si="1"/>
        <v>1336825</v>
      </c>
      <c r="Q11" s="51">
        <f t="shared" si="1"/>
        <v>442472</v>
      </c>
      <c r="R11" s="51">
        <f t="shared" si="1"/>
        <v>2399870</v>
      </c>
      <c r="S11" s="51">
        <f t="shared" si="1"/>
        <v>820479</v>
      </c>
      <c r="T11" s="51">
        <f t="shared" si="1"/>
        <v>1250242</v>
      </c>
      <c r="U11" s="51">
        <f t="shared" si="1"/>
        <v>0</v>
      </c>
      <c r="V11" s="51">
        <f t="shared" si="1"/>
        <v>2070721</v>
      </c>
      <c r="W11" s="51">
        <f t="shared" si="1"/>
        <v>7695410</v>
      </c>
      <c r="X11" s="51">
        <f t="shared" si="1"/>
        <v>19897000</v>
      </c>
      <c r="Y11" s="51">
        <f t="shared" si="1"/>
        <v>-12201590</v>
      </c>
      <c r="Z11" s="52">
        <f>+IF(X11&lt;&gt;0,+(Y11/X11)*100,0)</f>
        <v>-61.32376740212092</v>
      </c>
      <c r="AA11" s="53">
        <f>SUM(AA6:AA10)</f>
        <v>19897000</v>
      </c>
    </row>
    <row r="12" spans="1:27" ht="13.5">
      <c r="A12" s="54" t="s">
        <v>38</v>
      </c>
      <c r="B12" s="35"/>
      <c r="C12" s="9"/>
      <c r="D12" s="10"/>
      <c r="E12" s="11">
        <v>588000</v>
      </c>
      <c r="F12" s="11">
        <v>5000</v>
      </c>
      <c r="G12" s="11"/>
      <c r="H12" s="11"/>
      <c r="I12" s="11">
        <v>23428</v>
      </c>
      <c r="J12" s="11">
        <v>23428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23428</v>
      </c>
      <c r="X12" s="11">
        <v>5000</v>
      </c>
      <c r="Y12" s="11">
        <v>18428</v>
      </c>
      <c r="Z12" s="2">
        <v>368.56</v>
      </c>
      <c r="AA12" s="15">
        <v>5000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48439</v>
      </c>
      <c r="D15" s="10"/>
      <c r="E15" s="11">
        <v>990000</v>
      </c>
      <c r="F15" s="11">
        <v>225000</v>
      </c>
      <c r="G15" s="11"/>
      <c r="H15" s="11"/>
      <c r="I15" s="11">
        <v>294</v>
      </c>
      <c r="J15" s="11">
        <v>294</v>
      </c>
      <c r="K15" s="11"/>
      <c r="L15" s="11">
        <v>187</v>
      </c>
      <c r="M15" s="11">
        <v>18465</v>
      </c>
      <c r="N15" s="11">
        <v>18652</v>
      </c>
      <c r="O15" s="11">
        <v>26938</v>
      </c>
      <c r="P15" s="11">
        <v>4331</v>
      </c>
      <c r="Q15" s="11">
        <v>61386</v>
      </c>
      <c r="R15" s="11">
        <v>92655</v>
      </c>
      <c r="S15" s="11">
        <v>32313</v>
      </c>
      <c r="T15" s="11">
        <v>162625</v>
      </c>
      <c r="U15" s="11"/>
      <c r="V15" s="11">
        <v>194938</v>
      </c>
      <c r="W15" s="11">
        <v>306539</v>
      </c>
      <c r="X15" s="11">
        <v>225000</v>
      </c>
      <c r="Y15" s="11">
        <v>81539</v>
      </c>
      <c r="Z15" s="2">
        <v>36.24</v>
      </c>
      <c r="AA15" s="15">
        <v>225000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>
        <v>12181</v>
      </c>
      <c r="J18" s="18">
        <v>12181</v>
      </c>
      <c r="K18" s="18"/>
      <c r="L18" s="18"/>
      <c r="M18" s="18"/>
      <c r="N18" s="18"/>
      <c r="O18" s="18"/>
      <c r="P18" s="18"/>
      <c r="Q18" s="18"/>
      <c r="R18" s="18"/>
      <c r="S18" s="18"/>
      <c r="T18" s="18">
        <v>64500</v>
      </c>
      <c r="U18" s="18"/>
      <c r="V18" s="18">
        <v>64500</v>
      </c>
      <c r="W18" s="18">
        <v>76681</v>
      </c>
      <c r="X18" s="18"/>
      <c r="Y18" s="18">
        <v>76681</v>
      </c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5072982</v>
      </c>
      <c r="D36" s="10">
        <f t="shared" si="4"/>
        <v>0</v>
      </c>
      <c r="E36" s="11">
        <f t="shared" si="4"/>
        <v>8202000</v>
      </c>
      <c r="F36" s="11">
        <f t="shared" si="4"/>
        <v>7187000</v>
      </c>
      <c r="G36" s="11">
        <f t="shared" si="4"/>
        <v>987428</v>
      </c>
      <c r="H36" s="11">
        <f t="shared" si="4"/>
        <v>878409</v>
      </c>
      <c r="I36" s="11">
        <f t="shared" si="4"/>
        <v>0</v>
      </c>
      <c r="J36" s="11">
        <f t="shared" si="4"/>
        <v>1865837</v>
      </c>
      <c r="K36" s="11">
        <f t="shared" si="4"/>
        <v>0</v>
      </c>
      <c r="L36" s="11">
        <f t="shared" si="4"/>
        <v>777344</v>
      </c>
      <c r="M36" s="11">
        <f t="shared" si="4"/>
        <v>575852</v>
      </c>
      <c r="N36" s="11">
        <f t="shared" si="4"/>
        <v>1353196</v>
      </c>
      <c r="O36" s="11">
        <f t="shared" si="4"/>
        <v>0</v>
      </c>
      <c r="P36" s="11">
        <f t="shared" si="4"/>
        <v>936085</v>
      </c>
      <c r="Q36" s="11">
        <f t="shared" si="4"/>
        <v>442472</v>
      </c>
      <c r="R36" s="11">
        <f t="shared" si="4"/>
        <v>1378557</v>
      </c>
      <c r="S36" s="11">
        <f t="shared" si="4"/>
        <v>188421</v>
      </c>
      <c r="T36" s="11">
        <f t="shared" si="4"/>
        <v>0</v>
      </c>
      <c r="U36" s="11">
        <f t="shared" si="4"/>
        <v>0</v>
      </c>
      <c r="V36" s="11">
        <f t="shared" si="4"/>
        <v>188421</v>
      </c>
      <c r="W36" s="11">
        <f t="shared" si="4"/>
        <v>4786011</v>
      </c>
      <c r="X36" s="11">
        <f t="shared" si="4"/>
        <v>7187000</v>
      </c>
      <c r="Y36" s="11">
        <f t="shared" si="4"/>
        <v>-2400989</v>
      </c>
      <c r="Z36" s="2">
        <f aca="true" t="shared" si="5" ref="Z36:Z49">+IF(X36&lt;&gt;0,+(Y36/X36)*100,0)</f>
        <v>-33.40738834005844</v>
      </c>
      <c r="AA36" s="15">
        <f>AA6+AA21</f>
        <v>7187000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25000</v>
      </c>
      <c r="F37" s="11">
        <f t="shared" si="4"/>
        <v>155000</v>
      </c>
      <c r="G37" s="11">
        <f t="shared" si="4"/>
        <v>5786</v>
      </c>
      <c r="H37" s="11">
        <f t="shared" si="4"/>
        <v>0</v>
      </c>
      <c r="I37" s="11">
        <f t="shared" si="4"/>
        <v>0</v>
      </c>
      <c r="J37" s="11">
        <f t="shared" si="4"/>
        <v>5786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1030</v>
      </c>
      <c r="P37" s="11">
        <f t="shared" si="4"/>
        <v>0</v>
      </c>
      <c r="Q37" s="11">
        <f t="shared" si="4"/>
        <v>0</v>
      </c>
      <c r="R37" s="11">
        <f t="shared" si="4"/>
        <v>1030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6816</v>
      </c>
      <c r="X37" s="11">
        <f t="shared" si="4"/>
        <v>155000</v>
      </c>
      <c r="Y37" s="11">
        <f t="shared" si="4"/>
        <v>-148184</v>
      </c>
      <c r="Z37" s="2">
        <f t="shared" si="5"/>
        <v>-95.6025806451613</v>
      </c>
      <c r="AA37" s="15">
        <f>AA7+AA22</f>
        <v>155000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9803000</v>
      </c>
      <c r="F38" s="11">
        <f t="shared" si="4"/>
        <v>9841000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9841000</v>
      </c>
      <c r="Y38" s="11">
        <f t="shared" si="4"/>
        <v>-9841000</v>
      </c>
      <c r="Z38" s="2">
        <f t="shared" si="5"/>
        <v>-100</v>
      </c>
      <c r="AA38" s="15">
        <f>AA8+AA23</f>
        <v>9841000</v>
      </c>
    </row>
    <row r="39" spans="1:27" ht="13.5">
      <c r="A39" s="46" t="s">
        <v>35</v>
      </c>
      <c r="B39" s="47"/>
      <c r="C39" s="9">
        <f t="shared" si="4"/>
        <v>182837</v>
      </c>
      <c r="D39" s="10">
        <f t="shared" si="4"/>
        <v>0</v>
      </c>
      <c r="E39" s="11">
        <f t="shared" si="4"/>
        <v>10000</v>
      </c>
      <c r="F39" s="11">
        <f t="shared" si="4"/>
        <v>2714000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619543</v>
      </c>
      <c r="P39" s="11">
        <f t="shared" si="4"/>
        <v>400740</v>
      </c>
      <c r="Q39" s="11">
        <f t="shared" si="4"/>
        <v>0</v>
      </c>
      <c r="R39" s="11">
        <f t="shared" si="4"/>
        <v>1020283</v>
      </c>
      <c r="S39" s="11">
        <f t="shared" si="4"/>
        <v>632058</v>
      </c>
      <c r="T39" s="11">
        <f t="shared" si="4"/>
        <v>1250242</v>
      </c>
      <c r="U39" s="11">
        <f t="shared" si="4"/>
        <v>0</v>
      </c>
      <c r="V39" s="11">
        <f t="shared" si="4"/>
        <v>1882300</v>
      </c>
      <c r="W39" s="11">
        <f t="shared" si="4"/>
        <v>2902583</v>
      </c>
      <c r="X39" s="11">
        <f t="shared" si="4"/>
        <v>2714000</v>
      </c>
      <c r="Y39" s="11">
        <f t="shared" si="4"/>
        <v>188583</v>
      </c>
      <c r="Z39" s="2">
        <f t="shared" si="5"/>
        <v>6.948526160648489</v>
      </c>
      <c r="AA39" s="15">
        <f>AA9+AA24</f>
        <v>2714000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5255819</v>
      </c>
      <c r="D41" s="50">
        <f t="shared" si="6"/>
        <v>0</v>
      </c>
      <c r="E41" s="51">
        <f t="shared" si="6"/>
        <v>18040000</v>
      </c>
      <c r="F41" s="51">
        <f t="shared" si="6"/>
        <v>19897000</v>
      </c>
      <c r="G41" s="51">
        <f t="shared" si="6"/>
        <v>993214</v>
      </c>
      <c r="H41" s="51">
        <f t="shared" si="6"/>
        <v>878409</v>
      </c>
      <c r="I41" s="51">
        <f t="shared" si="6"/>
        <v>0</v>
      </c>
      <c r="J41" s="51">
        <f t="shared" si="6"/>
        <v>1871623</v>
      </c>
      <c r="K41" s="51">
        <f t="shared" si="6"/>
        <v>0</v>
      </c>
      <c r="L41" s="51">
        <f t="shared" si="6"/>
        <v>777344</v>
      </c>
      <c r="M41" s="51">
        <f t="shared" si="6"/>
        <v>575852</v>
      </c>
      <c r="N41" s="51">
        <f t="shared" si="6"/>
        <v>1353196</v>
      </c>
      <c r="O41" s="51">
        <f t="shared" si="6"/>
        <v>620573</v>
      </c>
      <c r="P41" s="51">
        <f t="shared" si="6"/>
        <v>1336825</v>
      </c>
      <c r="Q41" s="51">
        <f t="shared" si="6"/>
        <v>442472</v>
      </c>
      <c r="R41" s="51">
        <f t="shared" si="6"/>
        <v>2399870</v>
      </c>
      <c r="S41" s="51">
        <f t="shared" si="6"/>
        <v>820479</v>
      </c>
      <c r="T41" s="51">
        <f t="shared" si="6"/>
        <v>1250242</v>
      </c>
      <c r="U41" s="51">
        <f t="shared" si="6"/>
        <v>0</v>
      </c>
      <c r="V41" s="51">
        <f t="shared" si="6"/>
        <v>2070721</v>
      </c>
      <c r="W41" s="51">
        <f t="shared" si="6"/>
        <v>7695410</v>
      </c>
      <c r="X41" s="51">
        <f t="shared" si="6"/>
        <v>19897000</v>
      </c>
      <c r="Y41" s="51">
        <f t="shared" si="6"/>
        <v>-12201590</v>
      </c>
      <c r="Z41" s="52">
        <f t="shared" si="5"/>
        <v>-61.32376740212092</v>
      </c>
      <c r="AA41" s="53">
        <f>SUM(AA36:AA40)</f>
        <v>19897000</v>
      </c>
    </row>
    <row r="42" spans="1:27" ht="13.5">
      <c r="A42" s="54" t="s">
        <v>38</v>
      </c>
      <c r="B42" s="35"/>
      <c r="C42" s="65">
        <f aca="true" t="shared" si="7" ref="C42:Y48">C12+C27</f>
        <v>0</v>
      </c>
      <c r="D42" s="66">
        <f t="shared" si="7"/>
        <v>0</v>
      </c>
      <c r="E42" s="67">
        <f t="shared" si="7"/>
        <v>588000</v>
      </c>
      <c r="F42" s="67">
        <f t="shared" si="7"/>
        <v>5000</v>
      </c>
      <c r="G42" s="67">
        <f t="shared" si="7"/>
        <v>0</v>
      </c>
      <c r="H42" s="67">
        <f t="shared" si="7"/>
        <v>0</v>
      </c>
      <c r="I42" s="67">
        <f t="shared" si="7"/>
        <v>23428</v>
      </c>
      <c r="J42" s="67">
        <f t="shared" si="7"/>
        <v>23428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23428</v>
      </c>
      <c r="X42" s="67">
        <f t="shared" si="7"/>
        <v>5000</v>
      </c>
      <c r="Y42" s="67">
        <f t="shared" si="7"/>
        <v>18428</v>
      </c>
      <c r="Z42" s="69">
        <f t="shared" si="5"/>
        <v>368.56</v>
      </c>
      <c r="AA42" s="68">
        <f aca="true" t="shared" si="8" ref="AA42:AA48">AA12+AA27</f>
        <v>5000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48439</v>
      </c>
      <c r="D45" s="66">
        <f t="shared" si="7"/>
        <v>0</v>
      </c>
      <c r="E45" s="67">
        <f t="shared" si="7"/>
        <v>990000</v>
      </c>
      <c r="F45" s="67">
        <f t="shared" si="7"/>
        <v>225000</v>
      </c>
      <c r="G45" s="67">
        <f t="shared" si="7"/>
        <v>0</v>
      </c>
      <c r="H45" s="67">
        <f t="shared" si="7"/>
        <v>0</v>
      </c>
      <c r="I45" s="67">
        <f t="shared" si="7"/>
        <v>294</v>
      </c>
      <c r="J45" s="67">
        <f t="shared" si="7"/>
        <v>294</v>
      </c>
      <c r="K45" s="67">
        <f t="shared" si="7"/>
        <v>0</v>
      </c>
      <c r="L45" s="67">
        <f t="shared" si="7"/>
        <v>187</v>
      </c>
      <c r="M45" s="67">
        <f t="shared" si="7"/>
        <v>18465</v>
      </c>
      <c r="N45" s="67">
        <f t="shared" si="7"/>
        <v>18652</v>
      </c>
      <c r="O45" s="67">
        <f t="shared" si="7"/>
        <v>26938</v>
      </c>
      <c r="P45" s="67">
        <f t="shared" si="7"/>
        <v>4331</v>
      </c>
      <c r="Q45" s="67">
        <f t="shared" si="7"/>
        <v>61386</v>
      </c>
      <c r="R45" s="67">
        <f t="shared" si="7"/>
        <v>92655</v>
      </c>
      <c r="S45" s="67">
        <f t="shared" si="7"/>
        <v>32313</v>
      </c>
      <c r="T45" s="67">
        <f t="shared" si="7"/>
        <v>162625</v>
      </c>
      <c r="U45" s="67">
        <f t="shared" si="7"/>
        <v>0</v>
      </c>
      <c r="V45" s="67">
        <f t="shared" si="7"/>
        <v>194938</v>
      </c>
      <c r="W45" s="67">
        <f t="shared" si="7"/>
        <v>306539</v>
      </c>
      <c r="X45" s="67">
        <f t="shared" si="7"/>
        <v>225000</v>
      </c>
      <c r="Y45" s="67">
        <f t="shared" si="7"/>
        <v>81539</v>
      </c>
      <c r="Z45" s="69">
        <f t="shared" si="5"/>
        <v>36.239555555555555</v>
      </c>
      <c r="AA45" s="68">
        <f t="shared" si="8"/>
        <v>225000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12181</v>
      </c>
      <c r="J48" s="67">
        <f t="shared" si="7"/>
        <v>12181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64500</v>
      </c>
      <c r="U48" s="67">
        <f t="shared" si="7"/>
        <v>0</v>
      </c>
      <c r="V48" s="67">
        <f t="shared" si="7"/>
        <v>64500</v>
      </c>
      <c r="W48" s="67">
        <f t="shared" si="7"/>
        <v>76681</v>
      </c>
      <c r="X48" s="67">
        <f t="shared" si="7"/>
        <v>0</v>
      </c>
      <c r="Y48" s="67">
        <f t="shared" si="7"/>
        <v>76681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5304258</v>
      </c>
      <c r="D49" s="78">
        <f t="shared" si="9"/>
        <v>0</v>
      </c>
      <c r="E49" s="79">
        <f t="shared" si="9"/>
        <v>19618000</v>
      </c>
      <c r="F49" s="79">
        <f t="shared" si="9"/>
        <v>20127000</v>
      </c>
      <c r="G49" s="79">
        <f t="shared" si="9"/>
        <v>993214</v>
      </c>
      <c r="H49" s="79">
        <f t="shared" si="9"/>
        <v>878409</v>
      </c>
      <c r="I49" s="79">
        <f t="shared" si="9"/>
        <v>35903</v>
      </c>
      <c r="J49" s="79">
        <f t="shared" si="9"/>
        <v>1907526</v>
      </c>
      <c r="K49" s="79">
        <f t="shared" si="9"/>
        <v>0</v>
      </c>
      <c r="L49" s="79">
        <f t="shared" si="9"/>
        <v>777531</v>
      </c>
      <c r="M49" s="79">
        <f t="shared" si="9"/>
        <v>594317</v>
      </c>
      <c r="N49" s="79">
        <f t="shared" si="9"/>
        <v>1371848</v>
      </c>
      <c r="O49" s="79">
        <f t="shared" si="9"/>
        <v>647511</v>
      </c>
      <c r="P49" s="79">
        <f t="shared" si="9"/>
        <v>1341156</v>
      </c>
      <c r="Q49" s="79">
        <f t="shared" si="9"/>
        <v>503858</v>
      </c>
      <c r="R49" s="79">
        <f t="shared" si="9"/>
        <v>2492525</v>
      </c>
      <c r="S49" s="79">
        <f t="shared" si="9"/>
        <v>852792</v>
      </c>
      <c r="T49" s="79">
        <f t="shared" si="9"/>
        <v>1477367</v>
      </c>
      <c r="U49" s="79">
        <f t="shared" si="9"/>
        <v>0</v>
      </c>
      <c r="V49" s="79">
        <f t="shared" si="9"/>
        <v>2330159</v>
      </c>
      <c r="W49" s="79">
        <f t="shared" si="9"/>
        <v>8102058</v>
      </c>
      <c r="X49" s="79">
        <f t="shared" si="9"/>
        <v>20127000</v>
      </c>
      <c r="Y49" s="79">
        <f t="shared" si="9"/>
        <v>-12024942</v>
      </c>
      <c r="Z49" s="80">
        <f t="shared" si="5"/>
        <v>-59.74532717245491</v>
      </c>
      <c r="AA49" s="81">
        <f>SUM(AA41:AA48)</f>
        <v>20127000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1300318</v>
      </c>
      <c r="D51" s="66">
        <f t="shared" si="10"/>
        <v>0</v>
      </c>
      <c r="E51" s="67">
        <f t="shared" si="10"/>
        <v>1956000</v>
      </c>
      <c r="F51" s="67">
        <f t="shared" si="10"/>
        <v>2387000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2387000</v>
      </c>
      <c r="Y51" s="67">
        <f t="shared" si="10"/>
        <v>-2387000</v>
      </c>
      <c r="Z51" s="69">
        <f>+IF(X51&lt;&gt;0,+(Y51/X51)*100,0)</f>
        <v>-100</v>
      </c>
      <c r="AA51" s="68">
        <f>SUM(AA57:AA61)</f>
        <v>2387000</v>
      </c>
    </row>
    <row r="52" spans="1:27" ht="13.5">
      <c r="A52" s="84" t="s">
        <v>32</v>
      </c>
      <c r="B52" s="47"/>
      <c r="C52" s="9">
        <v>144221</v>
      </c>
      <c r="D52" s="10"/>
      <c r="E52" s="11">
        <v>274000</v>
      </c>
      <c r="F52" s="11">
        <v>274000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274000</v>
      </c>
      <c r="Y52" s="11">
        <v>-274000</v>
      </c>
      <c r="Z52" s="2">
        <v>-100</v>
      </c>
      <c r="AA52" s="15">
        <v>274000</v>
      </c>
    </row>
    <row r="53" spans="1:27" ht="13.5">
      <c r="A53" s="84" t="s">
        <v>33</v>
      </c>
      <c r="B53" s="47"/>
      <c r="C53" s="9">
        <v>162299</v>
      </c>
      <c r="D53" s="10"/>
      <c r="E53" s="11">
        <v>293000</v>
      </c>
      <c r="F53" s="11">
        <v>293000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293000</v>
      </c>
      <c r="Y53" s="11">
        <v>-293000</v>
      </c>
      <c r="Z53" s="2">
        <v>-100</v>
      </c>
      <c r="AA53" s="15">
        <v>293000</v>
      </c>
    </row>
    <row r="54" spans="1:27" ht="13.5">
      <c r="A54" s="84" t="s">
        <v>34</v>
      </c>
      <c r="B54" s="47"/>
      <c r="C54" s="9">
        <v>145428</v>
      </c>
      <c r="D54" s="10"/>
      <c r="E54" s="11">
        <v>115000</v>
      </c>
      <c r="F54" s="11">
        <v>115000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115000</v>
      </c>
      <c r="Y54" s="11">
        <v>-115000</v>
      </c>
      <c r="Z54" s="2">
        <v>-100</v>
      </c>
      <c r="AA54" s="15">
        <v>115000</v>
      </c>
    </row>
    <row r="55" spans="1:27" ht="13.5">
      <c r="A55" s="84" t="s">
        <v>35</v>
      </c>
      <c r="B55" s="47"/>
      <c r="C55" s="9">
        <v>61891</v>
      </c>
      <c r="D55" s="10"/>
      <c r="E55" s="11">
        <v>318000</v>
      </c>
      <c r="F55" s="11">
        <v>318000</v>
      </c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>
        <v>318000</v>
      </c>
      <c r="Y55" s="11">
        <v>-318000</v>
      </c>
      <c r="Z55" s="2">
        <v>-100</v>
      </c>
      <c r="AA55" s="15">
        <v>318000</v>
      </c>
    </row>
    <row r="56" spans="1:27" ht="13.5">
      <c r="A56" s="84" t="s">
        <v>36</v>
      </c>
      <c r="B56" s="47"/>
      <c r="C56" s="9"/>
      <c r="D56" s="10"/>
      <c r="E56" s="11">
        <v>13000</v>
      </c>
      <c r="F56" s="11">
        <v>13000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13000</v>
      </c>
      <c r="Y56" s="11">
        <v>-13000</v>
      </c>
      <c r="Z56" s="2">
        <v>-100</v>
      </c>
      <c r="AA56" s="15">
        <v>13000</v>
      </c>
    </row>
    <row r="57" spans="1:27" ht="13.5">
      <c r="A57" s="85" t="s">
        <v>37</v>
      </c>
      <c r="B57" s="47"/>
      <c r="C57" s="49">
        <f aca="true" t="shared" si="11" ref="C57:Y57">SUM(C52:C56)</f>
        <v>513839</v>
      </c>
      <c r="D57" s="50">
        <f t="shared" si="11"/>
        <v>0</v>
      </c>
      <c r="E57" s="51">
        <f t="shared" si="11"/>
        <v>1013000</v>
      </c>
      <c r="F57" s="51">
        <f t="shared" si="11"/>
        <v>1013000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1013000</v>
      </c>
      <c r="Y57" s="51">
        <f t="shared" si="11"/>
        <v>-1013000</v>
      </c>
      <c r="Z57" s="52">
        <f>+IF(X57&lt;&gt;0,+(Y57/X57)*100,0)</f>
        <v>-100</v>
      </c>
      <c r="AA57" s="53">
        <f>SUM(AA52:AA56)</f>
        <v>1013000</v>
      </c>
    </row>
    <row r="58" spans="1:27" ht="13.5">
      <c r="A58" s="86" t="s">
        <v>38</v>
      </c>
      <c r="B58" s="35"/>
      <c r="C58" s="9">
        <v>62314</v>
      </c>
      <c r="D58" s="10"/>
      <c r="E58" s="11">
        <v>90000</v>
      </c>
      <c r="F58" s="11">
        <v>90000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90000</v>
      </c>
      <c r="Y58" s="11">
        <v>-90000</v>
      </c>
      <c r="Z58" s="2">
        <v>-100</v>
      </c>
      <c r="AA58" s="15">
        <v>90000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724165</v>
      </c>
      <c r="D61" s="10"/>
      <c r="E61" s="11">
        <v>853000</v>
      </c>
      <c r="F61" s="11">
        <v>1284000</v>
      </c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>
        <v>1284000</v>
      </c>
      <c r="Y61" s="11">
        <v>-1284000</v>
      </c>
      <c r="Z61" s="2">
        <v>-100</v>
      </c>
      <c r="AA61" s="15">
        <v>1284000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>
        <v>1956623</v>
      </c>
      <c r="F66" s="14"/>
      <c r="G66" s="14">
        <v>55246</v>
      </c>
      <c r="H66" s="14">
        <v>150206</v>
      </c>
      <c r="I66" s="14"/>
      <c r="J66" s="14">
        <v>205452</v>
      </c>
      <c r="K66" s="14">
        <v>43496</v>
      </c>
      <c r="L66" s="14">
        <v>60642</v>
      </c>
      <c r="M66" s="14">
        <v>70924</v>
      </c>
      <c r="N66" s="14">
        <v>175062</v>
      </c>
      <c r="O66" s="14">
        <v>47273</v>
      </c>
      <c r="P66" s="14">
        <v>69726</v>
      </c>
      <c r="Q66" s="14">
        <v>58035</v>
      </c>
      <c r="R66" s="14">
        <v>175034</v>
      </c>
      <c r="S66" s="14">
        <v>88598</v>
      </c>
      <c r="T66" s="14">
        <v>80052</v>
      </c>
      <c r="U66" s="14"/>
      <c r="V66" s="14">
        <v>168650</v>
      </c>
      <c r="W66" s="14">
        <v>724198</v>
      </c>
      <c r="X66" s="14"/>
      <c r="Y66" s="14">
        <v>724198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1300317</v>
      </c>
      <c r="D68" s="10">
        <v>1017068</v>
      </c>
      <c r="E68" s="11"/>
      <c r="F68" s="11">
        <v>1017068</v>
      </c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>
        <v>1017068</v>
      </c>
      <c r="Y68" s="11">
        <v>-1017068</v>
      </c>
      <c r="Z68" s="2">
        <v>-100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1300317</v>
      </c>
      <c r="D69" s="78">
        <f t="shared" si="12"/>
        <v>1017068</v>
      </c>
      <c r="E69" s="79">
        <f t="shared" si="12"/>
        <v>1956623</v>
      </c>
      <c r="F69" s="79">
        <f t="shared" si="12"/>
        <v>1017068</v>
      </c>
      <c r="G69" s="79">
        <f t="shared" si="12"/>
        <v>55246</v>
      </c>
      <c r="H69" s="79">
        <f t="shared" si="12"/>
        <v>150206</v>
      </c>
      <c r="I69" s="79">
        <f t="shared" si="12"/>
        <v>0</v>
      </c>
      <c r="J69" s="79">
        <f t="shared" si="12"/>
        <v>205452</v>
      </c>
      <c r="K69" s="79">
        <f t="shared" si="12"/>
        <v>43496</v>
      </c>
      <c r="L69" s="79">
        <f t="shared" si="12"/>
        <v>60642</v>
      </c>
      <c r="M69" s="79">
        <f t="shared" si="12"/>
        <v>70924</v>
      </c>
      <c r="N69" s="79">
        <f t="shared" si="12"/>
        <v>175062</v>
      </c>
      <c r="O69" s="79">
        <f t="shared" si="12"/>
        <v>47273</v>
      </c>
      <c r="P69" s="79">
        <f t="shared" si="12"/>
        <v>69726</v>
      </c>
      <c r="Q69" s="79">
        <f t="shared" si="12"/>
        <v>58035</v>
      </c>
      <c r="R69" s="79">
        <f t="shared" si="12"/>
        <v>175034</v>
      </c>
      <c r="S69" s="79">
        <f t="shared" si="12"/>
        <v>88598</v>
      </c>
      <c r="T69" s="79">
        <f t="shared" si="12"/>
        <v>80052</v>
      </c>
      <c r="U69" s="79">
        <f t="shared" si="12"/>
        <v>0</v>
      </c>
      <c r="V69" s="79">
        <f t="shared" si="12"/>
        <v>168650</v>
      </c>
      <c r="W69" s="79">
        <f t="shared" si="12"/>
        <v>724198</v>
      </c>
      <c r="X69" s="79">
        <f t="shared" si="12"/>
        <v>1017068</v>
      </c>
      <c r="Y69" s="79">
        <f t="shared" si="12"/>
        <v>-292870</v>
      </c>
      <c r="Z69" s="80">
        <f>+IF(X69&lt;&gt;0,+(Y69/X69)*100,0)</f>
        <v>-28.795518097118382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21856592</v>
      </c>
      <c r="D5" s="42">
        <f t="shared" si="0"/>
        <v>0</v>
      </c>
      <c r="E5" s="43">
        <f t="shared" si="0"/>
        <v>16979000</v>
      </c>
      <c r="F5" s="43">
        <f t="shared" si="0"/>
        <v>31479000</v>
      </c>
      <c r="G5" s="43">
        <f t="shared" si="0"/>
        <v>6323</v>
      </c>
      <c r="H5" s="43">
        <f t="shared" si="0"/>
        <v>181417</v>
      </c>
      <c r="I5" s="43">
        <f t="shared" si="0"/>
        <v>359688</v>
      </c>
      <c r="J5" s="43">
        <f t="shared" si="0"/>
        <v>547428</v>
      </c>
      <c r="K5" s="43">
        <f t="shared" si="0"/>
        <v>404160</v>
      </c>
      <c r="L5" s="43">
        <f t="shared" si="0"/>
        <v>1565045</v>
      </c>
      <c r="M5" s="43">
        <f t="shared" si="0"/>
        <v>466517</v>
      </c>
      <c r="N5" s="43">
        <f t="shared" si="0"/>
        <v>2435722</v>
      </c>
      <c r="O5" s="43">
        <f t="shared" si="0"/>
        <v>326573</v>
      </c>
      <c r="P5" s="43">
        <f t="shared" si="0"/>
        <v>1104770</v>
      </c>
      <c r="Q5" s="43">
        <f t="shared" si="0"/>
        <v>955510</v>
      </c>
      <c r="R5" s="43">
        <f t="shared" si="0"/>
        <v>2386853</v>
      </c>
      <c r="S5" s="43">
        <f t="shared" si="0"/>
        <v>936150</v>
      </c>
      <c r="T5" s="43">
        <f t="shared" si="0"/>
        <v>475547</v>
      </c>
      <c r="U5" s="43">
        <f t="shared" si="0"/>
        <v>834492</v>
      </c>
      <c r="V5" s="43">
        <f t="shared" si="0"/>
        <v>2246189</v>
      </c>
      <c r="W5" s="43">
        <f t="shared" si="0"/>
        <v>7616192</v>
      </c>
      <c r="X5" s="43">
        <f t="shared" si="0"/>
        <v>31479000</v>
      </c>
      <c r="Y5" s="43">
        <f t="shared" si="0"/>
        <v>-23862808</v>
      </c>
      <c r="Z5" s="44">
        <f>+IF(X5&lt;&gt;0,+(Y5/X5)*100,0)</f>
        <v>-75.80548302042631</v>
      </c>
      <c r="AA5" s="45">
        <f>SUM(AA11:AA18)</f>
        <v>31479000</v>
      </c>
    </row>
    <row r="6" spans="1:27" ht="13.5">
      <c r="A6" s="46" t="s">
        <v>32</v>
      </c>
      <c r="B6" s="47"/>
      <c r="C6" s="9">
        <v>19415803</v>
      </c>
      <c r="D6" s="10"/>
      <c r="E6" s="11">
        <v>10579000</v>
      </c>
      <c r="F6" s="11">
        <v>19204892</v>
      </c>
      <c r="G6" s="11"/>
      <c r="H6" s="11">
        <v>181417</v>
      </c>
      <c r="I6" s="11">
        <v>71863</v>
      </c>
      <c r="J6" s="11">
        <v>253280</v>
      </c>
      <c r="K6" s="11">
        <v>337416</v>
      </c>
      <c r="L6" s="11">
        <v>47354</v>
      </c>
      <c r="M6" s="11"/>
      <c r="N6" s="11">
        <v>384770</v>
      </c>
      <c r="O6" s="11">
        <v>306638</v>
      </c>
      <c r="P6" s="11">
        <v>1048599</v>
      </c>
      <c r="Q6" s="11">
        <v>822930</v>
      </c>
      <c r="R6" s="11">
        <v>2178167</v>
      </c>
      <c r="S6" s="11">
        <v>484998</v>
      </c>
      <c r="T6" s="11">
        <v>158196</v>
      </c>
      <c r="U6" s="11">
        <v>9831</v>
      </c>
      <c r="V6" s="11">
        <v>653025</v>
      </c>
      <c r="W6" s="11">
        <v>3469242</v>
      </c>
      <c r="X6" s="11">
        <v>19204892</v>
      </c>
      <c r="Y6" s="11">
        <v>-15735650</v>
      </c>
      <c r="Z6" s="2">
        <v>-81.94</v>
      </c>
      <c r="AA6" s="15">
        <v>19204892</v>
      </c>
    </row>
    <row r="7" spans="1:27" ht="13.5">
      <c r="A7" s="46" t="s">
        <v>33</v>
      </c>
      <c r="B7" s="47"/>
      <c r="C7" s="9"/>
      <c r="D7" s="10"/>
      <c r="E7" s="11">
        <v>1000000</v>
      </c>
      <c r="F7" s="11">
        <v>1000000</v>
      </c>
      <c r="G7" s="11">
        <v>6323</v>
      </c>
      <c r="H7" s="11"/>
      <c r="I7" s="11"/>
      <c r="J7" s="11">
        <v>6323</v>
      </c>
      <c r="K7" s="11"/>
      <c r="L7" s="11">
        <v>868494</v>
      </c>
      <c r="M7" s="11"/>
      <c r="N7" s="11">
        <v>868494</v>
      </c>
      <c r="O7" s="11"/>
      <c r="P7" s="11"/>
      <c r="Q7" s="11"/>
      <c r="R7" s="11"/>
      <c r="S7" s="11"/>
      <c r="T7" s="11"/>
      <c r="U7" s="11"/>
      <c r="V7" s="11"/>
      <c r="W7" s="11">
        <v>874817</v>
      </c>
      <c r="X7" s="11">
        <v>1000000</v>
      </c>
      <c r="Y7" s="11">
        <v>-125183</v>
      </c>
      <c r="Z7" s="2">
        <v>-12.52</v>
      </c>
      <c r="AA7" s="15">
        <v>1000000</v>
      </c>
    </row>
    <row r="8" spans="1:27" ht="13.5">
      <c r="A8" s="46" t="s">
        <v>34</v>
      </c>
      <c r="B8" s="47"/>
      <c r="C8" s="9"/>
      <c r="D8" s="10"/>
      <c r="E8" s="11"/>
      <c r="F8" s="11">
        <v>100913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>
        <v>100913</v>
      </c>
      <c r="Y8" s="11">
        <v>-100913</v>
      </c>
      <c r="Z8" s="2">
        <v>-100</v>
      </c>
      <c r="AA8" s="15">
        <v>100913</v>
      </c>
    </row>
    <row r="9" spans="1:27" ht="13.5">
      <c r="A9" s="46" t="s">
        <v>35</v>
      </c>
      <c r="B9" s="47"/>
      <c r="C9" s="9"/>
      <c r="D9" s="10"/>
      <c r="E9" s="11">
        <v>2000000</v>
      </c>
      <c r="F9" s="11">
        <v>8094821</v>
      </c>
      <c r="G9" s="11"/>
      <c r="H9" s="11"/>
      <c r="I9" s="11">
        <v>287825</v>
      </c>
      <c r="J9" s="11">
        <v>287825</v>
      </c>
      <c r="K9" s="11"/>
      <c r="L9" s="11">
        <v>544085</v>
      </c>
      <c r="M9" s="11">
        <v>466517</v>
      </c>
      <c r="N9" s="11">
        <v>1010602</v>
      </c>
      <c r="O9" s="11">
        <v>19935</v>
      </c>
      <c r="P9" s="11">
        <v>30311</v>
      </c>
      <c r="Q9" s="11">
        <v>127522</v>
      </c>
      <c r="R9" s="11">
        <v>177768</v>
      </c>
      <c r="S9" s="11">
        <v>418242</v>
      </c>
      <c r="T9" s="11">
        <v>317351</v>
      </c>
      <c r="U9" s="11">
        <v>824661</v>
      </c>
      <c r="V9" s="11">
        <v>1560254</v>
      </c>
      <c r="W9" s="11">
        <v>3036449</v>
      </c>
      <c r="X9" s="11">
        <v>8094821</v>
      </c>
      <c r="Y9" s="11">
        <v>-5058372</v>
      </c>
      <c r="Z9" s="2">
        <v>-62.49</v>
      </c>
      <c r="AA9" s="15">
        <v>8094821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19415803</v>
      </c>
      <c r="D11" s="50">
        <f t="shared" si="1"/>
        <v>0</v>
      </c>
      <c r="E11" s="51">
        <f t="shared" si="1"/>
        <v>13579000</v>
      </c>
      <c r="F11" s="51">
        <f t="shared" si="1"/>
        <v>28400626</v>
      </c>
      <c r="G11" s="51">
        <f t="shared" si="1"/>
        <v>6323</v>
      </c>
      <c r="H11" s="51">
        <f t="shared" si="1"/>
        <v>181417</v>
      </c>
      <c r="I11" s="51">
        <f t="shared" si="1"/>
        <v>359688</v>
      </c>
      <c r="J11" s="51">
        <f t="shared" si="1"/>
        <v>547428</v>
      </c>
      <c r="K11" s="51">
        <f t="shared" si="1"/>
        <v>337416</v>
      </c>
      <c r="L11" s="51">
        <f t="shared" si="1"/>
        <v>1459933</v>
      </c>
      <c r="M11" s="51">
        <f t="shared" si="1"/>
        <v>466517</v>
      </c>
      <c r="N11" s="51">
        <f t="shared" si="1"/>
        <v>2263866</v>
      </c>
      <c r="O11" s="51">
        <f t="shared" si="1"/>
        <v>326573</v>
      </c>
      <c r="P11" s="51">
        <f t="shared" si="1"/>
        <v>1078910</v>
      </c>
      <c r="Q11" s="51">
        <f t="shared" si="1"/>
        <v>950452</v>
      </c>
      <c r="R11" s="51">
        <f t="shared" si="1"/>
        <v>2355935</v>
      </c>
      <c r="S11" s="51">
        <f t="shared" si="1"/>
        <v>903240</v>
      </c>
      <c r="T11" s="51">
        <f t="shared" si="1"/>
        <v>475547</v>
      </c>
      <c r="U11" s="51">
        <f t="shared" si="1"/>
        <v>834492</v>
      </c>
      <c r="V11" s="51">
        <f t="shared" si="1"/>
        <v>2213279</v>
      </c>
      <c r="W11" s="51">
        <f t="shared" si="1"/>
        <v>7380508</v>
      </c>
      <c r="X11" s="51">
        <f t="shared" si="1"/>
        <v>28400626</v>
      </c>
      <c r="Y11" s="51">
        <f t="shared" si="1"/>
        <v>-21020118</v>
      </c>
      <c r="Z11" s="52">
        <f>+IF(X11&lt;&gt;0,+(Y11/X11)*100,0)</f>
        <v>-74.01286858958672</v>
      </c>
      <c r="AA11" s="53">
        <f>SUM(AA6:AA10)</f>
        <v>28400626</v>
      </c>
    </row>
    <row r="12" spans="1:27" ht="13.5">
      <c r="A12" s="54" t="s">
        <v>38</v>
      </c>
      <c r="B12" s="35"/>
      <c r="C12" s="9">
        <v>2440789</v>
      </c>
      <c r="D12" s="10"/>
      <c r="E12" s="11">
        <v>3400000</v>
      </c>
      <c r="F12" s="11">
        <v>3078374</v>
      </c>
      <c r="G12" s="11"/>
      <c r="H12" s="11"/>
      <c r="I12" s="11"/>
      <c r="J12" s="11"/>
      <c r="K12" s="11">
        <v>66744</v>
      </c>
      <c r="L12" s="11">
        <v>105112</v>
      </c>
      <c r="M12" s="11"/>
      <c r="N12" s="11">
        <v>171856</v>
      </c>
      <c r="O12" s="11"/>
      <c r="P12" s="11"/>
      <c r="Q12" s="11"/>
      <c r="R12" s="11"/>
      <c r="S12" s="11"/>
      <c r="T12" s="11"/>
      <c r="U12" s="11"/>
      <c r="V12" s="11"/>
      <c r="W12" s="11">
        <v>171856</v>
      </c>
      <c r="X12" s="11">
        <v>3078374</v>
      </c>
      <c r="Y12" s="11">
        <v>-2906518</v>
      </c>
      <c r="Z12" s="2">
        <v>-94.42</v>
      </c>
      <c r="AA12" s="15">
        <v>3078374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>
        <v>25860</v>
      </c>
      <c r="Q15" s="11">
        <v>5058</v>
      </c>
      <c r="R15" s="11">
        <v>30918</v>
      </c>
      <c r="S15" s="11">
        <v>32910</v>
      </c>
      <c r="T15" s="11"/>
      <c r="U15" s="11"/>
      <c r="V15" s="11">
        <v>32910</v>
      </c>
      <c r="W15" s="11">
        <v>63828</v>
      </c>
      <c r="X15" s="11"/>
      <c r="Y15" s="11">
        <v>63828</v>
      </c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19415803</v>
      </c>
      <c r="D36" s="10">
        <f t="shared" si="4"/>
        <v>0</v>
      </c>
      <c r="E36" s="11">
        <f t="shared" si="4"/>
        <v>10579000</v>
      </c>
      <c r="F36" s="11">
        <f t="shared" si="4"/>
        <v>19204892</v>
      </c>
      <c r="G36" s="11">
        <f t="shared" si="4"/>
        <v>0</v>
      </c>
      <c r="H36" s="11">
        <f t="shared" si="4"/>
        <v>181417</v>
      </c>
      <c r="I36" s="11">
        <f t="shared" si="4"/>
        <v>71863</v>
      </c>
      <c r="J36" s="11">
        <f t="shared" si="4"/>
        <v>253280</v>
      </c>
      <c r="K36" s="11">
        <f t="shared" si="4"/>
        <v>337416</v>
      </c>
      <c r="L36" s="11">
        <f t="shared" si="4"/>
        <v>47354</v>
      </c>
      <c r="M36" s="11">
        <f t="shared" si="4"/>
        <v>0</v>
      </c>
      <c r="N36" s="11">
        <f t="shared" si="4"/>
        <v>384770</v>
      </c>
      <c r="O36" s="11">
        <f t="shared" si="4"/>
        <v>306638</v>
      </c>
      <c r="P36" s="11">
        <f t="shared" si="4"/>
        <v>1048599</v>
      </c>
      <c r="Q36" s="11">
        <f t="shared" si="4"/>
        <v>822930</v>
      </c>
      <c r="R36" s="11">
        <f t="shared" si="4"/>
        <v>2178167</v>
      </c>
      <c r="S36" s="11">
        <f t="shared" si="4"/>
        <v>484998</v>
      </c>
      <c r="T36" s="11">
        <f t="shared" si="4"/>
        <v>158196</v>
      </c>
      <c r="U36" s="11">
        <f t="shared" si="4"/>
        <v>9831</v>
      </c>
      <c r="V36" s="11">
        <f t="shared" si="4"/>
        <v>653025</v>
      </c>
      <c r="W36" s="11">
        <f t="shared" si="4"/>
        <v>3469242</v>
      </c>
      <c r="X36" s="11">
        <f t="shared" si="4"/>
        <v>19204892</v>
      </c>
      <c r="Y36" s="11">
        <f t="shared" si="4"/>
        <v>-15735650</v>
      </c>
      <c r="Z36" s="2">
        <f aca="true" t="shared" si="5" ref="Z36:Z49">+IF(X36&lt;&gt;0,+(Y36/X36)*100,0)</f>
        <v>-81.93563389994591</v>
      </c>
      <c r="AA36" s="15">
        <f>AA6+AA21</f>
        <v>19204892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1000000</v>
      </c>
      <c r="F37" s="11">
        <f t="shared" si="4"/>
        <v>1000000</v>
      </c>
      <c r="G37" s="11">
        <f t="shared" si="4"/>
        <v>6323</v>
      </c>
      <c r="H37" s="11">
        <f t="shared" si="4"/>
        <v>0</v>
      </c>
      <c r="I37" s="11">
        <f t="shared" si="4"/>
        <v>0</v>
      </c>
      <c r="J37" s="11">
        <f t="shared" si="4"/>
        <v>6323</v>
      </c>
      <c r="K37" s="11">
        <f t="shared" si="4"/>
        <v>0</v>
      </c>
      <c r="L37" s="11">
        <f t="shared" si="4"/>
        <v>868494</v>
      </c>
      <c r="M37" s="11">
        <f t="shared" si="4"/>
        <v>0</v>
      </c>
      <c r="N37" s="11">
        <f t="shared" si="4"/>
        <v>868494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874817</v>
      </c>
      <c r="X37" s="11">
        <f t="shared" si="4"/>
        <v>1000000</v>
      </c>
      <c r="Y37" s="11">
        <f t="shared" si="4"/>
        <v>-125183</v>
      </c>
      <c r="Z37" s="2">
        <f t="shared" si="5"/>
        <v>-12.518299999999998</v>
      </c>
      <c r="AA37" s="15">
        <f>AA7+AA22</f>
        <v>1000000</v>
      </c>
    </row>
    <row r="38" spans="1:27" ht="13.5">
      <c r="A38" s="46" t="s">
        <v>34</v>
      </c>
      <c r="B38" s="47"/>
      <c r="C38" s="9">
        <f t="shared" si="4"/>
        <v>0</v>
      </c>
      <c r="D38" s="10">
        <f t="shared" si="4"/>
        <v>0</v>
      </c>
      <c r="E38" s="11">
        <f t="shared" si="4"/>
        <v>0</v>
      </c>
      <c r="F38" s="11">
        <f t="shared" si="4"/>
        <v>100913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0</v>
      </c>
      <c r="T38" s="11">
        <f t="shared" si="4"/>
        <v>0</v>
      </c>
      <c r="U38" s="11">
        <f t="shared" si="4"/>
        <v>0</v>
      </c>
      <c r="V38" s="11">
        <f t="shared" si="4"/>
        <v>0</v>
      </c>
      <c r="W38" s="11">
        <f t="shared" si="4"/>
        <v>0</v>
      </c>
      <c r="X38" s="11">
        <f t="shared" si="4"/>
        <v>100913</v>
      </c>
      <c r="Y38" s="11">
        <f t="shared" si="4"/>
        <v>-100913</v>
      </c>
      <c r="Z38" s="2">
        <f t="shared" si="5"/>
        <v>-100</v>
      </c>
      <c r="AA38" s="15">
        <f>AA8+AA23</f>
        <v>100913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2000000</v>
      </c>
      <c r="F39" s="11">
        <f t="shared" si="4"/>
        <v>8094821</v>
      </c>
      <c r="G39" s="11">
        <f t="shared" si="4"/>
        <v>0</v>
      </c>
      <c r="H39" s="11">
        <f t="shared" si="4"/>
        <v>0</v>
      </c>
      <c r="I39" s="11">
        <f t="shared" si="4"/>
        <v>287825</v>
      </c>
      <c r="J39" s="11">
        <f t="shared" si="4"/>
        <v>287825</v>
      </c>
      <c r="K39" s="11">
        <f t="shared" si="4"/>
        <v>0</v>
      </c>
      <c r="L39" s="11">
        <f t="shared" si="4"/>
        <v>544085</v>
      </c>
      <c r="M39" s="11">
        <f t="shared" si="4"/>
        <v>466517</v>
      </c>
      <c r="N39" s="11">
        <f t="shared" si="4"/>
        <v>1010602</v>
      </c>
      <c r="O39" s="11">
        <f t="shared" si="4"/>
        <v>19935</v>
      </c>
      <c r="P39" s="11">
        <f t="shared" si="4"/>
        <v>30311</v>
      </c>
      <c r="Q39" s="11">
        <f t="shared" si="4"/>
        <v>127522</v>
      </c>
      <c r="R39" s="11">
        <f t="shared" si="4"/>
        <v>177768</v>
      </c>
      <c r="S39" s="11">
        <f t="shared" si="4"/>
        <v>418242</v>
      </c>
      <c r="T39" s="11">
        <f t="shared" si="4"/>
        <v>317351</v>
      </c>
      <c r="U39" s="11">
        <f t="shared" si="4"/>
        <v>824661</v>
      </c>
      <c r="V39" s="11">
        <f t="shared" si="4"/>
        <v>1560254</v>
      </c>
      <c r="W39" s="11">
        <f t="shared" si="4"/>
        <v>3036449</v>
      </c>
      <c r="X39" s="11">
        <f t="shared" si="4"/>
        <v>8094821</v>
      </c>
      <c r="Y39" s="11">
        <f t="shared" si="4"/>
        <v>-5058372</v>
      </c>
      <c r="Z39" s="2">
        <f t="shared" si="5"/>
        <v>-62.48899141809312</v>
      </c>
      <c r="AA39" s="15">
        <f>AA9+AA24</f>
        <v>8094821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19415803</v>
      </c>
      <c r="D41" s="50">
        <f t="shared" si="6"/>
        <v>0</v>
      </c>
      <c r="E41" s="51">
        <f t="shared" si="6"/>
        <v>13579000</v>
      </c>
      <c r="F41" s="51">
        <f t="shared" si="6"/>
        <v>28400626</v>
      </c>
      <c r="G41" s="51">
        <f t="shared" si="6"/>
        <v>6323</v>
      </c>
      <c r="H41" s="51">
        <f t="shared" si="6"/>
        <v>181417</v>
      </c>
      <c r="I41" s="51">
        <f t="shared" si="6"/>
        <v>359688</v>
      </c>
      <c r="J41" s="51">
        <f t="shared" si="6"/>
        <v>547428</v>
      </c>
      <c r="K41" s="51">
        <f t="shared" si="6"/>
        <v>337416</v>
      </c>
      <c r="L41" s="51">
        <f t="shared" si="6"/>
        <v>1459933</v>
      </c>
      <c r="M41" s="51">
        <f t="shared" si="6"/>
        <v>466517</v>
      </c>
      <c r="N41" s="51">
        <f t="shared" si="6"/>
        <v>2263866</v>
      </c>
      <c r="O41" s="51">
        <f t="shared" si="6"/>
        <v>326573</v>
      </c>
      <c r="P41" s="51">
        <f t="shared" si="6"/>
        <v>1078910</v>
      </c>
      <c r="Q41" s="51">
        <f t="shared" si="6"/>
        <v>950452</v>
      </c>
      <c r="R41" s="51">
        <f t="shared" si="6"/>
        <v>2355935</v>
      </c>
      <c r="S41" s="51">
        <f t="shared" si="6"/>
        <v>903240</v>
      </c>
      <c r="T41" s="51">
        <f t="shared" si="6"/>
        <v>475547</v>
      </c>
      <c r="U41" s="51">
        <f t="shared" si="6"/>
        <v>834492</v>
      </c>
      <c r="V41" s="51">
        <f t="shared" si="6"/>
        <v>2213279</v>
      </c>
      <c r="W41" s="51">
        <f t="shared" si="6"/>
        <v>7380508</v>
      </c>
      <c r="X41" s="51">
        <f t="shared" si="6"/>
        <v>28400626</v>
      </c>
      <c r="Y41" s="51">
        <f t="shared" si="6"/>
        <v>-21020118</v>
      </c>
      <c r="Z41" s="52">
        <f t="shared" si="5"/>
        <v>-74.01286858958672</v>
      </c>
      <c r="AA41" s="53">
        <f>SUM(AA36:AA40)</f>
        <v>28400626</v>
      </c>
    </row>
    <row r="42" spans="1:27" ht="13.5">
      <c r="A42" s="54" t="s">
        <v>38</v>
      </c>
      <c r="B42" s="35"/>
      <c r="C42" s="65">
        <f aca="true" t="shared" si="7" ref="C42:Y48">C12+C27</f>
        <v>2440789</v>
      </c>
      <c r="D42" s="66">
        <f t="shared" si="7"/>
        <v>0</v>
      </c>
      <c r="E42" s="67">
        <f t="shared" si="7"/>
        <v>3400000</v>
      </c>
      <c r="F42" s="67">
        <f t="shared" si="7"/>
        <v>3078374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66744</v>
      </c>
      <c r="L42" s="67">
        <f t="shared" si="7"/>
        <v>105112</v>
      </c>
      <c r="M42" s="67">
        <f t="shared" si="7"/>
        <v>0</v>
      </c>
      <c r="N42" s="67">
        <f t="shared" si="7"/>
        <v>171856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171856</v>
      </c>
      <c r="X42" s="67">
        <f t="shared" si="7"/>
        <v>3078374</v>
      </c>
      <c r="Y42" s="67">
        <f t="shared" si="7"/>
        <v>-2906518</v>
      </c>
      <c r="Z42" s="69">
        <f t="shared" si="5"/>
        <v>-94.41731251628295</v>
      </c>
      <c r="AA42" s="68">
        <f aca="true" t="shared" si="8" ref="AA42:AA48">AA12+AA27</f>
        <v>3078374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25860</v>
      </c>
      <c r="Q45" s="67">
        <f t="shared" si="7"/>
        <v>5058</v>
      </c>
      <c r="R45" s="67">
        <f t="shared" si="7"/>
        <v>30918</v>
      </c>
      <c r="S45" s="67">
        <f t="shared" si="7"/>
        <v>32910</v>
      </c>
      <c r="T45" s="67">
        <f t="shared" si="7"/>
        <v>0</v>
      </c>
      <c r="U45" s="67">
        <f t="shared" si="7"/>
        <v>0</v>
      </c>
      <c r="V45" s="67">
        <f t="shared" si="7"/>
        <v>32910</v>
      </c>
      <c r="W45" s="67">
        <f t="shared" si="7"/>
        <v>63828</v>
      </c>
      <c r="X45" s="67">
        <f t="shared" si="7"/>
        <v>0</v>
      </c>
      <c r="Y45" s="67">
        <f t="shared" si="7"/>
        <v>63828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21856592</v>
      </c>
      <c r="D49" s="78">
        <f t="shared" si="9"/>
        <v>0</v>
      </c>
      <c r="E49" s="79">
        <f t="shared" si="9"/>
        <v>16979000</v>
      </c>
      <c r="F49" s="79">
        <f t="shared" si="9"/>
        <v>31479000</v>
      </c>
      <c r="G49" s="79">
        <f t="shared" si="9"/>
        <v>6323</v>
      </c>
      <c r="H49" s="79">
        <f t="shared" si="9"/>
        <v>181417</v>
      </c>
      <c r="I49" s="79">
        <f t="shared" si="9"/>
        <v>359688</v>
      </c>
      <c r="J49" s="79">
        <f t="shared" si="9"/>
        <v>547428</v>
      </c>
      <c r="K49" s="79">
        <f t="shared" si="9"/>
        <v>404160</v>
      </c>
      <c r="L49" s="79">
        <f t="shared" si="9"/>
        <v>1565045</v>
      </c>
      <c r="M49" s="79">
        <f t="shared" si="9"/>
        <v>466517</v>
      </c>
      <c r="N49" s="79">
        <f t="shared" si="9"/>
        <v>2435722</v>
      </c>
      <c r="O49" s="79">
        <f t="shared" si="9"/>
        <v>326573</v>
      </c>
      <c r="P49" s="79">
        <f t="shared" si="9"/>
        <v>1104770</v>
      </c>
      <c r="Q49" s="79">
        <f t="shared" si="9"/>
        <v>955510</v>
      </c>
      <c r="R49" s="79">
        <f t="shared" si="9"/>
        <v>2386853</v>
      </c>
      <c r="S49" s="79">
        <f t="shared" si="9"/>
        <v>936150</v>
      </c>
      <c r="T49" s="79">
        <f t="shared" si="9"/>
        <v>475547</v>
      </c>
      <c r="U49" s="79">
        <f t="shared" si="9"/>
        <v>834492</v>
      </c>
      <c r="V49" s="79">
        <f t="shared" si="9"/>
        <v>2246189</v>
      </c>
      <c r="W49" s="79">
        <f t="shared" si="9"/>
        <v>7616192</v>
      </c>
      <c r="X49" s="79">
        <f t="shared" si="9"/>
        <v>31479000</v>
      </c>
      <c r="Y49" s="79">
        <f t="shared" si="9"/>
        <v>-23862808</v>
      </c>
      <c r="Z49" s="80">
        <f t="shared" si="5"/>
        <v>-75.80548302042631</v>
      </c>
      <c r="AA49" s="81">
        <f>SUM(AA41:AA48)</f>
        <v>31479000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0</v>
      </c>
      <c r="D51" s="66">
        <f t="shared" si="10"/>
        <v>0</v>
      </c>
      <c r="E51" s="67">
        <f t="shared" si="10"/>
        <v>8938205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9">
        <f>+IF(X51&lt;&gt;0,+(Y51/X51)*100,0)</f>
        <v>0</v>
      </c>
      <c r="AA51" s="68">
        <f>SUM(AA57:AA61)</f>
        <v>0</v>
      </c>
    </row>
    <row r="52" spans="1:27" ht="13.5">
      <c r="A52" s="84" t="s">
        <v>32</v>
      </c>
      <c r="B52" s="47"/>
      <c r="C52" s="9"/>
      <c r="D52" s="10"/>
      <c r="E52" s="11">
        <v>1680084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2"/>
      <c r="AA52" s="15"/>
    </row>
    <row r="53" spans="1:27" ht="13.5">
      <c r="A53" s="84" t="s">
        <v>33</v>
      </c>
      <c r="B53" s="47"/>
      <c r="C53" s="9"/>
      <c r="D53" s="10"/>
      <c r="E53" s="11">
        <v>1300000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2"/>
      <c r="AA53" s="15"/>
    </row>
    <row r="54" spans="1:27" ht="13.5">
      <c r="A54" s="84" t="s">
        <v>34</v>
      </c>
      <c r="B54" s="47"/>
      <c r="C54" s="9"/>
      <c r="D54" s="10"/>
      <c r="E54" s="11">
        <v>756775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2"/>
      <c r="AA54" s="15"/>
    </row>
    <row r="55" spans="1:27" ht="13.5">
      <c r="A55" s="84" t="s">
        <v>35</v>
      </c>
      <c r="B55" s="47"/>
      <c r="C55" s="9"/>
      <c r="D55" s="10"/>
      <c r="E55" s="11">
        <v>664214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2295750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2"/>
      <c r="AA56" s="15"/>
    </row>
    <row r="57" spans="1:27" ht="13.5">
      <c r="A57" s="85" t="s">
        <v>37</v>
      </c>
      <c r="B57" s="47"/>
      <c r="C57" s="49">
        <f aca="true" t="shared" si="11" ref="C57:Y57">SUM(C52:C56)</f>
        <v>0</v>
      </c>
      <c r="D57" s="50">
        <f t="shared" si="11"/>
        <v>0</v>
      </c>
      <c r="E57" s="51">
        <f t="shared" si="11"/>
        <v>6696823</v>
      </c>
      <c r="F57" s="51">
        <f t="shared" si="11"/>
        <v>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0</v>
      </c>
      <c r="Y57" s="51">
        <f t="shared" si="11"/>
        <v>0</v>
      </c>
      <c r="Z57" s="52">
        <f>+IF(X57&lt;&gt;0,+(Y57/X57)*100,0)</f>
        <v>0</v>
      </c>
      <c r="AA57" s="53">
        <f>SUM(AA52:AA56)</f>
        <v>0</v>
      </c>
    </row>
    <row r="58" spans="1:27" ht="13.5">
      <c r="A58" s="86" t="s">
        <v>38</v>
      </c>
      <c r="B58" s="35"/>
      <c r="C58" s="9"/>
      <c r="D58" s="10"/>
      <c r="E58" s="11">
        <v>1991382</v>
      </c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2"/>
      <c r="AA58" s="15"/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>
        <v>250000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>
        <v>22282</v>
      </c>
      <c r="I65" s="11">
        <v>13054</v>
      </c>
      <c r="J65" s="11">
        <v>35336</v>
      </c>
      <c r="K65" s="11"/>
      <c r="L65" s="11">
        <v>106526</v>
      </c>
      <c r="M65" s="11">
        <v>109582</v>
      </c>
      <c r="N65" s="11">
        <v>216108</v>
      </c>
      <c r="O65" s="11">
        <v>13340</v>
      </c>
      <c r="P65" s="11">
        <v>6630</v>
      </c>
      <c r="Q65" s="11">
        <v>6840</v>
      </c>
      <c r="R65" s="11">
        <v>26810</v>
      </c>
      <c r="S65" s="11">
        <v>57486</v>
      </c>
      <c r="T65" s="11">
        <v>2684</v>
      </c>
      <c r="U65" s="11">
        <v>27824</v>
      </c>
      <c r="V65" s="11">
        <v>87994</v>
      </c>
      <c r="W65" s="11">
        <v>366248</v>
      </c>
      <c r="X65" s="11"/>
      <c r="Y65" s="11">
        <v>366248</v>
      </c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>
        <v>87663</v>
      </c>
      <c r="H66" s="14">
        <v>469679</v>
      </c>
      <c r="I66" s="14">
        <v>479250</v>
      </c>
      <c r="J66" s="14">
        <v>1036592</v>
      </c>
      <c r="K66" s="14">
        <v>630163</v>
      </c>
      <c r="L66" s="14">
        <v>587482</v>
      </c>
      <c r="M66" s="14">
        <v>700576</v>
      </c>
      <c r="N66" s="14">
        <v>1918221</v>
      </c>
      <c r="O66" s="14">
        <v>202869</v>
      </c>
      <c r="P66" s="14">
        <v>346610</v>
      </c>
      <c r="Q66" s="14">
        <v>376359</v>
      </c>
      <c r="R66" s="14">
        <v>925838</v>
      </c>
      <c r="S66" s="14">
        <v>315552</v>
      </c>
      <c r="T66" s="14">
        <v>463113</v>
      </c>
      <c r="U66" s="14">
        <v>770493</v>
      </c>
      <c r="V66" s="14">
        <v>1549158</v>
      </c>
      <c r="W66" s="14">
        <v>5429809</v>
      </c>
      <c r="X66" s="14"/>
      <c r="Y66" s="14">
        <v>5429809</v>
      </c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/>
      <c r="D68" s="10"/>
      <c r="E68" s="11">
        <v>8938204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0</v>
      </c>
      <c r="D69" s="78">
        <f t="shared" si="12"/>
        <v>0</v>
      </c>
      <c r="E69" s="79">
        <f t="shared" si="12"/>
        <v>8938204</v>
      </c>
      <c r="F69" s="79">
        <f t="shared" si="12"/>
        <v>0</v>
      </c>
      <c r="G69" s="79">
        <f t="shared" si="12"/>
        <v>87663</v>
      </c>
      <c r="H69" s="79">
        <f t="shared" si="12"/>
        <v>491961</v>
      </c>
      <c r="I69" s="79">
        <f t="shared" si="12"/>
        <v>492304</v>
      </c>
      <c r="J69" s="79">
        <f t="shared" si="12"/>
        <v>1071928</v>
      </c>
      <c r="K69" s="79">
        <f t="shared" si="12"/>
        <v>630163</v>
      </c>
      <c r="L69" s="79">
        <f t="shared" si="12"/>
        <v>694008</v>
      </c>
      <c r="M69" s="79">
        <f t="shared" si="12"/>
        <v>810158</v>
      </c>
      <c r="N69" s="79">
        <f t="shared" si="12"/>
        <v>2134329</v>
      </c>
      <c r="O69" s="79">
        <f t="shared" si="12"/>
        <v>216209</v>
      </c>
      <c r="P69" s="79">
        <f t="shared" si="12"/>
        <v>353240</v>
      </c>
      <c r="Q69" s="79">
        <f t="shared" si="12"/>
        <v>383199</v>
      </c>
      <c r="R69" s="79">
        <f t="shared" si="12"/>
        <v>952648</v>
      </c>
      <c r="S69" s="79">
        <f t="shared" si="12"/>
        <v>373038</v>
      </c>
      <c r="T69" s="79">
        <f t="shared" si="12"/>
        <v>465797</v>
      </c>
      <c r="U69" s="79">
        <f t="shared" si="12"/>
        <v>798317</v>
      </c>
      <c r="V69" s="79">
        <f t="shared" si="12"/>
        <v>1637152</v>
      </c>
      <c r="W69" s="79">
        <f t="shared" si="12"/>
        <v>5796057</v>
      </c>
      <c r="X69" s="79">
        <f t="shared" si="12"/>
        <v>0</v>
      </c>
      <c r="Y69" s="79">
        <f t="shared" si="12"/>
        <v>5796057</v>
      </c>
      <c r="Z69" s="80">
        <f>+IF(X69&lt;&gt;0,+(Y69/X69)*100,0)</f>
        <v>0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1100744</v>
      </c>
      <c r="D5" s="42">
        <f t="shared" si="0"/>
        <v>0</v>
      </c>
      <c r="E5" s="43">
        <f t="shared" si="0"/>
        <v>9129000</v>
      </c>
      <c r="F5" s="43">
        <f t="shared" si="0"/>
        <v>9129000</v>
      </c>
      <c r="G5" s="43">
        <f t="shared" si="0"/>
        <v>2675565</v>
      </c>
      <c r="H5" s="43">
        <f t="shared" si="0"/>
        <v>899900</v>
      </c>
      <c r="I5" s="43">
        <f t="shared" si="0"/>
        <v>948621</v>
      </c>
      <c r="J5" s="43">
        <f t="shared" si="0"/>
        <v>4524086</v>
      </c>
      <c r="K5" s="43">
        <f t="shared" si="0"/>
        <v>705469</v>
      </c>
      <c r="L5" s="43">
        <f t="shared" si="0"/>
        <v>1026145</v>
      </c>
      <c r="M5" s="43">
        <f t="shared" si="0"/>
        <v>486297</v>
      </c>
      <c r="N5" s="43">
        <f t="shared" si="0"/>
        <v>2217911</v>
      </c>
      <c r="O5" s="43">
        <f t="shared" si="0"/>
        <v>218800</v>
      </c>
      <c r="P5" s="43">
        <f t="shared" si="0"/>
        <v>716095</v>
      </c>
      <c r="Q5" s="43">
        <f t="shared" si="0"/>
        <v>498131</v>
      </c>
      <c r="R5" s="43">
        <f t="shared" si="0"/>
        <v>1433026</v>
      </c>
      <c r="S5" s="43">
        <f t="shared" si="0"/>
        <v>971143</v>
      </c>
      <c r="T5" s="43">
        <f t="shared" si="0"/>
        <v>558347</v>
      </c>
      <c r="U5" s="43">
        <f t="shared" si="0"/>
        <v>1242316</v>
      </c>
      <c r="V5" s="43">
        <f t="shared" si="0"/>
        <v>2771806</v>
      </c>
      <c r="W5" s="43">
        <f t="shared" si="0"/>
        <v>10946829</v>
      </c>
      <c r="X5" s="43">
        <f t="shared" si="0"/>
        <v>9129000</v>
      </c>
      <c r="Y5" s="43">
        <f t="shared" si="0"/>
        <v>1817829</v>
      </c>
      <c r="Z5" s="44">
        <f>+IF(X5&lt;&gt;0,+(Y5/X5)*100,0)</f>
        <v>19.912684850476502</v>
      </c>
      <c r="AA5" s="45">
        <f>SUM(AA11:AA18)</f>
        <v>9129000</v>
      </c>
    </row>
    <row r="6" spans="1:27" ht="13.5">
      <c r="A6" s="46" t="s">
        <v>32</v>
      </c>
      <c r="B6" s="47"/>
      <c r="C6" s="9"/>
      <c r="D6" s="10"/>
      <c r="E6" s="11"/>
      <c r="F6" s="11"/>
      <c r="G6" s="11">
        <v>501237</v>
      </c>
      <c r="H6" s="11">
        <v>18964</v>
      </c>
      <c r="I6" s="11"/>
      <c r="J6" s="11">
        <v>520201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>
        <v>520201</v>
      </c>
      <c r="X6" s="11"/>
      <c r="Y6" s="11">
        <v>520201</v>
      </c>
      <c r="Z6" s="2"/>
      <c r="AA6" s="15"/>
    </row>
    <row r="7" spans="1:27" ht="13.5">
      <c r="A7" s="46" t="s">
        <v>33</v>
      </c>
      <c r="B7" s="47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2"/>
      <c r="AA7" s="15"/>
    </row>
    <row r="8" spans="1:27" ht="13.5">
      <c r="A8" s="46" t="s">
        <v>34</v>
      </c>
      <c r="B8" s="47"/>
      <c r="C8" s="9">
        <v>886827</v>
      </c>
      <c r="D8" s="10"/>
      <c r="E8" s="11">
        <v>9129000</v>
      </c>
      <c r="F8" s="11">
        <v>9129000</v>
      </c>
      <c r="G8" s="11">
        <v>1760411</v>
      </c>
      <c r="H8" s="11">
        <v>880936</v>
      </c>
      <c r="I8" s="11">
        <v>884036</v>
      </c>
      <c r="J8" s="11">
        <v>3525383</v>
      </c>
      <c r="K8" s="11">
        <v>640884</v>
      </c>
      <c r="L8" s="11">
        <v>1026145</v>
      </c>
      <c r="M8" s="11">
        <v>486297</v>
      </c>
      <c r="N8" s="11">
        <v>2153326</v>
      </c>
      <c r="O8" s="11">
        <v>218800</v>
      </c>
      <c r="P8" s="11">
        <v>716095</v>
      </c>
      <c r="Q8" s="11">
        <v>498131</v>
      </c>
      <c r="R8" s="11">
        <v>1433026</v>
      </c>
      <c r="S8" s="11">
        <v>971143</v>
      </c>
      <c r="T8" s="11">
        <v>558347</v>
      </c>
      <c r="U8" s="11">
        <v>1242316</v>
      </c>
      <c r="V8" s="11">
        <v>2771806</v>
      </c>
      <c r="W8" s="11">
        <v>9883541</v>
      </c>
      <c r="X8" s="11">
        <v>9129000</v>
      </c>
      <c r="Y8" s="11">
        <v>754541</v>
      </c>
      <c r="Z8" s="2">
        <v>8.27</v>
      </c>
      <c r="AA8" s="15">
        <v>9129000</v>
      </c>
    </row>
    <row r="9" spans="1:27" ht="13.5">
      <c r="A9" s="46" t="s">
        <v>35</v>
      </c>
      <c r="B9" s="47"/>
      <c r="C9" s="9"/>
      <c r="D9" s="10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"/>
      <c r="AA9" s="15"/>
    </row>
    <row r="10" spans="1:27" ht="13.5">
      <c r="A10" s="46" t="s">
        <v>36</v>
      </c>
      <c r="B10" s="47"/>
      <c r="C10" s="9"/>
      <c r="D10" s="10"/>
      <c r="E10" s="11"/>
      <c r="F10" s="11"/>
      <c r="G10" s="11">
        <v>200000</v>
      </c>
      <c r="H10" s="11"/>
      <c r="I10" s="11">
        <v>64585</v>
      </c>
      <c r="J10" s="11">
        <v>264585</v>
      </c>
      <c r="K10" s="11">
        <v>64585</v>
      </c>
      <c r="L10" s="11"/>
      <c r="M10" s="11"/>
      <c r="N10" s="11">
        <v>64585</v>
      </c>
      <c r="O10" s="11"/>
      <c r="P10" s="11"/>
      <c r="Q10" s="11"/>
      <c r="R10" s="11"/>
      <c r="S10" s="11"/>
      <c r="T10" s="11"/>
      <c r="U10" s="11"/>
      <c r="V10" s="11"/>
      <c r="W10" s="11">
        <v>329170</v>
      </c>
      <c r="X10" s="11"/>
      <c r="Y10" s="11">
        <v>329170</v>
      </c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886827</v>
      </c>
      <c r="D11" s="50">
        <f t="shared" si="1"/>
        <v>0</v>
      </c>
      <c r="E11" s="51">
        <f t="shared" si="1"/>
        <v>9129000</v>
      </c>
      <c r="F11" s="51">
        <f t="shared" si="1"/>
        <v>9129000</v>
      </c>
      <c r="G11" s="51">
        <f t="shared" si="1"/>
        <v>2461648</v>
      </c>
      <c r="H11" s="51">
        <f t="shared" si="1"/>
        <v>899900</v>
      </c>
      <c r="I11" s="51">
        <f t="shared" si="1"/>
        <v>948621</v>
      </c>
      <c r="J11" s="51">
        <f t="shared" si="1"/>
        <v>4310169</v>
      </c>
      <c r="K11" s="51">
        <f t="shared" si="1"/>
        <v>705469</v>
      </c>
      <c r="L11" s="51">
        <f t="shared" si="1"/>
        <v>1026145</v>
      </c>
      <c r="M11" s="51">
        <f t="shared" si="1"/>
        <v>486297</v>
      </c>
      <c r="N11" s="51">
        <f t="shared" si="1"/>
        <v>2217911</v>
      </c>
      <c r="O11" s="51">
        <f t="shared" si="1"/>
        <v>218800</v>
      </c>
      <c r="P11" s="51">
        <f t="shared" si="1"/>
        <v>716095</v>
      </c>
      <c r="Q11" s="51">
        <f t="shared" si="1"/>
        <v>498131</v>
      </c>
      <c r="R11" s="51">
        <f t="shared" si="1"/>
        <v>1433026</v>
      </c>
      <c r="S11" s="51">
        <f t="shared" si="1"/>
        <v>971143</v>
      </c>
      <c r="T11" s="51">
        <f t="shared" si="1"/>
        <v>558347</v>
      </c>
      <c r="U11" s="51">
        <f t="shared" si="1"/>
        <v>1242316</v>
      </c>
      <c r="V11" s="51">
        <f t="shared" si="1"/>
        <v>2771806</v>
      </c>
      <c r="W11" s="51">
        <f t="shared" si="1"/>
        <v>10732912</v>
      </c>
      <c r="X11" s="51">
        <f t="shared" si="1"/>
        <v>9129000</v>
      </c>
      <c r="Y11" s="51">
        <f t="shared" si="1"/>
        <v>1603912</v>
      </c>
      <c r="Z11" s="52">
        <f>+IF(X11&lt;&gt;0,+(Y11/X11)*100,0)</f>
        <v>17.569416146346807</v>
      </c>
      <c r="AA11" s="53">
        <f>SUM(AA6:AA10)</f>
        <v>9129000</v>
      </c>
    </row>
    <row r="12" spans="1:27" ht="13.5">
      <c r="A12" s="54" t="s">
        <v>38</v>
      </c>
      <c r="B12" s="35"/>
      <c r="C12" s="9">
        <v>213917</v>
      </c>
      <c r="D12" s="10"/>
      <c r="E12" s="11"/>
      <c r="F12" s="11"/>
      <c r="G12" s="11">
        <v>213917</v>
      </c>
      <c r="H12" s="11"/>
      <c r="I12" s="11"/>
      <c r="J12" s="11">
        <v>213917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213917</v>
      </c>
      <c r="X12" s="11"/>
      <c r="Y12" s="11">
        <v>213917</v>
      </c>
      <c r="Z12" s="2"/>
      <c r="AA12" s="15"/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/>
      <c r="D15" s="10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2"/>
      <c r="AA15" s="15"/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0</v>
      </c>
      <c r="D36" s="10">
        <f t="shared" si="4"/>
        <v>0</v>
      </c>
      <c r="E36" s="11">
        <f t="shared" si="4"/>
        <v>0</v>
      </c>
      <c r="F36" s="11">
        <f t="shared" si="4"/>
        <v>0</v>
      </c>
      <c r="G36" s="11">
        <f t="shared" si="4"/>
        <v>501237</v>
      </c>
      <c r="H36" s="11">
        <f t="shared" si="4"/>
        <v>18964</v>
      </c>
      <c r="I36" s="11">
        <f t="shared" si="4"/>
        <v>0</v>
      </c>
      <c r="J36" s="11">
        <f t="shared" si="4"/>
        <v>520201</v>
      </c>
      <c r="K36" s="11">
        <f t="shared" si="4"/>
        <v>0</v>
      </c>
      <c r="L36" s="11">
        <f t="shared" si="4"/>
        <v>0</v>
      </c>
      <c r="M36" s="11">
        <f t="shared" si="4"/>
        <v>0</v>
      </c>
      <c r="N36" s="11">
        <f t="shared" si="4"/>
        <v>0</v>
      </c>
      <c r="O36" s="11">
        <f t="shared" si="4"/>
        <v>0</v>
      </c>
      <c r="P36" s="11">
        <f t="shared" si="4"/>
        <v>0</v>
      </c>
      <c r="Q36" s="11">
        <f t="shared" si="4"/>
        <v>0</v>
      </c>
      <c r="R36" s="11">
        <f t="shared" si="4"/>
        <v>0</v>
      </c>
      <c r="S36" s="11">
        <f t="shared" si="4"/>
        <v>0</v>
      </c>
      <c r="T36" s="11">
        <f t="shared" si="4"/>
        <v>0</v>
      </c>
      <c r="U36" s="11">
        <f t="shared" si="4"/>
        <v>0</v>
      </c>
      <c r="V36" s="11">
        <f t="shared" si="4"/>
        <v>0</v>
      </c>
      <c r="W36" s="11">
        <f t="shared" si="4"/>
        <v>520201</v>
      </c>
      <c r="X36" s="11">
        <f t="shared" si="4"/>
        <v>0</v>
      </c>
      <c r="Y36" s="11">
        <f t="shared" si="4"/>
        <v>520201</v>
      </c>
      <c r="Z36" s="2">
        <f aca="true" t="shared" si="5" ref="Z36:Z49">+IF(X36&lt;&gt;0,+(Y36/X36)*100,0)</f>
        <v>0</v>
      </c>
      <c r="AA36" s="15">
        <f>AA6+AA21</f>
        <v>0</v>
      </c>
    </row>
    <row r="37" spans="1:27" ht="13.5">
      <c r="A37" s="46" t="s">
        <v>33</v>
      </c>
      <c r="B37" s="47"/>
      <c r="C37" s="9">
        <f t="shared" si="4"/>
        <v>0</v>
      </c>
      <c r="D37" s="10">
        <f t="shared" si="4"/>
        <v>0</v>
      </c>
      <c r="E37" s="11">
        <f t="shared" si="4"/>
        <v>0</v>
      </c>
      <c r="F37" s="11">
        <f t="shared" si="4"/>
        <v>0</v>
      </c>
      <c r="G37" s="11">
        <f t="shared" si="4"/>
        <v>0</v>
      </c>
      <c r="H37" s="11">
        <f t="shared" si="4"/>
        <v>0</v>
      </c>
      <c r="I37" s="11">
        <f t="shared" si="4"/>
        <v>0</v>
      </c>
      <c r="J37" s="11">
        <f t="shared" si="4"/>
        <v>0</v>
      </c>
      <c r="K37" s="11">
        <f t="shared" si="4"/>
        <v>0</v>
      </c>
      <c r="L37" s="11">
        <f t="shared" si="4"/>
        <v>0</v>
      </c>
      <c r="M37" s="11">
        <f t="shared" si="4"/>
        <v>0</v>
      </c>
      <c r="N37" s="11">
        <f t="shared" si="4"/>
        <v>0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0</v>
      </c>
      <c r="X37" s="11">
        <f t="shared" si="4"/>
        <v>0</v>
      </c>
      <c r="Y37" s="11">
        <f t="shared" si="4"/>
        <v>0</v>
      </c>
      <c r="Z37" s="2">
        <f t="shared" si="5"/>
        <v>0</v>
      </c>
      <c r="AA37" s="15">
        <f>AA7+AA22</f>
        <v>0</v>
      </c>
    </row>
    <row r="38" spans="1:27" ht="13.5">
      <c r="A38" s="46" t="s">
        <v>34</v>
      </c>
      <c r="B38" s="47"/>
      <c r="C38" s="9">
        <f t="shared" si="4"/>
        <v>886827</v>
      </c>
      <c r="D38" s="10">
        <f t="shared" si="4"/>
        <v>0</v>
      </c>
      <c r="E38" s="11">
        <f t="shared" si="4"/>
        <v>9129000</v>
      </c>
      <c r="F38" s="11">
        <f t="shared" si="4"/>
        <v>9129000</v>
      </c>
      <c r="G38" s="11">
        <f t="shared" si="4"/>
        <v>1760411</v>
      </c>
      <c r="H38" s="11">
        <f t="shared" si="4"/>
        <v>880936</v>
      </c>
      <c r="I38" s="11">
        <f t="shared" si="4"/>
        <v>884036</v>
      </c>
      <c r="J38" s="11">
        <f t="shared" si="4"/>
        <v>3525383</v>
      </c>
      <c r="K38" s="11">
        <f t="shared" si="4"/>
        <v>640884</v>
      </c>
      <c r="L38" s="11">
        <f t="shared" si="4"/>
        <v>1026145</v>
      </c>
      <c r="M38" s="11">
        <f t="shared" si="4"/>
        <v>486297</v>
      </c>
      <c r="N38" s="11">
        <f t="shared" si="4"/>
        <v>2153326</v>
      </c>
      <c r="O38" s="11">
        <f t="shared" si="4"/>
        <v>218800</v>
      </c>
      <c r="P38" s="11">
        <f t="shared" si="4"/>
        <v>716095</v>
      </c>
      <c r="Q38" s="11">
        <f t="shared" si="4"/>
        <v>498131</v>
      </c>
      <c r="R38" s="11">
        <f t="shared" si="4"/>
        <v>1433026</v>
      </c>
      <c r="S38" s="11">
        <f t="shared" si="4"/>
        <v>971143</v>
      </c>
      <c r="T38" s="11">
        <f t="shared" si="4"/>
        <v>558347</v>
      </c>
      <c r="U38" s="11">
        <f t="shared" si="4"/>
        <v>1242316</v>
      </c>
      <c r="V38" s="11">
        <f t="shared" si="4"/>
        <v>2771806</v>
      </c>
      <c r="W38" s="11">
        <f t="shared" si="4"/>
        <v>9883541</v>
      </c>
      <c r="X38" s="11">
        <f t="shared" si="4"/>
        <v>9129000</v>
      </c>
      <c r="Y38" s="11">
        <f t="shared" si="4"/>
        <v>754541</v>
      </c>
      <c r="Z38" s="2">
        <f t="shared" si="5"/>
        <v>8.265319312082376</v>
      </c>
      <c r="AA38" s="15">
        <f>AA8+AA23</f>
        <v>9129000</v>
      </c>
    </row>
    <row r="39" spans="1:27" ht="13.5">
      <c r="A39" s="46" t="s">
        <v>35</v>
      </c>
      <c r="B39" s="47"/>
      <c r="C39" s="9">
        <f t="shared" si="4"/>
        <v>0</v>
      </c>
      <c r="D39" s="10">
        <f t="shared" si="4"/>
        <v>0</v>
      </c>
      <c r="E39" s="11">
        <f t="shared" si="4"/>
        <v>0</v>
      </c>
      <c r="F39" s="11">
        <f t="shared" si="4"/>
        <v>0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  <c r="L39" s="11">
        <f t="shared" si="4"/>
        <v>0</v>
      </c>
      <c r="M39" s="11">
        <f t="shared" si="4"/>
        <v>0</v>
      </c>
      <c r="N39" s="11">
        <f t="shared" si="4"/>
        <v>0</v>
      </c>
      <c r="O39" s="11">
        <f t="shared" si="4"/>
        <v>0</v>
      </c>
      <c r="P39" s="11">
        <f t="shared" si="4"/>
        <v>0</v>
      </c>
      <c r="Q39" s="11">
        <f t="shared" si="4"/>
        <v>0</v>
      </c>
      <c r="R39" s="11">
        <f t="shared" si="4"/>
        <v>0</v>
      </c>
      <c r="S39" s="11">
        <f t="shared" si="4"/>
        <v>0</v>
      </c>
      <c r="T39" s="11">
        <f t="shared" si="4"/>
        <v>0</v>
      </c>
      <c r="U39" s="11">
        <f t="shared" si="4"/>
        <v>0</v>
      </c>
      <c r="V39" s="11">
        <f t="shared" si="4"/>
        <v>0</v>
      </c>
      <c r="W39" s="11">
        <f t="shared" si="4"/>
        <v>0</v>
      </c>
      <c r="X39" s="11">
        <f t="shared" si="4"/>
        <v>0</v>
      </c>
      <c r="Y39" s="11">
        <f t="shared" si="4"/>
        <v>0</v>
      </c>
      <c r="Z39" s="2">
        <f t="shared" si="5"/>
        <v>0</v>
      </c>
      <c r="AA39" s="15">
        <f>AA9+AA24</f>
        <v>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200000</v>
      </c>
      <c r="H40" s="11">
        <f t="shared" si="4"/>
        <v>0</v>
      </c>
      <c r="I40" s="11">
        <f t="shared" si="4"/>
        <v>64585</v>
      </c>
      <c r="J40" s="11">
        <f t="shared" si="4"/>
        <v>264585</v>
      </c>
      <c r="K40" s="11">
        <f t="shared" si="4"/>
        <v>64585</v>
      </c>
      <c r="L40" s="11">
        <f t="shared" si="4"/>
        <v>0</v>
      </c>
      <c r="M40" s="11">
        <f t="shared" si="4"/>
        <v>0</v>
      </c>
      <c r="N40" s="11">
        <f t="shared" si="4"/>
        <v>64585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329170</v>
      </c>
      <c r="X40" s="11">
        <f t="shared" si="4"/>
        <v>0</v>
      </c>
      <c r="Y40" s="11">
        <f t="shared" si="4"/>
        <v>329170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886827</v>
      </c>
      <c r="D41" s="50">
        <f t="shared" si="6"/>
        <v>0</v>
      </c>
      <c r="E41" s="51">
        <f t="shared" si="6"/>
        <v>9129000</v>
      </c>
      <c r="F41" s="51">
        <f t="shared" si="6"/>
        <v>9129000</v>
      </c>
      <c r="G41" s="51">
        <f t="shared" si="6"/>
        <v>2461648</v>
      </c>
      <c r="H41" s="51">
        <f t="shared" si="6"/>
        <v>899900</v>
      </c>
      <c r="I41" s="51">
        <f t="shared" si="6"/>
        <v>948621</v>
      </c>
      <c r="J41" s="51">
        <f t="shared" si="6"/>
        <v>4310169</v>
      </c>
      <c r="K41" s="51">
        <f t="shared" si="6"/>
        <v>705469</v>
      </c>
      <c r="L41" s="51">
        <f t="shared" si="6"/>
        <v>1026145</v>
      </c>
      <c r="M41" s="51">
        <f t="shared" si="6"/>
        <v>486297</v>
      </c>
      <c r="N41" s="51">
        <f t="shared" si="6"/>
        <v>2217911</v>
      </c>
      <c r="O41" s="51">
        <f t="shared" si="6"/>
        <v>218800</v>
      </c>
      <c r="P41" s="51">
        <f t="shared" si="6"/>
        <v>716095</v>
      </c>
      <c r="Q41" s="51">
        <f t="shared" si="6"/>
        <v>498131</v>
      </c>
      <c r="R41" s="51">
        <f t="shared" si="6"/>
        <v>1433026</v>
      </c>
      <c r="S41" s="51">
        <f t="shared" si="6"/>
        <v>971143</v>
      </c>
      <c r="T41" s="51">
        <f t="shared" si="6"/>
        <v>558347</v>
      </c>
      <c r="U41" s="51">
        <f t="shared" si="6"/>
        <v>1242316</v>
      </c>
      <c r="V41" s="51">
        <f t="shared" si="6"/>
        <v>2771806</v>
      </c>
      <c r="W41" s="51">
        <f t="shared" si="6"/>
        <v>10732912</v>
      </c>
      <c r="X41" s="51">
        <f t="shared" si="6"/>
        <v>9129000</v>
      </c>
      <c r="Y41" s="51">
        <f t="shared" si="6"/>
        <v>1603912</v>
      </c>
      <c r="Z41" s="52">
        <f t="shared" si="5"/>
        <v>17.569416146346807</v>
      </c>
      <c r="AA41" s="53">
        <f>SUM(AA36:AA40)</f>
        <v>9129000</v>
      </c>
    </row>
    <row r="42" spans="1:27" ht="13.5">
      <c r="A42" s="54" t="s">
        <v>38</v>
      </c>
      <c r="B42" s="35"/>
      <c r="C42" s="65">
        <f aca="true" t="shared" si="7" ref="C42:Y48">C12+C27</f>
        <v>213917</v>
      </c>
      <c r="D42" s="66">
        <f t="shared" si="7"/>
        <v>0</v>
      </c>
      <c r="E42" s="67">
        <f t="shared" si="7"/>
        <v>0</v>
      </c>
      <c r="F42" s="67">
        <f t="shared" si="7"/>
        <v>0</v>
      </c>
      <c r="G42" s="67">
        <f t="shared" si="7"/>
        <v>213917</v>
      </c>
      <c r="H42" s="67">
        <f t="shared" si="7"/>
        <v>0</v>
      </c>
      <c r="I42" s="67">
        <f t="shared" si="7"/>
        <v>0</v>
      </c>
      <c r="J42" s="67">
        <f t="shared" si="7"/>
        <v>213917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213917</v>
      </c>
      <c r="X42" s="67">
        <f t="shared" si="7"/>
        <v>0</v>
      </c>
      <c r="Y42" s="67">
        <f t="shared" si="7"/>
        <v>213917</v>
      </c>
      <c r="Z42" s="69">
        <f t="shared" si="5"/>
        <v>0</v>
      </c>
      <c r="AA42" s="68">
        <f aca="true" t="shared" si="8" ref="AA42:AA48">AA12+AA27</f>
        <v>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0</v>
      </c>
      <c r="D45" s="66">
        <f t="shared" si="7"/>
        <v>0</v>
      </c>
      <c r="E45" s="67">
        <f t="shared" si="7"/>
        <v>0</v>
      </c>
      <c r="F45" s="67">
        <f t="shared" si="7"/>
        <v>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0</v>
      </c>
      <c r="M45" s="67">
        <f t="shared" si="7"/>
        <v>0</v>
      </c>
      <c r="N45" s="67">
        <f t="shared" si="7"/>
        <v>0</v>
      </c>
      <c r="O45" s="67">
        <f t="shared" si="7"/>
        <v>0</v>
      </c>
      <c r="P45" s="67">
        <f t="shared" si="7"/>
        <v>0</v>
      </c>
      <c r="Q45" s="67">
        <f t="shared" si="7"/>
        <v>0</v>
      </c>
      <c r="R45" s="67">
        <f t="shared" si="7"/>
        <v>0</v>
      </c>
      <c r="S45" s="67">
        <f t="shared" si="7"/>
        <v>0</v>
      </c>
      <c r="T45" s="67">
        <f t="shared" si="7"/>
        <v>0</v>
      </c>
      <c r="U45" s="67">
        <f t="shared" si="7"/>
        <v>0</v>
      </c>
      <c r="V45" s="67">
        <f t="shared" si="7"/>
        <v>0</v>
      </c>
      <c r="W45" s="67">
        <f t="shared" si="7"/>
        <v>0</v>
      </c>
      <c r="X45" s="67">
        <f t="shared" si="7"/>
        <v>0</v>
      </c>
      <c r="Y45" s="67">
        <f t="shared" si="7"/>
        <v>0</v>
      </c>
      <c r="Z45" s="69">
        <f t="shared" si="5"/>
        <v>0</v>
      </c>
      <c r="AA45" s="68">
        <f t="shared" si="8"/>
        <v>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1100744</v>
      </c>
      <c r="D49" s="78">
        <f t="shared" si="9"/>
        <v>0</v>
      </c>
      <c r="E49" s="79">
        <f t="shared" si="9"/>
        <v>9129000</v>
      </c>
      <c r="F49" s="79">
        <f t="shared" si="9"/>
        <v>9129000</v>
      </c>
      <c r="G49" s="79">
        <f t="shared" si="9"/>
        <v>2675565</v>
      </c>
      <c r="H49" s="79">
        <f t="shared" si="9"/>
        <v>899900</v>
      </c>
      <c r="I49" s="79">
        <f t="shared" si="9"/>
        <v>948621</v>
      </c>
      <c r="J49" s="79">
        <f t="shared" si="9"/>
        <v>4524086</v>
      </c>
      <c r="K49" s="79">
        <f t="shared" si="9"/>
        <v>705469</v>
      </c>
      <c r="L49" s="79">
        <f t="shared" si="9"/>
        <v>1026145</v>
      </c>
      <c r="M49" s="79">
        <f t="shared" si="9"/>
        <v>486297</v>
      </c>
      <c r="N49" s="79">
        <f t="shared" si="9"/>
        <v>2217911</v>
      </c>
      <c r="O49" s="79">
        <f t="shared" si="9"/>
        <v>218800</v>
      </c>
      <c r="P49" s="79">
        <f t="shared" si="9"/>
        <v>716095</v>
      </c>
      <c r="Q49" s="79">
        <f t="shared" si="9"/>
        <v>498131</v>
      </c>
      <c r="R49" s="79">
        <f t="shared" si="9"/>
        <v>1433026</v>
      </c>
      <c r="S49" s="79">
        <f t="shared" si="9"/>
        <v>971143</v>
      </c>
      <c r="T49" s="79">
        <f t="shared" si="9"/>
        <v>558347</v>
      </c>
      <c r="U49" s="79">
        <f t="shared" si="9"/>
        <v>1242316</v>
      </c>
      <c r="V49" s="79">
        <f t="shared" si="9"/>
        <v>2771806</v>
      </c>
      <c r="W49" s="79">
        <f t="shared" si="9"/>
        <v>10946829</v>
      </c>
      <c r="X49" s="79">
        <f t="shared" si="9"/>
        <v>9129000</v>
      </c>
      <c r="Y49" s="79">
        <f t="shared" si="9"/>
        <v>1817829</v>
      </c>
      <c r="Z49" s="80">
        <f t="shared" si="5"/>
        <v>19.912684850476502</v>
      </c>
      <c r="AA49" s="81">
        <f>SUM(AA41:AA48)</f>
        <v>9129000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935797</v>
      </c>
      <c r="D51" s="66">
        <f t="shared" si="10"/>
        <v>0</v>
      </c>
      <c r="E51" s="67">
        <f t="shared" si="10"/>
        <v>1194000</v>
      </c>
      <c r="F51" s="67">
        <f t="shared" si="10"/>
        <v>1194000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1194000</v>
      </c>
      <c r="Y51" s="67">
        <f t="shared" si="10"/>
        <v>-1194000</v>
      </c>
      <c r="Z51" s="69">
        <f>+IF(X51&lt;&gt;0,+(Y51/X51)*100,0)</f>
        <v>-100</v>
      </c>
      <c r="AA51" s="68">
        <f>SUM(AA57:AA61)</f>
        <v>1194000</v>
      </c>
    </row>
    <row r="52" spans="1:27" ht="13.5">
      <c r="A52" s="84" t="s">
        <v>32</v>
      </c>
      <c r="B52" s="47"/>
      <c r="C52" s="9"/>
      <c r="D52" s="10"/>
      <c r="E52" s="11">
        <v>220000</v>
      </c>
      <c r="F52" s="11">
        <v>220000</v>
      </c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>
        <v>220000</v>
      </c>
      <c r="Y52" s="11">
        <v>-220000</v>
      </c>
      <c r="Z52" s="2">
        <v>-100</v>
      </c>
      <c r="AA52" s="15">
        <v>220000</v>
      </c>
    </row>
    <row r="53" spans="1:27" ht="13.5">
      <c r="A53" s="84" t="s">
        <v>33</v>
      </c>
      <c r="B53" s="47"/>
      <c r="C53" s="9"/>
      <c r="D53" s="10"/>
      <c r="E53" s="11">
        <v>125000</v>
      </c>
      <c r="F53" s="11">
        <v>125000</v>
      </c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>
        <v>125000</v>
      </c>
      <c r="Y53" s="11">
        <v>-125000</v>
      </c>
      <c r="Z53" s="2">
        <v>-100</v>
      </c>
      <c r="AA53" s="15">
        <v>125000</v>
      </c>
    </row>
    <row r="54" spans="1:27" ht="13.5">
      <c r="A54" s="84" t="s">
        <v>34</v>
      </c>
      <c r="B54" s="47"/>
      <c r="C54" s="9">
        <v>735797</v>
      </c>
      <c r="D54" s="10"/>
      <c r="E54" s="11">
        <v>424000</v>
      </c>
      <c r="F54" s="11">
        <v>424000</v>
      </c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>
        <v>424000</v>
      </c>
      <c r="Y54" s="11">
        <v>-424000</v>
      </c>
      <c r="Z54" s="2">
        <v>-100</v>
      </c>
      <c r="AA54" s="15">
        <v>424000</v>
      </c>
    </row>
    <row r="55" spans="1:27" ht="13.5">
      <c r="A55" s="84" t="s">
        <v>35</v>
      </c>
      <c r="B55" s="47"/>
      <c r="C55" s="9"/>
      <c r="D55" s="1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2"/>
      <c r="AA55" s="15"/>
    </row>
    <row r="56" spans="1:27" ht="13.5">
      <c r="A56" s="84" t="s">
        <v>36</v>
      </c>
      <c r="B56" s="47"/>
      <c r="C56" s="9"/>
      <c r="D56" s="10"/>
      <c r="E56" s="11">
        <v>380000</v>
      </c>
      <c r="F56" s="11">
        <v>380000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380000</v>
      </c>
      <c r="Y56" s="11">
        <v>-380000</v>
      </c>
      <c r="Z56" s="2">
        <v>-100</v>
      </c>
      <c r="AA56" s="15">
        <v>380000</v>
      </c>
    </row>
    <row r="57" spans="1:27" ht="13.5">
      <c r="A57" s="85" t="s">
        <v>37</v>
      </c>
      <c r="B57" s="47"/>
      <c r="C57" s="49">
        <f aca="true" t="shared" si="11" ref="C57:Y57">SUM(C52:C56)</f>
        <v>735797</v>
      </c>
      <c r="D57" s="50">
        <f t="shared" si="11"/>
        <v>0</v>
      </c>
      <c r="E57" s="51">
        <f t="shared" si="11"/>
        <v>1149000</v>
      </c>
      <c r="F57" s="51">
        <f t="shared" si="11"/>
        <v>1149000</v>
      </c>
      <c r="G57" s="51">
        <f t="shared" si="11"/>
        <v>0</v>
      </c>
      <c r="H57" s="51">
        <f t="shared" si="11"/>
        <v>0</v>
      </c>
      <c r="I57" s="51">
        <f t="shared" si="11"/>
        <v>0</v>
      </c>
      <c r="J57" s="51">
        <f t="shared" si="11"/>
        <v>0</v>
      </c>
      <c r="K57" s="51">
        <f t="shared" si="11"/>
        <v>0</v>
      </c>
      <c r="L57" s="51">
        <f t="shared" si="11"/>
        <v>0</v>
      </c>
      <c r="M57" s="51">
        <f t="shared" si="11"/>
        <v>0</v>
      </c>
      <c r="N57" s="51">
        <f t="shared" si="11"/>
        <v>0</v>
      </c>
      <c r="O57" s="51">
        <f t="shared" si="11"/>
        <v>0</v>
      </c>
      <c r="P57" s="51">
        <f t="shared" si="11"/>
        <v>0</v>
      </c>
      <c r="Q57" s="51">
        <f t="shared" si="11"/>
        <v>0</v>
      </c>
      <c r="R57" s="51">
        <f t="shared" si="11"/>
        <v>0</v>
      </c>
      <c r="S57" s="51">
        <f t="shared" si="11"/>
        <v>0</v>
      </c>
      <c r="T57" s="51">
        <f t="shared" si="11"/>
        <v>0</v>
      </c>
      <c r="U57" s="51">
        <f t="shared" si="11"/>
        <v>0</v>
      </c>
      <c r="V57" s="51">
        <f t="shared" si="11"/>
        <v>0</v>
      </c>
      <c r="W57" s="51">
        <f t="shared" si="11"/>
        <v>0</v>
      </c>
      <c r="X57" s="51">
        <f t="shared" si="11"/>
        <v>1149000</v>
      </c>
      <c r="Y57" s="51">
        <f t="shared" si="11"/>
        <v>-1149000</v>
      </c>
      <c r="Z57" s="52">
        <f>+IF(X57&lt;&gt;0,+(Y57/X57)*100,0)</f>
        <v>-100</v>
      </c>
      <c r="AA57" s="53">
        <f>SUM(AA52:AA56)</f>
        <v>1149000</v>
      </c>
    </row>
    <row r="58" spans="1:27" ht="13.5">
      <c r="A58" s="86" t="s">
        <v>38</v>
      </c>
      <c r="B58" s="35"/>
      <c r="C58" s="9">
        <v>200000</v>
      </c>
      <c r="D58" s="10"/>
      <c r="E58" s="11">
        <v>45000</v>
      </c>
      <c r="F58" s="11">
        <v>45000</v>
      </c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>
        <v>45000</v>
      </c>
      <c r="Y58" s="11">
        <v>-45000</v>
      </c>
      <c r="Z58" s="2">
        <v>-100</v>
      </c>
      <c r="AA58" s="15">
        <v>45000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/>
      <c r="D61" s="1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2"/>
      <c r="AA61" s="15"/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/>
      <c r="D66" s="13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2"/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2"/>
      <c r="AA67" s="15"/>
    </row>
    <row r="68" spans="1:27" ht="13.5">
      <c r="A68" s="86" t="s">
        <v>56</v>
      </c>
      <c r="B68" s="93"/>
      <c r="C68" s="9">
        <v>935797</v>
      </c>
      <c r="D68" s="10"/>
      <c r="E68" s="11">
        <v>1193657</v>
      </c>
      <c r="F68" s="11">
        <v>1194000</v>
      </c>
      <c r="G68" s="11">
        <v>155441</v>
      </c>
      <c r="H68" s="11">
        <v>88874</v>
      </c>
      <c r="I68" s="11">
        <v>7281</v>
      </c>
      <c r="J68" s="11">
        <v>251596</v>
      </c>
      <c r="K68" s="11">
        <v>53734</v>
      </c>
      <c r="L68" s="11">
        <v>28967</v>
      </c>
      <c r="M68" s="11">
        <v>55578</v>
      </c>
      <c r="N68" s="11">
        <v>138279</v>
      </c>
      <c r="O68" s="11">
        <v>121406</v>
      </c>
      <c r="P68" s="11">
        <v>49165</v>
      </c>
      <c r="Q68" s="11">
        <v>51976</v>
      </c>
      <c r="R68" s="11">
        <v>222547</v>
      </c>
      <c r="S68" s="11">
        <v>56701</v>
      </c>
      <c r="T68" s="11">
        <v>17528</v>
      </c>
      <c r="U68" s="11">
        <v>12941</v>
      </c>
      <c r="V68" s="11">
        <v>87170</v>
      </c>
      <c r="W68" s="11">
        <v>699592</v>
      </c>
      <c r="X68" s="11">
        <v>1194000</v>
      </c>
      <c r="Y68" s="11">
        <v>-494408</v>
      </c>
      <c r="Z68" s="2">
        <v>-41.41</v>
      </c>
      <c r="AA68" s="15"/>
    </row>
    <row r="69" spans="1:27" ht="13.5">
      <c r="A69" s="98" t="s">
        <v>57</v>
      </c>
      <c r="B69" s="76"/>
      <c r="C69" s="77">
        <f aca="true" t="shared" si="12" ref="C69:Y69">SUM(C65:C68)</f>
        <v>935797</v>
      </c>
      <c r="D69" s="78">
        <f t="shared" si="12"/>
        <v>0</v>
      </c>
      <c r="E69" s="79">
        <f t="shared" si="12"/>
        <v>1193657</v>
      </c>
      <c r="F69" s="79">
        <f t="shared" si="12"/>
        <v>1194000</v>
      </c>
      <c r="G69" s="79">
        <f t="shared" si="12"/>
        <v>155441</v>
      </c>
      <c r="H69" s="79">
        <f t="shared" si="12"/>
        <v>88874</v>
      </c>
      <c r="I69" s="79">
        <f t="shared" si="12"/>
        <v>7281</v>
      </c>
      <c r="J69" s="79">
        <f t="shared" si="12"/>
        <v>251596</v>
      </c>
      <c r="K69" s="79">
        <f t="shared" si="12"/>
        <v>53734</v>
      </c>
      <c r="L69" s="79">
        <f t="shared" si="12"/>
        <v>28967</v>
      </c>
      <c r="M69" s="79">
        <f t="shared" si="12"/>
        <v>55578</v>
      </c>
      <c r="N69" s="79">
        <f t="shared" si="12"/>
        <v>138279</v>
      </c>
      <c r="O69" s="79">
        <f t="shared" si="12"/>
        <v>121406</v>
      </c>
      <c r="P69" s="79">
        <f t="shared" si="12"/>
        <v>49165</v>
      </c>
      <c r="Q69" s="79">
        <f t="shared" si="12"/>
        <v>51976</v>
      </c>
      <c r="R69" s="79">
        <f t="shared" si="12"/>
        <v>222547</v>
      </c>
      <c r="S69" s="79">
        <f t="shared" si="12"/>
        <v>56701</v>
      </c>
      <c r="T69" s="79">
        <f t="shared" si="12"/>
        <v>17528</v>
      </c>
      <c r="U69" s="79">
        <f t="shared" si="12"/>
        <v>12941</v>
      </c>
      <c r="V69" s="79">
        <f t="shared" si="12"/>
        <v>87170</v>
      </c>
      <c r="W69" s="79">
        <f t="shared" si="12"/>
        <v>699592</v>
      </c>
      <c r="X69" s="79">
        <f t="shared" si="12"/>
        <v>1194000</v>
      </c>
      <c r="Y69" s="79">
        <f t="shared" si="12"/>
        <v>-494408</v>
      </c>
      <c r="Z69" s="80">
        <f>+IF(X69&lt;&gt;0,+(Y69/X69)*100,0)</f>
        <v>-41.40770519262982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D3" sqref="D1:D16384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101" t="s">
        <v>64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</row>
    <row r="2" spans="1:27" ht="24.75" customHeight="1">
      <c r="A2" s="25" t="s">
        <v>1</v>
      </c>
      <c r="B2" s="1" t="s">
        <v>95</v>
      </c>
      <c r="C2" s="26" t="s">
        <v>2</v>
      </c>
      <c r="D2" s="102" t="s">
        <v>3</v>
      </c>
      <c r="E2" s="103" t="s">
        <v>4</v>
      </c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26"/>
    </row>
    <row r="3" spans="1:27" ht="24.75" customHeight="1">
      <c r="A3" s="27" t="s">
        <v>5</v>
      </c>
      <c r="B3" s="28" t="s">
        <v>94</v>
      </c>
      <c r="C3" s="29" t="s">
        <v>6</v>
      </c>
      <c r="D3" s="30" t="s">
        <v>6</v>
      </c>
      <c r="E3" s="31" t="s">
        <v>7</v>
      </c>
      <c r="F3" s="32" t="s">
        <v>8</v>
      </c>
      <c r="G3" s="33" t="s">
        <v>9</v>
      </c>
      <c r="H3" s="31" t="s">
        <v>10</v>
      </c>
      <c r="I3" s="31" t="s">
        <v>11</v>
      </c>
      <c r="J3" s="32" t="s">
        <v>12</v>
      </c>
      <c r="K3" s="33" t="s">
        <v>13</v>
      </c>
      <c r="L3" s="31" t="s">
        <v>14</v>
      </c>
      <c r="M3" s="31" t="s">
        <v>15</v>
      </c>
      <c r="N3" s="32" t="s">
        <v>16</v>
      </c>
      <c r="O3" s="33" t="s">
        <v>17</v>
      </c>
      <c r="P3" s="31" t="s">
        <v>18</v>
      </c>
      <c r="Q3" s="33" t="s">
        <v>19</v>
      </c>
      <c r="R3" s="31" t="s">
        <v>20</v>
      </c>
      <c r="S3" s="31" t="s">
        <v>21</v>
      </c>
      <c r="T3" s="32" t="s">
        <v>22</v>
      </c>
      <c r="U3" s="33" t="s">
        <v>23</v>
      </c>
      <c r="V3" s="31" t="s">
        <v>24</v>
      </c>
      <c r="W3" s="31" t="s">
        <v>25</v>
      </c>
      <c r="X3" s="32" t="s">
        <v>26</v>
      </c>
      <c r="Y3" s="33" t="s">
        <v>27</v>
      </c>
      <c r="Z3" s="31" t="s">
        <v>28</v>
      </c>
      <c r="AA3" s="29" t="s">
        <v>29</v>
      </c>
    </row>
    <row r="4" spans="1:27" ht="13.5">
      <c r="A4" s="34" t="s">
        <v>30</v>
      </c>
      <c r="B4" s="35"/>
      <c r="C4" s="36"/>
      <c r="D4" s="37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9"/>
      <c r="AA4" s="40"/>
    </row>
    <row r="5" spans="1:27" ht="13.5">
      <c r="A5" s="41" t="s">
        <v>31</v>
      </c>
      <c r="B5" s="35"/>
      <c r="C5" s="36">
        <f aca="true" t="shared" si="0" ref="C5:Y5">SUM(C11:C18)</f>
        <v>25381594</v>
      </c>
      <c r="D5" s="42">
        <f t="shared" si="0"/>
        <v>0</v>
      </c>
      <c r="E5" s="43">
        <f t="shared" si="0"/>
        <v>19368000</v>
      </c>
      <c r="F5" s="43">
        <f t="shared" si="0"/>
        <v>25185600</v>
      </c>
      <c r="G5" s="43">
        <f t="shared" si="0"/>
        <v>0</v>
      </c>
      <c r="H5" s="43">
        <f t="shared" si="0"/>
        <v>4899758</v>
      </c>
      <c r="I5" s="43">
        <f t="shared" si="0"/>
        <v>2056819</v>
      </c>
      <c r="J5" s="43">
        <f t="shared" si="0"/>
        <v>6956577</v>
      </c>
      <c r="K5" s="43">
        <f t="shared" si="0"/>
        <v>2745016</v>
      </c>
      <c r="L5" s="43">
        <f t="shared" si="0"/>
        <v>4128685</v>
      </c>
      <c r="M5" s="43">
        <f t="shared" si="0"/>
        <v>1405085</v>
      </c>
      <c r="N5" s="43">
        <f t="shared" si="0"/>
        <v>8278786</v>
      </c>
      <c r="O5" s="43">
        <f t="shared" si="0"/>
        <v>1018709</v>
      </c>
      <c r="P5" s="43">
        <f t="shared" si="0"/>
        <v>372416</v>
      </c>
      <c r="Q5" s="43">
        <f t="shared" si="0"/>
        <v>476525</v>
      </c>
      <c r="R5" s="43">
        <f t="shared" si="0"/>
        <v>1867650</v>
      </c>
      <c r="S5" s="43">
        <f t="shared" si="0"/>
        <v>1348469</v>
      </c>
      <c r="T5" s="43">
        <f t="shared" si="0"/>
        <v>337544</v>
      </c>
      <c r="U5" s="43">
        <f t="shared" si="0"/>
        <v>157018</v>
      </c>
      <c r="V5" s="43">
        <f t="shared" si="0"/>
        <v>1843031</v>
      </c>
      <c r="W5" s="43">
        <f t="shared" si="0"/>
        <v>18946044</v>
      </c>
      <c r="X5" s="43">
        <f t="shared" si="0"/>
        <v>25185600</v>
      </c>
      <c r="Y5" s="43">
        <f t="shared" si="0"/>
        <v>-6239556</v>
      </c>
      <c r="Z5" s="44">
        <f>+IF(X5&lt;&gt;0,+(Y5/X5)*100,0)</f>
        <v>-24.7742995997713</v>
      </c>
      <c r="AA5" s="45">
        <f>SUM(AA11:AA18)</f>
        <v>25185600</v>
      </c>
    </row>
    <row r="6" spans="1:27" ht="13.5">
      <c r="A6" s="46" t="s">
        <v>32</v>
      </c>
      <c r="B6" s="47"/>
      <c r="C6" s="9">
        <v>4950099</v>
      </c>
      <c r="D6" s="10"/>
      <c r="E6" s="11"/>
      <c r="F6" s="11">
        <v>1369500</v>
      </c>
      <c r="G6" s="11"/>
      <c r="H6" s="11"/>
      <c r="I6" s="11"/>
      <c r="J6" s="11"/>
      <c r="K6" s="11"/>
      <c r="L6" s="11">
        <v>284641</v>
      </c>
      <c r="M6" s="11">
        <v>236452</v>
      </c>
      <c r="N6" s="11">
        <v>521093</v>
      </c>
      <c r="O6" s="11"/>
      <c r="P6" s="11">
        <v>269343</v>
      </c>
      <c r="Q6" s="11">
        <v>239562</v>
      </c>
      <c r="R6" s="11">
        <v>508905</v>
      </c>
      <c r="S6" s="11"/>
      <c r="T6" s="11">
        <v>301552</v>
      </c>
      <c r="U6" s="11"/>
      <c r="V6" s="11">
        <v>301552</v>
      </c>
      <c r="W6" s="11">
        <v>1331550</v>
      </c>
      <c r="X6" s="11">
        <v>1369500</v>
      </c>
      <c r="Y6" s="11">
        <v>-37950</v>
      </c>
      <c r="Z6" s="2">
        <v>-2.77</v>
      </c>
      <c r="AA6" s="15">
        <v>1369500</v>
      </c>
    </row>
    <row r="7" spans="1:27" ht="13.5">
      <c r="A7" s="46" t="s">
        <v>33</v>
      </c>
      <c r="B7" s="47"/>
      <c r="C7" s="9">
        <v>1755215</v>
      </c>
      <c r="D7" s="10"/>
      <c r="E7" s="11">
        <v>1000000</v>
      </c>
      <c r="F7" s="11">
        <v>1000000</v>
      </c>
      <c r="G7" s="11"/>
      <c r="H7" s="11">
        <v>286824</v>
      </c>
      <c r="I7" s="11"/>
      <c r="J7" s="11">
        <v>286824</v>
      </c>
      <c r="K7" s="11">
        <v>428868</v>
      </c>
      <c r="L7" s="11">
        <v>608471</v>
      </c>
      <c r="M7" s="11"/>
      <c r="N7" s="11">
        <v>1037339</v>
      </c>
      <c r="O7" s="11"/>
      <c r="P7" s="11"/>
      <c r="Q7" s="11"/>
      <c r="R7" s="11"/>
      <c r="S7" s="11"/>
      <c r="T7" s="11"/>
      <c r="U7" s="11"/>
      <c r="V7" s="11"/>
      <c r="W7" s="11">
        <v>1324163</v>
      </c>
      <c r="X7" s="11">
        <v>1000000</v>
      </c>
      <c r="Y7" s="11">
        <v>324163</v>
      </c>
      <c r="Z7" s="2">
        <v>32.42</v>
      </c>
      <c r="AA7" s="15">
        <v>1000000</v>
      </c>
    </row>
    <row r="8" spans="1:27" ht="13.5">
      <c r="A8" s="46" t="s">
        <v>34</v>
      </c>
      <c r="B8" s="47"/>
      <c r="C8" s="9">
        <v>3199286</v>
      </c>
      <c r="D8" s="10"/>
      <c r="E8" s="11">
        <v>6850000</v>
      </c>
      <c r="F8" s="11">
        <v>7475000</v>
      </c>
      <c r="G8" s="11"/>
      <c r="H8" s="11">
        <v>174662</v>
      </c>
      <c r="I8" s="11"/>
      <c r="J8" s="11">
        <v>174662</v>
      </c>
      <c r="K8" s="11"/>
      <c r="L8" s="11"/>
      <c r="M8" s="11"/>
      <c r="N8" s="11"/>
      <c r="O8" s="11"/>
      <c r="P8" s="11"/>
      <c r="Q8" s="11"/>
      <c r="R8" s="11"/>
      <c r="S8" s="11">
        <v>1033342</v>
      </c>
      <c r="T8" s="11">
        <v>12300</v>
      </c>
      <c r="U8" s="11"/>
      <c r="V8" s="11">
        <v>1045642</v>
      </c>
      <c r="W8" s="11">
        <v>1220304</v>
      </c>
      <c r="X8" s="11">
        <v>7475000</v>
      </c>
      <c r="Y8" s="11">
        <v>-6254696</v>
      </c>
      <c r="Z8" s="2">
        <v>-83.67</v>
      </c>
      <c r="AA8" s="15">
        <v>7475000</v>
      </c>
    </row>
    <row r="9" spans="1:27" ht="13.5">
      <c r="A9" s="46" t="s">
        <v>35</v>
      </c>
      <c r="B9" s="47"/>
      <c r="C9" s="9">
        <v>15147650</v>
      </c>
      <c r="D9" s="10"/>
      <c r="E9" s="11">
        <v>10003000</v>
      </c>
      <c r="F9" s="11">
        <v>13453000</v>
      </c>
      <c r="G9" s="11"/>
      <c r="H9" s="11">
        <v>4438272</v>
      </c>
      <c r="I9" s="11">
        <v>2056819</v>
      </c>
      <c r="J9" s="11">
        <v>6495091</v>
      </c>
      <c r="K9" s="11">
        <v>2316148</v>
      </c>
      <c r="L9" s="11">
        <v>3203106</v>
      </c>
      <c r="M9" s="11">
        <v>1168633</v>
      </c>
      <c r="N9" s="11">
        <v>6687887</v>
      </c>
      <c r="O9" s="11">
        <v>930867</v>
      </c>
      <c r="P9" s="11">
        <v>17670</v>
      </c>
      <c r="Q9" s="11">
        <v>174163</v>
      </c>
      <c r="R9" s="11">
        <v>1122700</v>
      </c>
      <c r="S9" s="11">
        <v>157232</v>
      </c>
      <c r="T9" s="11"/>
      <c r="U9" s="11"/>
      <c r="V9" s="11">
        <v>157232</v>
      </c>
      <c r="W9" s="11">
        <v>14462910</v>
      </c>
      <c r="X9" s="11">
        <v>13453000</v>
      </c>
      <c r="Y9" s="11">
        <v>1009910</v>
      </c>
      <c r="Z9" s="2">
        <v>7.51</v>
      </c>
      <c r="AA9" s="15">
        <v>13453000</v>
      </c>
    </row>
    <row r="10" spans="1:27" ht="13.5">
      <c r="A10" s="46" t="s">
        <v>36</v>
      </c>
      <c r="B10" s="47"/>
      <c r="C10" s="9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2"/>
      <c r="AA10" s="15"/>
    </row>
    <row r="11" spans="1:27" ht="13.5">
      <c r="A11" s="48" t="s">
        <v>37</v>
      </c>
      <c r="B11" s="47"/>
      <c r="C11" s="49">
        <f aca="true" t="shared" si="1" ref="C11:Y11">SUM(C6:C10)</f>
        <v>25052250</v>
      </c>
      <c r="D11" s="50">
        <f t="shared" si="1"/>
        <v>0</v>
      </c>
      <c r="E11" s="51">
        <f t="shared" si="1"/>
        <v>17853000</v>
      </c>
      <c r="F11" s="51">
        <f t="shared" si="1"/>
        <v>23297500</v>
      </c>
      <c r="G11" s="51">
        <f t="shared" si="1"/>
        <v>0</v>
      </c>
      <c r="H11" s="51">
        <f t="shared" si="1"/>
        <v>4899758</v>
      </c>
      <c r="I11" s="51">
        <f t="shared" si="1"/>
        <v>2056819</v>
      </c>
      <c r="J11" s="51">
        <f t="shared" si="1"/>
        <v>6956577</v>
      </c>
      <c r="K11" s="51">
        <f t="shared" si="1"/>
        <v>2745016</v>
      </c>
      <c r="L11" s="51">
        <f t="shared" si="1"/>
        <v>4096218</v>
      </c>
      <c r="M11" s="51">
        <f t="shared" si="1"/>
        <v>1405085</v>
      </c>
      <c r="N11" s="51">
        <f t="shared" si="1"/>
        <v>8246319</v>
      </c>
      <c r="O11" s="51">
        <f t="shared" si="1"/>
        <v>930867</v>
      </c>
      <c r="P11" s="51">
        <f t="shared" si="1"/>
        <v>287013</v>
      </c>
      <c r="Q11" s="51">
        <f t="shared" si="1"/>
        <v>413725</v>
      </c>
      <c r="R11" s="51">
        <f t="shared" si="1"/>
        <v>1631605</v>
      </c>
      <c r="S11" s="51">
        <f t="shared" si="1"/>
        <v>1190574</v>
      </c>
      <c r="T11" s="51">
        <f t="shared" si="1"/>
        <v>313852</v>
      </c>
      <c r="U11" s="51">
        <f t="shared" si="1"/>
        <v>0</v>
      </c>
      <c r="V11" s="51">
        <f t="shared" si="1"/>
        <v>1504426</v>
      </c>
      <c r="W11" s="51">
        <f t="shared" si="1"/>
        <v>18338927</v>
      </c>
      <c r="X11" s="51">
        <f t="shared" si="1"/>
        <v>23297500</v>
      </c>
      <c r="Y11" s="51">
        <f t="shared" si="1"/>
        <v>-4958573</v>
      </c>
      <c r="Z11" s="52">
        <f>+IF(X11&lt;&gt;0,+(Y11/X11)*100,0)</f>
        <v>-21.28371284472583</v>
      </c>
      <c r="AA11" s="53">
        <f>SUM(AA6:AA10)</f>
        <v>23297500</v>
      </c>
    </row>
    <row r="12" spans="1:27" ht="13.5">
      <c r="A12" s="54" t="s">
        <v>38</v>
      </c>
      <c r="B12" s="35"/>
      <c r="C12" s="9">
        <v>16159</v>
      </c>
      <c r="D12" s="10"/>
      <c r="E12" s="11"/>
      <c r="F12" s="11">
        <v>15000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>
        <v>15000</v>
      </c>
      <c r="Y12" s="11">
        <v>-15000</v>
      </c>
      <c r="Z12" s="2">
        <v>-100</v>
      </c>
      <c r="AA12" s="15">
        <v>15000</v>
      </c>
    </row>
    <row r="13" spans="1:27" ht="13.5">
      <c r="A13" s="54" t="s">
        <v>39</v>
      </c>
      <c r="B13" s="35"/>
      <c r="C13" s="12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2"/>
      <c r="AA13" s="22"/>
    </row>
    <row r="14" spans="1:27" ht="13.5">
      <c r="A14" s="54" t="s">
        <v>40</v>
      </c>
      <c r="B14" s="35"/>
      <c r="C14" s="9"/>
      <c r="D14" s="10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2"/>
      <c r="AA14" s="15"/>
    </row>
    <row r="15" spans="1:27" ht="13.5">
      <c r="A15" s="54" t="s">
        <v>41</v>
      </c>
      <c r="B15" s="35" t="s">
        <v>42</v>
      </c>
      <c r="C15" s="9">
        <v>313185</v>
      </c>
      <c r="D15" s="10"/>
      <c r="E15" s="11">
        <v>1515000</v>
      </c>
      <c r="F15" s="11">
        <v>1873100</v>
      </c>
      <c r="G15" s="11"/>
      <c r="H15" s="11"/>
      <c r="I15" s="11"/>
      <c r="J15" s="11"/>
      <c r="K15" s="11"/>
      <c r="L15" s="11">
        <v>32467</v>
      </c>
      <c r="M15" s="11"/>
      <c r="N15" s="11">
        <v>32467</v>
      </c>
      <c r="O15" s="11">
        <v>87842</v>
      </c>
      <c r="P15" s="11">
        <v>85403</v>
      </c>
      <c r="Q15" s="11">
        <v>62800</v>
      </c>
      <c r="R15" s="11">
        <v>236045</v>
      </c>
      <c r="S15" s="11">
        <v>157895</v>
      </c>
      <c r="T15" s="11">
        <v>23692</v>
      </c>
      <c r="U15" s="11">
        <v>157018</v>
      </c>
      <c r="V15" s="11">
        <v>338605</v>
      </c>
      <c r="W15" s="11">
        <v>607117</v>
      </c>
      <c r="X15" s="11">
        <v>1873100</v>
      </c>
      <c r="Y15" s="11">
        <v>-1265983</v>
      </c>
      <c r="Z15" s="2">
        <v>-67.59</v>
      </c>
      <c r="AA15" s="15">
        <v>1873100</v>
      </c>
    </row>
    <row r="16" spans="1:27" ht="13.5">
      <c r="A16" s="55" t="s">
        <v>43</v>
      </c>
      <c r="B16" s="56"/>
      <c r="C16" s="15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2"/>
      <c r="AA16" s="15"/>
    </row>
    <row r="17" spans="1:27" ht="13.5">
      <c r="A17" s="54" t="s">
        <v>44</v>
      </c>
      <c r="B17" s="35"/>
      <c r="C17" s="9"/>
      <c r="D17" s="10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2"/>
      <c r="AA17" s="15"/>
    </row>
    <row r="18" spans="1:27" ht="13.5">
      <c r="A18" s="54" t="s">
        <v>45</v>
      </c>
      <c r="B18" s="35"/>
      <c r="C18" s="16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3"/>
      <c r="AA18" s="23"/>
    </row>
    <row r="19" spans="1:27" ht="4.5" customHeight="1">
      <c r="A19" s="57"/>
      <c r="B19" s="35"/>
      <c r="C19" s="9"/>
      <c r="D19" s="10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2"/>
      <c r="AA19" s="15"/>
    </row>
    <row r="20" spans="1:27" ht="13.5">
      <c r="A20" s="41" t="s">
        <v>46</v>
      </c>
      <c r="B20" s="35"/>
      <c r="C20" s="58">
        <f aca="true" t="shared" si="2" ref="C20:Y20">SUM(C26:C33)</f>
        <v>0</v>
      </c>
      <c r="D20" s="59">
        <f t="shared" si="2"/>
        <v>0</v>
      </c>
      <c r="E20" s="60">
        <f t="shared" si="2"/>
        <v>0</v>
      </c>
      <c r="F20" s="60">
        <f t="shared" si="2"/>
        <v>0</v>
      </c>
      <c r="G20" s="60">
        <f t="shared" si="2"/>
        <v>0</v>
      </c>
      <c r="H20" s="60">
        <f t="shared" si="2"/>
        <v>0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  <c r="Q20" s="60">
        <f t="shared" si="2"/>
        <v>0</v>
      </c>
      <c r="R20" s="60">
        <f t="shared" si="2"/>
        <v>0</v>
      </c>
      <c r="S20" s="60">
        <f t="shared" si="2"/>
        <v>0</v>
      </c>
      <c r="T20" s="60">
        <f t="shared" si="2"/>
        <v>0</v>
      </c>
      <c r="U20" s="60">
        <f t="shared" si="2"/>
        <v>0</v>
      </c>
      <c r="V20" s="60">
        <f t="shared" si="2"/>
        <v>0</v>
      </c>
      <c r="W20" s="60">
        <f t="shared" si="2"/>
        <v>0</v>
      </c>
      <c r="X20" s="60">
        <f t="shared" si="2"/>
        <v>0</v>
      </c>
      <c r="Y20" s="60">
        <f t="shared" si="2"/>
        <v>0</v>
      </c>
      <c r="Z20" s="61">
        <f>+IF(X20&lt;&gt;0,+(Y20/X20)*100,0)</f>
        <v>0</v>
      </c>
      <c r="AA20" s="62">
        <f>SUM(AA26:AA33)</f>
        <v>0</v>
      </c>
    </row>
    <row r="21" spans="1:27" ht="13.5">
      <c r="A21" s="46" t="s">
        <v>32</v>
      </c>
      <c r="B21" s="47"/>
      <c r="C21" s="9"/>
      <c r="D21" s="10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2"/>
      <c r="AA21" s="15"/>
    </row>
    <row r="22" spans="1:27" ht="13.5">
      <c r="A22" s="46" t="s">
        <v>33</v>
      </c>
      <c r="B22" s="47"/>
      <c r="C22" s="9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2"/>
      <c r="AA22" s="15"/>
    </row>
    <row r="23" spans="1:27" ht="13.5">
      <c r="A23" s="46" t="s">
        <v>34</v>
      </c>
      <c r="B23" s="47"/>
      <c r="C23" s="9"/>
      <c r="D23" s="10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2"/>
      <c r="AA23" s="15"/>
    </row>
    <row r="24" spans="1:27" ht="13.5">
      <c r="A24" s="46" t="s">
        <v>35</v>
      </c>
      <c r="B24" s="47"/>
      <c r="C24" s="9"/>
      <c r="D24" s="10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2"/>
      <c r="AA24" s="15"/>
    </row>
    <row r="25" spans="1:27" ht="13.5">
      <c r="A25" s="46" t="s">
        <v>36</v>
      </c>
      <c r="B25" s="47"/>
      <c r="C25" s="9"/>
      <c r="D25" s="10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2"/>
      <c r="AA25" s="15"/>
    </row>
    <row r="26" spans="1:27" ht="13.5">
      <c r="A26" s="48" t="s">
        <v>37</v>
      </c>
      <c r="B26" s="63"/>
      <c r="C26" s="49">
        <f aca="true" t="shared" si="3" ref="C26:Y26">SUM(C21:C25)</f>
        <v>0</v>
      </c>
      <c r="D26" s="50">
        <f t="shared" si="3"/>
        <v>0</v>
      </c>
      <c r="E26" s="51">
        <f t="shared" si="3"/>
        <v>0</v>
      </c>
      <c r="F26" s="51">
        <f t="shared" si="3"/>
        <v>0</v>
      </c>
      <c r="G26" s="51">
        <f t="shared" si="3"/>
        <v>0</v>
      </c>
      <c r="H26" s="51">
        <f t="shared" si="3"/>
        <v>0</v>
      </c>
      <c r="I26" s="51">
        <f t="shared" si="3"/>
        <v>0</v>
      </c>
      <c r="J26" s="51">
        <f t="shared" si="3"/>
        <v>0</v>
      </c>
      <c r="K26" s="51">
        <f t="shared" si="3"/>
        <v>0</v>
      </c>
      <c r="L26" s="51">
        <f t="shared" si="3"/>
        <v>0</v>
      </c>
      <c r="M26" s="51">
        <f t="shared" si="3"/>
        <v>0</v>
      </c>
      <c r="N26" s="51">
        <f t="shared" si="3"/>
        <v>0</v>
      </c>
      <c r="O26" s="51">
        <f t="shared" si="3"/>
        <v>0</v>
      </c>
      <c r="P26" s="51">
        <f t="shared" si="3"/>
        <v>0</v>
      </c>
      <c r="Q26" s="51">
        <f t="shared" si="3"/>
        <v>0</v>
      </c>
      <c r="R26" s="51">
        <f t="shared" si="3"/>
        <v>0</v>
      </c>
      <c r="S26" s="51">
        <f t="shared" si="3"/>
        <v>0</v>
      </c>
      <c r="T26" s="51">
        <f t="shared" si="3"/>
        <v>0</v>
      </c>
      <c r="U26" s="51">
        <f t="shared" si="3"/>
        <v>0</v>
      </c>
      <c r="V26" s="51">
        <f t="shared" si="3"/>
        <v>0</v>
      </c>
      <c r="W26" s="51">
        <f t="shared" si="3"/>
        <v>0</v>
      </c>
      <c r="X26" s="51">
        <f t="shared" si="3"/>
        <v>0</v>
      </c>
      <c r="Y26" s="51">
        <f t="shared" si="3"/>
        <v>0</v>
      </c>
      <c r="Z26" s="52">
        <f>+IF(X26&lt;&gt;0,+(Y26/X26)*100,0)</f>
        <v>0</v>
      </c>
      <c r="AA26" s="53">
        <f>SUM(AA21:AA25)</f>
        <v>0</v>
      </c>
    </row>
    <row r="27" spans="1:27" ht="13.5">
      <c r="A27" s="54" t="s">
        <v>38</v>
      </c>
      <c r="B27" s="64"/>
      <c r="C27" s="9"/>
      <c r="D27" s="10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2"/>
      <c r="AA27" s="15"/>
    </row>
    <row r="28" spans="1:27" ht="13.5">
      <c r="A28" s="54" t="s">
        <v>39</v>
      </c>
      <c r="B28" s="64"/>
      <c r="C28" s="12"/>
      <c r="D28" s="13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2"/>
      <c r="AA28" s="22"/>
    </row>
    <row r="29" spans="1:27" ht="13.5">
      <c r="A29" s="54" t="s">
        <v>40</v>
      </c>
      <c r="B29" s="64"/>
      <c r="C29" s="9"/>
      <c r="D29" s="10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2"/>
      <c r="AA29" s="15"/>
    </row>
    <row r="30" spans="1:27" ht="13.5">
      <c r="A30" s="54" t="s">
        <v>41</v>
      </c>
      <c r="B30" s="35" t="s">
        <v>42</v>
      </c>
      <c r="C30" s="9"/>
      <c r="D30" s="1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2"/>
      <c r="AA30" s="15"/>
    </row>
    <row r="31" spans="1:27" ht="13.5">
      <c r="A31" s="55" t="s">
        <v>43</v>
      </c>
      <c r="B31" s="56"/>
      <c r="C31" s="15"/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2"/>
      <c r="AA31" s="15"/>
    </row>
    <row r="32" spans="1:27" ht="13.5">
      <c r="A32" s="54" t="s">
        <v>44</v>
      </c>
      <c r="B32" s="35"/>
      <c r="C32" s="9"/>
      <c r="D32" s="1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2"/>
      <c r="AA32" s="15"/>
    </row>
    <row r="33" spans="1:27" ht="13.5">
      <c r="A33" s="54" t="s">
        <v>45</v>
      </c>
      <c r="B33" s="35"/>
      <c r="C33" s="16"/>
      <c r="D33" s="17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"/>
      <c r="AA33" s="23"/>
    </row>
    <row r="34" spans="1:27" ht="4.5" customHeight="1">
      <c r="A34" s="57"/>
      <c r="B34" s="35"/>
      <c r="C34" s="9"/>
      <c r="D34" s="10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2"/>
      <c r="AA34" s="15"/>
    </row>
    <row r="35" spans="1:27" ht="13.5">
      <c r="A35" s="41" t="s">
        <v>47</v>
      </c>
      <c r="B35" s="35" t="s">
        <v>48</v>
      </c>
      <c r="C35" s="65"/>
      <c r="D35" s="66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2"/>
      <c r="AA35" s="68"/>
    </row>
    <row r="36" spans="1:27" ht="13.5">
      <c r="A36" s="46" t="s">
        <v>32</v>
      </c>
      <c r="B36" s="47"/>
      <c r="C36" s="9">
        <f aca="true" t="shared" si="4" ref="C36:Y40">C6+C21</f>
        <v>4950099</v>
      </c>
      <c r="D36" s="10">
        <f t="shared" si="4"/>
        <v>0</v>
      </c>
      <c r="E36" s="11">
        <f t="shared" si="4"/>
        <v>0</v>
      </c>
      <c r="F36" s="11">
        <f t="shared" si="4"/>
        <v>1369500</v>
      </c>
      <c r="G36" s="11">
        <f t="shared" si="4"/>
        <v>0</v>
      </c>
      <c r="H36" s="11">
        <f t="shared" si="4"/>
        <v>0</v>
      </c>
      <c r="I36" s="11">
        <f t="shared" si="4"/>
        <v>0</v>
      </c>
      <c r="J36" s="11">
        <f t="shared" si="4"/>
        <v>0</v>
      </c>
      <c r="K36" s="11">
        <f t="shared" si="4"/>
        <v>0</v>
      </c>
      <c r="L36" s="11">
        <f t="shared" si="4"/>
        <v>284641</v>
      </c>
      <c r="M36" s="11">
        <f t="shared" si="4"/>
        <v>236452</v>
      </c>
      <c r="N36" s="11">
        <f t="shared" si="4"/>
        <v>521093</v>
      </c>
      <c r="O36" s="11">
        <f t="shared" si="4"/>
        <v>0</v>
      </c>
      <c r="P36" s="11">
        <f t="shared" si="4"/>
        <v>269343</v>
      </c>
      <c r="Q36" s="11">
        <f t="shared" si="4"/>
        <v>239562</v>
      </c>
      <c r="R36" s="11">
        <f t="shared" si="4"/>
        <v>508905</v>
      </c>
      <c r="S36" s="11">
        <f t="shared" si="4"/>
        <v>0</v>
      </c>
      <c r="T36" s="11">
        <f t="shared" si="4"/>
        <v>301552</v>
      </c>
      <c r="U36" s="11">
        <f t="shared" si="4"/>
        <v>0</v>
      </c>
      <c r="V36" s="11">
        <f t="shared" si="4"/>
        <v>301552</v>
      </c>
      <c r="W36" s="11">
        <f t="shared" si="4"/>
        <v>1331550</v>
      </c>
      <c r="X36" s="11">
        <f t="shared" si="4"/>
        <v>1369500</v>
      </c>
      <c r="Y36" s="11">
        <f t="shared" si="4"/>
        <v>-37950</v>
      </c>
      <c r="Z36" s="2">
        <f aca="true" t="shared" si="5" ref="Z36:Z49">+IF(X36&lt;&gt;0,+(Y36/X36)*100,0)</f>
        <v>-2.7710843373493974</v>
      </c>
      <c r="AA36" s="15">
        <f>AA6+AA21</f>
        <v>1369500</v>
      </c>
    </row>
    <row r="37" spans="1:27" ht="13.5">
      <c r="A37" s="46" t="s">
        <v>33</v>
      </c>
      <c r="B37" s="47"/>
      <c r="C37" s="9">
        <f t="shared" si="4"/>
        <v>1755215</v>
      </c>
      <c r="D37" s="10">
        <f t="shared" si="4"/>
        <v>0</v>
      </c>
      <c r="E37" s="11">
        <f t="shared" si="4"/>
        <v>1000000</v>
      </c>
      <c r="F37" s="11">
        <f t="shared" si="4"/>
        <v>1000000</v>
      </c>
      <c r="G37" s="11">
        <f t="shared" si="4"/>
        <v>0</v>
      </c>
      <c r="H37" s="11">
        <f t="shared" si="4"/>
        <v>286824</v>
      </c>
      <c r="I37" s="11">
        <f t="shared" si="4"/>
        <v>0</v>
      </c>
      <c r="J37" s="11">
        <f t="shared" si="4"/>
        <v>286824</v>
      </c>
      <c r="K37" s="11">
        <f t="shared" si="4"/>
        <v>428868</v>
      </c>
      <c r="L37" s="11">
        <f t="shared" si="4"/>
        <v>608471</v>
      </c>
      <c r="M37" s="11">
        <f t="shared" si="4"/>
        <v>0</v>
      </c>
      <c r="N37" s="11">
        <f t="shared" si="4"/>
        <v>1037339</v>
      </c>
      <c r="O37" s="11">
        <f t="shared" si="4"/>
        <v>0</v>
      </c>
      <c r="P37" s="11">
        <f t="shared" si="4"/>
        <v>0</v>
      </c>
      <c r="Q37" s="11">
        <f t="shared" si="4"/>
        <v>0</v>
      </c>
      <c r="R37" s="11">
        <f t="shared" si="4"/>
        <v>0</v>
      </c>
      <c r="S37" s="11">
        <f t="shared" si="4"/>
        <v>0</v>
      </c>
      <c r="T37" s="11">
        <f t="shared" si="4"/>
        <v>0</v>
      </c>
      <c r="U37" s="11">
        <f t="shared" si="4"/>
        <v>0</v>
      </c>
      <c r="V37" s="11">
        <f t="shared" si="4"/>
        <v>0</v>
      </c>
      <c r="W37" s="11">
        <f t="shared" si="4"/>
        <v>1324163</v>
      </c>
      <c r="X37" s="11">
        <f t="shared" si="4"/>
        <v>1000000</v>
      </c>
      <c r="Y37" s="11">
        <f t="shared" si="4"/>
        <v>324163</v>
      </c>
      <c r="Z37" s="2">
        <f t="shared" si="5"/>
        <v>32.4163</v>
      </c>
      <c r="AA37" s="15">
        <f>AA7+AA22</f>
        <v>1000000</v>
      </c>
    </row>
    <row r="38" spans="1:27" ht="13.5">
      <c r="A38" s="46" t="s">
        <v>34</v>
      </c>
      <c r="B38" s="47"/>
      <c r="C38" s="9">
        <f t="shared" si="4"/>
        <v>3199286</v>
      </c>
      <c r="D38" s="10">
        <f t="shared" si="4"/>
        <v>0</v>
      </c>
      <c r="E38" s="11">
        <f t="shared" si="4"/>
        <v>6850000</v>
      </c>
      <c r="F38" s="11">
        <f t="shared" si="4"/>
        <v>7475000</v>
      </c>
      <c r="G38" s="11">
        <f t="shared" si="4"/>
        <v>0</v>
      </c>
      <c r="H38" s="11">
        <f t="shared" si="4"/>
        <v>174662</v>
      </c>
      <c r="I38" s="11">
        <f t="shared" si="4"/>
        <v>0</v>
      </c>
      <c r="J38" s="11">
        <f t="shared" si="4"/>
        <v>174662</v>
      </c>
      <c r="K38" s="11">
        <f t="shared" si="4"/>
        <v>0</v>
      </c>
      <c r="L38" s="11">
        <f t="shared" si="4"/>
        <v>0</v>
      </c>
      <c r="M38" s="11">
        <f t="shared" si="4"/>
        <v>0</v>
      </c>
      <c r="N38" s="11">
        <f t="shared" si="4"/>
        <v>0</v>
      </c>
      <c r="O38" s="11">
        <f t="shared" si="4"/>
        <v>0</v>
      </c>
      <c r="P38" s="11">
        <f t="shared" si="4"/>
        <v>0</v>
      </c>
      <c r="Q38" s="11">
        <f t="shared" si="4"/>
        <v>0</v>
      </c>
      <c r="R38" s="11">
        <f t="shared" si="4"/>
        <v>0</v>
      </c>
      <c r="S38" s="11">
        <f t="shared" si="4"/>
        <v>1033342</v>
      </c>
      <c r="T38" s="11">
        <f t="shared" si="4"/>
        <v>12300</v>
      </c>
      <c r="U38" s="11">
        <f t="shared" si="4"/>
        <v>0</v>
      </c>
      <c r="V38" s="11">
        <f t="shared" si="4"/>
        <v>1045642</v>
      </c>
      <c r="W38" s="11">
        <f t="shared" si="4"/>
        <v>1220304</v>
      </c>
      <c r="X38" s="11">
        <f t="shared" si="4"/>
        <v>7475000</v>
      </c>
      <c r="Y38" s="11">
        <f t="shared" si="4"/>
        <v>-6254696</v>
      </c>
      <c r="Z38" s="2">
        <f t="shared" si="5"/>
        <v>-83.67486287625418</v>
      </c>
      <c r="AA38" s="15">
        <f>AA8+AA23</f>
        <v>7475000</v>
      </c>
    </row>
    <row r="39" spans="1:27" ht="13.5">
      <c r="A39" s="46" t="s">
        <v>35</v>
      </c>
      <c r="B39" s="47"/>
      <c r="C39" s="9">
        <f t="shared" si="4"/>
        <v>15147650</v>
      </c>
      <c r="D39" s="10">
        <f t="shared" si="4"/>
        <v>0</v>
      </c>
      <c r="E39" s="11">
        <f t="shared" si="4"/>
        <v>10003000</v>
      </c>
      <c r="F39" s="11">
        <f t="shared" si="4"/>
        <v>13453000</v>
      </c>
      <c r="G39" s="11">
        <f t="shared" si="4"/>
        <v>0</v>
      </c>
      <c r="H39" s="11">
        <f t="shared" si="4"/>
        <v>4438272</v>
      </c>
      <c r="I39" s="11">
        <f t="shared" si="4"/>
        <v>2056819</v>
      </c>
      <c r="J39" s="11">
        <f t="shared" si="4"/>
        <v>6495091</v>
      </c>
      <c r="K39" s="11">
        <f t="shared" si="4"/>
        <v>2316148</v>
      </c>
      <c r="L39" s="11">
        <f t="shared" si="4"/>
        <v>3203106</v>
      </c>
      <c r="M39" s="11">
        <f t="shared" si="4"/>
        <v>1168633</v>
      </c>
      <c r="N39" s="11">
        <f t="shared" si="4"/>
        <v>6687887</v>
      </c>
      <c r="O39" s="11">
        <f t="shared" si="4"/>
        <v>930867</v>
      </c>
      <c r="P39" s="11">
        <f t="shared" si="4"/>
        <v>17670</v>
      </c>
      <c r="Q39" s="11">
        <f t="shared" si="4"/>
        <v>174163</v>
      </c>
      <c r="R39" s="11">
        <f t="shared" si="4"/>
        <v>1122700</v>
      </c>
      <c r="S39" s="11">
        <f t="shared" si="4"/>
        <v>157232</v>
      </c>
      <c r="T39" s="11">
        <f t="shared" si="4"/>
        <v>0</v>
      </c>
      <c r="U39" s="11">
        <f t="shared" si="4"/>
        <v>0</v>
      </c>
      <c r="V39" s="11">
        <f t="shared" si="4"/>
        <v>157232</v>
      </c>
      <c r="W39" s="11">
        <f t="shared" si="4"/>
        <v>14462910</v>
      </c>
      <c r="X39" s="11">
        <f t="shared" si="4"/>
        <v>13453000</v>
      </c>
      <c r="Y39" s="11">
        <f t="shared" si="4"/>
        <v>1009910</v>
      </c>
      <c r="Z39" s="2">
        <f t="shared" si="5"/>
        <v>7.506950122649224</v>
      </c>
      <c r="AA39" s="15">
        <f>AA9+AA24</f>
        <v>13453000</v>
      </c>
    </row>
    <row r="40" spans="1:27" ht="13.5">
      <c r="A40" s="46" t="s">
        <v>36</v>
      </c>
      <c r="B40" s="47"/>
      <c r="C40" s="9">
        <f t="shared" si="4"/>
        <v>0</v>
      </c>
      <c r="D40" s="10">
        <f t="shared" si="4"/>
        <v>0</v>
      </c>
      <c r="E40" s="11">
        <f t="shared" si="4"/>
        <v>0</v>
      </c>
      <c r="F40" s="11">
        <f t="shared" si="4"/>
        <v>0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  <c r="L40" s="11">
        <f t="shared" si="4"/>
        <v>0</v>
      </c>
      <c r="M40" s="11">
        <f t="shared" si="4"/>
        <v>0</v>
      </c>
      <c r="N40" s="11">
        <f t="shared" si="4"/>
        <v>0</v>
      </c>
      <c r="O40" s="11">
        <f t="shared" si="4"/>
        <v>0</v>
      </c>
      <c r="P40" s="11">
        <f t="shared" si="4"/>
        <v>0</v>
      </c>
      <c r="Q40" s="11">
        <f t="shared" si="4"/>
        <v>0</v>
      </c>
      <c r="R40" s="11">
        <f t="shared" si="4"/>
        <v>0</v>
      </c>
      <c r="S40" s="11">
        <f t="shared" si="4"/>
        <v>0</v>
      </c>
      <c r="T40" s="11">
        <f t="shared" si="4"/>
        <v>0</v>
      </c>
      <c r="U40" s="11">
        <f t="shared" si="4"/>
        <v>0</v>
      </c>
      <c r="V40" s="11">
        <f t="shared" si="4"/>
        <v>0</v>
      </c>
      <c r="W40" s="11">
        <f t="shared" si="4"/>
        <v>0</v>
      </c>
      <c r="X40" s="11">
        <f t="shared" si="4"/>
        <v>0</v>
      </c>
      <c r="Y40" s="11">
        <f t="shared" si="4"/>
        <v>0</v>
      </c>
      <c r="Z40" s="2">
        <f t="shared" si="5"/>
        <v>0</v>
      </c>
      <c r="AA40" s="15">
        <f>AA10+AA25</f>
        <v>0</v>
      </c>
    </row>
    <row r="41" spans="1:27" ht="13.5">
      <c r="A41" s="48" t="s">
        <v>37</v>
      </c>
      <c r="B41" s="47"/>
      <c r="C41" s="49">
        <f aca="true" t="shared" si="6" ref="C41:Y41">SUM(C36:C40)</f>
        <v>25052250</v>
      </c>
      <c r="D41" s="50">
        <f t="shared" si="6"/>
        <v>0</v>
      </c>
      <c r="E41" s="51">
        <f t="shared" si="6"/>
        <v>17853000</v>
      </c>
      <c r="F41" s="51">
        <f t="shared" si="6"/>
        <v>23297500</v>
      </c>
      <c r="G41" s="51">
        <f t="shared" si="6"/>
        <v>0</v>
      </c>
      <c r="H41" s="51">
        <f t="shared" si="6"/>
        <v>4899758</v>
      </c>
      <c r="I41" s="51">
        <f t="shared" si="6"/>
        <v>2056819</v>
      </c>
      <c r="J41" s="51">
        <f t="shared" si="6"/>
        <v>6956577</v>
      </c>
      <c r="K41" s="51">
        <f t="shared" si="6"/>
        <v>2745016</v>
      </c>
      <c r="L41" s="51">
        <f t="shared" si="6"/>
        <v>4096218</v>
      </c>
      <c r="M41" s="51">
        <f t="shared" si="6"/>
        <v>1405085</v>
      </c>
      <c r="N41" s="51">
        <f t="shared" si="6"/>
        <v>8246319</v>
      </c>
      <c r="O41" s="51">
        <f t="shared" si="6"/>
        <v>930867</v>
      </c>
      <c r="P41" s="51">
        <f t="shared" si="6"/>
        <v>287013</v>
      </c>
      <c r="Q41" s="51">
        <f t="shared" si="6"/>
        <v>413725</v>
      </c>
      <c r="R41" s="51">
        <f t="shared" si="6"/>
        <v>1631605</v>
      </c>
      <c r="S41" s="51">
        <f t="shared" si="6"/>
        <v>1190574</v>
      </c>
      <c r="T41" s="51">
        <f t="shared" si="6"/>
        <v>313852</v>
      </c>
      <c r="U41" s="51">
        <f t="shared" si="6"/>
        <v>0</v>
      </c>
      <c r="V41" s="51">
        <f t="shared" si="6"/>
        <v>1504426</v>
      </c>
      <c r="W41" s="51">
        <f t="shared" si="6"/>
        <v>18338927</v>
      </c>
      <c r="X41" s="51">
        <f t="shared" si="6"/>
        <v>23297500</v>
      </c>
      <c r="Y41" s="51">
        <f t="shared" si="6"/>
        <v>-4958573</v>
      </c>
      <c r="Z41" s="52">
        <f t="shared" si="5"/>
        <v>-21.28371284472583</v>
      </c>
      <c r="AA41" s="53">
        <f>SUM(AA36:AA40)</f>
        <v>23297500</v>
      </c>
    </row>
    <row r="42" spans="1:27" ht="13.5">
      <c r="A42" s="54" t="s">
        <v>38</v>
      </c>
      <c r="B42" s="35"/>
      <c r="C42" s="65">
        <f aca="true" t="shared" si="7" ref="C42:Y48">C12+C27</f>
        <v>16159</v>
      </c>
      <c r="D42" s="66">
        <f t="shared" si="7"/>
        <v>0</v>
      </c>
      <c r="E42" s="67">
        <f t="shared" si="7"/>
        <v>0</v>
      </c>
      <c r="F42" s="67">
        <f t="shared" si="7"/>
        <v>15000</v>
      </c>
      <c r="G42" s="67">
        <f t="shared" si="7"/>
        <v>0</v>
      </c>
      <c r="H42" s="67">
        <f t="shared" si="7"/>
        <v>0</v>
      </c>
      <c r="I42" s="67">
        <f t="shared" si="7"/>
        <v>0</v>
      </c>
      <c r="J42" s="67">
        <f t="shared" si="7"/>
        <v>0</v>
      </c>
      <c r="K42" s="67">
        <f t="shared" si="7"/>
        <v>0</v>
      </c>
      <c r="L42" s="67">
        <f t="shared" si="7"/>
        <v>0</v>
      </c>
      <c r="M42" s="67">
        <f t="shared" si="7"/>
        <v>0</v>
      </c>
      <c r="N42" s="67">
        <f t="shared" si="7"/>
        <v>0</v>
      </c>
      <c r="O42" s="67">
        <f t="shared" si="7"/>
        <v>0</v>
      </c>
      <c r="P42" s="67">
        <f t="shared" si="7"/>
        <v>0</v>
      </c>
      <c r="Q42" s="67">
        <f t="shared" si="7"/>
        <v>0</v>
      </c>
      <c r="R42" s="67">
        <f t="shared" si="7"/>
        <v>0</v>
      </c>
      <c r="S42" s="67">
        <f t="shared" si="7"/>
        <v>0</v>
      </c>
      <c r="T42" s="67">
        <f t="shared" si="7"/>
        <v>0</v>
      </c>
      <c r="U42" s="67">
        <f t="shared" si="7"/>
        <v>0</v>
      </c>
      <c r="V42" s="67">
        <f t="shared" si="7"/>
        <v>0</v>
      </c>
      <c r="W42" s="67">
        <f t="shared" si="7"/>
        <v>0</v>
      </c>
      <c r="X42" s="67">
        <f t="shared" si="7"/>
        <v>15000</v>
      </c>
      <c r="Y42" s="67">
        <f t="shared" si="7"/>
        <v>-15000</v>
      </c>
      <c r="Z42" s="69">
        <f t="shared" si="5"/>
        <v>-100</v>
      </c>
      <c r="AA42" s="68">
        <f aca="true" t="shared" si="8" ref="AA42:AA48">AA12+AA27</f>
        <v>15000</v>
      </c>
    </row>
    <row r="43" spans="1:27" ht="13.5">
      <c r="A43" s="54" t="s">
        <v>39</v>
      </c>
      <c r="B43" s="35"/>
      <c r="C43" s="70">
        <f t="shared" si="7"/>
        <v>0</v>
      </c>
      <c r="D43" s="71">
        <f t="shared" si="7"/>
        <v>0</v>
      </c>
      <c r="E43" s="72">
        <f t="shared" si="7"/>
        <v>0</v>
      </c>
      <c r="F43" s="72">
        <f t="shared" si="7"/>
        <v>0</v>
      </c>
      <c r="G43" s="72">
        <f t="shared" si="7"/>
        <v>0</v>
      </c>
      <c r="H43" s="72">
        <f t="shared" si="7"/>
        <v>0</v>
      </c>
      <c r="I43" s="72">
        <f t="shared" si="7"/>
        <v>0</v>
      </c>
      <c r="J43" s="72">
        <f t="shared" si="7"/>
        <v>0</v>
      </c>
      <c r="K43" s="72">
        <f t="shared" si="7"/>
        <v>0</v>
      </c>
      <c r="L43" s="72">
        <f t="shared" si="7"/>
        <v>0</v>
      </c>
      <c r="M43" s="72">
        <f t="shared" si="7"/>
        <v>0</v>
      </c>
      <c r="N43" s="72">
        <f t="shared" si="7"/>
        <v>0</v>
      </c>
      <c r="O43" s="72">
        <f t="shared" si="7"/>
        <v>0</v>
      </c>
      <c r="P43" s="72">
        <f t="shared" si="7"/>
        <v>0</v>
      </c>
      <c r="Q43" s="72">
        <f t="shared" si="7"/>
        <v>0</v>
      </c>
      <c r="R43" s="72">
        <f t="shared" si="7"/>
        <v>0</v>
      </c>
      <c r="S43" s="72">
        <f t="shared" si="7"/>
        <v>0</v>
      </c>
      <c r="T43" s="72">
        <f t="shared" si="7"/>
        <v>0</v>
      </c>
      <c r="U43" s="72">
        <f t="shared" si="7"/>
        <v>0</v>
      </c>
      <c r="V43" s="72">
        <f t="shared" si="7"/>
        <v>0</v>
      </c>
      <c r="W43" s="72">
        <f t="shared" si="7"/>
        <v>0</v>
      </c>
      <c r="X43" s="72">
        <f t="shared" si="7"/>
        <v>0</v>
      </c>
      <c r="Y43" s="72">
        <f t="shared" si="7"/>
        <v>0</v>
      </c>
      <c r="Z43" s="73">
        <f t="shared" si="5"/>
        <v>0</v>
      </c>
      <c r="AA43" s="74">
        <f t="shared" si="8"/>
        <v>0</v>
      </c>
    </row>
    <row r="44" spans="1:27" ht="13.5">
      <c r="A44" s="54" t="s">
        <v>40</v>
      </c>
      <c r="B44" s="35"/>
      <c r="C44" s="65">
        <f t="shared" si="7"/>
        <v>0</v>
      </c>
      <c r="D44" s="66">
        <f t="shared" si="7"/>
        <v>0</v>
      </c>
      <c r="E44" s="67">
        <f t="shared" si="7"/>
        <v>0</v>
      </c>
      <c r="F44" s="67">
        <f t="shared" si="7"/>
        <v>0</v>
      </c>
      <c r="G44" s="67">
        <f t="shared" si="7"/>
        <v>0</v>
      </c>
      <c r="H44" s="67">
        <f t="shared" si="7"/>
        <v>0</v>
      </c>
      <c r="I44" s="67">
        <f t="shared" si="7"/>
        <v>0</v>
      </c>
      <c r="J44" s="67">
        <f t="shared" si="7"/>
        <v>0</v>
      </c>
      <c r="K44" s="67">
        <f t="shared" si="7"/>
        <v>0</v>
      </c>
      <c r="L44" s="67">
        <f t="shared" si="7"/>
        <v>0</v>
      </c>
      <c r="M44" s="67">
        <f t="shared" si="7"/>
        <v>0</v>
      </c>
      <c r="N44" s="67">
        <f t="shared" si="7"/>
        <v>0</v>
      </c>
      <c r="O44" s="67">
        <f t="shared" si="7"/>
        <v>0</v>
      </c>
      <c r="P44" s="67">
        <f t="shared" si="7"/>
        <v>0</v>
      </c>
      <c r="Q44" s="67">
        <f t="shared" si="7"/>
        <v>0</v>
      </c>
      <c r="R44" s="67">
        <f t="shared" si="7"/>
        <v>0</v>
      </c>
      <c r="S44" s="67">
        <f t="shared" si="7"/>
        <v>0</v>
      </c>
      <c r="T44" s="67">
        <f t="shared" si="7"/>
        <v>0</v>
      </c>
      <c r="U44" s="67">
        <f t="shared" si="7"/>
        <v>0</v>
      </c>
      <c r="V44" s="67">
        <f t="shared" si="7"/>
        <v>0</v>
      </c>
      <c r="W44" s="67">
        <f t="shared" si="7"/>
        <v>0</v>
      </c>
      <c r="X44" s="67">
        <f t="shared" si="7"/>
        <v>0</v>
      </c>
      <c r="Y44" s="67">
        <f t="shared" si="7"/>
        <v>0</v>
      </c>
      <c r="Z44" s="69">
        <f t="shared" si="5"/>
        <v>0</v>
      </c>
      <c r="AA44" s="68">
        <f t="shared" si="8"/>
        <v>0</v>
      </c>
    </row>
    <row r="45" spans="1:27" ht="13.5">
      <c r="A45" s="54" t="s">
        <v>41</v>
      </c>
      <c r="B45" s="35" t="s">
        <v>42</v>
      </c>
      <c r="C45" s="65">
        <f t="shared" si="7"/>
        <v>313185</v>
      </c>
      <c r="D45" s="66">
        <f t="shared" si="7"/>
        <v>0</v>
      </c>
      <c r="E45" s="67">
        <f t="shared" si="7"/>
        <v>1515000</v>
      </c>
      <c r="F45" s="67">
        <f t="shared" si="7"/>
        <v>1873100</v>
      </c>
      <c r="G45" s="67">
        <f t="shared" si="7"/>
        <v>0</v>
      </c>
      <c r="H45" s="67">
        <f t="shared" si="7"/>
        <v>0</v>
      </c>
      <c r="I45" s="67">
        <f t="shared" si="7"/>
        <v>0</v>
      </c>
      <c r="J45" s="67">
        <f t="shared" si="7"/>
        <v>0</v>
      </c>
      <c r="K45" s="67">
        <f t="shared" si="7"/>
        <v>0</v>
      </c>
      <c r="L45" s="67">
        <f t="shared" si="7"/>
        <v>32467</v>
      </c>
      <c r="M45" s="67">
        <f t="shared" si="7"/>
        <v>0</v>
      </c>
      <c r="N45" s="67">
        <f t="shared" si="7"/>
        <v>32467</v>
      </c>
      <c r="O45" s="67">
        <f t="shared" si="7"/>
        <v>87842</v>
      </c>
      <c r="P45" s="67">
        <f t="shared" si="7"/>
        <v>85403</v>
      </c>
      <c r="Q45" s="67">
        <f t="shared" si="7"/>
        <v>62800</v>
      </c>
      <c r="R45" s="67">
        <f t="shared" si="7"/>
        <v>236045</v>
      </c>
      <c r="S45" s="67">
        <f t="shared" si="7"/>
        <v>157895</v>
      </c>
      <c r="T45" s="67">
        <f t="shared" si="7"/>
        <v>23692</v>
      </c>
      <c r="U45" s="67">
        <f t="shared" si="7"/>
        <v>157018</v>
      </c>
      <c r="V45" s="67">
        <f t="shared" si="7"/>
        <v>338605</v>
      </c>
      <c r="W45" s="67">
        <f t="shared" si="7"/>
        <v>607117</v>
      </c>
      <c r="X45" s="67">
        <f t="shared" si="7"/>
        <v>1873100</v>
      </c>
      <c r="Y45" s="67">
        <f t="shared" si="7"/>
        <v>-1265983</v>
      </c>
      <c r="Z45" s="69">
        <f t="shared" si="5"/>
        <v>-67.58758208317762</v>
      </c>
      <c r="AA45" s="68">
        <f t="shared" si="8"/>
        <v>1873100</v>
      </c>
    </row>
    <row r="46" spans="1:27" ht="13.5">
      <c r="A46" s="55" t="s">
        <v>43</v>
      </c>
      <c r="B46" s="35"/>
      <c r="C46" s="65">
        <f t="shared" si="7"/>
        <v>0</v>
      </c>
      <c r="D46" s="66">
        <f t="shared" si="7"/>
        <v>0</v>
      </c>
      <c r="E46" s="67">
        <f t="shared" si="7"/>
        <v>0</v>
      </c>
      <c r="F46" s="67">
        <f t="shared" si="7"/>
        <v>0</v>
      </c>
      <c r="G46" s="67">
        <f t="shared" si="7"/>
        <v>0</v>
      </c>
      <c r="H46" s="67">
        <f t="shared" si="7"/>
        <v>0</v>
      </c>
      <c r="I46" s="67">
        <f t="shared" si="7"/>
        <v>0</v>
      </c>
      <c r="J46" s="67">
        <f t="shared" si="7"/>
        <v>0</v>
      </c>
      <c r="K46" s="67">
        <f t="shared" si="7"/>
        <v>0</v>
      </c>
      <c r="L46" s="67">
        <f t="shared" si="7"/>
        <v>0</v>
      </c>
      <c r="M46" s="67">
        <f t="shared" si="7"/>
        <v>0</v>
      </c>
      <c r="N46" s="67">
        <f t="shared" si="7"/>
        <v>0</v>
      </c>
      <c r="O46" s="67">
        <f t="shared" si="7"/>
        <v>0</v>
      </c>
      <c r="P46" s="67">
        <f t="shared" si="7"/>
        <v>0</v>
      </c>
      <c r="Q46" s="67">
        <f t="shared" si="7"/>
        <v>0</v>
      </c>
      <c r="R46" s="67">
        <f t="shared" si="7"/>
        <v>0</v>
      </c>
      <c r="S46" s="67">
        <f t="shared" si="7"/>
        <v>0</v>
      </c>
      <c r="T46" s="67">
        <f t="shared" si="7"/>
        <v>0</v>
      </c>
      <c r="U46" s="67">
        <f t="shared" si="7"/>
        <v>0</v>
      </c>
      <c r="V46" s="67">
        <f t="shared" si="7"/>
        <v>0</v>
      </c>
      <c r="W46" s="67">
        <f t="shared" si="7"/>
        <v>0</v>
      </c>
      <c r="X46" s="67">
        <f t="shared" si="7"/>
        <v>0</v>
      </c>
      <c r="Y46" s="67">
        <f t="shared" si="7"/>
        <v>0</v>
      </c>
      <c r="Z46" s="69">
        <f t="shared" si="5"/>
        <v>0</v>
      </c>
      <c r="AA46" s="68">
        <f t="shared" si="8"/>
        <v>0</v>
      </c>
    </row>
    <row r="47" spans="1:27" ht="13.5">
      <c r="A47" s="54" t="s">
        <v>44</v>
      </c>
      <c r="B47" s="35"/>
      <c r="C47" s="65">
        <f t="shared" si="7"/>
        <v>0</v>
      </c>
      <c r="D47" s="66">
        <f t="shared" si="7"/>
        <v>0</v>
      </c>
      <c r="E47" s="67">
        <f t="shared" si="7"/>
        <v>0</v>
      </c>
      <c r="F47" s="67">
        <f t="shared" si="7"/>
        <v>0</v>
      </c>
      <c r="G47" s="67">
        <f t="shared" si="7"/>
        <v>0</v>
      </c>
      <c r="H47" s="67">
        <f t="shared" si="7"/>
        <v>0</v>
      </c>
      <c r="I47" s="67">
        <f t="shared" si="7"/>
        <v>0</v>
      </c>
      <c r="J47" s="67">
        <f t="shared" si="7"/>
        <v>0</v>
      </c>
      <c r="K47" s="67">
        <f t="shared" si="7"/>
        <v>0</v>
      </c>
      <c r="L47" s="67">
        <f t="shared" si="7"/>
        <v>0</v>
      </c>
      <c r="M47" s="67">
        <f t="shared" si="7"/>
        <v>0</v>
      </c>
      <c r="N47" s="67">
        <f t="shared" si="7"/>
        <v>0</v>
      </c>
      <c r="O47" s="67">
        <f t="shared" si="7"/>
        <v>0</v>
      </c>
      <c r="P47" s="67">
        <f t="shared" si="7"/>
        <v>0</v>
      </c>
      <c r="Q47" s="67">
        <f t="shared" si="7"/>
        <v>0</v>
      </c>
      <c r="R47" s="67">
        <f t="shared" si="7"/>
        <v>0</v>
      </c>
      <c r="S47" s="67">
        <f t="shared" si="7"/>
        <v>0</v>
      </c>
      <c r="T47" s="67">
        <f t="shared" si="7"/>
        <v>0</v>
      </c>
      <c r="U47" s="67">
        <f t="shared" si="7"/>
        <v>0</v>
      </c>
      <c r="V47" s="67">
        <f t="shared" si="7"/>
        <v>0</v>
      </c>
      <c r="W47" s="67">
        <f t="shared" si="7"/>
        <v>0</v>
      </c>
      <c r="X47" s="67">
        <f t="shared" si="7"/>
        <v>0</v>
      </c>
      <c r="Y47" s="67">
        <f t="shared" si="7"/>
        <v>0</v>
      </c>
      <c r="Z47" s="69">
        <f t="shared" si="5"/>
        <v>0</v>
      </c>
      <c r="AA47" s="68">
        <f t="shared" si="8"/>
        <v>0</v>
      </c>
    </row>
    <row r="48" spans="1:27" ht="13.5">
      <c r="A48" s="54" t="s">
        <v>45</v>
      </c>
      <c r="B48" s="35"/>
      <c r="C48" s="65">
        <f t="shared" si="7"/>
        <v>0</v>
      </c>
      <c r="D48" s="66">
        <f t="shared" si="7"/>
        <v>0</v>
      </c>
      <c r="E48" s="67">
        <f t="shared" si="7"/>
        <v>0</v>
      </c>
      <c r="F48" s="67">
        <f t="shared" si="7"/>
        <v>0</v>
      </c>
      <c r="G48" s="67">
        <f t="shared" si="7"/>
        <v>0</v>
      </c>
      <c r="H48" s="67">
        <f t="shared" si="7"/>
        <v>0</v>
      </c>
      <c r="I48" s="67">
        <f t="shared" si="7"/>
        <v>0</v>
      </c>
      <c r="J48" s="67">
        <f t="shared" si="7"/>
        <v>0</v>
      </c>
      <c r="K48" s="67">
        <f t="shared" si="7"/>
        <v>0</v>
      </c>
      <c r="L48" s="67">
        <f t="shared" si="7"/>
        <v>0</v>
      </c>
      <c r="M48" s="67">
        <f t="shared" si="7"/>
        <v>0</v>
      </c>
      <c r="N48" s="67">
        <f t="shared" si="7"/>
        <v>0</v>
      </c>
      <c r="O48" s="67">
        <f t="shared" si="7"/>
        <v>0</v>
      </c>
      <c r="P48" s="67">
        <f t="shared" si="7"/>
        <v>0</v>
      </c>
      <c r="Q48" s="67">
        <f t="shared" si="7"/>
        <v>0</v>
      </c>
      <c r="R48" s="67">
        <f t="shared" si="7"/>
        <v>0</v>
      </c>
      <c r="S48" s="67">
        <f t="shared" si="7"/>
        <v>0</v>
      </c>
      <c r="T48" s="67">
        <f t="shared" si="7"/>
        <v>0</v>
      </c>
      <c r="U48" s="67">
        <f t="shared" si="7"/>
        <v>0</v>
      </c>
      <c r="V48" s="67">
        <f t="shared" si="7"/>
        <v>0</v>
      </c>
      <c r="W48" s="67">
        <f t="shared" si="7"/>
        <v>0</v>
      </c>
      <c r="X48" s="67">
        <f t="shared" si="7"/>
        <v>0</v>
      </c>
      <c r="Y48" s="67">
        <f t="shared" si="7"/>
        <v>0</v>
      </c>
      <c r="Z48" s="69">
        <f t="shared" si="5"/>
        <v>0</v>
      </c>
      <c r="AA48" s="68">
        <f t="shared" si="8"/>
        <v>0</v>
      </c>
    </row>
    <row r="49" spans="1:27" ht="13.5">
      <c r="A49" s="75" t="s">
        <v>49</v>
      </c>
      <c r="B49" s="76"/>
      <c r="C49" s="77">
        <f aca="true" t="shared" si="9" ref="C49:Y49">SUM(C41:C48)</f>
        <v>25381594</v>
      </c>
      <c r="D49" s="78">
        <f t="shared" si="9"/>
        <v>0</v>
      </c>
      <c r="E49" s="79">
        <f t="shared" si="9"/>
        <v>19368000</v>
      </c>
      <c r="F49" s="79">
        <f t="shared" si="9"/>
        <v>25185600</v>
      </c>
      <c r="G49" s="79">
        <f t="shared" si="9"/>
        <v>0</v>
      </c>
      <c r="H49" s="79">
        <f t="shared" si="9"/>
        <v>4899758</v>
      </c>
      <c r="I49" s="79">
        <f t="shared" si="9"/>
        <v>2056819</v>
      </c>
      <c r="J49" s="79">
        <f t="shared" si="9"/>
        <v>6956577</v>
      </c>
      <c r="K49" s="79">
        <f t="shared" si="9"/>
        <v>2745016</v>
      </c>
      <c r="L49" s="79">
        <f t="shared" si="9"/>
        <v>4128685</v>
      </c>
      <c r="M49" s="79">
        <f t="shared" si="9"/>
        <v>1405085</v>
      </c>
      <c r="N49" s="79">
        <f t="shared" si="9"/>
        <v>8278786</v>
      </c>
      <c r="O49" s="79">
        <f t="shared" si="9"/>
        <v>1018709</v>
      </c>
      <c r="P49" s="79">
        <f t="shared" si="9"/>
        <v>372416</v>
      </c>
      <c r="Q49" s="79">
        <f t="shared" si="9"/>
        <v>476525</v>
      </c>
      <c r="R49" s="79">
        <f t="shared" si="9"/>
        <v>1867650</v>
      </c>
      <c r="S49" s="79">
        <f t="shared" si="9"/>
        <v>1348469</v>
      </c>
      <c r="T49" s="79">
        <f t="shared" si="9"/>
        <v>337544</v>
      </c>
      <c r="U49" s="79">
        <f t="shared" si="9"/>
        <v>157018</v>
      </c>
      <c r="V49" s="79">
        <f t="shared" si="9"/>
        <v>1843031</v>
      </c>
      <c r="W49" s="79">
        <f t="shared" si="9"/>
        <v>18946044</v>
      </c>
      <c r="X49" s="79">
        <f t="shared" si="9"/>
        <v>25185600</v>
      </c>
      <c r="Y49" s="79">
        <f t="shared" si="9"/>
        <v>-6239556</v>
      </c>
      <c r="Z49" s="80">
        <f t="shared" si="5"/>
        <v>-24.7742995997713</v>
      </c>
      <c r="AA49" s="81">
        <f>SUM(AA41:AA48)</f>
        <v>25185600</v>
      </c>
    </row>
    <row r="50" spans="1:27" ht="4.5" customHeight="1">
      <c r="A50" s="82"/>
      <c r="B50" s="35"/>
      <c r="C50" s="65"/>
      <c r="D50" s="66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2"/>
      <c r="AA50" s="68"/>
    </row>
    <row r="51" spans="1:27" ht="13.5">
      <c r="A51" s="83" t="s">
        <v>50</v>
      </c>
      <c r="B51" s="35"/>
      <c r="C51" s="65">
        <f aca="true" t="shared" si="10" ref="C51:Y51">SUM(C57:C61)</f>
        <v>2802980</v>
      </c>
      <c r="D51" s="66">
        <f t="shared" si="10"/>
        <v>0</v>
      </c>
      <c r="E51" s="67">
        <f t="shared" si="10"/>
        <v>3757920</v>
      </c>
      <c r="F51" s="67">
        <f t="shared" si="10"/>
        <v>3307020</v>
      </c>
      <c r="G51" s="67">
        <f t="shared" si="10"/>
        <v>89953</v>
      </c>
      <c r="H51" s="67">
        <f t="shared" si="10"/>
        <v>634419</v>
      </c>
      <c r="I51" s="67">
        <f t="shared" si="10"/>
        <v>237520</v>
      </c>
      <c r="J51" s="67">
        <f t="shared" si="10"/>
        <v>961892</v>
      </c>
      <c r="K51" s="67">
        <f t="shared" si="10"/>
        <v>297175</v>
      </c>
      <c r="L51" s="67">
        <f t="shared" si="10"/>
        <v>233267</v>
      </c>
      <c r="M51" s="67">
        <f t="shared" si="10"/>
        <v>200165</v>
      </c>
      <c r="N51" s="67">
        <f t="shared" si="10"/>
        <v>730607</v>
      </c>
      <c r="O51" s="67">
        <f t="shared" si="10"/>
        <v>124239</v>
      </c>
      <c r="P51" s="67">
        <f t="shared" si="10"/>
        <v>395921</v>
      </c>
      <c r="Q51" s="67">
        <f t="shared" si="10"/>
        <v>178760</v>
      </c>
      <c r="R51" s="67">
        <f t="shared" si="10"/>
        <v>698920</v>
      </c>
      <c r="S51" s="67">
        <f t="shared" si="10"/>
        <v>80256</v>
      </c>
      <c r="T51" s="67">
        <f t="shared" si="10"/>
        <v>145684</v>
      </c>
      <c r="U51" s="67">
        <f t="shared" si="10"/>
        <v>179534</v>
      </c>
      <c r="V51" s="67">
        <f t="shared" si="10"/>
        <v>405474</v>
      </c>
      <c r="W51" s="67">
        <f t="shared" si="10"/>
        <v>2796893</v>
      </c>
      <c r="X51" s="67">
        <f t="shared" si="10"/>
        <v>3307020</v>
      </c>
      <c r="Y51" s="67">
        <f t="shared" si="10"/>
        <v>-510127</v>
      </c>
      <c r="Z51" s="69">
        <f>+IF(X51&lt;&gt;0,+(Y51/X51)*100,0)</f>
        <v>-15.425579524768523</v>
      </c>
      <c r="AA51" s="68">
        <f>SUM(AA57:AA61)</f>
        <v>3307020</v>
      </c>
    </row>
    <row r="52" spans="1:27" ht="13.5">
      <c r="A52" s="84" t="s">
        <v>32</v>
      </c>
      <c r="B52" s="47"/>
      <c r="C52" s="9">
        <v>179939</v>
      </c>
      <c r="D52" s="10"/>
      <c r="E52" s="11">
        <v>510000</v>
      </c>
      <c r="F52" s="11">
        <v>470000</v>
      </c>
      <c r="G52" s="11">
        <v>373</v>
      </c>
      <c r="H52" s="11">
        <v>17148</v>
      </c>
      <c r="I52" s="11">
        <v>32713</v>
      </c>
      <c r="J52" s="11">
        <v>50234</v>
      </c>
      <c r="K52" s="11">
        <v>13688</v>
      </c>
      <c r="L52" s="11">
        <v>70</v>
      </c>
      <c r="M52" s="11"/>
      <c r="N52" s="11">
        <v>13758</v>
      </c>
      <c r="O52" s="11"/>
      <c r="P52" s="11">
        <v>25004</v>
      </c>
      <c r="Q52" s="11"/>
      <c r="R52" s="11">
        <v>25004</v>
      </c>
      <c r="S52" s="11"/>
      <c r="T52" s="11"/>
      <c r="U52" s="11"/>
      <c r="V52" s="11"/>
      <c r="W52" s="11">
        <v>88996</v>
      </c>
      <c r="X52" s="11">
        <v>470000</v>
      </c>
      <c r="Y52" s="11">
        <v>-381004</v>
      </c>
      <c r="Z52" s="2">
        <v>-81.06</v>
      </c>
      <c r="AA52" s="15">
        <v>470000</v>
      </c>
    </row>
    <row r="53" spans="1:27" ht="13.5">
      <c r="A53" s="84" t="s">
        <v>33</v>
      </c>
      <c r="B53" s="47"/>
      <c r="C53" s="9">
        <v>564096</v>
      </c>
      <c r="D53" s="10"/>
      <c r="E53" s="11">
        <v>740000</v>
      </c>
      <c r="F53" s="11">
        <v>725000</v>
      </c>
      <c r="G53" s="11">
        <v>2350</v>
      </c>
      <c r="H53" s="11">
        <v>193115</v>
      </c>
      <c r="I53" s="11">
        <v>7140</v>
      </c>
      <c r="J53" s="11">
        <v>202605</v>
      </c>
      <c r="K53" s="11">
        <v>52614</v>
      </c>
      <c r="L53" s="11">
        <v>20975</v>
      </c>
      <c r="M53" s="11">
        <v>14053</v>
      </c>
      <c r="N53" s="11">
        <v>87642</v>
      </c>
      <c r="O53" s="11">
        <v>3919</v>
      </c>
      <c r="P53" s="11">
        <v>8780</v>
      </c>
      <c r="Q53" s="11">
        <v>13202</v>
      </c>
      <c r="R53" s="11">
        <v>25901</v>
      </c>
      <c r="S53" s="11">
        <v>9664</v>
      </c>
      <c r="T53" s="11">
        <v>39875</v>
      </c>
      <c r="U53" s="11">
        <v>90442</v>
      </c>
      <c r="V53" s="11">
        <v>139981</v>
      </c>
      <c r="W53" s="11">
        <v>456129</v>
      </c>
      <c r="X53" s="11">
        <v>725000</v>
      </c>
      <c r="Y53" s="11">
        <v>-268871</v>
      </c>
      <c r="Z53" s="2">
        <v>-37.09</v>
      </c>
      <c r="AA53" s="15">
        <v>725000</v>
      </c>
    </row>
    <row r="54" spans="1:27" ht="13.5">
      <c r="A54" s="84" t="s">
        <v>34</v>
      </c>
      <c r="B54" s="47"/>
      <c r="C54" s="9">
        <v>461760</v>
      </c>
      <c r="D54" s="10"/>
      <c r="E54" s="11">
        <v>800000</v>
      </c>
      <c r="F54" s="11">
        <v>680000</v>
      </c>
      <c r="G54" s="11">
        <v>12444</v>
      </c>
      <c r="H54" s="11">
        <v>85737</v>
      </c>
      <c r="I54" s="11">
        <v>74207</v>
      </c>
      <c r="J54" s="11">
        <v>172388</v>
      </c>
      <c r="K54" s="11">
        <v>59217</v>
      </c>
      <c r="L54" s="11">
        <v>63075</v>
      </c>
      <c r="M54" s="11">
        <v>47775</v>
      </c>
      <c r="N54" s="11">
        <v>170067</v>
      </c>
      <c r="O54" s="11">
        <v>-27131</v>
      </c>
      <c r="P54" s="11">
        <v>108995</v>
      </c>
      <c r="Q54" s="11">
        <v>34268</v>
      </c>
      <c r="R54" s="11">
        <v>116132</v>
      </c>
      <c r="S54" s="11">
        <v>12251</v>
      </c>
      <c r="T54" s="11">
        <v>3802</v>
      </c>
      <c r="U54" s="11">
        <v>3544</v>
      </c>
      <c r="V54" s="11">
        <v>19597</v>
      </c>
      <c r="W54" s="11">
        <v>478184</v>
      </c>
      <c r="X54" s="11">
        <v>680000</v>
      </c>
      <c r="Y54" s="11">
        <v>-201816</v>
      </c>
      <c r="Z54" s="2">
        <v>-29.68</v>
      </c>
      <c r="AA54" s="15">
        <v>680000</v>
      </c>
    </row>
    <row r="55" spans="1:27" ht="13.5">
      <c r="A55" s="84" t="s">
        <v>35</v>
      </c>
      <c r="B55" s="47"/>
      <c r="C55" s="9">
        <v>19572</v>
      </c>
      <c r="D55" s="10"/>
      <c r="E55" s="11">
        <v>85000</v>
      </c>
      <c r="F55" s="11">
        <v>60000</v>
      </c>
      <c r="G55" s="11">
        <v>94</v>
      </c>
      <c r="H55" s="11"/>
      <c r="I55" s="11">
        <v>702</v>
      </c>
      <c r="J55" s="11">
        <v>796</v>
      </c>
      <c r="K55" s="11">
        <v>971</v>
      </c>
      <c r="L55" s="11">
        <v>5600</v>
      </c>
      <c r="M55" s="11"/>
      <c r="N55" s="11">
        <v>6571</v>
      </c>
      <c r="O55" s="11">
        <v>551</v>
      </c>
      <c r="P55" s="11">
        <v>1775</v>
      </c>
      <c r="Q55" s="11">
        <v>7156</v>
      </c>
      <c r="R55" s="11">
        <v>9482</v>
      </c>
      <c r="S55" s="11">
        <v>5328</v>
      </c>
      <c r="T55" s="11">
        <v>429</v>
      </c>
      <c r="U55" s="11">
        <v>1142</v>
      </c>
      <c r="V55" s="11">
        <v>6899</v>
      </c>
      <c r="W55" s="11">
        <v>23748</v>
      </c>
      <c r="X55" s="11">
        <v>60000</v>
      </c>
      <c r="Y55" s="11">
        <v>-36252</v>
      </c>
      <c r="Z55" s="2">
        <v>-60.42</v>
      </c>
      <c r="AA55" s="15">
        <v>60000</v>
      </c>
    </row>
    <row r="56" spans="1:27" ht="13.5">
      <c r="A56" s="84" t="s">
        <v>36</v>
      </c>
      <c r="B56" s="47"/>
      <c r="C56" s="9"/>
      <c r="D56" s="10"/>
      <c r="E56" s="11">
        <v>18500</v>
      </c>
      <c r="F56" s="11">
        <v>18500</v>
      </c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>
        <v>18500</v>
      </c>
      <c r="Y56" s="11">
        <v>-18500</v>
      </c>
      <c r="Z56" s="2">
        <v>-100</v>
      </c>
      <c r="AA56" s="15">
        <v>18500</v>
      </c>
    </row>
    <row r="57" spans="1:27" ht="13.5">
      <c r="A57" s="85" t="s">
        <v>37</v>
      </c>
      <c r="B57" s="47"/>
      <c r="C57" s="49">
        <f aca="true" t="shared" si="11" ref="C57:Y57">SUM(C52:C56)</f>
        <v>1225367</v>
      </c>
      <c r="D57" s="50">
        <f t="shared" si="11"/>
        <v>0</v>
      </c>
      <c r="E57" s="51">
        <f t="shared" si="11"/>
        <v>2153500</v>
      </c>
      <c r="F57" s="51">
        <f t="shared" si="11"/>
        <v>1953500</v>
      </c>
      <c r="G57" s="51">
        <f t="shared" si="11"/>
        <v>15261</v>
      </c>
      <c r="H57" s="51">
        <f t="shared" si="11"/>
        <v>296000</v>
      </c>
      <c r="I57" s="51">
        <f t="shared" si="11"/>
        <v>114762</v>
      </c>
      <c r="J57" s="51">
        <f t="shared" si="11"/>
        <v>426023</v>
      </c>
      <c r="K57" s="51">
        <f t="shared" si="11"/>
        <v>126490</v>
      </c>
      <c r="L57" s="51">
        <f t="shared" si="11"/>
        <v>89720</v>
      </c>
      <c r="M57" s="51">
        <f t="shared" si="11"/>
        <v>61828</v>
      </c>
      <c r="N57" s="51">
        <f t="shared" si="11"/>
        <v>278038</v>
      </c>
      <c r="O57" s="51">
        <f t="shared" si="11"/>
        <v>-22661</v>
      </c>
      <c r="P57" s="51">
        <f t="shared" si="11"/>
        <v>144554</v>
      </c>
      <c r="Q57" s="51">
        <f t="shared" si="11"/>
        <v>54626</v>
      </c>
      <c r="R57" s="51">
        <f t="shared" si="11"/>
        <v>176519</v>
      </c>
      <c r="S57" s="51">
        <f t="shared" si="11"/>
        <v>27243</v>
      </c>
      <c r="T57" s="51">
        <f t="shared" si="11"/>
        <v>44106</v>
      </c>
      <c r="U57" s="51">
        <f t="shared" si="11"/>
        <v>95128</v>
      </c>
      <c r="V57" s="51">
        <f t="shared" si="11"/>
        <v>166477</v>
      </c>
      <c r="W57" s="51">
        <f t="shared" si="11"/>
        <v>1047057</v>
      </c>
      <c r="X57" s="51">
        <f t="shared" si="11"/>
        <v>1953500</v>
      </c>
      <c r="Y57" s="51">
        <f t="shared" si="11"/>
        <v>-906443</v>
      </c>
      <c r="Z57" s="52">
        <f>+IF(X57&lt;&gt;0,+(Y57/X57)*100,0)</f>
        <v>-46.400972613258254</v>
      </c>
      <c r="AA57" s="53">
        <f>SUM(AA52:AA56)</f>
        <v>1953500</v>
      </c>
    </row>
    <row r="58" spans="1:27" ht="13.5">
      <c r="A58" s="86" t="s">
        <v>38</v>
      </c>
      <c r="B58" s="35"/>
      <c r="C58" s="9">
        <v>44247</v>
      </c>
      <c r="D58" s="10"/>
      <c r="E58" s="11">
        <v>811100</v>
      </c>
      <c r="F58" s="11">
        <v>539200</v>
      </c>
      <c r="G58" s="11">
        <v>1187</v>
      </c>
      <c r="H58" s="11">
        <v>9753</v>
      </c>
      <c r="I58" s="11">
        <v>6929</v>
      </c>
      <c r="J58" s="11">
        <v>17869</v>
      </c>
      <c r="K58" s="11">
        <v>2514</v>
      </c>
      <c r="L58" s="11">
        <v>1937</v>
      </c>
      <c r="M58" s="11"/>
      <c r="N58" s="11">
        <v>4451</v>
      </c>
      <c r="O58" s="11">
        <v>-3509</v>
      </c>
      <c r="P58" s="11"/>
      <c r="Q58" s="11">
        <v>6322</v>
      </c>
      <c r="R58" s="11">
        <v>2813</v>
      </c>
      <c r="S58" s="11">
        <v>3200</v>
      </c>
      <c r="T58" s="11">
        <v>4401</v>
      </c>
      <c r="U58" s="11">
        <v>1700</v>
      </c>
      <c r="V58" s="11">
        <v>9301</v>
      </c>
      <c r="W58" s="11">
        <v>34434</v>
      </c>
      <c r="X58" s="11">
        <v>539200</v>
      </c>
      <c r="Y58" s="11">
        <v>-504766</v>
      </c>
      <c r="Z58" s="2">
        <v>-93.61</v>
      </c>
      <c r="AA58" s="15">
        <v>539200</v>
      </c>
    </row>
    <row r="59" spans="1:27" ht="13.5">
      <c r="A59" s="86" t="s">
        <v>39</v>
      </c>
      <c r="B59" s="35"/>
      <c r="C59" s="12"/>
      <c r="D59" s="13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2"/>
      <c r="AA59" s="22"/>
    </row>
    <row r="60" spans="1:27" ht="13.5">
      <c r="A60" s="86" t="s">
        <v>40</v>
      </c>
      <c r="B60" s="35"/>
      <c r="C60" s="9"/>
      <c r="D60" s="10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2"/>
      <c r="AA60" s="15"/>
    </row>
    <row r="61" spans="1:27" ht="13.5">
      <c r="A61" s="86" t="s">
        <v>41</v>
      </c>
      <c r="B61" s="35" t="s">
        <v>51</v>
      </c>
      <c r="C61" s="9">
        <v>1533366</v>
      </c>
      <c r="D61" s="10"/>
      <c r="E61" s="11">
        <v>793320</v>
      </c>
      <c r="F61" s="11">
        <v>814320</v>
      </c>
      <c r="G61" s="11">
        <v>73505</v>
      </c>
      <c r="H61" s="11">
        <v>328666</v>
      </c>
      <c r="I61" s="11">
        <v>115829</v>
      </c>
      <c r="J61" s="11">
        <v>518000</v>
      </c>
      <c r="K61" s="11">
        <v>168171</v>
      </c>
      <c r="L61" s="11">
        <v>141610</v>
      </c>
      <c r="M61" s="11">
        <v>138337</v>
      </c>
      <c r="N61" s="11">
        <v>448118</v>
      </c>
      <c r="O61" s="11">
        <v>150409</v>
      </c>
      <c r="P61" s="11">
        <v>251367</v>
      </c>
      <c r="Q61" s="11">
        <v>117812</v>
      </c>
      <c r="R61" s="11">
        <v>519588</v>
      </c>
      <c r="S61" s="11">
        <v>49813</v>
      </c>
      <c r="T61" s="11">
        <v>97177</v>
      </c>
      <c r="U61" s="11">
        <v>82706</v>
      </c>
      <c r="V61" s="11">
        <v>229696</v>
      </c>
      <c r="W61" s="11">
        <v>1715402</v>
      </c>
      <c r="X61" s="11">
        <v>814320</v>
      </c>
      <c r="Y61" s="11">
        <v>901082</v>
      </c>
      <c r="Z61" s="2">
        <v>110.65</v>
      </c>
      <c r="AA61" s="15">
        <v>814320</v>
      </c>
    </row>
    <row r="62" spans="1:27" ht="4.5" customHeight="1">
      <c r="A62" s="87"/>
      <c r="B62" s="88"/>
      <c r="C62" s="19"/>
      <c r="D62" s="20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4"/>
      <c r="AA62" s="24"/>
    </row>
    <row r="63" spans="1:27" ht="4.5" customHeight="1">
      <c r="A63" s="89"/>
      <c r="B63" s="90"/>
      <c r="C63" s="91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5"/>
      <c r="AA63" s="40"/>
    </row>
    <row r="64" spans="1:27" ht="13.5">
      <c r="A64" s="92" t="s">
        <v>52</v>
      </c>
      <c r="B64" s="93"/>
      <c r="C64" s="94"/>
      <c r="D64" s="95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2"/>
      <c r="AA64" s="97"/>
    </row>
    <row r="65" spans="1:27" ht="13.5">
      <c r="A65" s="86" t="s">
        <v>53</v>
      </c>
      <c r="B65" s="93"/>
      <c r="C65" s="9"/>
      <c r="D65" s="1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2"/>
      <c r="AA65" s="15"/>
    </row>
    <row r="66" spans="1:27" ht="13.5">
      <c r="A66" s="86" t="s">
        <v>54</v>
      </c>
      <c r="B66" s="93"/>
      <c r="C66" s="12">
        <v>2802980</v>
      </c>
      <c r="D66" s="13"/>
      <c r="E66" s="14">
        <v>3757920</v>
      </c>
      <c r="F66" s="14">
        <v>3307020</v>
      </c>
      <c r="G66" s="14">
        <v>89953</v>
      </c>
      <c r="H66" s="14">
        <v>634420</v>
      </c>
      <c r="I66" s="14">
        <v>237518</v>
      </c>
      <c r="J66" s="14">
        <v>961891</v>
      </c>
      <c r="K66" s="14">
        <v>297174</v>
      </c>
      <c r="L66" s="14">
        <v>233267</v>
      </c>
      <c r="M66" s="14">
        <v>200162</v>
      </c>
      <c r="N66" s="14">
        <v>730603</v>
      </c>
      <c r="O66" s="14">
        <v>124239</v>
      </c>
      <c r="P66" s="14">
        <v>395921</v>
      </c>
      <c r="Q66" s="14">
        <v>178757</v>
      </c>
      <c r="R66" s="14">
        <v>698917</v>
      </c>
      <c r="S66" s="14">
        <v>80255</v>
      </c>
      <c r="T66" s="14">
        <v>145684</v>
      </c>
      <c r="U66" s="14">
        <v>179535</v>
      </c>
      <c r="V66" s="14">
        <v>405474</v>
      </c>
      <c r="W66" s="14">
        <v>2796885</v>
      </c>
      <c r="X66" s="14">
        <v>3307020</v>
      </c>
      <c r="Y66" s="14">
        <v>-510135</v>
      </c>
      <c r="Z66" s="2">
        <v>-15.43</v>
      </c>
      <c r="AA66" s="22"/>
    </row>
    <row r="67" spans="1:27" ht="13.5">
      <c r="A67" s="86" t="s">
        <v>55</v>
      </c>
      <c r="B67" s="93"/>
      <c r="C67" s="9"/>
      <c r="D67" s="10"/>
      <c r="E67" s="11"/>
      <c r="F67" s="11"/>
      <c r="G67" s="11">
        <v>35939</v>
      </c>
      <c r="H67" s="11">
        <v>19107</v>
      </c>
      <c r="I67" s="11">
        <v>37565</v>
      </c>
      <c r="J67" s="11">
        <v>92611</v>
      </c>
      <c r="K67" s="11">
        <v>43215</v>
      </c>
      <c r="L67" s="11">
        <v>52075</v>
      </c>
      <c r="M67" s="11">
        <v>44115</v>
      </c>
      <c r="N67" s="11">
        <v>139405</v>
      </c>
      <c r="O67" s="11">
        <v>43969</v>
      </c>
      <c r="P67" s="11">
        <v>10965</v>
      </c>
      <c r="Q67" s="11">
        <v>42465</v>
      </c>
      <c r="R67" s="11">
        <v>97399</v>
      </c>
      <c r="S67" s="11">
        <v>45315</v>
      </c>
      <c r="T67" s="11">
        <v>43794</v>
      </c>
      <c r="U67" s="11">
        <v>51735</v>
      </c>
      <c r="V67" s="11">
        <v>140844</v>
      </c>
      <c r="W67" s="11">
        <v>470259</v>
      </c>
      <c r="X67" s="11"/>
      <c r="Y67" s="11">
        <v>470259</v>
      </c>
      <c r="Z67" s="2"/>
      <c r="AA67" s="15"/>
    </row>
    <row r="68" spans="1:27" ht="13.5">
      <c r="A68" s="86" t="s">
        <v>56</v>
      </c>
      <c r="B68" s="93"/>
      <c r="C68" s="9"/>
      <c r="D68" s="10"/>
      <c r="E68" s="11"/>
      <c r="F68" s="11"/>
      <c r="G68" s="11">
        <v>1518</v>
      </c>
      <c r="H68" s="11"/>
      <c r="I68" s="11"/>
      <c r="J68" s="11">
        <v>1518</v>
      </c>
      <c r="K68" s="11">
        <v>905</v>
      </c>
      <c r="L68" s="11">
        <v>25927</v>
      </c>
      <c r="M68" s="11"/>
      <c r="N68" s="11">
        <v>26832</v>
      </c>
      <c r="O68" s="11">
        <v>825</v>
      </c>
      <c r="P68" s="11">
        <v>454</v>
      </c>
      <c r="Q68" s="11">
        <v>5800</v>
      </c>
      <c r="R68" s="11">
        <v>7079</v>
      </c>
      <c r="S68" s="11">
        <v>59858</v>
      </c>
      <c r="T68" s="11">
        <v>56421</v>
      </c>
      <c r="U68" s="11">
        <v>4699</v>
      </c>
      <c r="V68" s="11">
        <v>120978</v>
      </c>
      <c r="W68" s="11">
        <v>156407</v>
      </c>
      <c r="X68" s="11"/>
      <c r="Y68" s="11">
        <v>156407</v>
      </c>
      <c r="Z68" s="2"/>
      <c r="AA68" s="15"/>
    </row>
    <row r="69" spans="1:27" ht="13.5">
      <c r="A69" s="98" t="s">
        <v>57</v>
      </c>
      <c r="B69" s="76"/>
      <c r="C69" s="77">
        <f aca="true" t="shared" si="12" ref="C69:Y69">SUM(C65:C68)</f>
        <v>2802980</v>
      </c>
      <c r="D69" s="78">
        <f t="shared" si="12"/>
        <v>0</v>
      </c>
      <c r="E69" s="79">
        <f t="shared" si="12"/>
        <v>3757920</v>
      </c>
      <c r="F69" s="79">
        <f t="shared" si="12"/>
        <v>3307020</v>
      </c>
      <c r="G69" s="79">
        <f t="shared" si="12"/>
        <v>127410</v>
      </c>
      <c r="H69" s="79">
        <f t="shared" si="12"/>
        <v>653527</v>
      </c>
      <c r="I69" s="79">
        <f t="shared" si="12"/>
        <v>275083</v>
      </c>
      <c r="J69" s="79">
        <f t="shared" si="12"/>
        <v>1056020</v>
      </c>
      <c r="K69" s="79">
        <f t="shared" si="12"/>
        <v>341294</v>
      </c>
      <c r="L69" s="79">
        <f t="shared" si="12"/>
        <v>311269</v>
      </c>
      <c r="M69" s="79">
        <f t="shared" si="12"/>
        <v>244277</v>
      </c>
      <c r="N69" s="79">
        <f t="shared" si="12"/>
        <v>896840</v>
      </c>
      <c r="O69" s="79">
        <f t="shared" si="12"/>
        <v>169033</v>
      </c>
      <c r="P69" s="79">
        <f t="shared" si="12"/>
        <v>407340</v>
      </c>
      <c r="Q69" s="79">
        <f t="shared" si="12"/>
        <v>227022</v>
      </c>
      <c r="R69" s="79">
        <f t="shared" si="12"/>
        <v>803395</v>
      </c>
      <c r="S69" s="79">
        <f t="shared" si="12"/>
        <v>185428</v>
      </c>
      <c r="T69" s="79">
        <f t="shared" si="12"/>
        <v>245899</v>
      </c>
      <c r="U69" s="79">
        <f t="shared" si="12"/>
        <v>235969</v>
      </c>
      <c r="V69" s="79">
        <f t="shared" si="12"/>
        <v>667296</v>
      </c>
      <c r="W69" s="79">
        <f t="shared" si="12"/>
        <v>3423551</v>
      </c>
      <c r="X69" s="79">
        <f t="shared" si="12"/>
        <v>3307020</v>
      </c>
      <c r="Y69" s="79">
        <f t="shared" si="12"/>
        <v>116531</v>
      </c>
      <c r="Z69" s="80">
        <f>+IF(X69&lt;&gt;0,+(Y69/X69)*100,0)</f>
        <v>3.523746454511917</v>
      </c>
      <c r="AA69" s="81">
        <f>SUM(AA65:AA68)</f>
        <v>0</v>
      </c>
    </row>
    <row r="70" spans="1:27" ht="13.5">
      <c r="A70" s="6" t="s">
        <v>90</v>
      </c>
      <c r="B70" s="99"/>
      <c r="C70" s="99"/>
      <c r="D70" s="99"/>
      <c r="E70" s="99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</row>
    <row r="71" spans="1:27" ht="13.5">
      <c r="A71" s="7" t="s">
        <v>91</v>
      </c>
      <c r="B71" s="99"/>
      <c r="C71" s="99"/>
      <c r="D71" s="99"/>
      <c r="E71" s="99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spans="1:27" ht="13.5">
      <c r="A72" s="7" t="s">
        <v>92</v>
      </c>
      <c r="B72" s="99"/>
      <c r="C72" s="99"/>
      <c r="D72" s="99"/>
      <c r="E72" s="99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spans="1:27" ht="13.5">
      <c r="A73" s="8" t="s">
        <v>93</v>
      </c>
      <c r="B73" s="99"/>
      <c r="C73" s="99"/>
      <c r="D73" s="99"/>
      <c r="E73" s="99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spans="1:27" ht="13.5">
      <c r="A74" s="99"/>
      <c r="B74" s="99"/>
      <c r="C74" s="99"/>
      <c r="D74" s="99"/>
      <c r="E74" s="99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2017-01-27T07:00:19Z</dcterms:created>
  <dcterms:modified xsi:type="dcterms:W3CDTF">2017-01-27T07:00:59Z</dcterms:modified>
  <cp:category/>
  <cp:version/>
  <cp:contentType/>
  <cp:contentStatus/>
</cp:coreProperties>
</file>