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1" sheetId="20" r:id="rId20"/>
    <sheet name="NW402" sheetId="21" r:id="rId21"/>
    <sheet name="NW403" sheetId="22" r:id="rId22"/>
    <sheet name="NW404" sheetId="23" r:id="rId23"/>
    <sheet name="DC40" sheetId="24" r:id="rId24"/>
  </sheets>
  <definedNames>
    <definedName name="_xlnm.Print_Area" localSheetId="6">'DC37'!$A$1:$AA$74</definedName>
    <definedName name="_xlnm.Print_Area" localSheetId="12">'DC38'!$A$1:$AA$74</definedName>
    <definedName name="_xlnm.Print_Area" localSheetId="18">'DC39'!$A$1:$AA$74</definedName>
    <definedName name="_xlnm.Print_Area" localSheetId="23">'DC40'!$A$1:$AA$74</definedName>
    <definedName name="_xlnm.Print_Area" localSheetId="1">'NW371'!$A$1:$AA$74</definedName>
    <definedName name="_xlnm.Print_Area" localSheetId="2">'NW372'!$A$1:$AA$74</definedName>
    <definedName name="_xlnm.Print_Area" localSheetId="3">'NW373'!$A$1:$AA$74</definedName>
    <definedName name="_xlnm.Print_Area" localSheetId="4">'NW374'!$A$1:$AA$74</definedName>
    <definedName name="_xlnm.Print_Area" localSheetId="5">'NW375'!$A$1:$AA$74</definedName>
    <definedName name="_xlnm.Print_Area" localSheetId="7">'NW381'!$A$1:$AA$74</definedName>
    <definedName name="_xlnm.Print_Area" localSheetId="8">'NW382'!$A$1:$AA$74</definedName>
    <definedName name="_xlnm.Print_Area" localSheetId="9">'NW383'!$A$1:$AA$74</definedName>
    <definedName name="_xlnm.Print_Area" localSheetId="10">'NW384'!$A$1:$AA$74</definedName>
    <definedName name="_xlnm.Print_Area" localSheetId="11">'NW385'!$A$1:$AA$74</definedName>
    <definedName name="_xlnm.Print_Area" localSheetId="13">'NW392'!$A$1:$AA$74</definedName>
    <definedName name="_xlnm.Print_Area" localSheetId="14">'NW393'!$A$1:$AA$74</definedName>
    <definedName name="_xlnm.Print_Area" localSheetId="15">'NW394'!$A$1:$AA$74</definedName>
    <definedName name="_xlnm.Print_Area" localSheetId="16">'NW396'!$A$1:$AA$74</definedName>
    <definedName name="_xlnm.Print_Area" localSheetId="17">'NW397'!$A$1:$AA$74</definedName>
    <definedName name="_xlnm.Print_Area" localSheetId="19">'NW401'!$A$1:$AA$74</definedName>
    <definedName name="_xlnm.Print_Area" localSheetId="20">'NW402'!$A$1:$AA$74</definedName>
    <definedName name="_xlnm.Print_Area" localSheetId="21">'NW403'!$A$1:$AA$74</definedName>
    <definedName name="_xlnm.Print_Area" localSheetId="22">'NW404'!$A$1:$AA$74</definedName>
    <definedName name="_xlnm.Print_Area" localSheetId="0">'Summary'!$A$1:$AA$74</definedName>
  </definedNames>
  <calcPr calcMode="manual" fullCalcOnLoad="1"/>
</workbook>
</file>

<file path=xl/sharedStrings.xml><?xml version="1.0" encoding="utf-8"?>
<sst xmlns="http://schemas.openxmlformats.org/spreadsheetml/2006/main" count="2472" uniqueCount="87">
  <si>
    <t>North West: Moretele(NW371) - Table C9 Quarterly Budget Statement - Capital Expenditure by Asset Clas ( All )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</si>
  <si>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</si>
  <si>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</si>
  <si>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</si>
  <si>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</si>
  <si>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</si>
  <si>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</si>
  <si>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</si>
  <si>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</si>
  <si>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</si>
  <si>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</si>
  <si>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</si>
  <si>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</si>
  <si>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</si>
  <si>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</si>
  <si>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</si>
  <si>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</si>
  <si>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</si>
  <si>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</si>
  <si>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</si>
  <si>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</si>
  <si>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</si>
  <si>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</si>
  <si>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</si>
  <si>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</si>
  <si>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</si>
  <si>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</si>
  <si>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</si>
  <si>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</si>
  <si>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</si>
  <si>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</si>
  <si>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</si>
  <si>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</si>
  <si>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</si>
  <si>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</si>
  <si>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</si>
  <si>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</si>
  <si>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</si>
  <si>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</si>
  <si>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</si>
  <si>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</si>
  <si>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</si>
  <si>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6</t>
  </si>
  <si>
    <t>Agricultural assets</t>
  </si>
  <si>
    <t>Biological assets</t>
  </si>
  <si>
    <t>Intangibles</t>
  </si>
  <si>
    <t>Total Renewal of Existing Assets</t>
  </si>
  <si>
    <t>Total Capital Expenditure</t>
  </si>
  <si>
    <t>4</t>
  </si>
  <si>
    <t>TOTAL CAPITAL EXPENDITURE - Asset Class</t>
  </si>
  <si>
    <t>Repairs and Maintenance by Asset Class</t>
  </si>
  <si>
    <t>6,7</t>
  </si>
  <si>
    <t>Repairs and Maintenance by Expenditure Items</t>
  </si>
  <si>
    <t>Employee related costs</t>
  </si>
  <si>
    <t>Other materials</t>
  </si>
  <si>
    <t>Contracted Services</t>
  </si>
  <si>
    <t>Other expenditure</t>
  </si>
  <si>
    <t>TOTAL REPAIRS AND MAINTENANCE EXPENDITURE</t>
  </si>
  <si>
    <t>North West: Madibeng(NW372) - Table C9 Quarterly Budget Statement - Capital Expenditure by Asset Clas ( All ) for 4th Quarter ended 30 June 2015 (Figures Finalised as at 2015/07/31)</t>
  </si>
  <si>
    <t>North West: Rustenburg(NW373) - Table C9 Quarterly Budget Statement - Capital Expenditure by Asset Clas ( All ) for 4th Quarter ended 30 June 2015 (Figures Finalised as at 2015/07/31)</t>
  </si>
  <si>
    <t>North West: Kgetlengrivier(NW374) - Table C9 Quarterly Budget Statement - Capital Expenditure by Asset Clas ( All ) for 4th Quarter ended 30 June 2015 (Figures Finalised as at 2015/07/31)</t>
  </si>
  <si>
    <t>North West: Moses Kotane(NW375) - Table C9 Quarterly Budget Statement - Capital Expenditure by Asset Clas ( All ) for 4th Quarter ended 30 June 2015 (Figures Finalised as at 2015/07/31)</t>
  </si>
  <si>
    <t>North West: Bojanala Platinum(DC37) - Table C9 Quarterly Budget Statement - Capital Expenditure by Asset Clas ( All ) for 4th Quarter ended 30 June 2015 (Figures Finalised as at 2015/07/31)</t>
  </si>
  <si>
    <t>North West: Ratlou(NW381) - Table C9 Quarterly Budget Statement - Capital Expenditure by Asset Clas ( All ) for 4th Quarter ended 30 June 2015 (Figures Finalised as at 2015/07/31)</t>
  </si>
  <si>
    <t>North West: Tswaing(NW382) - Table C9 Quarterly Budget Statement - Capital Expenditure by Asset Clas ( All ) for 4th Quarter ended 30 June 2015 (Figures Finalised as at 2015/07/31)</t>
  </si>
  <si>
    <t>North West: Mafikeng(NW383) - Table C9 Quarterly Budget Statement - Capital Expenditure by Asset Clas ( All ) for 4th Quarter ended 30 June 2015 (Figures Finalised as at 2015/07/31)</t>
  </si>
  <si>
    <t>North West: Ditsobotla(NW384) - Table C9 Quarterly Budget Statement - Capital Expenditure by Asset Clas ( All ) for 4th Quarter ended 30 June 2015 (Figures Finalised as at 2015/07/31)</t>
  </si>
  <si>
    <t>North West: Ramotshere Moiloa(NW385) - Table C9 Quarterly Budget Statement - Capital Expenditure by Asset Clas ( All ) for 4th Quarter ended 30 June 2015 (Figures Finalised as at 2015/07/31)</t>
  </si>
  <si>
    <t>North West: Ngaka Modiri Molema(DC38) - Table C9 Quarterly Budget Statement - Capital Expenditure by Asset Clas ( All ) for 4th Quarter ended 30 June 2015 (Figures Finalised as at 2015/07/31)</t>
  </si>
  <si>
    <t>North West: Naledi (Nw)(NW392) - Table C9 Quarterly Budget Statement - Capital Expenditure by Asset Clas ( All ) for 4th Quarter ended 30 June 2015 (Figures Finalised as at 2015/07/31)</t>
  </si>
  <si>
    <t>North West: Mamusa(NW393) - Table C9 Quarterly Budget Statement - Capital Expenditure by Asset Clas ( All ) for 4th Quarter ended 30 June 2015 (Figures Finalised as at 2015/07/31)</t>
  </si>
  <si>
    <t>North West: Greater Taung(NW394) - Table C9 Quarterly Budget Statement - Capital Expenditure by Asset Clas ( All ) for 4th Quarter ended 30 June 2015 (Figures Finalised as at 2015/07/31)</t>
  </si>
  <si>
    <t>North West: Lekwa-Teemane(NW396) - Table C9 Quarterly Budget Statement - Capital Expenditure by Asset Clas ( All ) for 4th Quarter ended 30 June 2015 (Figures Finalised as at 2015/07/31)</t>
  </si>
  <si>
    <t>North West: Kagisano-Molopo(NW397) - Table C9 Quarterly Budget Statement - Capital Expenditure by Asset Clas ( All ) for 4th Quarter ended 30 June 2015 (Figures Finalised as at 2015/07/31)</t>
  </si>
  <si>
    <t>North West: Dr Ruth Segomotsi Mompati(DC39) - Table C9 Quarterly Budget Statement - Capital Expenditure by Asset Clas ( All ) for 4th Quarter ended 30 June 2015 (Figures Finalised as at 2015/07/31)</t>
  </si>
  <si>
    <t>North West: Ventersdorp(NW401) - Table C9 Quarterly Budget Statement - Capital Expenditure by Asset Clas ( All ) for 4th Quarter ended 30 June 2015 (Figures Finalised as at 2015/07/31)</t>
  </si>
  <si>
    <t>North West: Tlokwe(NW402) - Table C9 Quarterly Budget Statement - Capital Expenditure by Asset Clas ( All ) for 4th Quarter ended 30 June 2015 (Figures Finalised as at 2015/07/31)</t>
  </si>
  <si>
    <t>North West: City Of Matlosana(NW403) - Table C9 Quarterly Budget Statement - Capital Expenditure by Asset Clas ( All ) for 4th Quarter ended 30 June 2015 (Figures Finalised as at 2015/07/31)</t>
  </si>
  <si>
    <t>North West: Maquassi Hills(NW404) - Table C9 Quarterly Budget Statement - Capital Expenditure by Asset Clas ( All ) for 4th Quarter ended 30 June 2015 (Figures Finalised as at 2015/07/31)</t>
  </si>
  <si>
    <t>North West: Dr Kenneth Kaunda(DC40) - Table C9 Quarterly Budget Statement - Capital Expenditure by Asset Clas ( All ) for 4th Quarter ended 30 June 2015 (Figures Finalised as at 2015/07/31)</t>
  </si>
  <si>
    <t>Summary - Table C9 Quarterly Budget Statement - Capital Expenditure by Asset Class ( All ) for 4th Quarter ended 30 June 2015 (Figures Finalised as at 2015/07/31)</t>
  </si>
  <si>
    <t>References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</si>
  <si>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</si>
  <si>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</si>
  <si>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</si>
  <si>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 xml:space="preserve"> 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</si>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</sst>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0.0%"/>
    <numFmt numFmtId="173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1" fontId="4" fillId="0" borderId="11" xfId="0" applyNumberFormat="1" applyFont="1" applyFill="1" applyBorder="1" applyAlignment="1" applyProtection="1">
      <alignment/>
      <protection/>
    </xf>
    <xf numFmtId="171" fontId="4" fillId="0" borderId="12" xfId="0" applyNumberFormat="1" applyFont="1" applyFill="1" applyBorder="1" applyAlignment="1" applyProtection="1">
      <alignment/>
      <protection/>
    </xf>
    <xf numFmtId="171" fontId="4" fillId="0" borderId="13" xfId="0" applyNumberFormat="1" applyFont="1" applyFill="1" applyBorder="1" applyAlignment="1" applyProtection="1">
      <alignment/>
      <protection/>
    </xf>
    <xf numFmtId="171" fontId="4" fillId="0" borderId="1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3" fontId="4" fillId="0" borderId="14" xfId="0" applyNumberFormat="1" applyFont="1" applyFill="1" applyBorder="1" applyAlignment="1" applyProtection="1">
      <alignment/>
      <protection/>
    </xf>
    <xf numFmtId="173" fontId="4" fillId="0" borderId="15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3" fontId="4" fillId="0" borderId="14" xfId="42" applyNumberFormat="1" applyFont="1" applyFill="1" applyBorder="1" applyAlignment="1" applyProtection="1">
      <alignment/>
      <protection/>
    </xf>
    <xf numFmtId="173" fontId="4" fillId="0" borderId="15" xfId="42" applyNumberFormat="1" applyFont="1" applyFill="1" applyBorder="1" applyAlignment="1" applyProtection="1">
      <alignment/>
      <protection/>
    </xf>
    <xf numFmtId="173" fontId="4" fillId="0" borderId="11" xfId="42" applyNumberFormat="1" applyFont="1" applyFill="1" applyBorder="1" applyAlignment="1" applyProtection="1">
      <alignment/>
      <protection/>
    </xf>
    <xf numFmtId="173" fontId="4" fillId="0" borderId="16" xfId="0" applyNumberFormat="1" applyFont="1" applyFill="1" applyBorder="1" applyAlignment="1" applyProtection="1">
      <alignment/>
      <protection/>
    </xf>
    <xf numFmtId="173" fontId="4" fillId="0" borderId="17" xfId="0" applyNumberFormat="1" applyFont="1" applyFill="1" applyBorder="1" applyAlignment="1" applyProtection="1">
      <alignment/>
      <protection/>
    </xf>
    <xf numFmtId="173" fontId="4" fillId="0" borderId="18" xfId="0" applyNumberFormat="1" applyFont="1" applyFill="1" applyBorder="1" applyAlignment="1" applyProtection="1">
      <alignment/>
      <protection/>
    </xf>
    <xf numFmtId="173" fontId="4" fillId="0" borderId="12" xfId="0" applyNumberFormat="1" applyFont="1" applyFill="1" applyBorder="1" applyAlignment="1" applyProtection="1">
      <alignment/>
      <protection/>
    </xf>
    <xf numFmtId="173" fontId="4" fillId="0" borderId="19" xfId="0" applyNumberFormat="1" applyFont="1" applyFill="1" applyBorder="1" applyAlignment="1" applyProtection="1">
      <alignment/>
      <protection/>
    </xf>
    <xf numFmtId="173" fontId="4" fillId="0" borderId="20" xfId="0" applyNumberFormat="1" applyFont="1" applyFill="1" applyBorder="1" applyAlignment="1" applyProtection="1">
      <alignment/>
      <protection/>
    </xf>
    <xf numFmtId="173" fontId="4" fillId="0" borderId="13" xfId="0" applyNumberFormat="1" applyFont="1" applyFill="1" applyBorder="1" applyAlignment="1" applyProtection="1">
      <alignment/>
      <protection/>
    </xf>
    <xf numFmtId="173" fontId="4" fillId="0" borderId="16" xfId="42" applyNumberFormat="1" applyFont="1" applyFill="1" applyBorder="1" applyAlignment="1" applyProtection="1">
      <alignment/>
      <protection/>
    </xf>
    <xf numFmtId="173" fontId="4" fillId="0" borderId="21" xfId="0" applyNumberFormat="1" applyFont="1" applyFill="1" applyBorder="1" applyAlignment="1" applyProtection="1">
      <alignment/>
      <protection/>
    </xf>
    <xf numFmtId="173" fontId="4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23" xfId="0" applyNumberFormat="1" applyFont="1" applyBorder="1" applyAlignment="1" applyProtection="1">
      <alignment/>
      <protection/>
    </xf>
    <xf numFmtId="173" fontId="3" fillId="0" borderId="10" xfId="0" applyNumberFormat="1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/>
      <protection/>
    </xf>
    <xf numFmtId="173" fontId="3" fillId="0" borderId="28" xfId="0" applyNumberFormat="1" applyFont="1" applyBorder="1" applyAlignment="1" applyProtection="1">
      <alignment/>
      <protection/>
    </xf>
    <xf numFmtId="0" fontId="5" fillId="0" borderId="15" xfId="0" applyNumberFormat="1" applyFont="1" applyBorder="1" applyAlignment="1" applyProtection="1">
      <alignment horizontal="left" indent="1"/>
      <protection/>
    </xf>
    <xf numFmtId="173" fontId="3" fillId="0" borderId="15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3" fontId="3" fillId="0" borderId="16" xfId="0" applyNumberFormat="1" applyFont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left" indent="2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left" indent="2"/>
      <protection/>
    </xf>
    <xf numFmtId="173" fontId="6" fillId="0" borderId="29" xfId="0" applyNumberFormat="1" applyFont="1" applyFill="1" applyBorder="1" applyAlignment="1" applyProtection="1">
      <alignment/>
      <protection/>
    </xf>
    <xf numFmtId="173" fontId="6" fillId="0" borderId="30" xfId="0" applyNumberFormat="1" applyFont="1" applyFill="1" applyBorder="1" applyAlignment="1" applyProtection="1">
      <alignment/>
      <protection/>
    </xf>
    <xf numFmtId="173" fontId="6" fillId="0" borderId="31" xfId="0" applyNumberFormat="1" applyFont="1" applyFill="1" applyBorder="1" applyAlignment="1" applyProtection="1">
      <alignment/>
      <protection/>
    </xf>
    <xf numFmtId="171" fontId="6" fillId="0" borderId="31" xfId="0" applyNumberFormat="1" applyFont="1" applyFill="1" applyBorder="1" applyAlignment="1" applyProtection="1">
      <alignment/>
      <protection/>
    </xf>
    <xf numFmtId="173" fontId="6" fillId="0" borderId="32" xfId="0" applyNumberFormat="1" applyFont="1" applyFill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left" indent="2"/>
      <protection/>
    </xf>
    <xf numFmtId="0" fontId="4" fillId="0" borderId="15" xfId="0" applyFont="1" applyBorder="1" applyAlignment="1" applyProtection="1">
      <alignment horizontal="left" indent="2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173" fontId="3" fillId="0" borderId="14" xfId="0" applyNumberFormat="1" applyFont="1" applyFill="1" applyBorder="1" applyAlignment="1" applyProtection="1">
      <alignment/>
      <protection/>
    </xf>
    <xf numFmtId="173" fontId="3" fillId="0" borderId="15" xfId="0" applyNumberFormat="1" applyFont="1" applyFill="1" applyBorder="1" applyAlignment="1" applyProtection="1">
      <alignment/>
      <protection/>
    </xf>
    <xf numFmtId="173" fontId="3" fillId="0" borderId="11" xfId="0" applyNumberFormat="1" applyFont="1" applyFill="1" applyBorder="1" applyAlignment="1" applyProtection="1">
      <alignment/>
      <protection/>
    </xf>
    <xf numFmtId="171" fontId="3" fillId="0" borderId="11" xfId="0" applyNumberFormat="1" applyFont="1" applyFill="1" applyBorder="1" applyAlignment="1" applyProtection="1">
      <alignment/>
      <protection/>
    </xf>
    <xf numFmtId="173" fontId="3" fillId="0" borderId="16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/>
      <protection/>
    </xf>
    <xf numFmtId="173" fontId="4" fillId="0" borderId="14" xfId="0" applyNumberFormat="1" applyFont="1" applyBorder="1" applyAlignment="1" applyProtection="1">
      <alignment/>
      <protection/>
    </xf>
    <xf numFmtId="173" fontId="4" fillId="0" borderId="15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3" fontId="4" fillId="0" borderId="16" xfId="0" applyNumberFormat="1" applyFont="1" applyBorder="1" applyAlignment="1" applyProtection="1">
      <alignment/>
      <protection/>
    </xf>
    <xf numFmtId="171" fontId="4" fillId="0" borderId="11" xfId="0" applyNumberFormat="1" applyFont="1" applyBorder="1" applyAlignment="1" applyProtection="1">
      <alignment/>
      <protection/>
    </xf>
    <xf numFmtId="173" fontId="4" fillId="0" borderId="14" xfId="42" applyNumberFormat="1" applyFont="1" applyBorder="1" applyAlignment="1" applyProtection="1">
      <alignment/>
      <protection/>
    </xf>
    <xf numFmtId="173" fontId="4" fillId="0" borderId="15" xfId="42" applyNumberFormat="1" applyFont="1" applyBorder="1" applyAlignment="1" applyProtection="1">
      <alignment/>
      <protection/>
    </xf>
    <xf numFmtId="173" fontId="4" fillId="0" borderId="11" xfId="42" applyNumberFormat="1" applyFont="1" applyBorder="1" applyAlignment="1" applyProtection="1">
      <alignment/>
      <protection/>
    </xf>
    <xf numFmtId="171" fontId="4" fillId="0" borderId="11" xfId="42" applyNumberFormat="1" applyFont="1" applyBorder="1" applyAlignment="1" applyProtection="1">
      <alignment/>
      <protection/>
    </xf>
    <xf numFmtId="173" fontId="4" fillId="0" borderId="16" xfId="42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4" fillId="0" borderId="35" xfId="0" applyNumberFormat="1" applyFont="1" applyBorder="1" applyAlignment="1" applyProtection="1">
      <alignment horizontal="center"/>
      <protection/>
    </xf>
    <xf numFmtId="173" fontId="3" fillId="0" borderId="36" xfId="0" applyNumberFormat="1" applyFont="1" applyBorder="1" applyAlignment="1" applyProtection="1">
      <alignment/>
      <protection/>
    </xf>
    <xf numFmtId="173" fontId="3" fillId="0" borderId="34" xfId="0" applyNumberFormat="1" applyFont="1" applyBorder="1" applyAlignment="1" applyProtection="1">
      <alignment/>
      <protection/>
    </xf>
    <xf numFmtId="173" fontId="3" fillId="0" borderId="35" xfId="0" applyNumberFormat="1" applyFont="1" applyBorder="1" applyAlignment="1" applyProtection="1">
      <alignment/>
      <protection/>
    </xf>
    <xf numFmtId="171" fontId="3" fillId="0" borderId="35" xfId="0" applyNumberFormat="1" applyFont="1" applyBorder="1" applyAlignment="1" applyProtection="1">
      <alignment/>
      <protection/>
    </xf>
    <xf numFmtId="173" fontId="3" fillId="0" borderId="37" xfId="0" applyNumberFormat="1" applyFont="1" applyBorder="1" applyAlignment="1" applyProtection="1">
      <alignment/>
      <protection/>
    </xf>
    <xf numFmtId="0" fontId="4" fillId="0" borderId="38" xfId="0" applyNumberFormat="1" applyFont="1" applyBorder="1" applyAlignment="1" applyProtection="1">
      <alignment horizontal="left" indent="1"/>
      <protection/>
    </xf>
    <xf numFmtId="0" fontId="5" fillId="0" borderId="38" xfId="0" applyNumberFormat="1" applyFont="1" applyFill="1" applyBorder="1" applyAlignment="1" applyProtection="1">
      <alignment horizontal="left" indent="1"/>
      <protection/>
    </xf>
    <xf numFmtId="0" fontId="6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Border="1" applyAlignment="1" applyProtection="1">
      <alignment horizontal="left" indent="2"/>
      <protection/>
    </xf>
    <xf numFmtId="0" fontId="4" fillId="0" borderId="25" xfId="0" applyNumberFormat="1" applyFont="1" applyBorder="1" applyAlignment="1" applyProtection="1">
      <alignment horizontal="left" indent="2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73" fontId="3" fillId="0" borderId="40" xfId="0" applyNumberFormat="1" applyFont="1" applyBorder="1" applyAlignment="1" applyProtection="1">
      <alignment/>
      <protection/>
    </xf>
    <xf numFmtId="0" fontId="3" fillId="0" borderId="38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Border="1" applyAlignment="1" applyProtection="1">
      <alignment horizontal="center"/>
      <protection/>
    </xf>
    <xf numFmtId="173" fontId="6" fillId="0" borderId="14" xfId="59" applyNumberFormat="1" applyFont="1" applyFill="1" applyBorder="1" applyAlignment="1" applyProtection="1">
      <alignment horizontal="center"/>
      <protection/>
    </xf>
    <xf numFmtId="173" fontId="6" fillId="0" borderId="15" xfId="59" applyNumberFormat="1" applyFont="1" applyFill="1" applyBorder="1" applyAlignment="1" applyProtection="1">
      <alignment horizontal="center"/>
      <protection/>
    </xf>
    <xf numFmtId="173" fontId="6" fillId="0" borderId="11" xfId="59" applyNumberFormat="1" applyFont="1" applyFill="1" applyBorder="1" applyAlignment="1" applyProtection="1">
      <alignment horizontal="center"/>
      <protection/>
    </xf>
    <xf numFmtId="173" fontId="6" fillId="0" borderId="16" xfId="59" applyNumberFormat="1" applyFont="1" applyFill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 horizontal="left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80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2986409516</v>
      </c>
      <c r="D5" s="42">
        <f t="shared" si="0"/>
        <v>0</v>
      </c>
      <c r="E5" s="43">
        <f t="shared" si="0"/>
        <v>2736200692</v>
      </c>
      <c r="F5" s="43">
        <f t="shared" si="0"/>
        <v>2925672762</v>
      </c>
      <c r="G5" s="43">
        <f t="shared" si="0"/>
        <v>162258565</v>
      </c>
      <c r="H5" s="43">
        <f t="shared" si="0"/>
        <v>126349150</v>
      </c>
      <c r="I5" s="43">
        <f t="shared" si="0"/>
        <v>180246350</v>
      </c>
      <c r="J5" s="43">
        <f t="shared" si="0"/>
        <v>468854065</v>
      </c>
      <c r="K5" s="43">
        <f t="shared" si="0"/>
        <v>183624457</v>
      </c>
      <c r="L5" s="43">
        <f t="shared" si="0"/>
        <v>273596706</v>
      </c>
      <c r="M5" s="43">
        <f t="shared" si="0"/>
        <v>254897336</v>
      </c>
      <c r="N5" s="43">
        <f t="shared" si="0"/>
        <v>712118499</v>
      </c>
      <c r="O5" s="43">
        <f t="shared" si="0"/>
        <v>100634674</v>
      </c>
      <c r="P5" s="43">
        <f t="shared" si="0"/>
        <v>155766184</v>
      </c>
      <c r="Q5" s="43">
        <f t="shared" si="0"/>
        <v>239759090</v>
      </c>
      <c r="R5" s="43">
        <f t="shared" si="0"/>
        <v>496159948</v>
      </c>
      <c r="S5" s="43">
        <f t="shared" si="0"/>
        <v>186977661</v>
      </c>
      <c r="T5" s="43">
        <f t="shared" si="0"/>
        <v>160593988</v>
      </c>
      <c r="U5" s="43">
        <f t="shared" si="0"/>
        <v>377965983</v>
      </c>
      <c r="V5" s="43">
        <f t="shared" si="0"/>
        <v>725537632</v>
      </c>
      <c r="W5" s="43">
        <f t="shared" si="0"/>
        <v>2402670144</v>
      </c>
      <c r="X5" s="43">
        <f t="shared" si="0"/>
        <v>2925672762</v>
      </c>
      <c r="Y5" s="43">
        <f t="shared" si="0"/>
        <v>-523002618</v>
      </c>
      <c r="Z5" s="44">
        <f>+IF(X5&lt;&gt;0,+(Y5/X5)*100,0)</f>
        <v>-17.876319757732357</v>
      </c>
      <c r="AA5" s="45">
        <f>SUM(AA11:AA18)</f>
        <v>2925672762</v>
      </c>
    </row>
    <row r="6" spans="1:27" ht="13.5">
      <c r="A6" s="46" t="s">
        <v>32</v>
      </c>
      <c r="B6" s="47"/>
      <c r="C6" s="9">
        <v>504250042</v>
      </c>
      <c r="D6" s="10"/>
      <c r="E6" s="11">
        <v>1076256178</v>
      </c>
      <c r="F6" s="11">
        <v>1160880058</v>
      </c>
      <c r="G6" s="11">
        <v>58287350</v>
      </c>
      <c r="H6" s="11">
        <v>48015031</v>
      </c>
      <c r="I6" s="11">
        <v>79069965</v>
      </c>
      <c r="J6" s="11">
        <v>185372346</v>
      </c>
      <c r="K6" s="11">
        <v>35173319</v>
      </c>
      <c r="L6" s="11">
        <v>34743712</v>
      </c>
      <c r="M6" s="11">
        <v>51513859</v>
      </c>
      <c r="N6" s="11">
        <v>121430890</v>
      </c>
      <c r="O6" s="11">
        <v>35943308</v>
      </c>
      <c r="P6" s="11">
        <v>78897646</v>
      </c>
      <c r="Q6" s="11">
        <v>76103427</v>
      </c>
      <c r="R6" s="11">
        <v>190944381</v>
      </c>
      <c r="S6" s="11">
        <v>89925529</v>
      </c>
      <c r="T6" s="11">
        <v>78175415</v>
      </c>
      <c r="U6" s="11">
        <v>197029178</v>
      </c>
      <c r="V6" s="11">
        <v>365130122</v>
      </c>
      <c r="W6" s="11">
        <v>862877739</v>
      </c>
      <c r="X6" s="11">
        <v>1160880058</v>
      </c>
      <c r="Y6" s="11">
        <v>-298002319</v>
      </c>
      <c r="Z6" s="2">
        <v>-25.67</v>
      </c>
      <c r="AA6" s="15">
        <v>1160880058</v>
      </c>
    </row>
    <row r="7" spans="1:27" ht="13.5">
      <c r="A7" s="46" t="s">
        <v>33</v>
      </c>
      <c r="B7" s="47"/>
      <c r="C7" s="9">
        <v>95582504</v>
      </c>
      <c r="D7" s="10"/>
      <c r="E7" s="11">
        <v>167946470</v>
      </c>
      <c r="F7" s="11">
        <v>188540910</v>
      </c>
      <c r="G7" s="11">
        <v>5415341</v>
      </c>
      <c r="H7" s="11">
        <v>5995887</v>
      </c>
      <c r="I7" s="11">
        <v>23543783</v>
      </c>
      <c r="J7" s="11">
        <v>34955011</v>
      </c>
      <c r="K7" s="11">
        <v>14673020</v>
      </c>
      <c r="L7" s="11">
        <v>23483701</v>
      </c>
      <c r="M7" s="11">
        <v>16039462</v>
      </c>
      <c r="N7" s="11">
        <v>54196183</v>
      </c>
      <c r="O7" s="11">
        <v>15305748</v>
      </c>
      <c r="P7" s="11">
        <v>19133464</v>
      </c>
      <c r="Q7" s="11">
        <v>15613786</v>
      </c>
      <c r="R7" s="11">
        <v>50052998</v>
      </c>
      <c r="S7" s="11">
        <v>13238944</v>
      </c>
      <c r="T7" s="11">
        <v>11038006</v>
      </c>
      <c r="U7" s="11">
        <v>27379751</v>
      </c>
      <c r="V7" s="11">
        <v>51656701</v>
      </c>
      <c r="W7" s="11">
        <v>190860893</v>
      </c>
      <c r="X7" s="11">
        <v>188540910</v>
      </c>
      <c r="Y7" s="11">
        <v>2319983</v>
      </c>
      <c r="Z7" s="2">
        <v>1.23</v>
      </c>
      <c r="AA7" s="15">
        <v>188540910</v>
      </c>
    </row>
    <row r="8" spans="1:27" ht="13.5">
      <c r="A8" s="46" t="s">
        <v>34</v>
      </c>
      <c r="B8" s="47"/>
      <c r="C8" s="9">
        <v>490031542</v>
      </c>
      <c r="D8" s="10"/>
      <c r="E8" s="11">
        <v>459239873</v>
      </c>
      <c r="F8" s="11">
        <v>777502179</v>
      </c>
      <c r="G8" s="11">
        <v>13977379</v>
      </c>
      <c r="H8" s="11">
        <v>33015256</v>
      </c>
      <c r="I8" s="11">
        <v>39222916</v>
      </c>
      <c r="J8" s="11">
        <v>86215551</v>
      </c>
      <c r="K8" s="11">
        <v>25317907</v>
      </c>
      <c r="L8" s="11">
        <v>65494073</v>
      </c>
      <c r="M8" s="11">
        <v>34867324</v>
      </c>
      <c r="N8" s="11">
        <v>125679304</v>
      </c>
      <c r="O8" s="11">
        <v>25393684</v>
      </c>
      <c r="P8" s="11">
        <v>12374045</v>
      </c>
      <c r="Q8" s="11">
        <v>87655648</v>
      </c>
      <c r="R8" s="11">
        <v>125423377</v>
      </c>
      <c r="S8" s="11">
        <v>43277020</v>
      </c>
      <c r="T8" s="11">
        <v>33325904</v>
      </c>
      <c r="U8" s="11">
        <v>48239319</v>
      </c>
      <c r="V8" s="11">
        <v>124842243</v>
      </c>
      <c r="W8" s="11">
        <v>462160475</v>
      </c>
      <c r="X8" s="11">
        <v>777502179</v>
      </c>
      <c r="Y8" s="11">
        <v>-315341704</v>
      </c>
      <c r="Z8" s="2">
        <v>-40.56</v>
      </c>
      <c r="AA8" s="15">
        <v>777502179</v>
      </c>
    </row>
    <row r="9" spans="1:27" ht="13.5">
      <c r="A9" s="46" t="s">
        <v>35</v>
      </c>
      <c r="B9" s="47"/>
      <c r="C9" s="9">
        <v>116569459</v>
      </c>
      <c r="D9" s="10"/>
      <c r="E9" s="11">
        <v>254354220</v>
      </c>
      <c r="F9" s="11">
        <v>199382217</v>
      </c>
      <c r="G9" s="11">
        <v>11190974</v>
      </c>
      <c r="H9" s="11">
        <v>10864146</v>
      </c>
      <c r="I9" s="11">
        <v>9184394</v>
      </c>
      <c r="J9" s="11">
        <v>31239514</v>
      </c>
      <c r="K9" s="11">
        <v>10577820</v>
      </c>
      <c r="L9" s="11">
        <v>22319479</v>
      </c>
      <c r="M9" s="11">
        <v>14496795</v>
      </c>
      <c r="N9" s="11">
        <v>47394094</v>
      </c>
      <c r="O9" s="11">
        <v>15697098</v>
      </c>
      <c r="P9" s="11">
        <v>14229552</v>
      </c>
      <c r="Q9" s="11">
        <v>20313088</v>
      </c>
      <c r="R9" s="11">
        <v>50239738</v>
      </c>
      <c r="S9" s="11">
        <v>7075253</v>
      </c>
      <c r="T9" s="11">
        <v>15613662</v>
      </c>
      <c r="U9" s="11">
        <v>23918318</v>
      </c>
      <c r="V9" s="11">
        <v>46607233</v>
      </c>
      <c r="W9" s="11">
        <v>175480579</v>
      </c>
      <c r="X9" s="11">
        <v>199382217</v>
      </c>
      <c r="Y9" s="11">
        <v>-23901638</v>
      </c>
      <c r="Z9" s="2">
        <v>-11.99</v>
      </c>
      <c r="AA9" s="15">
        <v>199382217</v>
      </c>
    </row>
    <row r="10" spans="1:27" ht="13.5">
      <c r="A10" s="46" t="s">
        <v>36</v>
      </c>
      <c r="B10" s="47"/>
      <c r="C10" s="9">
        <v>1335529986</v>
      </c>
      <c r="D10" s="10"/>
      <c r="E10" s="11">
        <v>153023764</v>
      </c>
      <c r="F10" s="11">
        <v>72874681</v>
      </c>
      <c r="G10" s="11">
        <v>1788233</v>
      </c>
      <c r="H10" s="11">
        <v>15557164</v>
      </c>
      <c r="I10" s="11">
        <v>833959</v>
      </c>
      <c r="J10" s="11">
        <v>18179356</v>
      </c>
      <c r="K10" s="11">
        <v>72216745</v>
      </c>
      <c r="L10" s="11">
        <v>43944221</v>
      </c>
      <c r="M10" s="11">
        <v>104669662</v>
      </c>
      <c r="N10" s="11">
        <v>220830628</v>
      </c>
      <c r="O10" s="11">
        <v>1013499</v>
      </c>
      <c r="P10" s="11">
        <v>3075797</v>
      </c>
      <c r="Q10" s="11">
        <v>646918</v>
      </c>
      <c r="R10" s="11">
        <v>4736214</v>
      </c>
      <c r="S10" s="11">
        <v>4514907</v>
      </c>
      <c r="T10" s="11">
        <v>4938672</v>
      </c>
      <c r="U10" s="11">
        <v>5323125</v>
      </c>
      <c r="V10" s="11">
        <v>14776704</v>
      </c>
      <c r="W10" s="11">
        <v>258522902</v>
      </c>
      <c r="X10" s="11">
        <v>72874681</v>
      </c>
      <c r="Y10" s="11">
        <v>185648221</v>
      </c>
      <c r="Z10" s="2">
        <v>254.75</v>
      </c>
      <c r="AA10" s="15">
        <v>72874681</v>
      </c>
    </row>
    <row r="11" spans="1:27" ht="13.5">
      <c r="A11" s="48" t="s">
        <v>37</v>
      </c>
      <c r="B11" s="47"/>
      <c r="C11" s="49">
        <f aca="true" t="shared" si="1" ref="C11:Y11">SUM(C6:C10)</f>
        <v>2541963533</v>
      </c>
      <c r="D11" s="50">
        <f t="shared" si="1"/>
        <v>0</v>
      </c>
      <c r="E11" s="51">
        <f t="shared" si="1"/>
        <v>2110820505</v>
      </c>
      <c r="F11" s="51">
        <f t="shared" si="1"/>
        <v>2399180045</v>
      </c>
      <c r="G11" s="51">
        <f t="shared" si="1"/>
        <v>90659277</v>
      </c>
      <c r="H11" s="51">
        <f t="shared" si="1"/>
        <v>113447484</v>
      </c>
      <c r="I11" s="51">
        <f t="shared" si="1"/>
        <v>151855017</v>
      </c>
      <c r="J11" s="51">
        <f t="shared" si="1"/>
        <v>355961778</v>
      </c>
      <c r="K11" s="51">
        <f t="shared" si="1"/>
        <v>157958811</v>
      </c>
      <c r="L11" s="51">
        <f t="shared" si="1"/>
        <v>189985186</v>
      </c>
      <c r="M11" s="51">
        <f t="shared" si="1"/>
        <v>221587102</v>
      </c>
      <c r="N11" s="51">
        <f t="shared" si="1"/>
        <v>569531099</v>
      </c>
      <c r="O11" s="51">
        <f t="shared" si="1"/>
        <v>93353337</v>
      </c>
      <c r="P11" s="51">
        <f t="shared" si="1"/>
        <v>127710504</v>
      </c>
      <c r="Q11" s="51">
        <f t="shared" si="1"/>
        <v>200332867</v>
      </c>
      <c r="R11" s="51">
        <f t="shared" si="1"/>
        <v>421396708</v>
      </c>
      <c r="S11" s="51">
        <f t="shared" si="1"/>
        <v>158031653</v>
      </c>
      <c r="T11" s="51">
        <f t="shared" si="1"/>
        <v>143091659</v>
      </c>
      <c r="U11" s="51">
        <f t="shared" si="1"/>
        <v>301889691</v>
      </c>
      <c r="V11" s="51">
        <f t="shared" si="1"/>
        <v>603013003</v>
      </c>
      <c r="W11" s="51">
        <f t="shared" si="1"/>
        <v>1949902588</v>
      </c>
      <c r="X11" s="51">
        <f t="shared" si="1"/>
        <v>2399180045</v>
      </c>
      <c r="Y11" s="51">
        <f t="shared" si="1"/>
        <v>-449277457</v>
      </c>
      <c r="Z11" s="52">
        <f>+IF(X11&lt;&gt;0,+(Y11/X11)*100,0)</f>
        <v>-18.726291840260785</v>
      </c>
      <c r="AA11" s="53">
        <f>SUM(AA6:AA10)</f>
        <v>2399180045</v>
      </c>
    </row>
    <row r="12" spans="1:27" ht="13.5">
      <c r="A12" s="54" t="s">
        <v>38</v>
      </c>
      <c r="B12" s="35"/>
      <c r="C12" s="9">
        <v>138331191</v>
      </c>
      <c r="D12" s="10"/>
      <c r="E12" s="11">
        <v>166695303</v>
      </c>
      <c r="F12" s="11">
        <v>202971608</v>
      </c>
      <c r="G12" s="11">
        <v>16666837</v>
      </c>
      <c r="H12" s="11">
        <v>9403446</v>
      </c>
      <c r="I12" s="11">
        <v>17552971</v>
      </c>
      <c r="J12" s="11">
        <v>43623254</v>
      </c>
      <c r="K12" s="11">
        <v>18187147</v>
      </c>
      <c r="L12" s="11">
        <v>12217065</v>
      </c>
      <c r="M12" s="11">
        <v>17462601</v>
      </c>
      <c r="N12" s="11">
        <v>47866813</v>
      </c>
      <c r="O12" s="11">
        <v>3427745</v>
      </c>
      <c r="P12" s="11">
        <v>16238728</v>
      </c>
      <c r="Q12" s="11">
        <v>16363881</v>
      </c>
      <c r="R12" s="11">
        <v>36030354</v>
      </c>
      <c r="S12" s="11">
        <v>14131550</v>
      </c>
      <c r="T12" s="11">
        <v>9077126</v>
      </c>
      <c r="U12" s="11">
        <v>16590027</v>
      </c>
      <c r="V12" s="11">
        <v>39798703</v>
      </c>
      <c r="W12" s="11">
        <v>167319124</v>
      </c>
      <c r="X12" s="11">
        <v>202971608</v>
      </c>
      <c r="Y12" s="11">
        <v>-35652484</v>
      </c>
      <c r="Z12" s="2">
        <v>-17.57</v>
      </c>
      <c r="AA12" s="15">
        <v>202971608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>
        <v>4218000</v>
      </c>
      <c r="D14" s="10"/>
      <c r="E14" s="11">
        <v>1827000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299850229</v>
      </c>
      <c r="D15" s="10"/>
      <c r="E15" s="11">
        <v>456352884</v>
      </c>
      <c r="F15" s="11">
        <v>322886109</v>
      </c>
      <c r="G15" s="11">
        <v>54848701</v>
      </c>
      <c r="H15" s="11">
        <v>3457711</v>
      </c>
      <c r="I15" s="11">
        <v>10751652</v>
      </c>
      <c r="J15" s="11">
        <v>69058064</v>
      </c>
      <c r="K15" s="11">
        <v>7467999</v>
      </c>
      <c r="L15" s="11">
        <v>71394455</v>
      </c>
      <c r="M15" s="11">
        <v>15840799</v>
      </c>
      <c r="N15" s="11">
        <v>94703253</v>
      </c>
      <c r="O15" s="11">
        <v>3853592</v>
      </c>
      <c r="P15" s="11">
        <v>11794322</v>
      </c>
      <c r="Q15" s="11">
        <v>22979021</v>
      </c>
      <c r="R15" s="11">
        <v>38626935</v>
      </c>
      <c r="S15" s="11">
        <v>14813285</v>
      </c>
      <c r="T15" s="11">
        <v>8425203</v>
      </c>
      <c r="U15" s="11">
        <v>59389188</v>
      </c>
      <c r="V15" s="11">
        <v>82627676</v>
      </c>
      <c r="W15" s="11">
        <v>285015928</v>
      </c>
      <c r="X15" s="11">
        <v>322886109</v>
      </c>
      <c r="Y15" s="11">
        <v>-37870181</v>
      </c>
      <c r="Z15" s="2">
        <v>-11.73</v>
      </c>
      <c r="AA15" s="15">
        <v>322886109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2046563</v>
      </c>
      <c r="D18" s="17"/>
      <c r="E18" s="18">
        <v>505000</v>
      </c>
      <c r="F18" s="18">
        <v>635000</v>
      </c>
      <c r="G18" s="18">
        <v>83750</v>
      </c>
      <c r="H18" s="18">
        <v>40509</v>
      </c>
      <c r="I18" s="18">
        <v>86710</v>
      </c>
      <c r="J18" s="18">
        <v>210969</v>
      </c>
      <c r="K18" s="18">
        <v>10500</v>
      </c>
      <c r="L18" s="18"/>
      <c r="M18" s="18">
        <v>6834</v>
      </c>
      <c r="N18" s="18">
        <v>17334</v>
      </c>
      <c r="O18" s="18"/>
      <c r="P18" s="18">
        <v>22630</v>
      </c>
      <c r="Q18" s="18">
        <v>83321</v>
      </c>
      <c r="R18" s="18">
        <v>105951</v>
      </c>
      <c r="S18" s="18">
        <v>1173</v>
      </c>
      <c r="T18" s="18"/>
      <c r="U18" s="18">
        <v>97077</v>
      </c>
      <c r="V18" s="18">
        <v>98250</v>
      </c>
      <c r="W18" s="18">
        <v>432504</v>
      </c>
      <c r="X18" s="18">
        <v>635000</v>
      </c>
      <c r="Y18" s="18">
        <v>-202496</v>
      </c>
      <c r="Z18" s="3">
        <v>-31.89</v>
      </c>
      <c r="AA18" s="23">
        <v>635000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108869487</v>
      </c>
      <c r="D20" s="59">
        <f t="shared" si="2"/>
        <v>0</v>
      </c>
      <c r="E20" s="60">
        <f t="shared" si="2"/>
        <v>378215766</v>
      </c>
      <c r="F20" s="60">
        <f t="shared" si="2"/>
        <v>351381130</v>
      </c>
      <c r="G20" s="60">
        <f t="shared" si="2"/>
        <v>1132237</v>
      </c>
      <c r="H20" s="60">
        <f t="shared" si="2"/>
        <v>9668126</v>
      </c>
      <c r="I20" s="60">
        <f t="shared" si="2"/>
        <v>8917949</v>
      </c>
      <c r="J20" s="60">
        <f t="shared" si="2"/>
        <v>19718312</v>
      </c>
      <c r="K20" s="60">
        <f t="shared" si="2"/>
        <v>6141563</v>
      </c>
      <c r="L20" s="60">
        <f t="shared" si="2"/>
        <v>10534687</v>
      </c>
      <c r="M20" s="60">
        <f t="shared" si="2"/>
        <v>6630767</v>
      </c>
      <c r="N20" s="60">
        <f t="shared" si="2"/>
        <v>23307017</v>
      </c>
      <c r="O20" s="60">
        <f t="shared" si="2"/>
        <v>1914865</v>
      </c>
      <c r="P20" s="60">
        <f t="shared" si="2"/>
        <v>8193628</v>
      </c>
      <c r="Q20" s="60">
        <f t="shared" si="2"/>
        <v>15218412</v>
      </c>
      <c r="R20" s="60">
        <f t="shared" si="2"/>
        <v>25326905</v>
      </c>
      <c r="S20" s="60">
        <f t="shared" si="2"/>
        <v>16373094</v>
      </c>
      <c r="T20" s="60">
        <f t="shared" si="2"/>
        <v>5850396</v>
      </c>
      <c r="U20" s="60">
        <f t="shared" si="2"/>
        <v>29975316</v>
      </c>
      <c r="V20" s="60">
        <f t="shared" si="2"/>
        <v>52198806</v>
      </c>
      <c r="W20" s="60">
        <f t="shared" si="2"/>
        <v>120551040</v>
      </c>
      <c r="X20" s="60">
        <f t="shared" si="2"/>
        <v>351381130</v>
      </c>
      <c r="Y20" s="60">
        <f t="shared" si="2"/>
        <v>-230830090</v>
      </c>
      <c r="Z20" s="61">
        <f>+IF(X20&lt;&gt;0,+(Y20/X20)*100,0)</f>
        <v>-65.69222712670997</v>
      </c>
      <c r="AA20" s="62">
        <f>SUM(AA26:AA33)</f>
        <v>351381130</v>
      </c>
    </row>
    <row r="21" spans="1:27" ht="13.5">
      <c r="A21" s="46" t="s">
        <v>32</v>
      </c>
      <c r="B21" s="47"/>
      <c r="C21" s="9">
        <v>13354315</v>
      </c>
      <c r="D21" s="10"/>
      <c r="E21" s="11">
        <v>33383450</v>
      </c>
      <c r="F21" s="11">
        <v>27605408</v>
      </c>
      <c r="G21" s="11">
        <v>17929</v>
      </c>
      <c r="H21" s="11">
        <v>2033466</v>
      </c>
      <c r="I21" s="11">
        <v>3102388</v>
      </c>
      <c r="J21" s="11">
        <v>5153783</v>
      </c>
      <c r="K21" s="11">
        <v>1079435</v>
      </c>
      <c r="L21" s="11">
        <v>2851052</v>
      </c>
      <c r="M21" s="11">
        <v>858618</v>
      </c>
      <c r="N21" s="11">
        <v>4789105</v>
      </c>
      <c r="O21" s="11"/>
      <c r="P21" s="11">
        <v>389726</v>
      </c>
      <c r="Q21" s="11">
        <v>726830</v>
      </c>
      <c r="R21" s="11">
        <v>1116556</v>
      </c>
      <c r="S21" s="11">
        <v>2327395</v>
      </c>
      <c r="T21" s="11">
        <v>1000538</v>
      </c>
      <c r="U21" s="11">
        <v>6627784</v>
      </c>
      <c r="V21" s="11">
        <v>9955717</v>
      </c>
      <c r="W21" s="11">
        <v>21015161</v>
      </c>
      <c r="X21" s="11">
        <v>27605408</v>
      </c>
      <c r="Y21" s="11">
        <v>-6590247</v>
      </c>
      <c r="Z21" s="2">
        <v>-23.87</v>
      </c>
      <c r="AA21" s="15">
        <v>27605408</v>
      </c>
    </row>
    <row r="22" spans="1:27" ht="13.5">
      <c r="A22" s="46" t="s">
        <v>33</v>
      </c>
      <c r="B22" s="47"/>
      <c r="C22" s="9">
        <v>37946838</v>
      </c>
      <c r="D22" s="10"/>
      <c r="E22" s="11">
        <v>163200000</v>
      </c>
      <c r="F22" s="11">
        <v>167521593</v>
      </c>
      <c r="G22" s="11"/>
      <c r="H22" s="11">
        <v>991400</v>
      </c>
      <c r="I22" s="11">
        <v>96844</v>
      </c>
      <c r="J22" s="11">
        <v>1088244</v>
      </c>
      <c r="K22" s="11">
        <v>72450</v>
      </c>
      <c r="L22" s="11">
        <v>3799010</v>
      </c>
      <c r="M22" s="11">
        <v>1026843</v>
      </c>
      <c r="N22" s="11">
        <v>4898303</v>
      </c>
      <c r="O22" s="11">
        <v>-283118</v>
      </c>
      <c r="P22" s="11">
        <v>1250938</v>
      </c>
      <c r="Q22" s="11">
        <v>2521577</v>
      </c>
      <c r="R22" s="11">
        <v>3489397</v>
      </c>
      <c r="S22" s="11">
        <v>7707019</v>
      </c>
      <c r="T22" s="11">
        <v>353488</v>
      </c>
      <c r="U22" s="11">
        <v>4333985</v>
      </c>
      <c r="V22" s="11">
        <v>12394492</v>
      </c>
      <c r="W22" s="11">
        <v>21870436</v>
      </c>
      <c r="X22" s="11">
        <v>167521593</v>
      </c>
      <c r="Y22" s="11">
        <v>-145651157</v>
      </c>
      <c r="Z22" s="2">
        <v>-86.94</v>
      </c>
      <c r="AA22" s="15">
        <v>167521593</v>
      </c>
    </row>
    <row r="23" spans="1:27" ht="13.5">
      <c r="A23" s="46" t="s">
        <v>34</v>
      </c>
      <c r="B23" s="47"/>
      <c r="C23" s="9">
        <v>27963887</v>
      </c>
      <c r="D23" s="10"/>
      <c r="E23" s="11">
        <v>51800000</v>
      </c>
      <c r="F23" s="11">
        <v>51853673</v>
      </c>
      <c r="G23" s="11">
        <v>111639</v>
      </c>
      <c r="H23" s="11">
        <v>4345186</v>
      </c>
      <c r="I23" s="11">
        <v>4470077</v>
      </c>
      <c r="J23" s="11">
        <v>8926902</v>
      </c>
      <c r="K23" s="11">
        <v>2319547</v>
      </c>
      <c r="L23" s="11">
        <v>1245299</v>
      </c>
      <c r="M23" s="11">
        <v>2184628</v>
      </c>
      <c r="N23" s="11">
        <v>5749474</v>
      </c>
      <c r="O23" s="11"/>
      <c r="P23" s="11">
        <v>4132482</v>
      </c>
      <c r="Q23" s="11">
        <v>49799</v>
      </c>
      <c r="R23" s="11">
        <v>4182281</v>
      </c>
      <c r="S23" s="11">
        <v>644461</v>
      </c>
      <c r="T23" s="11">
        <v>952581</v>
      </c>
      <c r="U23" s="11">
        <v>-76305</v>
      </c>
      <c r="V23" s="11">
        <v>1520737</v>
      </c>
      <c r="W23" s="11">
        <v>20379394</v>
      </c>
      <c r="X23" s="11">
        <v>51853673</v>
      </c>
      <c r="Y23" s="11">
        <v>-31474279</v>
      </c>
      <c r="Z23" s="2">
        <v>-60.7</v>
      </c>
      <c r="AA23" s="15">
        <v>51853673</v>
      </c>
    </row>
    <row r="24" spans="1:27" ht="13.5">
      <c r="A24" s="46" t="s">
        <v>35</v>
      </c>
      <c r="B24" s="47"/>
      <c r="C24" s="9">
        <v>14158355</v>
      </c>
      <c r="D24" s="10"/>
      <c r="E24" s="11">
        <v>38605728</v>
      </c>
      <c r="F24" s="11">
        <v>39996396</v>
      </c>
      <c r="G24" s="11">
        <v>957669</v>
      </c>
      <c r="H24" s="11">
        <v>1631200</v>
      </c>
      <c r="I24" s="11">
        <v>955673</v>
      </c>
      <c r="J24" s="11">
        <v>3544542</v>
      </c>
      <c r="K24" s="11">
        <v>860765</v>
      </c>
      <c r="L24" s="11">
        <v>146342</v>
      </c>
      <c r="M24" s="11">
        <v>1304100</v>
      </c>
      <c r="N24" s="11">
        <v>2311207</v>
      </c>
      <c r="O24" s="11">
        <v>699353</v>
      </c>
      <c r="P24" s="11">
        <v>1017883</v>
      </c>
      <c r="Q24" s="11">
        <v>5303373</v>
      </c>
      <c r="R24" s="11">
        <v>7020609</v>
      </c>
      <c r="S24" s="11"/>
      <c r="T24" s="11">
        <v>1087019</v>
      </c>
      <c r="U24" s="11">
        <v>13207879</v>
      </c>
      <c r="V24" s="11">
        <v>14294898</v>
      </c>
      <c r="W24" s="11">
        <v>27171256</v>
      </c>
      <c r="X24" s="11">
        <v>39996396</v>
      </c>
      <c r="Y24" s="11">
        <v>-12825140</v>
      </c>
      <c r="Z24" s="2">
        <v>-32.07</v>
      </c>
      <c r="AA24" s="15">
        <v>39996396</v>
      </c>
    </row>
    <row r="25" spans="1:27" ht="13.5">
      <c r="A25" s="46" t="s">
        <v>36</v>
      </c>
      <c r="B25" s="47"/>
      <c r="C25" s="9">
        <v>249860</v>
      </c>
      <c r="D25" s="10"/>
      <c r="E25" s="11">
        <v>1365000</v>
      </c>
      <c r="F25" s="11">
        <v>11551030</v>
      </c>
      <c r="G25" s="11"/>
      <c r="H25" s="11"/>
      <c r="I25" s="11">
        <v>26400</v>
      </c>
      <c r="J25" s="11">
        <v>26400</v>
      </c>
      <c r="K25" s="11">
        <v>277650</v>
      </c>
      <c r="L25" s="11"/>
      <c r="M25" s="11">
        <v>876351</v>
      </c>
      <c r="N25" s="11">
        <v>1154001</v>
      </c>
      <c r="O25" s="11">
        <v>482266</v>
      </c>
      <c r="P25" s="11"/>
      <c r="Q25" s="11">
        <v>1565452</v>
      </c>
      <c r="R25" s="11">
        <v>2047718</v>
      </c>
      <c r="S25" s="11">
        <v>1565178</v>
      </c>
      <c r="T25" s="11">
        <v>1611684</v>
      </c>
      <c r="U25" s="11">
        <v>1787478</v>
      </c>
      <c r="V25" s="11">
        <v>4964340</v>
      </c>
      <c r="W25" s="11">
        <v>8192459</v>
      </c>
      <c r="X25" s="11">
        <v>11551030</v>
      </c>
      <c r="Y25" s="11">
        <v>-3358571</v>
      </c>
      <c r="Z25" s="2">
        <v>-29.08</v>
      </c>
      <c r="AA25" s="15">
        <v>11551030</v>
      </c>
    </row>
    <row r="26" spans="1:27" ht="13.5">
      <c r="A26" s="48" t="s">
        <v>37</v>
      </c>
      <c r="B26" s="63"/>
      <c r="C26" s="49">
        <f aca="true" t="shared" si="3" ref="C26:Y26">SUM(C21:C25)</f>
        <v>93673255</v>
      </c>
      <c r="D26" s="50">
        <f t="shared" si="3"/>
        <v>0</v>
      </c>
      <c r="E26" s="51">
        <f t="shared" si="3"/>
        <v>288354178</v>
      </c>
      <c r="F26" s="51">
        <f t="shared" si="3"/>
        <v>298528100</v>
      </c>
      <c r="G26" s="51">
        <f t="shared" si="3"/>
        <v>1087237</v>
      </c>
      <c r="H26" s="51">
        <f t="shared" si="3"/>
        <v>9001252</v>
      </c>
      <c r="I26" s="51">
        <f t="shared" si="3"/>
        <v>8651382</v>
      </c>
      <c r="J26" s="51">
        <f t="shared" si="3"/>
        <v>18739871</v>
      </c>
      <c r="K26" s="51">
        <f t="shared" si="3"/>
        <v>4609847</v>
      </c>
      <c r="L26" s="51">
        <f t="shared" si="3"/>
        <v>8041703</v>
      </c>
      <c r="M26" s="51">
        <f t="shared" si="3"/>
        <v>6250540</v>
      </c>
      <c r="N26" s="51">
        <f t="shared" si="3"/>
        <v>18902090</v>
      </c>
      <c r="O26" s="51">
        <f t="shared" si="3"/>
        <v>898501</v>
      </c>
      <c r="P26" s="51">
        <f t="shared" si="3"/>
        <v>6791029</v>
      </c>
      <c r="Q26" s="51">
        <f t="shared" si="3"/>
        <v>10167031</v>
      </c>
      <c r="R26" s="51">
        <f t="shared" si="3"/>
        <v>17856561</v>
      </c>
      <c r="S26" s="51">
        <f t="shared" si="3"/>
        <v>12244053</v>
      </c>
      <c r="T26" s="51">
        <f t="shared" si="3"/>
        <v>5005310</v>
      </c>
      <c r="U26" s="51">
        <f t="shared" si="3"/>
        <v>25880821</v>
      </c>
      <c r="V26" s="51">
        <f t="shared" si="3"/>
        <v>43130184</v>
      </c>
      <c r="W26" s="51">
        <f t="shared" si="3"/>
        <v>98628706</v>
      </c>
      <c r="X26" s="51">
        <f t="shared" si="3"/>
        <v>298528100</v>
      </c>
      <c r="Y26" s="51">
        <f t="shared" si="3"/>
        <v>-199899394</v>
      </c>
      <c r="Z26" s="52">
        <f>+IF(X26&lt;&gt;0,+(Y26/X26)*100,0)</f>
        <v>-66.96166759511081</v>
      </c>
      <c r="AA26" s="53">
        <f>SUM(AA21:AA25)</f>
        <v>298528100</v>
      </c>
    </row>
    <row r="27" spans="1:27" ht="13.5">
      <c r="A27" s="54" t="s">
        <v>38</v>
      </c>
      <c r="B27" s="64"/>
      <c r="C27" s="9">
        <v>5898547</v>
      </c>
      <c r="D27" s="10"/>
      <c r="E27" s="11">
        <v>12513000</v>
      </c>
      <c r="F27" s="11">
        <v>13749282</v>
      </c>
      <c r="G27" s="11"/>
      <c r="H27" s="11">
        <v>269524</v>
      </c>
      <c r="I27" s="11"/>
      <c r="J27" s="11">
        <v>269524</v>
      </c>
      <c r="K27" s="11">
        <v>178048</v>
      </c>
      <c r="L27" s="11">
        <v>1339351</v>
      </c>
      <c r="M27" s="11">
        <v>209909</v>
      </c>
      <c r="N27" s="11">
        <v>1727308</v>
      </c>
      <c r="O27" s="11">
        <v>829676</v>
      </c>
      <c r="P27" s="11">
        <v>1027904</v>
      </c>
      <c r="Q27" s="11">
        <v>3958971</v>
      </c>
      <c r="R27" s="11">
        <v>5816551</v>
      </c>
      <c r="S27" s="11">
        <v>3217797</v>
      </c>
      <c r="T27" s="11">
        <v>153048</v>
      </c>
      <c r="U27" s="11">
        <v>1699852</v>
      </c>
      <c r="V27" s="11">
        <v>5070697</v>
      </c>
      <c r="W27" s="11">
        <v>12884080</v>
      </c>
      <c r="X27" s="11">
        <v>13749282</v>
      </c>
      <c r="Y27" s="11">
        <v>-865202</v>
      </c>
      <c r="Z27" s="2">
        <v>-6.29</v>
      </c>
      <c r="AA27" s="15">
        <v>13749282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9297685</v>
      </c>
      <c r="D30" s="10"/>
      <c r="E30" s="11">
        <v>77348588</v>
      </c>
      <c r="F30" s="11">
        <v>39103748</v>
      </c>
      <c r="G30" s="11">
        <v>45000</v>
      </c>
      <c r="H30" s="11">
        <v>397350</v>
      </c>
      <c r="I30" s="11">
        <v>266567</v>
      </c>
      <c r="J30" s="11">
        <v>708917</v>
      </c>
      <c r="K30" s="11">
        <v>1353668</v>
      </c>
      <c r="L30" s="11">
        <v>1153633</v>
      </c>
      <c r="M30" s="11">
        <v>170318</v>
      </c>
      <c r="N30" s="11">
        <v>2677619</v>
      </c>
      <c r="O30" s="11">
        <v>186688</v>
      </c>
      <c r="P30" s="11">
        <v>374695</v>
      </c>
      <c r="Q30" s="11">
        <v>1092410</v>
      </c>
      <c r="R30" s="11">
        <v>1653793</v>
      </c>
      <c r="S30" s="11">
        <v>911244</v>
      </c>
      <c r="T30" s="11">
        <v>692038</v>
      </c>
      <c r="U30" s="11">
        <v>2394643</v>
      </c>
      <c r="V30" s="11">
        <v>3997925</v>
      </c>
      <c r="W30" s="11">
        <v>9038254</v>
      </c>
      <c r="X30" s="11">
        <v>39103748</v>
      </c>
      <c r="Y30" s="11">
        <v>-30065494</v>
      </c>
      <c r="Z30" s="2">
        <v>-76.89</v>
      </c>
      <c r="AA30" s="15">
        <v>39103748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517604357</v>
      </c>
      <c r="D36" s="10">
        <f t="shared" si="4"/>
        <v>0</v>
      </c>
      <c r="E36" s="11">
        <f t="shared" si="4"/>
        <v>1109639628</v>
      </c>
      <c r="F36" s="11">
        <f t="shared" si="4"/>
        <v>1188485466</v>
      </c>
      <c r="G36" s="11">
        <f t="shared" si="4"/>
        <v>58305279</v>
      </c>
      <c r="H36" s="11">
        <f t="shared" si="4"/>
        <v>50048497</v>
      </c>
      <c r="I36" s="11">
        <f t="shared" si="4"/>
        <v>82172353</v>
      </c>
      <c r="J36" s="11">
        <f t="shared" si="4"/>
        <v>190526129</v>
      </c>
      <c r="K36" s="11">
        <f t="shared" si="4"/>
        <v>36252754</v>
      </c>
      <c r="L36" s="11">
        <f t="shared" si="4"/>
        <v>37594764</v>
      </c>
      <c r="M36" s="11">
        <f t="shared" si="4"/>
        <v>52372477</v>
      </c>
      <c r="N36" s="11">
        <f t="shared" si="4"/>
        <v>126219995</v>
      </c>
      <c r="O36" s="11">
        <f t="shared" si="4"/>
        <v>35943308</v>
      </c>
      <c r="P36" s="11">
        <f t="shared" si="4"/>
        <v>79287372</v>
      </c>
      <c r="Q36" s="11">
        <f t="shared" si="4"/>
        <v>76830257</v>
      </c>
      <c r="R36" s="11">
        <f t="shared" si="4"/>
        <v>192060937</v>
      </c>
      <c r="S36" s="11">
        <f t="shared" si="4"/>
        <v>92252924</v>
      </c>
      <c r="T36" s="11">
        <f t="shared" si="4"/>
        <v>79175953</v>
      </c>
      <c r="U36" s="11">
        <f t="shared" si="4"/>
        <v>203656962</v>
      </c>
      <c r="V36" s="11">
        <f t="shared" si="4"/>
        <v>375085839</v>
      </c>
      <c r="W36" s="11">
        <f t="shared" si="4"/>
        <v>883892900</v>
      </c>
      <c r="X36" s="11">
        <f t="shared" si="4"/>
        <v>1188485466</v>
      </c>
      <c r="Y36" s="11">
        <f t="shared" si="4"/>
        <v>-304592566</v>
      </c>
      <c r="Z36" s="2">
        <f aca="true" t="shared" si="5" ref="Z36:Z49">+IF(X36&lt;&gt;0,+(Y36/X36)*100,0)</f>
        <v>-25.628631961747523</v>
      </c>
      <c r="AA36" s="15">
        <f>AA6+AA21</f>
        <v>1188485466</v>
      </c>
    </row>
    <row r="37" spans="1:27" ht="13.5">
      <c r="A37" s="46" t="s">
        <v>33</v>
      </c>
      <c r="B37" s="47"/>
      <c r="C37" s="9">
        <f t="shared" si="4"/>
        <v>133529342</v>
      </c>
      <c r="D37" s="10">
        <f t="shared" si="4"/>
        <v>0</v>
      </c>
      <c r="E37" s="11">
        <f t="shared" si="4"/>
        <v>331146470</v>
      </c>
      <c r="F37" s="11">
        <f t="shared" si="4"/>
        <v>356062503</v>
      </c>
      <c r="G37" s="11">
        <f t="shared" si="4"/>
        <v>5415341</v>
      </c>
      <c r="H37" s="11">
        <f t="shared" si="4"/>
        <v>6987287</v>
      </c>
      <c r="I37" s="11">
        <f t="shared" si="4"/>
        <v>23640627</v>
      </c>
      <c r="J37" s="11">
        <f t="shared" si="4"/>
        <v>36043255</v>
      </c>
      <c r="K37" s="11">
        <f t="shared" si="4"/>
        <v>14745470</v>
      </c>
      <c r="L37" s="11">
        <f t="shared" si="4"/>
        <v>27282711</v>
      </c>
      <c r="M37" s="11">
        <f t="shared" si="4"/>
        <v>17066305</v>
      </c>
      <c r="N37" s="11">
        <f t="shared" si="4"/>
        <v>59094486</v>
      </c>
      <c r="O37" s="11">
        <f t="shared" si="4"/>
        <v>15022630</v>
      </c>
      <c r="P37" s="11">
        <f t="shared" si="4"/>
        <v>20384402</v>
      </c>
      <c r="Q37" s="11">
        <f t="shared" si="4"/>
        <v>18135363</v>
      </c>
      <c r="R37" s="11">
        <f t="shared" si="4"/>
        <v>53542395</v>
      </c>
      <c r="S37" s="11">
        <f t="shared" si="4"/>
        <v>20945963</v>
      </c>
      <c r="T37" s="11">
        <f t="shared" si="4"/>
        <v>11391494</v>
      </c>
      <c r="U37" s="11">
        <f t="shared" si="4"/>
        <v>31713736</v>
      </c>
      <c r="V37" s="11">
        <f t="shared" si="4"/>
        <v>64051193</v>
      </c>
      <c r="W37" s="11">
        <f t="shared" si="4"/>
        <v>212731329</v>
      </c>
      <c r="X37" s="11">
        <f t="shared" si="4"/>
        <v>356062503</v>
      </c>
      <c r="Y37" s="11">
        <f t="shared" si="4"/>
        <v>-143331174</v>
      </c>
      <c r="Z37" s="2">
        <f t="shared" si="5"/>
        <v>-40.2544982390353</v>
      </c>
      <c r="AA37" s="15">
        <f>AA7+AA22</f>
        <v>356062503</v>
      </c>
    </row>
    <row r="38" spans="1:27" ht="13.5">
      <c r="A38" s="46" t="s">
        <v>34</v>
      </c>
      <c r="B38" s="47"/>
      <c r="C38" s="9">
        <f t="shared" si="4"/>
        <v>517995429</v>
      </c>
      <c r="D38" s="10">
        <f t="shared" si="4"/>
        <v>0</v>
      </c>
      <c r="E38" s="11">
        <f t="shared" si="4"/>
        <v>511039873</v>
      </c>
      <c r="F38" s="11">
        <f t="shared" si="4"/>
        <v>829355852</v>
      </c>
      <c r="G38" s="11">
        <f t="shared" si="4"/>
        <v>14089018</v>
      </c>
      <c r="H38" s="11">
        <f t="shared" si="4"/>
        <v>37360442</v>
      </c>
      <c r="I38" s="11">
        <f t="shared" si="4"/>
        <v>43692993</v>
      </c>
      <c r="J38" s="11">
        <f t="shared" si="4"/>
        <v>95142453</v>
      </c>
      <c r="K38" s="11">
        <f t="shared" si="4"/>
        <v>27637454</v>
      </c>
      <c r="L38" s="11">
        <f t="shared" si="4"/>
        <v>66739372</v>
      </c>
      <c r="M38" s="11">
        <f t="shared" si="4"/>
        <v>37051952</v>
      </c>
      <c r="N38" s="11">
        <f t="shared" si="4"/>
        <v>131428778</v>
      </c>
      <c r="O38" s="11">
        <f t="shared" si="4"/>
        <v>25393684</v>
      </c>
      <c r="P38" s="11">
        <f t="shared" si="4"/>
        <v>16506527</v>
      </c>
      <c r="Q38" s="11">
        <f t="shared" si="4"/>
        <v>87705447</v>
      </c>
      <c r="R38" s="11">
        <f t="shared" si="4"/>
        <v>129605658</v>
      </c>
      <c r="S38" s="11">
        <f t="shared" si="4"/>
        <v>43921481</v>
      </c>
      <c r="T38" s="11">
        <f t="shared" si="4"/>
        <v>34278485</v>
      </c>
      <c r="U38" s="11">
        <f t="shared" si="4"/>
        <v>48163014</v>
      </c>
      <c r="V38" s="11">
        <f t="shared" si="4"/>
        <v>126362980</v>
      </c>
      <c r="W38" s="11">
        <f t="shared" si="4"/>
        <v>482539869</v>
      </c>
      <c r="X38" s="11">
        <f t="shared" si="4"/>
        <v>829355852</v>
      </c>
      <c r="Y38" s="11">
        <f t="shared" si="4"/>
        <v>-346815983</v>
      </c>
      <c r="Z38" s="2">
        <f t="shared" si="5"/>
        <v>-41.817512008102405</v>
      </c>
      <c r="AA38" s="15">
        <f>AA8+AA23</f>
        <v>829355852</v>
      </c>
    </row>
    <row r="39" spans="1:27" ht="13.5">
      <c r="A39" s="46" t="s">
        <v>35</v>
      </c>
      <c r="B39" s="47"/>
      <c r="C39" s="9">
        <f t="shared" si="4"/>
        <v>130727814</v>
      </c>
      <c r="D39" s="10">
        <f t="shared" si="4"/>
        <v>0</v>
      </c>
      <c r="E39" s="11">
        <f t="shared" si="4"/>
        <v>292959948</v>
      </c>
      <c r="F39" s="11">
        <f t="shared" si="4"/>
        <v>239378613</v>
      </c>
      <c r="G39" s="11">
        <f t="shared" si="4"/>
        <v>12148643</v>
      </c>
      <c r="H39" s="11">
        <f t="shared" si="4"/>
        <v>12495346</v>
      </c>
      <c r="I39" s="11">
        <f t="shared" si="4"/>
        <v>10140067</v>
      </c>
      <c r="J39" s="11">
        <f t="shared" si="4"/>
        <v>34784056</v>
      </c>
      <c r="K39" s="11">
        <f t="shared" si="4"/>
        <v>11438585</v>
      </c>
      <c r="L39" s="11">
        <f t="shared" si="4"/>
        <v>22465821</v>
      </c>
      <c r="M39" s="11">
        <f t="shared" si="4"/>
        <v>15800895</v>
      </c>
      <c r="N39" s="11">
        <f t="shared" si="4"/>
        <v>49705301</v>
      </c>
      <c r="O39" s="11">
        <f t="shared" si="4"/>
        <v>16396451</v>
      </c>
      <c r="P39" s="11">
        <f t="shared" si="4"/>
        <v>15247435</v>
      </c>
      <c r="Q39" s="11">
        <f t="shared" si="4"/>
        <v>25616461</v>
      </c>
      <c r="R39" s="11">
        <f t="shared" si="4"/>
        <v>57260347</v>
      </c>
      <c r="S39" s="11">
        <f t="shared" si="4"/>
        <v>7075253</v>
      </c>
      <c r="T39" s="11">
        <f t="shared" si="4"/>
        <v>16700681</v>
      </c>
      <c r="U39" s="11">
        <f t="shared" si="4"/>
        <v>37126197</v>
      </c>
      <c r="V39" s="11">
        <f t="shared" si="4"/>
        <v>60902131</v>
      </c>
      <c r="W39" s="11">
        <f t="shared" si="4"/>
        <v>202651835</v>
      </c>
      <c r="X39" s="11">
        <f t="shared" si="4"/>
        <v>239378613</v>
      </c>
      <c r="Y39" s="11">
        <f t="shared" si="4"/>
        <v>-36726778</v>
      </c>
      <c r="Z39" s="2">
        <f t="shared" si="5"/>
        <v>-15.342547748824998</v>
      </c>
      <c r="AA39" s="15">
        <f>AA9+AA24</f>
        <v>239378613</v>
      </c>
    </row>
    <row r="40" spans="1:27" ht="13.5">
      <c r="A40" s="46" t="s">
        <v>36</v>
      </c>
      <c r="B40" s="47"/>
      <c r="C40" s="9">
        <f t="shared" si="4"/>
        <v>1335779846</v>
      </c>
      <c r="D40" s="10">
        <f t="shared" si="4"/>
        <v>0</v>
      </c>
      <c r="E40" s="11">
        <f t="shared" si="4"/>
        <v>154388764</v>
      </c>
      <c r="F40" s="11">
        <f t="shared" si="4"/>
        <v>84425711</v>
      </c>
      <c r="G40" s="11">
        <f t="shared" si="4"/>
        <v>1788233</v>
      </c>
      <c r="H40" s="11">
        <f t="shared" si="4"/>
        <v>15557164</v>
      </c>
      <c r="I40" s="11">
        <f t="shared" si="4"/>
        <v>860359</v>
      </c>
      <c r="J40" s="11">
        <f t="shared" si="4"/>
        <v>18205756</v>
      </c>
      <c r="K40" s="11">
        <f t="shared" si="4"/>
        <v>72494395</v>
      </c>
      <c r="L40" s="11">
        <f t="shared" si="4"/>
        <v>43944221</v>
      </c>
      <c r="M40" s="11">
        <f t="shared" si="4"/>
        <v>105546013</v>
      </c>
      <c r="N40" s="11">
        <f t="shared" si="4"/>
        <v>221984629</v>
      </c>
      <c r="O40" s="11">
        <f t="shared" si="4"/>
        <v>1495765</v>
      </c>
      <c r="P40" s="11">
        <f t="shared" si="4"/>
        <v>3075797</v>
      </c>
      <c r="Q40" s="11">
        <f t="shared" si="4"/>
        <v>2212370</v>
      </c>
      <c r="R40" s="11">
        <f t="shared" si="4"/>
        <v>6783932</v>
      </c>
      <c r="S40" s="11">
        <f t="shared" si="4"/>
        <v>6080085</v>
      </c>
      <c r="T40" s="11">
        <f t="shared" si="4"/>
        <v>6550356</v>
      </c>
      <c r="U40" s="11">
        <f t="shared" si="4"/>
        <v>7110603</v>
      </c>
      <c r="V40" s="11">
        <f t="shared" si="4"/>
        <v>19741044</v>
      </c>
      <c r="W40" s="11">
        <f t="shared" si="4"/>
        <v>266715361</v>
      </c>
      <c r="X40" s="11">
        <f t="shared" si="4"/>
        <v>84425711</v>
      </c>
      <c r="Y40" s="11">
        <f t="shared" si="4"/>
        <v>182289650</v>
      </c>
      <c r="Z40" s="2">
        <f t="shared" si="5"/>
        <v>215.91722218365445</v>
      </c>
      <c r="AA40" s="15">
        <f>AA10+AA25</f>
        <v>84425711</v>
      </c>
    </row>
    <row r="41" spans="1:27" ht="13.5">
      <c r="A41" s="48" t="s">
        <v>37</v>
      </c>
      <c r="B41" s="47"/>
      <c r="C41" s="49">
        <f aca="true" t="shared" si="6" ref="C41:Y41">SUM(C36:C40)</f>
        <v>2635636788</v>
      </c>
      <c r="D41" s="50">
        <f t="shared" si="6"/>
        <v>0</v>
      </c>
      <c r="E41" s="51">
        <f t="shared" si="6"/>
        <v>2399174683</v>
      </c>
      <c r="F41" s="51">
        <f t="shared" si="6"/>
        <v>2697708145</v>
      </c>
      <c r="G41" s="51">
        <f t="shared" si="6"/>
        <v>91746514</v>
      </c>
      <c r="H41" s="51">
        <f t="shared" si="6"/>
        <v>122448736</v>
      </c>
      <c r="I41" s="51">
        <f t="shared" si="6"/>
        <v>160506399</v>
      </c>
      <c r="J41" s="51">
        <f t="shared" si="6"/>
        <v>374701649</v>
      </c>
      <c r="K41" s="51">
        <f t="shared" si="6"/>
        <v>162568658</v>
      </c>
      <c r="L41" s="51">
        <f t="shared" si="6"/>
        <v>198026889</v>
      </c>
      <c r="M41" s="51">
        <f t="shared" si="6"/>
        <v>227837642</v>
      </c>
      <c r="N41" s="51">
        <f t="shared" si="6"/>
        <v>588433189</v>
      </c>
      <c r="O41" s="51">
        <f t="shared" si="6"/>
        <v>94251838</v>
      </c>
      <c r="P41" s="51">
        <f t="shared" si="6"/>
        <v>134501533</v>
      </c>
      <c r="Q41" s="51">
        <f t="shared" si="6"/>
        <v>210499898</v>
      </c>
      <c r="R41" s="51">
        <f t="shared" si="6"/>
        <v>439253269</v>
      </c>
      <c r="S41" s="51">
        <f t="shared" si="6"/>
        <v>170275706</v>
      </c>
      <c r="T41" s="51">
        <f t="shared" si="6"/>
        <v>148096969</v>
      </c>
      <c r="U41" s="51">
        <f t="shared" si="6"/>
        <v>327770512</v>
      </c>
      <c r="V41" s="51">
        <f t="shared" si="6"/>
        <v>646143187</v>
      </c>
      <c r="W41" s="51">
        <f t="shared" si="6"/>
        <v>2048531294</v>
      </c>
      <c r="X41" s="51">
        <f t="shared" si="6"/>
        <v>2697708145</v>
      </c>
      <c r="Y41" s="51">
        <f t="shared" si="6"/>
        <v>-649176851</v>
      </c>
      <c r="Z41" s="52">
        <f t="shared" si="5"/>
        <v>-24.06401345539178</v>
      </c>
      <c r="AA41" s="53">
        <f>SUM(AA36:AA40)</f>
        <v>2697708145</v>
      </c>
    </row>
    <row r="42" spans="1:27" ht="13.5">
      <c r="A42" s="54" t="s">
        <v>38</v>
      </c>
      <c r="B42" s="35"/>
      <c r="C42" s="65">
        <f aca="true" t="shared" si="7" ref="C42:Y48">C12+C27</f>
        <v>144229738</v>
      </c>
      <c r="D42" s="66">
        <f t="shared" si="7"/>
        <v>0</v>
      </c>
      <c r="E42" s="67">
        <f t="shared" si="7"/>
        <v>179208303</v>
      </c>
      <c r="F42" s="67">
        <f t="shared" si="7"/>
        <v>216720890</v>
      </c>
      <c r="G42" s="67">
        <f t="shared" si="7"/>
        <v>16666837</v>
      </c>
      <c r="H42" s="67">
        <f t="shared" si="7"/>
        <v>9672970</v>
      </c>
      <c r="I42" s="67">
        <f t="shared" si="7"/>
        <v>17552971</v>
      </c>
      <c r="J42" s="67">
        <f t="shared" si="7"/>
        <v>43892778</v>
      </c>
      <c r="K42" s="67">
        <f t="shared" si="7"/>
        <v>18365195</v>
      </c>
      <c r="L42" s="67">
        <f t="shared" si="7"/>
        <v>13556416</v>
      </c>
      <c r="M42" s="67">
        <f t="shared" si="7"/>
        <v>17672510</v>
      </c>
      <c r="N42" s="67">
        <f t="shared" si="7"/>
        <v>49594121</v>
      </c>
      <c r="O42" s="67">
        <f t="shared" si="7"/>
        <v>4257421</v>
      </c>
      <c r="P42" s="67">
        <f t="shared" si="7"/>
        <v>17266632</v>
      </c>
      <c r="Q42" s="67">
        <f t="shared" si="7"/>
        <v>20322852</v>
      </c>
      <c r="R42" s="67">
        <f t="shared" si="7"/>
        <v>41846905</v>
      </c>
      <c r="S42" s="67">
        <f t="shared" si="7"/>
        <v>17349347</v>
      </c>
      <c r="T42" s="67">
        <f t="shared" si="7"/>
        <v>9230174</v>
      </c>
      <c r="U42" s="67">
        <f t="shared" si="7"/>
        <v>18289879</v>
      </c>
      <c r="V42" s="67">
        <f t="shared" si="7"/>
        <v>44869400</v>
      </c>
      <c r="W42" s="67">
        <f t="shared" si="7"/>
        <v>180203204</v>
      </c>
      <c r="X42" s="67">
        <f t="shared" si="7"/>
        <v>216720890</v>
      </c>
      <c r="Y42" s="67">
        <f t="shared" si="7"/>
        <v>-36517686</v>
      </c>
      <c r="Z42" s="69">
        <f t="shared" si="5"/>
        <v>-16.85009968351459</v>
      </c>
      <c r="AA42" s="68">
        <f aca="true" t="shared" si="8" ref="AA42:AA48">AA12+AA27</f>
        <v>216720890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4218000</v>
      </c>
      <c r="D44" s="66">
        <f t="shared" si="7"/>
        <v>0</v>
      </c>
      <c r="E44" s="67">
        <f t="shared" si="7"/>
        <v>1827000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309147914</v>
      </c>
      <c r="D45" s="66">
        <f t="shared" si="7"/>
        <v>0</v>
      </c>
      <c r="E45" s="67">
        <f t="shared" si="7"/>
        <v>533701472</v>
      </c>
      <c r="F45" s="67">
        <f t="shared" si="7"/>
        <v>361989857</v>
      </c>
      <c r="G45" s="67">
        <f t="shared" si="7"/>
        <v>54893701</v>
      </c>
      <c r="H45" s="67">
        <f t="shared" si="7"/>
        <v>3855061</v>
      </c>
      <c r="I45" s="67">
        <f t="shared" si="7"/>
        <v>11018219</v>
      </c>
      <c r="J45" s="67">
        <f t="shared" si="7"/>
        <v>69766981</v>
      </c>
      <c r="K45" s="67">
        <f t="shared" si="7"/>
        <v>8821667</v>
      </c>
      <c r="L45" s="67">
        <f t="shared" si="7"/>
        <v>72548088</v>
      </c>
      <c r="M45" s="67">
        <f t="shared" si="7"/>
        <v>16011117</v>
      </c>
      <c r="N45" s="67">
        <f t="shared" si="7"/>
        <v>97380872</v>
      </c>
      <c r="O45" s="67">
        <f t="shared" si="7"/>
        <v>4040280</v>
      </c>
      <c r="P45" s="67">
        <f t="shared" si="7"/>
        <v>12169017</v>
      </c>
      <c r="Q45" s="67">
        <f t="shared" si="7"/>
        <v>24071431</v>
      </c>
      <c r="R45" s="67">
        <f t="shared" si="7"/>
        <v>40280728</v>
      </c>
      <c r="S45" s="67">
        <f t="shared" si="7"/>
        <v>15724529</v>
      </c>
      <c r="T45" s="67">
        <f t="shared" si="7"/>
        <v>9117241</v>
      </c>
      <c r="U45" s="67">
        <f t="shared" si="7"/>
        <v>61783831</v>
      </c>
      <c r="V45" s="67">
        <f t="shared" si="7"/>
        <v>86625601</v>
      </c>
      <c r="W45" s="67">
        <f t="shared" si="7"/>
        <v>294054182</v>
      </c>
      <c r="X45" s="67">
        <f t="shared" si="7"/>
        <v>361989857</v>
      </c>
      <c r="Y45" s="67">
        <f t="shared" si="7"/>
        <v>-67935675</v>
      </c>
      <c r="Z45" s="69">
        <f t="shared" si="5"/>
        <v>-18.767286896660202</v>
      </c>
      <c r="AA45" s="68">
        <f t="shared" si="8"/>
        <v>361989857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2046563</v>
      </c>
      <c r="D48" s="66">
        <f t="shared" si="7"/>
        <v>0</v>
      </c>
      <c r="E48" s="67">
        <f t="shared" si="7"/>
        <v>505000</v>
      </c>
      <c r="F48" s="67">
        <f t="shared" si="7"/>
        <v>635000</v>
      </c>
      <c r="G48" s="67">
        <f t="shared" si="7"/>
        <v>83750</v>
      </c>
      <c r="H48" s="67">
        <f t="shared" si="7"/>
        <v>40509</v>
      </c>
      <c r="I48" s="67">
        <f t="shared" si="7"/>
        <v>86710</v>
      </c>
      <c r="J48" s="67">
        <f t="shared" si="7"/>
        <v>210969</v>
      </c>
      <c r="K48" s="67">
        <f t="shared" si="7"/>
        <v>10500</v>
      </c>
      <c r="L48" s="67">
        <f t="shared" si="7"/>
        <v>0</v>
      </c>
      <c r="M48" s="67">
        <f t="shared" si="7"/>
        <v>6834</v>
      </c>
      <c r="N48" s="67">
        <f t="shared" si="7"/>
        <v>17334</v>
      </c>
      <c r="O48" s="67">
        <f t="shared" si="7"/>
        <v>0</v>
      </c>
      <c r="P48" s="67">
        <f t="shared" si="7"/>
        <v>22630</v>
      </c>
      <c r="Q48" s="67">
        <f t="shared" si="7"/>
        <v>83321</v>
      </c>
      <c r="R48" s="67">
        <f t="shared" si="7"/>
        <v>105951</v>
      </c>
      <c r="S48" s="67">
        <f t="shared" si="7"/>
        <v>1173</v>
      </c>
      <c r="T48" s="67">
        <f t="shared" si="7"/>
        <v>0</v>
      </c>
      <c r="U48" s="67">
        <f t="shared" si="7"/>
        <v>97077</v>
      </c>
      <c r="V48" s="67">
        <f t="shared" si="7"/>
        <v>98250</v>
      </c>
      <c r="W48" s="67">
        <f t="shared" si="7"/>
        <v>432504</v>
      </c>
      <c r="X48" s="67">
        <f t="shared" si="7"/>
        <v>635000</v>
      </c>
      <c r="Y48" s="67">
        <f t="shared" si="7"/>
        <v>-202496</v>
      </c>
      <c r="Z48" s="69">
        <f t="shared" si="5"/>
        <v>-31.889133858267716</v>
      </c>
      <c r="AA48" s="68">
        <f t="shared" si="8"/>
        <v>635000</v>
      </c>
    </row>
    <row r="49" spans="1:27" ht="13.5">
      <c r="A49" s="75" t="s">
        <v>49</v>
      </c>
      <c r="B49" s="76"/>
      <c r="C49" s="77">
        <f aca="true" t="shared" si="9" ref="C49:Y49">SUM(C41:C48)</f>
        <v>3095279003</v>
      </c>
      <c r="D49" s="78">
        <f t="shared" si="9"/>
        <v>0</v>
      </c>
      <c r="E49" s="79">
        <f t="shared" si="9"/>
        <v>3114416458</v>
      </c>
      <c r="F49" s="79">
        <f t="shared" si="9"/>
        <v>3277053892</v>
      </c>
      <c r="G49" s="79">
        <f t="shared" si="9"/>
        <v>163390802</v>
      </c>
      <c r="H49" s="79">
        <f t="shared" si="9"/>
        <v>136017276</v>
      </c>
      <c r="I49" s="79">
        <f t="shared" si="9"/>
        <v>189164299</v>
      </c>
      <c r="J49" s="79">
        <f t="shared" si="9"/>
        <v>488572377</v>
      </c>
      <c r="K49" s="79">
        <f t="shared" si="9"/>
        <v>189766020</v>
      </c>
      <c r="L49" s="79">
        <f t="shared" si="9"/>
        <v>284131393</v>
      </c>
      <c r="M49" s="79">
        <f t="shared" si="9"/>
        <v>261528103</v>
      </c>
      <c r="N49" s="79">
        <f t="shared" si="9"/>
        <v>735425516</v>
      </c>
      <c r="O49" s="79">
        <f t="shared" si="9"/>
        <v>102549539</v>
      </c>
      <c r="P49" s="79">
        <f t="shared" si="9"/>
        <v>163959812</v>
      </c>
      <c r="Q49" s="79">
        <f t="shared" si="9"/>
        <v>254977502</v>
      </c>
      <c r="R49" s="79">
        <f t="shared" si="9"/>
        <v>521486853</v>
      </c>
      <c r="S49" s="79">
        <f t="shared" si="9"/>
        <v>203350755</v>
      </c>
      <c r="T49" s="79">
        <f t="shared" si="9"/>
        <v>166444384</v>
      </c>
      <c r="U49" s="79">
        <f t="shared" si="9"/>
        <v>407941299</v>
      </c>
      <c r="V49" s="79">
        <f t="shared" si="9"/>
        <v>777736438</v>
      </c>
      <c r="W49" s="79">
        <f t="shared" si="9"/>
        <v>2523221184</v>
      </c>
      <c r="X49" s="79">
        <f t="shared" si="9"/>
        <v>3277053892</v>
      </c>
      <c r="Y49" s="79">
        <f t="shared" si="9"/>
        <v>-753832708</v>
      </c>
      <c r="Z49" s="80">
        <f t="shared" si="5"/>
        <v>-23.003366219892488</v>
      </c>
      <c r="AA49" s="81">
        <f>SUM(AA41:AA48)</f>
        <v>3277053892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56818217</v>
      </c>
      <c r="D51" s="66">
        <f t="shared" si="10"/>
        <v>0</v>
      </c>
      <c r="E51" s="67">
        <f t="shared" si="10"/>
        <v>295408230</v>
      </c>
      <c r="F51" s="67">
        <f t="shared" si="10"/>
        <v>257589215</v>
      </c>
      <c r="G51" s="67">
        <f t="shared" si="10"/>
        <v>1221623</v>
      </c>
      <c r="H51" s="67">
        <f t="shared" si="10"/>
        <v>2993203</v>
      </c>
      <c r="I51" s="67">
        <f t="shared" si="10"/>
        <v>5581272</v>
      </c>
      <c r="J51" s="67">
        <f t="shared" si="10"/>
        <v>9796098</v>
      </c>
      <c r="K51" s="67">
        <f t="shared" si="10"/>
        <v>5843925</v>
      </c>
      <c r="L51" s="67">
        <f t="shared" si="10"/>
        <v>5046717</v>
      </c>
      <c r="M51" s="67">
        <f t="shared" si="10"/>
        <v>6948232</v>
      </c>
      <c r="N51" s="67">
        <f t="shared" si="10"/>
        <v>17838874</v>
      </c>
      <c r="O51" s="67">
        <f t="shared" si="10"/>
        <v>3668569</v>
      </c>
      <c r="P51" s="67">
        <f t="shared" si="10"/>
        <v>8925643</v>
      </c>
      <c r="Q51" s="67">
        <f t="shared" si="10"/>
        <v>2253764</v>
      </c>
      <c r="R51" s="67">
        <f t="shared" si="10"/>
        <v>14847976</v>
      </c>
      <c r="S51" s="67">
        <f t="shared" si="10"/>
        <v>4113379</v>
      </c>
      <c r="T51" s="67">
        <f t="shared" si="10"/>
        <v>2956152</v>
      </c>
      <c r="U51" s="67">
        <f t="shared" si="10"/>
        <v>8135979</v>
      </c>
      <c r="V51" s="67">
        <f t="shared" si="10"/>
        <v>15205510</v>
      </c>
      <c r="W51" s="67">
        <f t="shared" si="10"/>
        <v>57688458</v>
      </c>
      <c r="X51" s="67">
        <f t="shared" si="10"/>
        <v>257589215</v>
      </c>
      <c r="Y51" s="67">
        <f t="shared" si="10"/>
        <v>-199900757</v>
      </c>
      <c r="Z51" s="69">
        <f>+IF(X51&lt;&gt;0,+(Y51/X51)*100,0)</f>
        <v>-77.6044746283341</v>
      </c>
      <c r="AA51" s="68">
        <f>SUM(AA57:AA61)</f>
        <v>257589215</v>
      </c>
    </row>
    <row r="52" spans="1:27" ht="13.5">
      <c r="A52" s="84" t="s">
        <v>32</v>
      </c>
      <c r="B52" s="47"/>
      <c r="C52" s="9">
        <v>8250977</v>
      </c>
      <c r="D52" s="10"/>
      <c r="E52" s="11">
        <v>60325794</v>
      </c>
      <c r="F52" s="11">
        <v>38837372</v>
      </c>
      <c r="G52" s="11">
        <v>210284</v>
      </c>
      <c r="H52" s="11">
        <v>2652</v>
      </c>
      <c r="I52" s="11">
        <v>782761</v>
      </c>
      <c r="J52" s="11">
        <v>995697</v>
      </c>
      <c r="K52" s="11">
        <v>404428</v>
      </c>
      <c r="L52" s="11">
        <v>28327</v>
      </c>
      <c r="M52" s="11">
        <v>623659</v>
      </c>
      <c r="N52" s="11">
        <v>1056414</v>
      </c>
      <c r="O52" s="11">
        <v>838233</v>
      </c>
      <c r="P52" s="11">
        <v>375564</v>
      </c>
      <c r="Q52" s="11">
        <v>880016</v>
      </c>
      <c r="R52" s="11">
        <v>2093813</v>
      </c>
      <c r="S52" s="11">
        <v>880614</v>
      </c>
      <c r="T52" s="11">
        <v>710825</v>
      </c>
      <c r="U52" s="11">
        <v>866330</v>
      </c>
      <c r="V52" s="11">
        <v>2457769</v>
      </c>
      <c r="W52" s="11">
        <v>6603693</v>
      </c>
      <c r="X52" s="11">
        <v>38837372</v>
      </c>
      <c r="Y52" s="11">
        <v>-32233679</v>
      </c>
      <c r="Z52" s="2">
        <v>-83</v>
      </c>
      <c r="AA52" s="15">
        <v>38837372</v>
      </c>
    </row>
    <row r="53" spans="1:27" ht="13.5">
      <c r="A53" s="84" t="s">
        <v>33</v>
      </c>
      <c r="B53" s="47"/>
      <c r="C53" s="9">
        <v>2508914</v>
      </c>
      <c r="D53" s="10"/>
      <c r="E53" s="11">
        <v>51459719</v>
      </c>
      <c r="F53" s="11">
        <v>34415874</v>
      </c>
      <c r="G53" s="11">
        <v>242933</v>
      </c>
      <c r="H53" s="11">
        <v>397184</v>
      </c>
      <c r="I53" s="11">
        <v>1110383</v>
      </c>
      <c r="J53" s="11">
        <v>1750500</v>
      </c>
      <c r="K53" s="11">
        <v>614507</v>
      </c>
      <c r="L53" s="11">
        <v>489875</v>
      </c>
      <c r="M53" s="11">
        <v>274382</v>
      </c>
      <c r="N53" s="11">
        <v>1378764</v>
      </c>
      <c r="O53" s="11">
        <v>137102</v>
      </c>
      <c r="P53" s="11">
        <v>2060397</v>
      </c>
      <c r="Q53" s="11">
        <v>387247</v>
      </c>
      <c r="R53" s="11">
        <v>2584746</v>
      </c>
      <c r="S53" s="11">
        <v>224034</v>
      </c>
      <c r="T53" s="11">
        <v>7705</v>
      </c>
      <c r="U53" s="11">
        <v>118714</v>
      </c>
      <c r="V53" s="11">
        <v>350453</v>
      </c>
      <c r="W53" s="11">
        <v>6064463</v>
      </c>
      <c r="X53" s="11">
        <v>34415874</v>
      </c>
      <c r="Y53" s="11">
        <v>-28351411</v>
      </c>
      <c r="Z53" s="2">
        <v>-82.38</v>
      </c>
      <c r="AA53" s="15">
        <v>34415874</v>
      </c>
    </row>
    <row r="54" spans="1:27" ht="13.5">
      <c r="A54" s="84" t="s">
        <v>34</v>
      </c>
      <c r="B54" s="47"/>
      <c r="C54" s="9">
        <v>2981370</v>
      </c>
      <c r="D54" s="10"/>
      <c r="E54" s="11">
        <v>82529107</v>
      </c>
      <c r="F54" s="11">
        <v>62104258</v>
      </c>
      <c r="G54" s="11">
        <v>126238</v>
      </c>
      <c r="H54" s="11">
        <v>649059</v>
      </c>
      <c r="I54" s="11">
        <v>1512732</v>
      </c>
      <c r="J54" s="11">
        <v>2288029</v>
      </c>
      <c r="K54" s="11">
        <v>2181716</v>
      </c>
      <c r="L54" s="11">
        <v>2049831</v>
      </c>
      <c r="M54" s="11">
        <v>2288051</v>
      </c>
      <c r="N54" s="11">
        <v>6519598</v>
      </c>
      <c r="O54" s="11">
        <v>1425534</v>
      </c>
      <c r="P54" s="11">
        <v>5642766</v>
      </c>
      <c r="Q54" s="11">
        <v>-1883991</v>
      </c>
      <c r="R54" s="11">
        <v>5184309</v>
      </c>
      <c r="S54" s="11">
        <v>25327</v>
      </c>
      <c r="T54" s="11">
        <v>626089</v>
      </c>
      <c r="U54" s="11">
        <v>3501846</v>
      </c>
      <c r="V54" s="11">
        <v>4153262</v>
      </c>
      <c r="W54" s="11">
        <v>18145198</v>
      </c>
      <c r="X54" s="11">
        <v>62104258</v>
      </c>
      <c r="Y54" s="11">
        <v>-43959060</v>
      </c>
      <c r="Z54" s="2">
        <v>-70.78</v>
      </c>
      <c r="AA54" s="15">
        <v>62104258</v>
      </c>
    </row>
    <row r="55" spans="1:27" ht="13.5">
      <c r="A55" s="84" t="s">
        <v>35</v>
      </c>
      <c r="B55" s="47"/>
      <c r="C55" s="9">
        <v>156493</v>
      </c>
      <c r="D55" s="10"/>
      <c r="E55" s="11">
        <v>28107000</v>
      </c>
      <c r="F55" s="11">
        <v>28811236</v>
      </c>
      <c r="G55" s="11">
        <v>154080</v>
      </c>
      <c r="H55" s="11">
        <v>117398</v>
      </c>
      <c r="I55" s="11">
        <v>182339</v>
      </c>
      <c r="J55" s="11">
        <v>453817</v>
      </c>
      <c r="K55" s="11">
        <v>60322</v>
      </c>
      <c r="L55" s="11">
        <v>189014</v>
      </c>
      <c r="M55" s="11">
        <v>2038543</v>
      </c>
      <c r="N55" s="11">
        <v>2287879</v>
      </c>
      <c r="O55" s="11">
        <v>7500</v>
      </c>
      <c r="P55" s="11">
        <v>78</v>
      </c>
      <c r="Q55" s="11">
        <v>-58538</v>
      </c>
      <c r="R55" s="11">
        <v>-50960</v>
      </c>
      <c r="S55" s="11">
        <v>2279049</v>
      </c>
      <c r="T55" s="11">
        <v>133777</v>
      </c>
      <c r="U55" s="11">
        <v>291164</v>
      </c>
      <c r="V55" s="11">
        <v>2703990</v>
      </c>
      <c r="W55" s="11">
        <v>5394726</v>
      </c>
      <c r="X55" s="11">
        <v>28811236</v>
      </c>
      <c r="Y55" s="11">
        <v>-23416510</v>
      </c>
      <c r="Z55" s="2">
        <v>-81.28</v>
      </c>
      <c r="AA55" s="15">
        <v>28811236</v>
      </c>
    </row>
    <row r="56" spans="1:27" ht="13.5">
      <c r="A56" s="84" t="s">
        <v>36</v>
      </c>
      <c r="B56" s="47"/>
      <c r="C56" s="9">
        <v>2998</v>
      </c>
      <c r="D56" s="10"/>
      <c r="E56" s="11">
        <v>8399700</v>
      </c>
      <c r="F56" s="11">
        <v>4478200</v>
      </c>
      <c r="G56" s="11"/>
      <c r="H56" s="11"/>
      <c r="I56" s="11">
        <v>537974</v>
      </c>
      <c r="J56" s="11">
        <v>537974</v>
      </c>
      <c r="K56" s="11">
        <v>551250</v>
      </c>
      <c r="L56" s="11">
        <v>271064</v>
      </c>
      <c r="M56" s="11"/>
      <c r="N56" s="11">
        <v>822314</v>
      </c>
      <c r="O56" s="11">
        <v>270374</v>
      </c>
      <c r="P56" s="11">
        <v>110440</v>
      </c>
      <c r="Q56" s="11">
        <v>820653</v>
      </c>
      <c r="R56" s="11">
        <v>1201467</v>
      </c>
      <c r="S56" s="11">
        <v>18742</v>
      </c>
      <c r="T56" s="11"/>
      <c r="U56" s="11">
        <v>120448</v>
      </c>
      <c r="V56" s="11">
        <v>139190</v>
      </c>
      <c r="W56" s="11">
        <v>2700945</v>
      </c>
      <c r="X56" s="11">
        <v>4478200</v>
      </c>
      <c r="Y56" s="11">
        <v>-1777255</v>
      </c>
      <c r="Z56" s="2">
        <v>-39.69</v>
      </c>
      <c r="AA56" s="15">
        <v>4478200</v>
      </c>
    </row>
    <row r="57" spans="1:27" ht="13.5">
      <c r="A57" s="85" t="s">
        <v>37</v>
      </c>
      <c r="B57" s="47"/>
      <c r="C57" s="49">
        <f aca="true" t="shared" si="11" ref="C57:Y57">SUM(C52:C56)</f>
        <v>13900752</v>
      </c>
      <c r="D57" s="50">
        <f t="shared" si="11"/>
        <v>0</v>
      </c>
      <c r="E57" s="51">
        <f t="shared" si="11"/>
        <v>230821320</v>
      </c>
      <c r="F57" s="51">
        <f t="shared" si="11"/>
        <v>168646940</v>
      </c>
      <c r="G57" s="51">
        <f t="shared" si="11"/>
        <v>733535</v>
      </c>
      <c r="H57" s="51">
        <f t="shared" si="11"/>
        <v>1166293</v>
      </c>
      <c r="I57" s="51">
        <f t="shared" si="11"/>
        <v>4126189</v>
      </c>
      <c r="J57" s="51">
        <f t="shared" si="11"/>
        <v>6026017</v>
      </c>
      <c r="K57" s="51">
        <f t="shared" si="11"/>
        <v>3812223</v>
      </c>
      <c r="L57" s="51">
        <f t="shared" si="11"/>
        <v>3028111</v>
      </c>
      <c r="M57" s="51">
        <f t="shared" si="11"/>
        <v>5224635</v>
      </c>
      <c r="N57" s="51">
        <f t="shared" si="11"/>
        <v>12064969</v>
      </c>
      <c r="O57" s="51">
        <f t="shared" si="11"/>
        <v>2678743</v>
      </c>
      <c r="P57" s="51">
        <f t="shared" si="11"/>
        <v>8189245</v>
      </c>
      <c r="Q57" s="51">
        <f t="shared" si="11"/>
        <v>145387</v>
      </c>
      <c r="R57" s="51">
        <f t="shared" si="11"/>
        <v>11013375</v>
      </c>
      <c r="S57" s="51">
        <f t="shared" si="11"/>
        <v>3427766</v>
      </c>
      <c r="T57" s="51">
        <f t="shared" si="11"/>
        <v>1478396</v>
      </c>
      <c r="U57" s="51">
        <f t="shared" si="11"/>
        <v>4898502</v>
      </c>
      <c r="V57" s="51">
        <f t="shared" si="11"/>
        <v>9804664</v>
      </c>
      <c r="W57" s="51">
        <f t="shared" si="11"/>
        <v>38909025</v>
      </c>
      <c r="X57" s="51">
        <f t="shared" si="11"/>
        <v>168646940</v>
      </c>
      <c r="Y57" s="51">
        <f t="shared" si="11"/>
        <v>-129737915</v>
      </c>
      <c r="Z57" s="52">
        <f>+IF(X57&lt;&gt;0,+(Y57/X57)*100,0)</f>
        <v>-76.92870976490886</v>
      </c>
      <c r="AA57" s="53">
        <f>SUM(AA52:AA56)</f>
        <v>168646940</v>
      </c>
    </row>
    <row r="58" spans="1:27" ht="13.5">
      <c r="A58" s="86" t="s">
        <v>38</v>
      </c>
      <c r="B58" s="35"/>
      <c r="C58" s="9">
        <v>106306</v>
      </c>
      <c r="D58" s="10"/>
      <c r="E58" s="11">
        <v>16607570</v>
      </c>
      <c r="F58" s="11">
        <v>12971050</v>
      </c>
      <c r="G58" s="11">
        <v>2877</v>
      </c>
      <c r="H58" s="11">
        <v>38891</v>
      </c>
      <c r="I58" s="11">
        <v>25862</v>
      </c>
      <c r="J58" s="11">
        <v>67630</v>
      </c>
      <c r="K58" s="11">
        <v>100435</v>
      </c>
      <c r="L58" s="11">
        <v>12508</v>
      </c>
      <c r="M58" s="11">
        <v>172848</v>
      </c>
      <c r="N58" s="11">
        <v>285791</v>
      </c>
      <c r="O58" s="11">
        <v>252077</v>
      </c>
      <c r="P58" s="11">
        <v>8854</v>
      </c>
      <c r="Q58" s="11">
        <v>50597</v>
      </c>
      <c r="R58" s="11">
        <v>311528</v>
      </c>
      <c r="S58" s="11">
        <v>2959</v>
      </c>
      <c r="T58" s="11">
        <v>62278</v>
      </c>
      <c r="U58" s="11">
        <v>98070</v>
      </c>
      <c r="V58" s="11">
        <v>163307</v>
      </c>
      <c r="W58" s="11">
        <v>828256</v>
      </c>
      <c r="X58" s="11">
        <v>12971050</v>
      </c>
      <c r="Y58" s="11">
        <v>-12142794</v>
      </c>
      <c r="Z58" s="2">
        <v>-93.61</v>
      </c>
      <c r="AA58" s="15">
        <v>12971050</v>
      </c>
    </row>
    <row r="59" spans="1:27" ht="13.5">
      <c r="A59" s="86" t="s">
        <v>39</v>
      </c>
      <c r="B59" s="35"/>
      <c r="C59" s="12">
        <v>35</v>
      </c>
      <c r="D59" s="13"/>
      <c r="E59" s="14">
        <v>2000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42811124</v>
      </c>
      <c r="D61" s="10"/>
      <c r="E61" s="11">
        <v>47977340</v>
      </c>
      <c r="F61" s="11">
        <v>75971225</v>
      </c>
      <c r="G61" s="11">
        <v>485211</v>
      </c>
      <c r="H61" s="11">
        <v>1788019</v>
      </c>
      <c r="I61" s="11">
        <v>1429221</v>
      </c>
      <c r="J61" s="11">
        <v>3702451</v>
      </c>
      <c r="K61" s="11">
        <v>1931267</v>
      </c>
      <c r="L61" s="11">
        <v>2006098</v>
      </c>
      <c r="M61" s="11">
        <v>1550749</v>
      </c>
      <c r="N61" s="11">
        <v>5488114</v>
      </c>
      <c r="O61" s="11">
        <v>737749</v>
      </c>
      <c r="P61" s="11">
        <v>727544</v>
      </c>
      <c r="Q61" s="11">
        <v>2057780</v>
      </c>
      <c r="R61" s="11">
        <v>3523073</v>
      </c>
      <c r="S61" s="11">
        <v>682654</v>
      </c>
      <c r="T61" s="11">
        <v>1415478</v>
      </c>
      <c r="U61" s="11">
        <v>3139407</v>
      </c>
      <c r="V61" s="11">
        <v>5237539</v>
      </c>
      <c r="W61" s="11">
        <v>17951177</v>
      </c>
      <c r="X61" s="11">
        <v>75971225</v>
      </c>
      <c r="Y61" s="11">
        <v>-58020048</v>
      </c>
      <c r="Z61" s="2">
        <v>-76.37</v>
      </c>
      <c r="AA61" s="15">
        <v>75971225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>
        <v>33941650</v>
      </c>
      <c r="D65" s="10">
        <v>39470515</v>
      </c>
      <c r="E65" s="11">
        <v>35408515</v>
      </c>
      <c r="F65" s="11">
        <v>37030000</v>
      </c>
      <c r="G65" s="11">
        <v>30717494</v>
      </c>
      <c r="H65" s="11">
        <v>26778174</v>
      </c>
      <c r="I65" s="11">
        <v>27325683</v>
      </c>
      <c r="J65" s="11">
        <v>84821351</v>
      </c>
      <c r="K65" s="11">
        <v>28833758</v>
      </c>
      <c r="L65" s="11">
        <v>7408634</v>
      </c>
      <c r="M65" s="11">
        <v>31968040</v>
      </c>
      <c r="N65" s="11">
        <v>68210432</v>
      </c>
      <c r="O65" s="11">
        <v>30385546</v>
      </c>
      <c r="P65" s="11">
        <v>30277059</v>
      </c>
      <c r="Q65" s="11">
        <v>22276587</v>
      </c>
      <c r="R65" s="11">
        <v>82939192</v>
      </c>
      <c r="S65" s="11">
        <v>30335041</v>
      </c>
      <c r="T65" s="11">
        <v>29941684</v>
      </c>
      <c r="U65" s="11">
        <v>31943559</v>
      </c>
      <c r="V65" s="11">
        <v>92220284</v>
      </c>
      <c r="W65" s="11">
        <v>328191259</v>
      </c>
      <c r="X65" s="11">
        <v>37030000</v>
      </c>
      <c r="Y65" s="11">
        <v>291161259</v>
      </c>
      <c r="Z65" s="2">
        <v>786.28</v>
      </c>
      <c r="AA65" s="15"/>
    </row>
    <row r="66" spans="1:27" ht="13.5">
      <c r="A66" s="86" t="s">
        <v>54</v>
      </c>
      <c r="B66" s="93"/>
      <c r="C66" s="12">
        <v>264993180</v>
      </c>
      <c r="D66" s="13">
        <v>159645500</v>
      </c>
      <c r="E66" s="14">
        <v>318471149</v>
      </c>
      <c r="F66" s="14">
        <v>234218178</v>
      </c>
      <c r="G66" s="14">
        <v>10177770</v>
      </c>
      <c r="H66" s="14">
        <v>21376645</v>
      </c>
      <c r="I66" s="14">
        <v>31250819</v>
      </c>
      <c r="J66" s="14">
        <v>62805234</v>
      </c>
      <c r="K66" s="14">
        <v>31105731</v>
      </c>
      <c r="L66" s="14">
        <v>28873674</v>
      </c>
      <c r="M66" s="14">
        <v>35361581</v>
      </c>
      <c r="N66" s="14">
        <v>95340986</v>
      </c>
      <c r="O66" s="14">
        <v>21463953</v>
      </c>
      <c r="P66" s="14">
        <v>27041358</v>
      </c>
      <c r="Q66" s="14">
        <v>31664837</v>
      </c>
      <c r="R66" s="14">
        <v>80170148</v>
      </c>
      <c r="S66" s="14">
        <v>14910116</v>
      </c>
      <c r="T66" s="14">
        <v>18084468</v>
      </c>
      <c r="U66" s="14">
        <v>66354809</v>
      </c>
      <c r="V66" s="14">
        <v>99349393</v>
      </c>
      <c r="W66" s="14">
        <v>337665761</v>
      </c>
      <c r="X66" s="14">
        <v>234218178</v>
      </c>
      <c r="Y66" s="14">
        <v>103447583</v>
      </c>
      <c r="Z66" s="2">
        <v>44.17</v>
      </c>
      <c r="AA66" s="22"/>
    </row>
    <row r="67" spans="1:27" ht="13.5">
      <c r="A67" s="86" t="s">
        <v>55</v>
      </c>
      <c r="B67" s="93"/>
      <c r="C67" s="9">
        <v>3052198</v>
      </c>
      <c r="D67" s="10">
        <v>8659000</v>
      </c>
      <c r="E67" s="11">
        <v>7580000</v>
      </c>
      <c r="F67" s="11">
        <v>7959000</v>
      </c>
      <c r="G67" s="11">
        <v>4442833</v>
      </c>
      <c r="H67" s="11">
        <v>9550163</v>
      </c>
      <c r="I67" s="11">
        <v>12128412</v>
      </c>
      <c r="J67" s="11">
        <v>26121408</v>
      </c>
      <c r="K67" s="11">
        <v>12544527</v>
      </c>
      <c r="L67" s="11">
        <v>3361501</v>
      </c>
      <c r="M67" s="11">
        <v>8003268</v>
      </c>
      <c r="N67" s="11">
        <v>23909296</v>
      </c>
      <c r="O67" s="11">
        <v>8896903</v>
      </c>
      <c r="P67" s="11">
        <v>8121858</v>
      </c>
      <c r="Q67" s="11">
        <v>5645273</v>
      </c>
      <c r="R67" s="11">
        <v>22664034</v>
      </c>
      <c r="S67" s="11">
        <v>8595009</v>
      </c>
      <c r="T67" s="11">
        <v>14613456</v>
      </c>
      <c r="U67" s="11">
        <v>15167555</v>
      </c>
      <c r="V67" s="11">
        <v>38376020</v>
      </c>
      <c r="W67" s="11">
        <v>111070758</v>
      </c>
      <c r="X67" s="11">
        <v>7959000</v>
      </c>
      <c r="Y67" s="11">
        <v>103111758</v>
      </c>
      <c r="Z67" s="2">
        <v>1295.54</v>
      </c>
      <c r="AA67" s="15"/>
    </row>
    <row r="68" spans="1:27" ht="13.5">
      <c r="A68" s="86" t="s">
        <v>56</v>
      </c>
      <c r="B68" s="93"/>
      <c r="C68" s="9">
        <v>49006046</v>
      </c>
      <c r="D68" s="10">
        <v>7873000</v>
      </c>
      <c r="E68" s="11">
        <v>146388693</v>
      </c>
      <c r="F68" s="11">
        <v>122345184</v>
      </c>
      <c r="G68" s="11">
        <v>68598091</v>
      </c>
      <c r="H68" s="11">
        <v>95529534</v>
      </c>
      <c r="I68" s="11">
        <v>70699401</v>
      </c>
      <c r="J68" s="11">
        <v>234827026</v>
      </c>
      <c r="K68" s="11">
        <v>130414009</v>
      </c>
      <c r="L68" s="11">
        <v>6711121</v>
      </c>
      <c r="M68" s="11">
        <v>68677524</v>
      </c>
      <c r="N68" s="11">
        <v>205802654</v>
      </c>
      <c r="O68" s="11">
        <v>43446539</v>
      </c>
      <c r="P68" s="11">
        <v>75420102</v>
      </c>
      <c r="Q68" s="11">
        <v>69383770</v>
      </c>
      <c r="R68" s="11">
        <v>188250411</v>
      </c>
      <c r="S68" s="11">
        <v>61650571</v>
      </c>
      <c r="T68" s="11">
        <v>61175260</v>
      </c>
      <c r="U68" s="11">
        <v>70444906</v>
      </c>
      <c r="V68" s="11">
        <v>193270737</v>
      </c>
      <c r="W68" s="11">
        <v>822150828</v>
      </c>
      <c r="X68" s="11">
        <v>122345184</v>
      </c>
      <c r="Y68" s="11">
        <v>699805644</v>
      </c>
      <c r="Z68" s="2">
        <v>571.99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350993074</v>
      </c>
      <c r="D69" s="78">
        <f t="shared" si="12"/>
        <v>215648015</v>
      </c>
      <c r="E69" s="79">
        <f t="shared" si="12"/>
        <v>507848357</v>
      </c>
      <c r="F69" s="79">
        <f t="shared" si="12"/>
        <v>401552362</v>
      </c>
      <c r="G69" s="79">
        <f t="shared" si="12"/>
        <v>113936188</v>
      </c>
      <c r="H69" s="79">
        <f t="shared" si="12"/>
        <v>153234516</v>
      </c>
      <c r="I69" s="79">
        <f t="shared" si="12"/>
        <v>141404315</v>
      </c>
      <c r="J69" s="79">
        <f t="shared" si="12"/>
        <v>408575019</v>
      </c>
      <c r="K69" s="79">
        <f t="shared" si="12"/>
        <v>202898025</v>
      </c>
      <c r="L69" s="79">
        <f t="shared" si="12"/>
        <v>46354930</v>
      </c>
      <c r="M69" s="79">
        <f t="shared" si="12"/>
        <v>144010413</v>
      </c>
      <c r="N69" s="79">
        <f t="shared" si="12"/>
        <v>393263368</v>
      </c>
      <c r="O69" s="79">
        <f t="shared" si="12"/>
        <v>104192941</v>
      </c>
      <c r="P69" s="79">
        <f t="shared" si="12"/>
        <v>140860377</v>
      </c>
      <c r="Q69" s="79">
        <f t="shared" si="12"/>
        <v>128970467</v>
      </c>
      <c r="R69" s="79">
        <f t="shared" si="12"/>
        <v>374023785</v>
      </c>
      <c r="S69" s="79">
        <f t="shared" si="12"/>
        <v>115490737</v>
      </c>
      <c r="T69" s="79">
        <f t="shared" si="12"/>
        <v>123814868</v>
      </c>
      <c r="U69" s="79">
        <f t="shared" si="12"/>
        <v>183910829</v>
      </c>
      <c r="V69" s="79">
        <f t="shared" si="12"/>
        <v>423216434</v>
      </c>
      <c r="W69" s="79">
        <f t="shared" si="12"/>
        <v>1599078606</v>
      </c>
      <c r="X69" s="79">
        <f t="shared" si="12"/>
        <v>401552362</v>
      </c>
      <c r="Y69" s="79">
        <f t="shared" si="12"/>
        <v>1197526244</v>
      </c>
      <c r="Z69" s="80">
        <f>+IF(X69&lt;&gt;0,+(Y69/X69)*100,0)</f>
        <v>298.22418128373505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70094832</v>
      </c>
      <c r="D5" s="42">
        <f t="shared" si="0"/>
        <v>0</v>
      </c>
      <c r="E5" s="43">
        <f t="shared" si="0"/>
        <v>67938500</v>
      </c>
      <c r="F5" s="43">
        <f t="shared" si="0"/>
        <v>67939000</v>
      </c>
      <c r="G5" s="43">
        <f t="shared" si="0"/>
        <v>7798886</v>
      </c>
      <c r="H5" s="43">
        <f t="shared" si="0"/>
        <v>2960258</v>
      </c>
      <c r="I5" s="43">
        <f t="shared" si="0"/>
        <v>5189384</v>
      </c>
      <c r="J5" s="43">
        <f t="shared" si="0"/>
        <v>15948528</v>
      </c>
      <c r="K5" s="43">
        <f t="shared" si="0"/>
        <v>2128481</v>
      </c>
      <c r="L5" s="43">
        <f t="shared" si="0"/>
        <v>926510</v>
      </c>
      <c r="M5" s="43">
        <f t="shared" si="0"/>
        <v>4316745</v>
      </c>
      <c r="N5" s="43">
        <f t="shared" si="0"/>
        <v>7371736</v>
      </c>
      <c r="O5" s="43">
        <f t="shared" si="0"/>
        <v>778004</v>
      </c>
      <c r="P5" s="43">
        <f t="shared" si="0"/>
        <v>147095</v>
      </c>
      <c r="Q5" s="43">
        <f t="shared" si="0"/>
        <v>3040689</v>
      </c>
      <c r="R5" s="43">
        <f t="shared" si="0"/>
        <v>3965788</v>
      </c>
      <c r="S5" s="43">
        <f t="shared" si="0"/>
        <v>7098704</v>
      </c>
      <c r="T5" s="43">
        <f t="shared" si="0"/>
        <v>1425108</v>
      </c>
      <c r="U5" s="43">
        <f t="shared" si="0"/>
        <v>683597</v>
      </c>
      <c r="V5" s="43">
        <f t="shared" si="0"/>
        <v>9207409</v>
      </c>
      <c r="W5" s="43">
        <f t="shared" si="0"/>
        <v>36493461</v>
      </c>
      <c r="X5" s="43">
        <f t="shared" si="0"/>
        <v>67939000</v>
      </c>
      <c r="Y5" s="43">
        <f t="shared" si="0"/>
        <v>-31445539</v>
      </c>
      <c r="Z5" s="44">
        <f>+IF(X5&lt;&gt;0,+(Y5/X5)*100,0)</f>
        <v>-46.28496003768086</v>
      </c>
      <c r="AA5" s="45">
        <f>SUM(AA11:AA18)</f>
        <v>67939000</v>
      </c>
    </row>
    <row r="6" spans="1:27" ht="13.5">
      <c r="A6" s="46" t="s">
        <v>32</v>
      </c>
      <c r="B6" s="47"/>
      <c r="C6" s="9">
        <v>24814548</v>
      </c>
      <c r="D6" s="10"/>
      <c r="E6" s="11">
        <v>30400000</v>
      </c>
      <c r="F6" s="11">
        <v>30400000</v>
      </c>
      <c r="G6" s="11">
        <v>6136101</v>
      </c>
      <c r="H6" s="11">
        <v>1949497</v>
      </c>
      <c r="I6" s="11">
        <v>3817590</v>
      </c>
      <c r="J6" s="11">
        <v>11903188</v>
      </c>
      <c r="K6" s="11">
        <v>2034216</v>
      </c>
      <c r="L6" s="11">
        <v>682168</v>
      </c>
      <c r="M6" s="11">
        <v>3472128</v>
      </c>
      <c r="N6" s="11">
        <v>6188512</v>
      </c>
      <c r="O6" s="11">
        <v>749044</v>
      </c>
      <c r="P6" s="11"/>
      <c r="Q6" s="11">
        <v>2027992</v>
      </c>
      <c r="R6" s="11">
        <v>2777036</v>
      </c>
      <c r="S6" s="11">
        <v>6785891</v>
      </c>
      <c r="T6" s="11">
        <v>994125</v>
      </c>
      <c r="U6" s="11">
        <v>592433</v>
      </c>
      <c r="V6" s="11">
        <v>8372449</v>
      </c>
      <c r="W6" s="11">
        <v>29241185</v>
      </c>
      <c r="X6" s="11">
        <v>30400000</v>
      </c>
      <c r="Y6" s="11">
        <v>-1158815</v>
      </c>
      <c r="Z6" s="2">
        <v>-3.81</v>
      </c>
      <c r="AA6" s="15">
        <v>30400000</v>
      </c>
    </row>
    <row r="7" spans="1:27" ht="13.5">
      <c r="A7" s="46" t="s">
        <v>33</v>
      </c>
      <c r="B7" s="47"/>
      <c r="C7" s="9">
        <v>9599302</v>
      </c>
      <c r="D7" s="10"/>
      <c r="E7" s="11">
        <v>10000000</v>
      </c>
      <c r="F7" s="11">
        <v>10000000</v>
      </c>
      <c r="G7" s="11"/>
      <c r="H7" s="11">
        <v>816027</v>
      </c>
      <c r="I7" s="11"/>
      <c r="J7" s="11">
        <v>816027</v>
      </c>
      <c r="K7" s="11">
        <v>77926</v>
      </c>
      <c r="L7" s="11"/>
      <c r="M7" s="11">
        <v>196607</v>
      </c>
      <c r="N7" s="11">
        <v>274533</v>
      </c>
      <c r="O7" s="11"/>
      <c r="P7" s="11">
        <v>124465</v>
      </c>
      <c r="Q7" s="11">
        <v>920136</v>
      </c>
      <c r="R7" s="11">
        <v>1044601</v>
      </c>
      <c r="S7" s="11">
        <v>311640</v>
      </c>
      <c r="T7" s="11">
        <v>429205</v>
      </c>
      <c r="U7" s="11"/>
      <c r="V7" s="11">
        <v>740845</v>
      </c>
      <c r="W7" s="11">
        <v>2876006</v>
      </c>
      <c r="X7" s="11">
        <v>10000000</v>
      </c>
      <c r="Y7" s="11">
        <v>-7123994</v>
      </c>
      <c r="Z7" s="2">
        <v>-71.24</v>
      </c>
      <c r="AA7" s="15">
        <v>10000000</v>
      </c>
    </row>
    <row r="8" spans="1:27" ht="13.5">
      <c r="A8" s="46" t="s">
        <v>34</v>
      </c>
      <c r="B8" s="47"/>
      <c r="C8" s="9"/>
      <c r="D8" s="10"/>
      <c r="E8" s="11">
        <v>1800000</v>
      </c>
      <c r="F8" s="11">
        <v>1800000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1800000</v>
      </c>
      <c r="Y8" s="11">
        <v>-1800000</v>
      </c>
      <c r="Z8" s="2">
        <v>-100</v>
      </c>
      <c r="AA8" s="15">
        <v>1800000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34413850</v>
      </c>
      <c r="D11" s="50">
        <f t="shared" si="1"/>
        <v>0</v>
      </c>
      <c r="E11" s="51">
        <f t="shared" si="1"/>
        <v>42200000</v>
      </c>
      <c r="F11" s="51">
        <f t="shared" si="1"/>
        <v>42200000</v>
      </c>
      <c r="G11" s="51">
        <f t="shared" si="1"/>
        <v>6136101</v>
      </c>
      <c r="H11" s="51">
        <f t="shared" si="1"/>
        <v>2765524</v>
      </c>
      <c r="I11" s="51">
        <f t="shared" si="1"/>
        <v>3817590</v>
      </c>
      <c r="J11" s="51">
        <f t="shared" si="1"/>
        <v>12719215</v>
      </c>
      <c r="K11" s="51">
        <f t="shared" si="1"/>
        <v>2112142</v>
      </c>
      <c r="L11" s="51">
        <f t="shared" si="1"/>
        <v>682168</v>
      </c>
      <c r="M11" s="51">
        <f t="shared" si="1"/>
        <v>3668735</v>
      </c>
      <c r="N11" s="51">
        <f t="shared" si="1"/>
        <v>6463045</v>
      </c>
      <c r="O11" s="51">
        <f t="shared" si="1"/>
        <v>749044</v>
      </c>
      <c r="P11" s="51">
        <f t="shared" si="1"/>
        <v>124465</v>
      </c>
      <c r="Q11" s="51">
        <f t="shared" si="1"/>
        <v>2948128</v>
      </c>
      <c r="R11" s="51">
        <f t="shared" si="1"/>
        <v>3821637</v>
      </c>
      <c r="S11" s="51">
        <f t="shared" si="1"/>
        <v>7097531</v>
      </c>
      <c r="T11" s="51">
        <f t="shared" si="1"/>
        <v>1423330</v>
      </c>
      <c r="U11" s="51">
        <f t="shared" si="1"/>
        <v>592433</v>
      </c>
      <c r="V11" s="51">
        <f t="shared" si="1"/>
        <v>9113294</v>
      </c>
      <c r="W11" s="51">
        <f t="shared" si="1"/>
        <v>32117191</v>
      </c>
      <c r="X11" s="51">
        <f t="shared" si="1"/>
        <v>42200000</v>
      </c>
      <c r="Y11" s="51">
        <f t="shared" si="1"/>
        <v>-10082809</v>
      </c>
      <c r="Z11" s="52">
        <f>+IF(X11&lt;&gt;0,+(Y11/X11)*100,0)</f>
        <v>-23.89291232227488</v>
      </c>
      <c r="AA11" s="53">
        <f>SUM(AA6:AA10)</f>
        <v>42200000</v>
      </c>
    </row>
    <row r="12" spans="1:27" ht="13.5">
      <c r="A12" s="54" t="s">
        <v>38</v>
      </c>
      <c r="B12" s="35"/>
      <c r="C12" s="9">
        <v>26833575</v>
      </c>
      <c r="D12" s="10"/>
      <c r="E12" s="11">
        <v>17700000</v>
      </c>
      <c r="F12" s="11">
        <v>17700000</v>
      </c>
      <c r="G12" s="11">
        <v>359674</v>
      </c>
      <c r="H12" s="11"/>
      <c r="I12" s="11">
        <v>700896</v>
      </c>
      <c r="J12" s="11">
        <v>1060570</v>
      </c>
      <c r="K12" s="11"/>
      <c r="L12" s="11"/>
      <c r="M12" s="11">
        <v>-45487</v>
      </c>
      <c r="N12" s="11">
        <v>-45487</v>
      </c>
      <c r="O12" s="11"/>
      <c r="P12" s="11"/>
      <c r="Q12" s="11"/>
      <c r="R12" s="11"/>
      <c r="S12" s="11"/>
      <c r="T12" s="11"/>
      <c r="U12" s="11"/>
      <c r="V12" s="11"/>
      <c r="W12" s="11">
        <v>1015083</v>
      </c>
      <c r="X12" s="11">
        <v>17700000</v>
      </c>
      <c r="Y12" s="11">
        <v>-16684917</v>
      </c>
      <c r="Z12" s="2">
        <v>-94.27</v>
      </c>
      <c r="AA12" s="15">
        <v>17700000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8780138</v>
      </c>
      <c r="D15" s="10"/>
      <c r="E15" s="11">
        <v>8038500</v>
      </c>
      <c r="F15" s="11">
        <v>8039000</v>
      </c>
      <c r="G15" s="11">
        <v>1303111</v>
      </c>
      <c r="H15" s="11">
        <v>194734</v>
      </c>
      <c r="I15" s="11">
        <v>670898</v>
      </c>
      <c r="J15" s="11">
        <v>2168743</v>
      </c>
      <c r="K15" s="11">
        <v>16339</v>
      </c>
      <c r="L15" s="11">
        <v>244342</v>
      </c>
      <c r="M15" s="11">
        <v>686663</v>
      </c>
      <c r="N15" s="11">
        <v>947344</v>
      </c>
      <c r="O15" s="11">
        <v>28960</v>
      </c>
      <c r="P15" s="11"/>
      <c r="Q15" s="11">
        <v>47301</v>
      </c>
      <c r="R15" s="11">
        <v>76261</v>
      </c>
      <c r="S15" s="11"/>
      <c r="T15" s="11">
        <v>1778</v>
      </c>
      <c r="U15" s="11">
        <v>81913</v>
      </c>
      <c r="V15" s="11">
        <v>83691</v>
      </c>
      <c r="W15" s="11">
        <v>3276039</v>
      </c>
      <c r="X15" s="11">
        <v>8039000</v>
      </c>
      <c r="Y15" s="11">
        <v>-4762961</v>
      </c>
      <c r="Z15" s="2">
        <v>-59.25</v>
      </c>
      <c r="AA15" s="15">
        <v>8039000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67269</v>
      </c>
      <c r="D18" s="17"/>
      <c r="E18" s="18"/>
      <c r="F18" s="18"/>
      <c r="G18" s="18"/>
      <c r="H18" s="18"/>
      <c r="I18" s="18"/>
      <c r="J18" s="18"/>
      <c r="K18" s="18"/>
      <c r="L18" s="18"/>
      <c r="M18" s="18">
        <v>6834</v>
      </c>
      <c r="N18" s="18">
        <v>6834</v>
      </c>
      <c r="O18" s="18"/>
      <c r="P18" s="18">
        <v>22630</v>
      </c>
      <c r="Q18" s="18">
        <v>45260</v>
      </c>
      <c r="R18" s="18">
        <v>67890</v>
      </c>
      <c r="S18" s="18">
        <v>1173</v>
      </c>
      <c r="T18" s="18"/>
      <c r="U18" s="18">
        <v>9251</v>
      </c>
      <c r="V18" s="18">
        <v>10424</v>
      </c>
      <c r="W18" s="18">
        <v>85148</v>
      </c>
      <c r="X18" s="18"/>
      <c r="Y18" s="18">
        <v>85148</v>
      </c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24814548</v>
      </c>
      <c r="D36" s="10">
        <f t="shared" si="4"/>
        <v>0</v>
      </c>
      <c r="E36" s="11">
        <f t="shared" si="4"/>
        <v>30400000</v>
      </c>
      <c r="F36" s="11">
        <f t="shared" si="4"/>
        <v>30400000</v>
      </c>
      <c r="G36" s="11">
        <f t="shared" si="4"/>
        <v>6136101</v>
      </c>
      <c r="H36" s="11">
        <f t="shared" si="4"/>
        <v>1949497</v>
      </c>
      <c r="I36" s="11">
        <f t="shared" si="4"/>
        <v>3817590</v>
      </c>
      <c r="J36" s="11">
        <f t="shared" si="4"/>
        <v>11903188</v>
      </c>
      <c r="K36" s="11">
        <f t="shared" si="4"/>
        <v>2034216</v>
      </c>
      <c r="L36" s="11">
        <f t="shared" si="4"/>
        <v>682168</v>
      </c>
      <c r="M36" s="11">
        <f t="shared" si="4"/>
        <v>3472128</v>
      </c>
      <c r="N36" s="11">
        <f t="shared" si="4"/>
        <v>6188512</v>
      </c>
      <c r="O36" s="11">
        <f t="shared" si="4"/>
        <v>749044</v>
      </c>
      <c r="P36" s="11">
        <f t="shared" si="4"/>
        <v>0</v>
      </c>
      <c r="Q36" s="11">
        <f t="shared" si="4"/>
        <v>2027992</v>
      </c>
      <c r="R36" s="11">
        <f t="shared" si="4"/>
        <v>2777036</v>
      </c>
      <c r="S36" s="11">
        <f t="shared" si="4"/>
        <v>6785891</v>
      </c>
      <c r="T36" s="11">
        <f t="shared" si="4"/>
        <v>994125</v>
      </c>
      <c r="U36" s="11">
        <f t="shared" si="4"/>
        <v>592433</v>
      </c>
      <c r="V36" s="11">
        <f t="shared" si="4"/>
        <v>8372449</v>
      </c>
      <c r="W36" s="11">
        <f t="shared" si="4"/>
        <v>29241185</v>
      </c>
      <c r="X36" s="11">
        <f t="shared" si="4"/>
        <v>30400000</v>
      </c>
      <c r="Y36" s="11">
        <f t="shared" si="4"/>
        <v>-1158815</v>
      </c>
      <c r="Z36" s="2">
        <f aca="true" t="shared" si="5" ref="Z36:Z49">+IF(X36&lt;&gt;0,+(Y36/X36)*100,0)</f>
        <v>-3.8118914473684216</v>
      </c>
      <c r="AA36" s="15">
        <f>AA6+AA21</f>
        <v>30400000</v>
      </c>
    </row>
    <row r="37" spans="1:27" ht="13.5">
      <c r="A37" s="46" t="s">
        <v>33</v>
      </c>
      <c r="B37" s="47"/>
      <c r="C37" s="9">
        <f t="shared" si="4"/>
        <v>9599302</v>
      </c>
      <c r="D37" s="10">
        <f t="shared" si="4"/>
        <v>0</v>
      </c>
      <c r="E37" s="11">
        <f t="shared" si="4"/>
        <v>10000000</v>
      </c>
      <c r="F37" s="11">
        <f t="shared" si="4"/>
        <v>10000000</v>
      </c>
      <c r="G37" s="11">
        <f t="shared" si="4"/>
        <v>0</v>
      </c>
      <c r="H37" s="11">
        <f t="shared" si="4"/>
        <v>816027</v>
      </c>
      <c r="I37" s="11">
        <f t="shared" si="4"/>
        <v>0</v>
      </c>
      <c r="J37" s="11">
        <f t="shared" si="4"/>
        <v>816027</v>
      </c>
      <c r="K37" s="11">
        <f t="shared" si="4"/>
        <v>77926</v>
      </c>
      <c r="L37" s="11">
        <f t="shared" si="4"/>
        <v>0</v>
      </c>
      <c r="M37" s="11">
        <f t="shared" si="4"/>
        <v>196607</v>
      </c>
      <c r="N37" s="11">
        <f t="shared" si="4"/>
        <v>274533</v>
      </c>
      <c r="O37" s="11">
        <f t="shared" si="4"/>
        <v>0</v>
      </c>
      <c r="P37" s="11">
        <f t="shared" si="4"/>
        <v>124465</v>
      </c>
      <c r="Q37" s="11">
        <f t="shared" si="4"/>
        <v>920136</v>
      </c>
      <c r="R37" s="11">
        <f t="shared" si="4"/>
        <v>1044601</v>
      </c>
      <c r="S37" s="11">
        <f t="shared" si="4"/>
        <v>311640</v>
      </c>
      <c r="T37" s="11">
        <f t="shared" si="4"/>
        <v>429205</v>
      </c>
      <c r="U37" s="11">
        <f t="shared" si="4"/>
        <v>0</v>
      </c>
      <c r="V37" s="11">
        <f t="shared" si="4"/>
        <v>740845</v>
      </c>
      <c r="W37" s="11">
        <f t="shared" si="4"/>
        <v>2876006</v>
      </c>
      <c r="X37" s="11">
        <f t="shared" si="4"/>
        <v>10000000</v>
      </c>
      <c r="Y37" s="11">
        <f t="shared" si="4"/>
        <v>-7123994</v>
      </c>
      <c r="Z37" s="2">
        <f t="shared" si="5"/>
        <v>-71.23994</v>
      </c>
      <c r="AA37" s="15">
        <f>AA7+AA22</f>
        <v>10000000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1800000</v>
      </c>
      <c r="F38" s="11">
        <f t="shared" si="4"/>
        <v>1800000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1800000</v>
      </c>
      <c r="Y38" s="11">
        <f t="shared" si="4"/>
        <v>-1800000</v>
      </c>
      <c r="Z38" s="2">
        <f t="shared" si="5"/>
        <v>-100</v>
      </c>
      <c r="AA38" s="15">
        <f>AA8+AA23</f>
        <v>1800000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34413850</v>
      </c>
      <c r="D41" s="50">
        <f t="shared" si="6"/>
        <v>0</v>
      </c>
      <c r="E41" s="51">
        <f t="shared" si="6"/>
        <v>42200000</v>
      </c>
      <c r="F41" s="51">
        <f t="shared" si="6"/>
        <v>42200000</v>
      </c>
      <c r="G41" s="51">
        <f t="shared" si="6"/>
        <v>6136101</v>
      </c>
      <c r="H41" s="51">
        <f t="shared" si="6"/>
        <v>2765524</v>
      </c>
      <c r="I41" s="51">
        <f t="shared" si="6"/>
        <v>3817590</v>
      </c>
      <c r="J41" s="51">
        <f t="shared" si="6"/>
        <v>12719215</v>
      </c>
      <c r="K41" s="51">
        <f t="shared" si="6"/>
        <v>2112142</v>
      </c>
      <c r="L41" s="51">
        <f t="shared" si="6"/>
        <v>682168</v>
      </c>
      <c r="M41" s="51">
        <f t="shared" si="6"/>
        <v>3668735</v>
      </c>
      <c r="N41" s="51">
        <f t="shared" si="6"/>
        <v>6463045</v>
      </c>
      <c r="O41" s="51">
        <f t="shared" si="6"/>
        <v>749044</v>
      </c>
      <c r="P41" s="51">
        <f t="shared" si="6"/>
        <v>124465</v>
      </c>
      <c r="Q41" s="51">
        <f t="shared" si="6"/>
        <v>2948128</v>
      </c>
      <c r="R41" s="51">
        <f t="shared" si="6"/>
        <v>3821637</v>
      </c>
      <c r="S41" s="51">
        <f t="shared" si="6"/>
        <v>7097531</v>
      </c>
      <c r="T41" s="51">
        <f t="shared" si="6"/>
        <v>1423330</v>
      </c>
      <c r="U41" s="51">
        <f t="shared" si="6"/>
        <v>592433</v>
      </c>
      <c r="V41" s="51">
        <f t="shared" si="6"/>
        <v>9113294</v>
      </c>
      <c r="W41" s="51">
        <f t="shared" si="6"/>
        <v>32117191</v>
      </c>
      <c r="X41" s="51">
        <f t="shared" si="6"/>
        <v>42200000</v>
      </c>
      <c r="Y41" s="51">
        <f t="shared" si="6"/>
        <v>-10082809</v>
      </c>
      <c r="Z41" s="52">
        <f t="shared" si="5"/>
        <v>-23.89291232227488</v>
      </c>
      <c r="AA41" s="53">
        <f>SUM(AA36:AA40)</f>
        <v>42200000</v>
      </c>
    </row>
    <row r="42" spans="1:27" ht="13.5">
      <c r="A42" s="54" t="s">
        <v>38</v>
      </c>
      <c r="B42" s="35"/>
      <c r="C42" s="65">
        <f aca="true" t="shared" si="7" ref="C42:Y48">C12+C27</f>
        <v>26833575</v>
      </c>
      <c r="D42" s="66">
        <f t="shared" si="7"/>
        <v>0</v>
      </c>
      <c r="E42" s="67">
        <f t="shared" si="7"/>
        <v>17700000</v>
      </c>
      <c r="F42" s="67">
        <f t="shared" si="7"/>
        <v>17700000</v>
      </c>
      <c r="G42" s="67">
        <f t="shared" si="7"/>
        <v>359674</v>
      </c>
      <c r="H42" s="67">
        <f t="shared" si="7"/>
        <v>0</v>
      </c>
      <c r="I42" s="67">
        <f t="shared" si="7"/>
        <v>700896</v>
      </c>
      <c r="J42" s="67">
        <f t="shared" si="7"/>
        <v>1060570</v>
      </c>
      <c r="K42" s="67">
        <f t="shared" si="7"/>
        <v>0</v>
      </c>
      <c r="L42" s="67">
        <f t="shared" si="7"/>
        <v>0</v>
      </c>
      <c r="M42" s="67">
        <f t="shared" si="7"/>
        <v>-45487</v>
      </c>
      <c r="N42" s="67">
        <f t="shared" si="7"/>
        <v>-45487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1015083</v>
      </c>
      <c r="X42" s="67">
        <f t="shared" si="7"/>
        <v>17700000</v>
      </c>
      <c r="Y42" s="67">
        <f t="shared" si="7"/>
        <v>-16684917</v>
      </c>
      <c r="Z42" s="69">
        <f t="shared" si="5"/>
        <v>-94.26506779661017</v>
      </c>
      <c r="AA42" s="68">
        <f aca="true" t="shared" si="8" ref="AA42:AA48">AA12+AA27</f>
        <v>17700000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8780138</v>
      </c>
      <c r="D45" s="66">
        <f t="shared" si="7"/>
        <v>0</v>
      </c>
      <c r="E45" s="67">
        <f t="shared" si="7"/>
        <v>8038500</v>
      </c>
      <c r="F45" s="67">
        <f t="shared" si="7"/>
        <v>8039000</v>
      </c>
      <c r="G45" s="67">
        <f t="shared" si="7"/>
        <v>1303111</v>
      </c>
      <c r="H45" s="67">
        <f t="shared" si="7"/>
        <v>194734</v>
      </c>
      <c r="I45" s="67">
        <f t="shared" si="7"/>
        <v>670898</v>
      </c>
      <c r="J45" s="67">
        <f t="shared" si="7"/>
        <v>2168743</v>
      </c>
      <c r="K45" s="67">
        <f t="shared" si="7"/>
        <v>16339</v>
      </c>
      <c r="L45" s="67">
        <f t="shared" si="7"/>
        <v>244342</v>
      </c>
      <c r="M45" s="67">
        <f t="shared" si="7"/>
        <v>686663</v>
      </c>
      <c r="N45" s="67">
        <f t="shared" si="7"/>
        <v>947344</v>
      </c>
      <c r="O45" s="67">
        <f t="shared" si="7"/>
        <v>28960</v>
      </c>
      <c r="P45" s="67">
        <f t="shared" si="7"/>
        <v>0</v>
      </c>
      <c r="Q45" s="67">
        <f t="shared" si="7"/>
        <v>47301</v>
      </c>
      <c r="R45" s="67">
        <f t="shared" si="7"/>
        <v>76261</v>
      </c>
      <c r="S45" s="67">
        <f t="shared" si="7"/>
        <v>0</v>
      </c>
      <c r="T45" s="67">
        <f t="shared" si="7"/>
        <v>1778</v>
      </c>
      <c r="U45" s="67">
        <f t="shared" si="7"/>
        <v>81913</v>
      </c>
      <c r="V45" s="67">
        <f t="shared" si="7"/>
        <v>83691</v>
      </c>
      <c r="W45" s="67">
        <f t="shared" si="7"/>
        <v>3276039</v>
      </c>
      <c r="X45" s="67">
        <f t="shared" si="7"/>
        <v>8039000</v>
      </c>
      <c r="Y45" s="67">
        <f t="shared" si="7"/>
        <v>-4762961</v>
      </c>
      <c r="Z45" s="69">
        <f t="shared" si="5"/>
        <v>-59.248177634034086</v>
      </c>
      <c r="AA45" s="68">
        <f t="shared" si="8"/>
        <v>8039000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67269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6834</v>
      </c>
      <c r="N48" s="67">
        <f t="shared" si="7"/>
        <v>6834</v>
      </c>
      <c r="O48" s="67">
        <f t="shared" si="7"/>
        <v>0</v>
      </c>
      <c r="P48" s="67">
        <f t="shared" si="7"/>
        <v>22630</v>
      </c>
      <c r="Q48" s="67">
        <f t="shared" si="7"/>
        <v>45260</v>
      </c>
      <c r="R48" s="67">
        <f t="shared" si="7"/>
        <v>67890</v>
      </c>
      <c r="S48" s="67">
        <f t="shared" si="7"/>
        <v>1173</v>
      </c>
      <c r="T48" s="67">
        <f t="shared" si="7"/>
        <v>0</v>
      </c>
      <c r="U48" s="67">
        <f t="shared" si="7"/>
        <v>9251</v>
      </c>
      <c r="V48" s="67">
        <f t="shared" si="7"/>
        <v>10424</v>
      </c>
      <c r="W48" s="67">
        <f t="shared" si="7"/>
        <v>85148</v>
      </c>
      <c r="X48" s="67">
        <f t="shared" si="7"/>
        <v>0</v>
      </c>
      <c r="Y48" s="67">
        <f t="shared" si="7"/>
        <v>85148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70094832</v>
      </c>
      <c r="D49" s="78">
        <f t="shared" si="9"/>
        <v>0</v>
      </c>
      <c r="E49" s="79">
        <f t="shared" si="9"/>
        <v>67938500</v>
      </c>
      <c r="F49" s="79">
        <f t="shared" si="9"/>
        <v>67939000</v>
      </c>
      <c r="G49" s="79">
        <f t="shared" si="9"/>
        <v>7798886</v>
      </c>
      <c r="H49" s="79">
        <f t="shared" si="9"/>
        <v>2960258</v>
      </c>
      <c r="I49" s="79">
        <f t="shared" si="9"/>
        <v>5189384</v>
      </c>
      <c r="J49" s="79">
        <f t="shared" si="9"/>
        <v>15948528</v>
      </c>
      <c r="K49" s="79">
        <f t="shared" si="9"/>
        <v>2128481</v>
      </c>
      <c r="L49" s="79">
        <f t="shared" si="9"/>
        <v>926510</v>
      </c>
      <c r="M49" s="79">
        <f t="shared" si="9"/>
        <v>4316745</v>
      </c>
      <c r="N49" s="79">
        <f t="shared" si="9"/>
        <v>7371736</v>
      </c>
      <c r="O49" s="79">
        <f t="shared" si="9"/>
        <v>778004</v>
      </c>
      <c r="P49" s="79">
        <f t="shared" si="9"/>
        <v>147095</v>
      </c>
      <c r="Q49" s="79">
        <f t="shared" si="9"/>
        <v>3040689</v>
      </c>
      <c r="R49" s="79">
        <f t="shared" si="9"/>
        <v>3965788</v>
      </c>
      <c r="S49" s="79">
        <f t="shared" si="9"/>
        <v>7098704</v>
      </c>
      <c r="T49" s="79">
        <f t="shared" si="9"/>
        <v>1425108</v>
      </c>
      <c r="U49" s="79">
        <f t="shared" si="9"/>
        <v>683597</v>
      </c>
      <c r="V49" s="79">
        <f t="shared" si="9"/>
        <v>9207409</v>
      </c>
      <c r="W49" s="79">
        <f t="shared" si="9"/>
        <v>36493461</v>
      </c>
      <c r="X49" s="79">
        <f t="shared" si="9"/>
        <v>67939000</v>
      </c>
      <c r="Y49" s="79">
        <f t="shared" si="9"/>
        <v>-31445539</v>
      </c>
      <c r="Z49" s="80">
        <f t="shared" si="5"/>
        <v>-46.28496003768086</v>
      </c>
      <c r="AA49" s="81">
        <f>SUM(AA41:AA48)</f>
        <v>67939000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>
        <v>12870000</v>
      </c>
      <c r="E65" s="11">
        <v>12870000</v>
      </c>
      <c r="F65" s="11">
        <v>12870000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>
        <v>12870000</v>
      </c>
      <c r="Y65" s="11">
        <v>-12870000</v>
      </c>
      <c r="Z65" s="2">
        <v>-100</v>
      </c>
      <c r="AA65" s="15"/>
    </row>
    <row r="66" spans="1:27" ht="13.5">
      <c r="A66" s="86" t="s">
        <v>54</v>
      </c>
      <c r="B66" s="93"/>
      <c r="C66" s="12"/>
      <c r="D66" s="13">
        <v>7720000</v>
      </c>
      <c r="E66" s="14">
        <v>7720000</v>
      </c>
      <c r="F66" s="14">
        <v>7720000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>
        <v>7720000</v>
      </c>
      <c r="Y66" s="14">
        <v>-7720000</v>
      </c>
      <c r="Z66" s="2">
        <v>-100</v>
      </c>
      <c r="AA66" s="22"/>
    </row>
    <row r="67" spans="1:27" ht="13.5">
      <c r="A67" s="86" t="s">
        <v>55</v>
      </c>
      <c r="B67" s="93"/>
      <c r="C67" s="9"/>
      <c r="D67" s="10">
        <v>2570000</v>
      </c>
      <c r="E67" s="11">
        <v>2570000</v>
      </c>
      <c r="F67" s="11">
        <v>2570000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>
        <v>2570000</v>
      </c>
      <c r="Y67" s="11">
        <v>-2570000</v>
      </c>
      <c r="Z67" s="2">
        <v>-100</v>
      </c>
      <c r="AA67" s="15"/>
    </row>
    <row r="68" spans="1:27" ht="13.5">
      <c r="A68" s="86" t="s">
        <v>56</v>
      </c>
      <c r="B68" s="93"/>
      <c r="C68" s="9"/>
      <c r="D68" s="10">
        <v>2573000</v>
      </c>
      <c r="E68" s="11">
        <v>2573000</v>
      </c>
      <c r="F68" s="11">
        <v>2573000</v>
      </c>
      <c r="G68" s="11">
        <v>1532181</v>
      </c>
      <c r="H68" s="11">
        <v>1778314</v>
      </c>
      <c r="I68" s="11">
        <v>5412021</v>
      </c>
      <c r="J68" s="11">
        <v>8722516</v>
      </c>
      <c r="K68" s="11">
        <v>2187425</v>
      </c>
      <c r="L68" s="11">
        <v>2144040</v>
      </c>
      <c r="M68" s="11">
        <v>1680099</v>
      </c>
      <c r="N68" s="11">
        <v>6011564</v>
      </c>
      <c r="O68" s="11">
        <v>1281233</v>
      </c>
      <c r="P68" s="11">
        <v>1507965</v>
      </c>
      <c r="Q68" s="11">
        <v>4375196</v>
      </c>
      <c r="R68" s="11">
        <v>7164394</v>
      </c>
      <c r="S68" s="11"/>
      <c r="T68" s="11">
        <v>1601988</v>
      </c>
      <c r="U68" s="11">
        <v>1287899</v>
      </c>
      <c r="V68" s="11">
        <v>2889887</v>
      </c>
      <c r="W68" s="11">
        <v>24788361</v>
      </c>
      <c r="X68" s="11">
        <v>2573000</v>
      </c>
      <c r="Y68" s="11">
        <v>22215361</v>
      </c>
      <c r="Z68" s="2">
        <v>863.4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25733000</v>
      </c>
      <c r="E69" s="79">
        <f t="shared" si="12"/>
        <v>25733000</v>
      </c>
      <c r="F69" s="79">
        <f t="shared" si="12"/>
        <v>25733000</v>
      </c>
      <c r="G69" s="79">
        <f t="shared" si="12"/>
        <v>1532181</v>
      </c>
      <c r="H69" s="79">
        <f t="shared" si="12"/>
        <v>1778314</v>
      </c>
      <c r="I69" s="79">
        <f t="shared" si="12"/>
        <v>5412021</v>
      </c>
      <c r="J69" s="79">
        <f t="shared" si="12"/>
        <v>8722516</v>
      </c>
      <c r="K69" s="79">
        <f t="shared" si="12"/>
        <v>2187425</v>
      </c>
      <c r="L69" s="79">
        <f t="shared" si="12"/>
        <v>2144040</v>
      </c>
      <c r="M69" s="79">
        <f t="shared" si="12"/>
        <v>1680099</v>
      </c>
      <c r="N69" s="79">
        <f t="shared" si="12"/>
        <v>6011564</v>
      </c>
      <c r="O69" s="79">
        <f t="shared" si="12"/>
        <v>1281233</v>
      </c>
      <c r="P69" s="79">
        <f t="shared" si="12"/>
        <v>1507965</v>
      </c>
      <c r="Q69" s="79">
        <f t="shared" si="12"/>
        <v>4375196</v>
      </c>
      <c r="R69" s="79">
        <f t="shared" si="12"/>
        <v>7164394</v>
      </c>
      <c r="S69" s="79">
        <f t="shared" si="12"/>
        <v>0</v>
      </c>
      <c r="T69" s="79">
        <f t="shared" si="12"/>
        <v>1601988</v>
      </c>
      <c r="U69" s="79">
        <f t="shared" si="12"/>
        <v>1287899</v>
      </c>
      <c r="V69" s="79">
        <f t="shared" si="12"/>
        <v>2889887</v>
      </c>
      <c r="W69" s="79">
        <f t="shared" si="12"/>
        <v>24788361</v>
      </c>
      <c r="X69" s="79">
        <f t="shared" si="12"/>
        <v>25733000</v>
      </c>
      <c r="Y69" s="79">
        <f t="shared" si="12"/>
        <v>-944639</v>
      </c>
      <c r="Z69" s="80">
        <f>+IF(X69&lt;&gt;0,+(Y69/X69)*100,0)</f>
        <v>-3.6709244938405936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685143201</v>
      </c>
      <c r="D5" s="42">
        <f t="shared" si="0"/>
        <v>0</v>
      </c>
      <c r="E5" s="43">
        <f t="shared" si="0"/>
        <v>40061300</v>
      </c>
      <c r="F5" s="43">
        <f t="shared" si="0"/>
        <v>40361000</v>
      </c>
      <c r="G5" s="43">
        <f t="shared" si="0"/>
        <v>0</v>
      </c>
      <c r="H5" s="43">
        <f t="shared" si="0"/>
        <v>1425777</v>
      </c>
      <c r="I5" s="43">
        <f t="shared" si="0"/>
        <v>1007803</v>
      </c>
      <c r="J5" s="43">
        <f t="shared" si="0"/>
        <v>2433580</v>
      </c>
      <c r="K5" s="43">
        <f t="shared" si="0"/>
        <v>1578582</v>
      </c>
      <c r="L5" s="43">
        <f t="shared" si="0"/>
        <v>1078915</v>
      </c>
      <c r="M5" s="43">
        <f t="shared" si="0"/>
        <v>898841</v>
      </c>
      <c r="N5" s="43">
        <f t="shared" si="0"/>
        <v>3556338</v>
      </c>
      <c r="O5" s="43">
        <f t="shared" si="0"/>
        <v>0</v>
      </c>
      <c r="P5" s="43">
        <f t="shared" si="0"/>
        <v>318002</v>
      </c>
      <c r="Q5" s="43">
        <f t="shared" si="0"/>
        <v>3644774</v>
      </c>
      <c r="R5" s="43">
        <f t="shared" si="0"/>
        <v>3962776</v>
      </c>
      <c r="S5" s="43">
        <f t="shared" si="0"/>
        <v>1826317</v>
      </c>
      <c r="T5" s="43">
        <f t="shared" si="0"/>
        <v>303495</v>
      </c>
      <c r="U5" s="43">
        <f t="shared" si="0"/>
        <v>8189121</v>
      </c>
      <c r="V5" s="43">
        <f t="shared" si="0"/>
        <v>10318933</v>
      </c>
      <c r="W5" s="43">
        <f t="shared" si="0"/>
        <v>20271627</v>
      </c>
      <c r="X5" s="43">
        <f t="shared" si="0"/>
        <v>40361000</v>
      </c>
      <c r="Y5" s="43">
        <f t="shared" si="0"/>
        <v>-20089373</v>
      </c>
      <c r="Z5" s="44">
        <f>+IF(X5&lt;&gt;0,+(Y5/X5)*100,0)</f>
        <v>-49.774220163028666</v>
      </c>
      <c r="AA5" s="45">
        <f>SUM(AA11:AA18)</f>
        <v>40361000</v>
      </c>
    </row>
    <row r="6" spans="1:27" ht="13.5">
      <c r="A6" s="46" t="s">
        <v>32</v>
      </c>
      <c r="B6" s="47"/>
      <c r="C6" s="9">
        <v>2935790</v>
      </c>
      <c r="D6" s="10"/>
      <c r="E6" s="11">
        <v>32503300</v>
      </c>
      <c r="F6" s="11">
        <v>39503000</v>
      </c>
      <c r="G6" s="11"/>
      <c r="H6" s="11">
        <v>1107775</v>
      </c>
      <c r="I6" s="11">
        <v>909958</v>
      </c>
      <c r="J6" s="11">
        <v>2017733</v>
      </c>
      <c r="K6" s="11">
        <v>1578582</v>
      </c>
      <c r="L6" s="11">
        <v>1078915</v>
      </c>
      <c r="M6" s="11">
        <v>898841</v>
      </c>
      <c r="N6" s="11">
        <v>3556338</v>
      </c>
      <c r="O6" s="11"/>
      <c r="P6" s="11"/>
      <c r="Q6" s="11">
        <v>3644774</v>
      </c>
      <c r="R6" s="11">
        <v>3644774</v>
      </c>
      <c r="S6" s="11">
        <v>1826317</v>
      </c>
      <c r="T6" s="11"/>
      <c r="U6" s="11">
        <v>8189121</v>
      </c>
      <c r="V6" s="11">
        <v>10015438</v>
      </c>
      <c r="W6" s="11">
        <v>19234283</v>
      </c>
      <c r="X6" s="11">
        <v>39503000</v>
      </c>
      <c r="Y6" s="11">
        <v>-20268717</v>
      </c>
      <c r="Z6" s="2">
        <v>-51.31</v>
      </c>
      <c r="AA6" s="15">
        <v>39503000</v>
      </c>
    </row>
    <row r="7" spans="1:27" ht="13.5">
      <c r="A7" s="46" t="s">
        <v>33</v>
      </c>
      <c r="B7" s="47"/>
      <c r="C7" s="9"/>
      <c r="D7" s="10"/>
      <c r="E7" s="11">
        <v>558000</v>
      </c>
      <c r="F7" s="11">
        <v>558000</v>
      </c>
      <c r="G7" s="11"/>
      <c r="H7" s="11">
        <v>318002</v>
      </c>
      <c r="I7" s="11">
        <v>97845</v>
      </c>
      <c r="J7" s="11">
        <v>415847</v>
      </c>
      <c r="K7" s="11"/>
      <c r="L7" s="11"/>
      <c r="M7" s="11"/>
      <c r="N7" s="11"/>
      <c r="O7" s="11"/>
      <c r="P7" s="11">
        <v>318002</v>
      </c>
      <c r="Q7" s="11"/>
      <c r="R7" s="11">
        <v>318002</v>
      </c>
      <c r="S7" s="11"/>
      <c r="T7" s="11">
        <v>303495</v>
      </c>
      <c r="U7" s="11"/>
      <c r="V7" s="11">
        <v>303495</v>
      </c>
      <c r="W7" s="11">
        <v>1037344</v>
      </c>
      <c r="X7" s="11">
        <v>558000</v>
      </c>
      <c r="Y7" s="11">
        <v>479344</v>
      </c>
      <c r="Z7" s="2">
        <v>85.9</v>
      </c>
      <c r="AA7" s="15">
        <v>558000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685264782</v>
      </c>
      <c r="D10" s="10"/>
      <c r="E10" s="11">
        <v>7000000</v>
      </c>
      <c r="F10" s="11">
        <v>300000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300000</v>
      </c>
      <c r="Y10" s="11">
        <v>-300000</v>
      </c>
      <c r="Z10" s="2">
        <v>-100</v>
      </c>
      <c r="AA10" s="15">
        <v>300000</v>
      </c>
    </row>
    <row r="11" spans="1:27" ht="13.5">
      <c r="A11" s="48" t="s">
        <v>37</v>
      </c>
      <c r="B11" s="47"/>
      <c r="C11" s="49">
        <f aca="true" t="shared" si="1" ref="C11:Y11">SUM(C6:C10)</f>
        <v>688200572</v>
      </c>
      <c r="D11" s="50">
        <f t="shared" si="1"/>
        <v>0</v>
      </c>
      <c r="E11" s="51">
        <f t="shared" si="1"/>
        <v>40061300</v>
      </c>
      <c r="F11" s="51">
        <f t="shared" si="1"/>
        <v>40361000</v>
      </c>
      <c r="G11" s="51">
        <f t="shared" si="1"/>
        <v>0</v>
      </c>
      <c r="H11" s="51">
        <f t="shared" si="1"/>
        <v>1425777</v>
      </c>
      <c r="I11" s="51">
        <f t="shared" si="1"/>
        <v>1007803</v>
      </c>
      <c r="J11" s="51">
        <f t="shared" si="1"/>
        <v>2433580</v>
      </c>
      <c r="K11" s="51">
        <f t="shared" si="1"/>
        <v>1578582</v>
      </c>
      <c r="L11" s="51">
        <f t="shared" si="1"/>
        <v>1078915</v>
      </c>
      <c r="M11" s="51">
        <f t="shared" si="1"/>
        <v>898841</v>
      </c>
      <c r="N11" s="51">
        <f t="shared" si="1"/>
        <v>3556338</v>
      </c>
      <c r="O11" s="51">
        <f t="shared" si="1"/>
        <v>0</v>
      </c>
      <c r="P11" s="51">
        <f t="shared" si="1"/>
        <v>318002</v>
      </c>
      <c r="Q11" s="51">
        <f t="shared" si="1"/>
        <v>3644774</v>
      </c>
      <c r="R11" s="51">
        <f t="shared" si="1"/>
        <v>3962776</v>
      </c>
      <c r="S11" s="51">
        <f t="shared" si="1"/>
        <v>1826317</v>
      </c>
      <c r="T11" s="51">
        <f t="shared" si="1"/>
        <v>303495</v>
      </c>
      <c r="U11" s="51">
        <f t="shared" si="1"/>
        <v>8189121</v>
      </c>
      <c r="V11" s="51">
        <f t="shared" si="1"/>
        <v>10318933</v>
      </c>
      <c r="W11" s="51">
        <f t="shared" si="1"/>
        <v>20271627</v>
      </c>
      <c r="X11" s="51">
        <f t="shared" si="1"/>
        <v>40361000</v>
      </c>
      <c r="Y11" s="51">
        <f t="shared" si="1"/>
        <v>-20089373</v>
      </c>
      <c r="Z11" s="52">
        <f>+IF(X11&lt;&gt;0,+(Y11/X11)*100,0)</f>
        <v>-49.774220163028666</v>
      </c>
      <c r="AA11" s="53">
        <f>SUM(AA6:AA10)</f>
        <v>40361000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-3057371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2935790</v>
      </c>
      <c r="D36" s="10">
        <f t="shared" si="4"/>
        <v>0</v>
      </c>
      <c r="E36" s="11">
        <f t="shared" si="4"/>
        <v>32503300</v>
      </c>
      <c r="F36" s="11">
        <f t="shared" si="4"/>
        <v>39503000</v>
      </c>
      <c r="G36" s="11">
        <f t="shared" si="4"/>
        <v>0</v>
      </c>
      <c r="H36" s="11">
        <f t="shared" si="4"/>
        <v>1107775</v>
      </c>
      <c r="I36" s="11">
        <f t="shared" si="4"/>
        <v>909958</v>
      </c>
      <c r="J36" s="11">
        <f t="shared" si="4"/>
        <v>2017733</v>
      </c>
      <c r="K36" s="11">
        <f t="shared" si="4"/>
        <v>1578582</v>
      </c>
      <c r="L36" s="11">
        <f t="shared" si="4"/>
        <v>1078915</v>
      </c>
      <c r="M36" s="11">
        <f t="shared" si="4"/>
        <v>898841</v>
      </c>
      <c r="N36" s="11">
        <f t="shared" si="4"/>
        <v>3556338</v>
      </c>
      <c r="O36" s="11">
        <f t="shared" si="4"/>
        <v>0</v>
      </c>
      <c r="P36" s="11">
        <f t="shared" si="4"/>
        <v>0</v>
      </c>
      <c r="Q36" s="11">
        <f t="shared" si="4"/>
        <v>3644774</v>
      </c>
      <c r="R36" s="11">
        <f t="shared" si="4"/>
        <v>3644774</v>
      </c>
      <c r="S36" s="11">
        <f t="shared" si="4"/>
        <v>1826317</v>
      </c>
      <c r="T36" s="11">
        <f t="shared" si="4"/>
        <v>0</v>
      </c>
      <c r="U36" s="11">
        <f t="shared" si="4"/>
        <v>8189121</v>
      </c>
      <c r="V36" s="11">
        <f t="shared" si="4"/>
        <v>10015438</v>
      </c>
      <c r="W36" s="11">
        <f t="shared" si="4"/>
        <v>19234283</v>
      </c>
      <c r="X36" s="11">
        <f t="shared" si="4"/>
        <v>39503000</v>
      </c>
      <c r="Y36" s="11">
        <f t="shared" si="4"/>
        <v>-20268717</v>
      </c>
      <c r="Z36" s="2">
        <f aca="true" t="shared" si="5" ref="Z36:Z49">+IF(X36&lt;&gt;0,+(Y36/X36)*100,0)</f>
        <v>-51.30931068526441</v>
      </c>
      <c r="AA36" s="15">
        <f>AA6+AA21</f>
        <v>39503000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558000</v>
      </c>
      <c r="F37" s="11">
        <f t="shared" si="4"/>
        <v>558000</v>
      </c>
      <c r="G37" s="11">
        <f t="shared" si="4"/>
        <v>0</v>
      </c>
      <c r="H37" s="11">
        <f t="shared" si="4"/>
        <v>318002</v>
      </c>
      <c r="I37" s="11">
        <f t="shared" si="4"/>
        <v>97845</v>
      </c>
      <c r="J37" s="11">
        <f t="shared" si="4"/>
        <v>415847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318002</v>
      </c>
      <c r="Q37" s="11">
        <f t="shared" si="4"/>
        <v>0</v>
      </c>
      <c r="R37" s="11">
        <f t="shared" si="4"/>
        <v>318002</v>
      </c>
      <c r="S37" s="11">
        <f t="shared" si="4"/>
        <v>0</v>
      </c>
      <c r="T37" s="11">
        <f t="shared" si="4"/>
        <v>303495</v>
      </c>
      <c r="U37" s="11">
        <f t="shared" si="4"/>
        <v>0</v>
      </c>
      <c r="V37" s="11">
        <f t="shared" si="4"/>
        <v>303495</v>
      </c>
      <c r="W37" s="11">
        <f t="shared" si="4"/>
        <v>1037344</v>
      </c>
      <c r="X37" s="11">
        <f t="shared" si="4"/>
        <v>558000</v>
      </c>
      <c r="Y37" s="11">
        <f t="shared" si="4"/>
        <v>479344</v>
      </c>
      <c r="Z37" s="2">
        <f t="shared" si="5"/>
        <v>85.90394265232975</v>
      </c>
      <c r="AA37" s="15">
        <f>AA7+AA22</f>
        <v>558000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685264782</v>
      </c>
      <c r="D40" s="10">
        <f t="shared" si="4"/>
        <v>0</v>
      </c>
      <c r="E40" s="11">
        <f t="shared" si="4"/>
        <v>7000000</v>
      </c>
      <c r="F40" s="11">
        <f t="shared" si="4"/>
        <v>300000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300000</v>
      </c>
      <c r="Y40" s="11">
        <f t="shared" si="4"/>
        <v>-300000</v>
      </c>
      <c r="Z40" s="2">
        <f t="shared" si="5"/>
        <v>-100</v>
      </c>
      <c r="AA40" s="15">
        <f>AA10+AA25</f>
        <v>300000</v>
      </c>
    </row>
    <row r="41" spans="1:27" ht="13.5">
      <c r="A41" s="48" t="s">
        <v>37</v>
      </c>
      <c r="B41" s="47"/>
      <c r="C41" s="49">
        <f aca="true" t="shared" si="6" ref="C41:Y41">SUM(C36:C40)</f>
        <v>688200572</v>
      </c>
      <c r="D41" s="50">
        <f t="shared" si="6"/>
        <v>0</v>
      </c>
      <c r="E41" s="51">
        <f t="shared" si="6"/>
        <v>40061300</v>
      </c>
      <c r="F41" s="51">
        <f t="shared" si="6"/>
        <v>40361000</v>
      </c>
      <c r="G41" s="51">
        <f t="shared" si="6"/>
        <v>0</v>
      </c>
      <c r="H41" s="51">
        <f t="shared" si="6"/>
        <v>1425777</v>
      </c>
      <c r="I41" s="51">
        <f t="shared" si="6"/>
        <v>1007803</v>
      </c>
      <c r="J41" s="51">
        <f t="shared" si="6"/>
        <v>2433580</v>
      </c>
      <c r="K41" s="51">
        <f t="shared" si="6"/>
        <v>1578582</v>
      </c>
      <c r="L41" s="51">
        <f t="shared" si="6"/>
        <v>1078915</v>
      </c>
      <c r="M41" s="51">
        <f t="shared" si="6"/>
        <v>898841</v>
      </c>
      <c r="N41" s="51">
        <f t="shared" si="6"/>
        <v>3556338</v>
      </c>
      <c r="O41" s="51">
        <f t="shared" si="6"/>
        <v>0</v>
      </c>
      <c r="P41" s="51">
        <f t="shared" si="6"/>
        <v>318002</v>
      </c>
      <c r="Q41" s="51">
        <f t="shared" si="6"/>
        <v>3644774</v>
      </c>
      <c r="R41" s="51">
        <f t="shared" si="6"/>
        <v>3962776</v>
      </c>
      <c r="S41" s="51">
        <f t="shared" si="6"/>
        <v>1826317</v>
      </c>
      <c r="T41" s="51">
        <f t="shared" si="6"/>
        <v>303495</v>
      </c>
      <c r="U41" s="51">
        <f t="shared" si="6"/>
        <v>8189121</v>
      </c>
      <c r="V41" s="51">
        <f t="shared" si="6"/>
        <v>10318933</v>
      </c>
      <c r="W41" s="51">
        <f t="shared" si="6"/>
        <v>20271627</v>
      </c>
      <c r="X41" s="51">
        <f t="shared" si="6"/>
        <v>40361000</v>
      </c>
      <c r="Y41" s="51">
        <f t="shared" si="6"/>
        <v>-20089373</v>
      </c>
      <c r="Z41" s="52">
        <f t="shared" si="5"/>
        <v>-49.774220163028666</v>
      </c>
      <c r="AA41" s="53">
        <f>SUM(AA36:AA40)</f>
        <v>40361000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-3057371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685143201</v>
      </c>
      <c r="D49" s="78">
        <f t="shared" si="9"/>
        <v>0</v>
      </c>
      <c r="E49" s="79">
        <f t="shared" si="9"/>
        <v>40061300</v>
      </c>
      <c r="F49" s="79">
        <f t="shared" si="9"/>
        <v>40361000</v>
      </c>
      <c r="G49" s="79">
        <f t="shared" si="9"/>
        <v>0</v>
      </c>
      <c r="H49" s="79">
        <f t="shared" si="9"/>
        <v>1425777</v>
      </c>
      <c r="I49" s="79">
        <f t="shared" si="9"/>
        <v>1007803</v>
      </c>
      <c r="J49" s="79">
        <f t="shared" si="9"/>
        <v>2433580</v>
      </c>
      <c r="K49" s="79">
        <f t="shared" si="9"/>
        <v>1578582</v>
      </c>
      <c r="L49" s="79">
        <f t="shared" si="9"/>
        <v>1078915</v>
      </c>
      <c r="M49" s="79">
        <f t="shared" si="9"/>
        <v>898841</v>
      </c>
      <c r="N49" s="79">
        <f t="shared" si="9"/>
        <v>3556338</v>
      </c>
      <c r="O49" s="79">
        <f t="shared" si="9"/>
        <v>0</v>
      </c>
      <c r="P49" s="79">
        <f t="shared" si="9"/>
        <v>318002</v>
      </c>
      <c r="Q49" s="79">
        <f t="shared" si="9"/>
        <v>3644774</v>
      </c>
      <c r="R49" s="79">
        <f t="shared" si="9"/>
        <v>3962776</v>
      </c>
      <c r="S49" s="79">
        <f t="shared" si="9"/>
        <v>1826317</v>
      </c>
      <c r="T49" s="79">
        <f t="shared" si="9"/>
        <v>303495</v>
      </c>
      <c r="U49" s="79">
        <f t="shared" si="9"/>
        <v>8189121</v>
      </c>
      <c r="V49" s="79">
        <f t="shared" si="9"/>
        <v>10318933</v>
      </c>
      <c r="W49" s="79">
        <f t="shared" si="9"/>
        <v>20271627</v>
      </c>
      <c r="X49" s="79">
        <f t="shared" si="9"/>
        <v>40361000</v>
      </c>
      <c r="Y49" s="79">
        <f t="shared" si="9"/>
        <v>-20089373</v>
      </c>
      <c r="Z49" s="80">
        <f t="shared" si="5"/>
        <v>-49.774220163028666</v>
      </c>
      <c r="AA49" s="81">
        <f>SUM(AA41:AA48)</f>
        <v>40361000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14759349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14759349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0</v>
      </c>
      <c r="Y69" s="79">
        <f t="shared" si="12"/>
        <v>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72343888</v>
      </c>
      <c r="D5" s="42">
        <f t="shared" si="0"/>
        <v>0</v>
      </c>
      <c r="E5" s="43">
        <f t="shared" si="0"/>
        <v>59020543</v>
      </c>
      <c r="F5" s="43">
        <f t="shared" si="0"/>
        <v>60890163</v>
      </c>
      <c r="G5" s="43">
        <f t="shared" si="0"/>
        <v>13175096</v>
      </c>
      <c r="H5" s="43">
        <f t="shared" si="0"/>
        <v>1371931</v>
      </c>
      <c r="I5" s="43">
        <f t="shared" si="0"/>
        <v>3138302</v>
      </c>
      <c r="J5" s="43">
        <f t="shared" si="0"/>
        <v>17685329</v>
      </c>
      <c r="K5" s="43">
        <f t="shared" si="0"/>
        <v>4099259</v>
      </c>
      <c r="L5" s="43">
        <f t="shared" si="0"/>
        <v>5751427</v>
      </c>
      <c r="M5" s="43">
        <f t="shared" si="0"/>
        <v>3280889</v>
      </c>
      <c r="N5" s="43">
        <f t="shared" si="0"/>
        <v>13131575</v>
      </c>
      <c r="O5" s="43">
        <f t="shared" si="0"/>
        <v>165803</v>
      </c>
      <c r="P5" s="43">
        <f t="shared" si="0"/>
        <v>2021970</v>
      </c>
      <c r="Q5" s="43">
        <f t="shared" si="0"/>
        <v>940969</v>
      </c>
      <c r="R5" s="43">
        <f t="shared" si="0"/>
        <v>3128742</v>
      </c>
      <c r="S5" s="43">
        <f t="shared" si="0"/>
        <v>390083</v>
      </c>
      <c r="T5" s="43">
        <f t="shared" si="0"/>
        <v>1941532</v>
      </c>
      <c r="U5" s="43">
        <f t="shared" si="0"/>
        <v>20653126</v>
      </c>
      <c r="V5" s="43">
        <f t="shared" si="0"/>
        <v>22984741</v>
      </c>
      <c r="W5" s="43">
        <f t="shared" si="0"/>
        <v>56930387</v>
      </c>
      <c r="X5" s="43">
        <f t="shared" si="0"/>
        <v>60890163</v>
      </c>
      <c r="Y5" s="43">
        <f t="shared" si="0"/>
        <v>-3959776</v>
      </c>
      <c r="Z5" s="44">
        <f>+IF(X5&lt;&gt;0,+(Y5/X5)*100,0)</f>
        <v>-6.503145672314919</v>
      </c>
      <c r="AA5" s="45">
        <f>SUM(AA11:AA18)</f>
        <v>60890163</v>
      </c>
    </row>
    <row r="6" spans="1:27" ht="13.5">
      <c r="A6" s="46" t="s">
        <v>32</v>
      </c>
      <c r="B6" s="47"/>
      <c r="C6" s="9">
        <v>65989531</v>
      </c>
      <c r="D6" s="10"/>
      <c r="E6" s="11"/>
      <c r="F6" s="11">
        <v>43923000</v>
      </c>
      <c r="G6" s="11">
        <v>8720615</v>
      </c>
      <c r="H6" s="11">
        <v>1053056</v>
      </c>
      <c r="I6" s="11">
        <v>2387698</v>
      </c>
      <c r="J6" s="11">
        <v>12161369</v>
      </c>
      <c r="K6" s="11">
        <v>4052436</v>
      </c>
      <c r="L6" s="11">
        <v>5543008</v>
      </c>
      <c r="M6" s="11">
        <v>1518661</v>
      </c>
      <c r="N6" s="11">
        <v>11114105</v>
      </c>
      <c r="O6" s="11">
        <v>165803</v>
      </c>
      <c r="P6" s="11">
        <v>810610</v>
      </c>
      <c r="Q6" s="11">
        <v>451112</v>
      </c>
      <c r="R6" s="11">
        <v>1427525</v>
      </c>
      <c r="S6" s="11">
        <v>390083</v>
      </c>
      <c r="T6" s="11">
        <v>1776374</v>
      </c>
      <c r="U6" s="11">
        <v>20653126</v>
      </c>
      <c r="V6" s="11">
        <v>22819583</v>
      </c>
      <c r="W6" s="11">
        <v>47522582</v>
      </c>
      <c r="X6" s="11">
        <v>43923000</v>
      </c>
      <c r="Y6" s="11">
        <v>3599582</v>
      </c>
      <c r="Z6" s="2">
        <v>8.2</v>
      </c>
      <c r="AA6" s="15">
        <v>43923000</v>
      </c>
    </row>
    <row r="7" spans="1:27" ht="13.5">
      <c r="A7" s="46" t="s">
        <v>33</v>
      </c>
      <c r="B7" s="47"/>
      <c r="C7" s="9"/>
      <c r="D7" s="10"/>
      <c r="E7" s="11"/>
      <c r="F7" s="11"/>
      <c r="G7" s="11">
        <v>3048073</v>
      </c>
      <c r="H7" s="11"/>
      <c r="I7" s="11">
        <v>185888</v>
      </c>
      <c r="J7" s="11">
        <v>3233961</v>
      </c>
      <c r="K7" s="11"/>
      <c r="L7" s="11">
        <v>208419</v>
      </c>
      <c r="M7" s="11"/>
      <c r="N7" s="11">
        <v>208419</v>
      </c>
      <c r="O7" s="11"/>
      <c r="P7" s="11">
        <v>1186517</v>
      </c>
      <c r="Q7" s="11">
        <v>489857</v>
      </c>
      <c r="R7" s="11">
        <v>1676374</v>
      </c>
      <c r="S7" s="11"/>
      <c r="T7" s="11"/>
      <c r="U7" s="11"/>
      <c r="V7" s="11"/>
      <c r="W7" s="11">
        <v>5118754</v>
      </c>
      <c r="X7" s="11"/>
      <c r="Y7" s="11">
        <v>5118754</v>
      </c>
      <c r="Z7" s="2"/>
      <c r="AA7" s="15"/>
    </row>
    <row r="8" spans="1:27" ht="13.5">
      <c r="A8" s="46" t="s">
        <v>34</v>
      </c>
      <c r="B8" s="47"/>
      <c r="C8" s="9"/>
      <c r="D8" s="10"/>
      <c r="E8" s="11">
        <v>2536000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>
        <v>200000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>
        <v>52989000</v>
      </c>
      <c r="F10" s="11">
        <v>5019996</v>
      </c>
      <c r="G10" s="11"/>
      <c r="H10" s="11">
        <v>307171</v>
      </c>
      <c r="I10" s="11">
        <v>82655</v>
      </c>
      <c r="J10" s="11">
        <v>389826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389826</v>
      </c>
      <c r="X10" s="11">
        <v>5019996</v>
      </c>
      <c r="Y10" s="11">
        <v>-4630170</v>
      </c>
      <c r="Z10" s="2">
        <v>-92.23</v>
      </c>
      <c r="AA10" s="15">
        <v>5019996</v>
      </c>
    </row>
    <row r="11" spans="1:27" ht="13.5">
      <c r="A11" s="48" t="s">
        <v>37</v>
      </c>
      <c r="B11" s="47"/>
      <c r="C11" s="49">
        <f aca="true" t="shared" si="1" ref="C11:Y11">SUM(C6:C10)</f>
        <v>65989531</v>
      </c>
      <c r="D11" s="50">
        <f t="shared" si="1"/>
        <v>0</v>
      </c>
      <c r="E11" s="51">
        <f t="shared" si="1"/>
        <v>55725000</v>
      </c>
      <c r="F11" s="51">
        <f t="shared" si="1"/>
        <v>48942996</v>
      </c>
      <c r="G11" s="51">
        <f t="shared" si="1"/>
        <v>11768688</v>
      </c>
      <c r="H11" s="51">
        <f t="shared" si="1"/>
        <v>1360227</v>
      </c>
      <c r="I11" s="51">
        <f t="shared" si="1"/>
        <v>2656241</v>
      </c>
      <c r="J11" s="51">
        <f t="shared" si="1"/>
        <v>15785156</v>
      </c>
      <c r="K11" s="51">
        <f t="shared" si="1"/>
        <v>4052436</v>
      </c>
      <c r="L11" s="51">
        <f t="shared" si="1"/>
        <v>5751427</v>
      </c>
      <c r="M11" s="51">
        <f t="shared" si="1"/>
        <v>1518661</v>
      </c>
      <c r="N11" s="51">
        <f t="shared" si="1"/>
        <v>11322524</v>
      </c>
      <c r="O11" s="51">
        <f t="shared" si="1"/>
        <v>165803</v>
      </c>
      <c r="P11" s="51">
        <f t="shared" si="1"/>
        <v>1997127</v>
      </c>
      <c r="Q11" s="51">
        <f t="shared" si="1"/>
        <v>940969</v>
      </c>
      <c r="R11" s="51">
        <f t="shared" si="1"/>
        <v>3103899</v>
      </c>
      <c r="S11" s="51">
        <f t="shared" si="1"/>
        <v>390083</v>
      </c>
      <c r="T11" s="51">
        <f t="shared" si="1"/>
        <v>1776374</v>
      </c>
      <c r="U11" s="51">
        <f t="shared" si="1"/>
        <v>20653126</v>
      </c>
      <c r="V11" s="51">
        <f t="shared" si="1"/>
        <v>22819583</v>
      </c>
      <c r="W11" s="51">
        <f t="shared" si="1"/>
        <v>53031162</v>
      </c>
      <c r="X11" s="51">
        <f t="shared" si="1"/>
        <v>48942996</v>
      </c>
      <c r="Y11" s="51">
        <f t="shared" si="1"/>
        <v>4088166</v>
      </c>
      <c r="Z11" s="52">
        <f>+IF(X11&lt;&gt;0,+(Y11/X11)*100,0)</f>
        <v>8.352913254431748</v>
      </c>
      <c r="AA11" s="53">
        <f>SUM(AA6:AA10)</f>
        <v>48942996</v>
      </c>
    </row>
    <row r="12" spans="1:27" ht="13.5">
      <c r="A12" s="54" t="s">
        <v>38</v>
      </c>
      <c r="B12" s="35"/>
      <c r="C12" s="9"/>
      <c r="D12" s="10"/>
      <c r="E12" s="11"/>
      <c r="F12" s="11"/>
      <c r="G12" s="11">
        <v>1328416</v>
      </c>
      <c r="H12" s="11"/>
      <c r="I12" s="11">
        <v>447824</v>
      </c>
      <c r="J12" s="11">
        <v>1776240</v>
      </c>
      <c r="K12" s="11"/>
      <c r="L12" s="11"/>
      <c r="M12" s="11">
        <v>1762228</v>
      </c>
      <c r="N12" s="11">
        <v>1762228</v>
      </c>
      <c r="O12" s="11"/>
      <c r="P12" s="11">
        <v>22633</v>
      </c>
      <c r="Q12" s="11"/>
      <c r="R12" s="11">
        <v>22633</v>
      </c>
      <c r="S12" s="11"/>
      <c r="T12" s="11"/>
      <c r="U12" s="11"/>
      <c r="V12" s="11"/>
      <c r="W12" s="11">
        <v>3561101</v>
      </c>
      <c r="X12" s="11"/>
      <c r="Y12" s="11">
        <v>3561101</v>
      </c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6354357</v>
      </c>
      <c r="D15" s="10"/>
      <c r="E15" s="11">
        <v>3295543</v>
      </c>
      <c r="F15" s="11">
        <v>11947167</v>
      </c>
      <c r="G15" s="11">
        <v>77992</v>
      </c>
      <c r="H15" s="11">
        <v>11704</v>
      </c>
      <c r="I15" s="11">
        <v>34237</v>
      </c>
      <c r="J15" s="11">
        <v>123933</v>
      </c>
      <c r="K15" s="11">
        <v>46823</v>
      </c>
      <c r="L15" s="11"/>
      <c r="M15" s="11"/>
      <c r="N15" s="11">
        <v>46823</v>
      </c>
      <c r="O15" s="11"/>
      <c r="P15" s="11">
        <v>2210</v>
      </c>
      <c r="Q15" s="11"/>
      <c r="R15" s="11">
        <v>2210</v>
      </c>
      <c r="S15" s="11"/>
      <c r="T15" s="11">
        <v>165158</v>
      </c>
      <c r="U15" s="11"/>
      <c r="V15" s="11">
        <v>165158</v>
      </c>
      <c r="W15" s="11">
        <v>338124</v>
      </c>
      <c r="X15" s="11">
        <v>11947167</v>
      </c>
      <c r="Y15" s="11">
        <v>-11609043</v>
      </c>
      <c r="Z15" s="2">
        <v>-97.17</v>
      </c>
      <c r="AA15" s="15">
        <v>11947167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65989531</v>
      </c>
      <c r="D36" s="10">
        <f t="shared" si="4"/>
        <v>0</v>
      </c>
      <c r="E36" s="11">
        <f t="shared" si="4"/>
        <v>0</v>
      </c>
      <c r="F36" s="11">
        <f t="shared" si="4"/>
        <v>43923000</v>
      </c>
      <c r="G36" s="11">
        <f t="shared" si="4"/>
        <v>8720615</v>
      </c>
      <c r="H36" s="11">
        <f t="shared" si="4"/>
        <v>1053056</v>
      </c>
      <c r="I36" s="11">
        <f t="shared" si="4"/>
        <v>2387698</v>
      </c>
      <c r="J36" s="11">
        <f t="shared" si="4"/>
        <v>12161369</v>
      </c>
      <c r="K36" s="11">
        <f t="shared" si="4"/>
        <v>4052436</v>
      </c>
      <c r="L36" s="11">
        <f t="shared" si="4"/>
        <v>5543008</v>
      </c>
      <c r="M36" s="11">
        <f t="shared" si="4"/>
        <v>1518661</v>
      </c>
      <c r="N36" s="11">
        <f t="shared" si="4"/>
        <v>11114105</v>
      </c>
      <c r="O36" s="11">
        <f t="shared" si="4"/>
        <v>165803</v>
      </c>
      <c r="P36" s="11">
        <f t="shared" si="4"/>
        <v>810610</v>
      </c>
      <c r="Q36" s="11">
        <f t="shared" si="4"/>
        <v>451112</v>
      </c>
      <c r="R36" s="11">
        <f t="shared" si="4"/>
        <v>1427525</v>
      </c>
      <c r="S36" s="11">
        <f t="shared" si="4"/>
        <v>390083</v>
      </c>
      <c r="T36" s="11">
        <f t="shared" si="4"/>
        <v>1776374</v>
      </c>
      <c r="U36" s="11">
        <f t="shared" si="4"/>
        <v>20653126</v>
      </c>
      <c r="V36" s="11">
        <f t="shared" si="4"/>
        <v>22819583</v>
      </c>
      <c r="W36" s="11">
        <f t="shared" si="4"/>
        <v>47522582</v>
      </c>
      <c r="X36" s="11">
        <f t="shared" si="4"/>
        <v>43923000</v>
      </c>
      <c r="Y36" s="11">
        <f t="shared" si="4"/>
        <v>3599582</v>
      </c>
      <c r="Z36" s="2">
        <f aca="true" t="shared" si="5" ref="Z36:Z49">+IF(X36&lt;&gt;0,+(Y36/X36)*100,0)</f>
        <v>8.195209798966372</v>
      </c>
      <c r="AA36" s="15">
        <f>AA6+AA21</f>
        <v>43923000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3048073</v>
      </c>
      <c r="H37" s="11">
        <f t="shared" si="4"/>
        <v>0</v>
      </c>
      <c r="I37" s="11">
        <f t="shared" si="4"/>
        <v>185888</v>
      </c>
      <c r="J37" s="11">
        <f t="shared" si="4"/>
        <v>3233961</v>
      </c>
      <c r="K37" s="11">
        <f t="shared" si="4"/>
        <v>0</v>
      </c>
      <c r="L37" s="11">
        <f t="shared" si="4"/>
        <v>208419</v>
      </c>
      <c r="M37" s="11">
        <f t="shared" si="4"/>
        <v>0</v>
      </c>
      <c r="N37" s="11">
        <f t="shared" si="4"/>
        <v>208419</v>
      </c>
      <c r="O37" s="11">
        <f t="shared" si="4"/>
        <v>0</v>
      </c>
      <c r="P37" s="11">
        <f t="shared" si="4"/>
        <v>1186517</v>
      </c>
      <c r="Q37" s="11">
        <f t="shared" si="4"/>
        <v>489857</v>
      </c>
      <c r="R37" s="11">
        <f t="shared" si="4"/>
        <v>1676374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5118754</v>
      </c>
      <c r="X37" s="11">
        <f t="shared" si="4"/>
        <v>0</v>
      </c>
      <c r="Y37" s="11">
        <f t="shared" si="4"/>
        <v>5118754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2536000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200000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52989000</v>
      </c>
      <c r="F40" s="11">
        <f t="shared" si="4"/>
        <v>5019996</v>
      </c>
      <c r="G40" s="11">
        <f t="shared" si="4"/>
        <v>0</v>
      </c>
      <c r="H40" s="11">
        <f t="shared" si="4"/>
        <v>307171</v>
      </c>
      <c r="I40" s="11">
        <f t="shared" si="4"/>
        <v>82655</v>
      </c>
      <c r="J40" s="11">
        <f t="shared" si="4"/>
        <v>389826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389826</v>
      </c>
      <c r="X40" s="11">
        <f t="shared" si="4"/>
        <v>5019996</v>
      </c>
      <c r="Y40" s="11">
        <f t="shared" si="4"/>
        <v>-4630170</v>
      </c>
      <c r="Z40" s="2">
        <f t="shared" si="5"/>
        <v>-92.23453564504833</v>
      </c>
      <c r="AA40" s="15">
        <f>AA10+AA25</f>
        <v>5019996</v>
      </c>
    </row>
    <row r="41" spans="1:27" ht="13.5">
      <c r="A41" s="48" t="s">
        <v>37</v>
      </c>
      <c r="B41" s="47"/>
      <c r="C41" s="49">
        <f aca="true" t="shared" si="6" ref="C41:Y41">SUM(C36:C40)</f>
        <v>65989531</v>
      </c>
      <c r="D41" s="50">
        <f t="shared" si="6"/>
        <v>0</v>
      </c>
      <c r="E41" s="51">
        <f t="shared" si="6"/>
        <v>55725000</v>
      </c>
      <c r="F41" s="51">
        <f t="shared" si="6"/>
        <v>48942996</v>
      </c>
      <c r="G41" s="51">
        <f t="shared" si="6"/>
        <v>11768688</v>
      </c>
      <c r="H41" s="51">
        <f t="shared" si="6"/>
        <v>1360227</v>
      </c>
      <c r="I41" s="51">
        <f t="shared" si="6"/>
        <v>2656241</v>
      </c>
      <c r="J41" s="51">
        <f t="shared" si="6"/>
        <v>15785156</v>
      </c>
      <c r="K41" s="51">
        <f t="shared" si="6"/>
        <v>4052436</v>
      </c>
      <c r="L41" s="51">
        <f t="shared" si="6"/>
        <v>5751427</v>
      </c>
      <c r="M41" s="51">
        <f t="shared" si="6"/>
        <v>1518661</v>
      </c>
      <c r="N41" s="51">
        <f t="shared" si="6"/>
        <v>11322524</v>
      </c>
      <c r="O41" s="51">
        <f t="shared" si="6"/>
        <v>165803</v>
      </c>
      <c r="P41" s="51">
        <f t="shared" si="6"/>
        <v>1997127</v>
      </c>
      <c r="Q41" s="51">
        <f t="shared" si="6"/>
        <v>940969</v>
      </c>
      <c r="R41" s="51">
        <f t="shared" si="6"/>
        <v>3103899</v>
      </c>
      <c r="S41" s="51">
        <f t="shared" si="6"/>
        <v>390083</v>
      </c>
      <c r="T41" s="51">
        <f t="shared" si="6"/>
        <v>1776374</v>
      </c>
      <c r="U41" s="51">
        <f t="shared" si="6"/>
        <v>20653126</v>
      </c>
      <c r="V41" s="51">
        <f t="shared" si="6"/>
        <v>22819583</v>
      </c>
      <c r="W41" s="51">
        <f t="shared" si="6"/>
        <v>53031162</v>
      </c>
      <c r="X41" s="51">
        <f t="shared" si="6"/>
        <v>48942996</v>
      </c>
      <c r="Y41" s="51">
        <f t="shared" si="6"/>
        <v>4088166</v>
      </c>
      <c r="Z41" s="52">
        <f t="shared" si="5"/>
        <v>8.352913254431748</v>
      </c>
      <c r="AA41" s="53">
        <f>SUM(AA36:AA40)</f>
        <v>48942996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1328416</v>
      </c>
      <c r="H42" s="67">
        <f t="shared" si="7"/>
        <v>0</v>
      </c>
      <c r="I42" s="67">
        <f t="shared" si="7"/>
        <v>447824</v>
      </c>
      <c r="J42" s="67">
        <f t="shared" si="7"/>
        <v>1776240</v>
      </c>
      <c r="K42" s="67">
        <f t="shared" si="7"/>
        <v>0</v>
      </c>
      <c r="L42" s="67">
        <f t="shared" si="7"/>
        <v>0</v>
      </c>
      <c r="M42" s="67">
        <f t="shared" si="7"/>
        <v>1762228</v>
      </c>
      <c r="N42" s="67">
        <f t="shared" si="7"/>
        <v>1762228</v>
      </c>
      <c r="O42" s="67">
        <f t="shared" si="7"/>
        <v>0</v>
      </c>
      <c r="P42" s="67">
        <f t="shared" si="7"/>
        <v>22633</v>
      </c>
      <c r="Q42" s="67">
        <f t="shared" si="7"/>
        <v>0</v>
      </c>
      <c r="R42" s="67">
        <f t="shared" si="7"/>
        <v>22633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3561101</v>
      </c>
      <c r="X42" s="67">
        <f t="shared" si="7"/>
        <v>0</v>
      </c>
      <c r="Y42" s="67">
        <f t="shared" si="7"/>
        <v>3561101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6354357</v>
      </c>
      <c r="D45" s="66">
        <f t="shared" si="7"/>
        <v>0</v>
      </c>
      <c r="E45" s="67">
        <f t="shared" si="7"/>
        <v>3295543</v>
      </c>
      <c r="F45" s="67">
        <f t="shared" si="7"/>
        <v>11947167</v>
      </c>
      <c r="G45" s="67">
        <f t="shared" si="7"/>
        <v>77992</v>
      </c>
      <c r="H45" s="67">
        <f t="shared" si="7"/>
        <v>11704</v>
      </c>
      <c r="I45" s="67">
        <f t="shared" si="7"/>
        <v>34237</v>
      </c>
      <c r="J45" s="67">
        <f t="shared" si="7"/>
        <v>123933</v>
      </c>
      <c r="K45" s="67">
        <f t="shared" si="7"/>
        <v>46823</v>
      </c>
      <c r="L45" s="67">
        <f t="shared" si="7"/>
        <v>0</v>
      </c>
      <c r="M45" s="67">
        <f t="shared" si="7"/>
        <v>0</v>
      </c>
      <c r="N45" s="67">
        <f t="shared" si="7"/>
        <v>46823</v>
      </c>
      <c r="O45" s="67">
        <f t="shared" si="7"/>
        <v>0</v>
      </c>
      <c r="P45" s="67">
        <f t="shared" si="7"/>
        <v>2210</v>
      </c>
      <c r="Q45" s="67">
        <f t="shared" si="7"/>
        <v>0</v>
      </c>
      <c r="R45" s="67">
        <f t="shared" si="7"/>
        <v>2210</v>
      </c>
      <c r="S45" s="67">
        <f t="shared" si="7"/>
        <v>0</v>
      </c>
      <c r="T45" s="67">
        <f t="shared" si="7"/>
        <v>165158</v>
      </c>
      <c r="U45" s="67">
        <f t="shared" si="7"/>
        <v>0</v>
      </c>
      <c r="V45" s="67">
        <f t="shared" si="7"/>
        <v>165158</v>
      </c>
      <c r="W45" s="67">
        <f t="shared" si="7"/>
        <v>338124</v>
      </c>
      <c r="X45" s="67">
        <f t="shared" si="7"/>
        <v>11947167</v>
      </c>
      <c r="Y45" s="67">
        <f t="shared" si="7"/>
        <v>-11609043</v>
      </c>
      <c r="Z45" s="69">
        <f t="shared" si="5"/>
        <v>-97.16983951090664</v>
      </c>
      <c r="AA45" s="68">
        <f t="shared" si="8"/>
        <v>11947167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72343888</v>
      </c>
      <c r="D49" s="78">
        <f t="shared" si="9"/>
        <v>0</v>
      </c>
      <c r="E49" s="79">
        <f t="shared" si="9"/>
        <v>59020543</v>
      </c>
      <c r="F49" s="79">
        <f t="shared" si="9"/>
        <v>60890163</v>
      </c>
      <c r="G49" s="79">
        <f t="shared" si="9"/>
        <v>13175096</v>
      </c>
      <c r="H49" s="79">
        <f t="shared" si="9"/>
        <v>1371931</v>
      </c>
      <c r="I49" s="79">
        <f t="shared" si="9"/>
        <v>3138302</v>
      </c>
      <c r="J49" s="79">
        <f t="shared" si="9"/>
        <v>17685329</v>
      </c>
      <c r="K49" s="79">
        <f t="shared" si="9"/>
        <v>4099259</v>
      </c>
      <c r="L49" s="79">
        <f t="shared" si="9"/>
        <v>5751427</v>
      </c>
      <c r="M49" s="79">
        <f t="shared" si="9"/>
        <v>3280889</v>
      </c>
      <c r="N49" s="79">
        <f t="shared" si="9"/>
        <v>13131575</v>
      </c>
      <c r="O49" s="79">
        <f t="shared" si="9"/>
        <v>165803</v>
      </c>
      <c r="P49" s="79">
        <f t="shared" si="9"/>
        <v>2021970</v>
      </c>
      <c r="Q49" s="79">
        <f t="shared" si="9"/>
        <v>940969</v>
      </c>
      <c r="R49" s="79">
        <f t="shared" si="9"/>
        <v>3128742</v>
      </c>
      <c r="S49" s="79">
        <f t="shared" si="9"/>
        <v>390083</v>
      </c>
      <c r="T49" s="79">
        <f t="shared" si="9"/>
        <v>1941532</v>
      </c>
      <c r="U49" s="79">
        <f t="shared" si="9"/>
        <v>20653126</v>
      </c>
      <c r="V49" s="79">
        <f t="shared" si="9"/>
        <v>22984741</v>
      </c>
      <c r="W49" s="79">
        <f t="shared" si="9"/>
        <v>56930387</v>
      </c>
      <c r="X49" s="79">
        <f t="shared" si="9"/>
        <v>60890163</v>
      </c>
      <c r="Y49" s="79">
        <f t="shared" si="9"/>
        <v>-3959776</v>
      </c>
      <c r="Z49" s="80">
        <f t="shared" si="5"/>
        <v>-6.503145672314919</v>
      </c>
      <c r="AA49" s="81">
        <f>SUM(AA41:AA48)</f>
        <v>60890163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>
        <v>4330770</v>
      </c>
      <c r="D66" s="13">
        <v>8765158</v>
      </c>
      <c r="E66" s="14">
        <v>15989467</v>
      </c>
      <c r="F66" s="14">
        <v>8765158</v>
      </c>
      <c r="G66" s="14">
        <v>607654</v>
      </c>
      <c r="H66" s="14">
        <v>264063</v>
      </c>
      <c r="I66" s="14">
        <v>58008</v>
      </c>
      <c r="J66" s="14">
        <v>929725</v>
      </c>
      <c r="K66" s="14">
        <v>499799</v>
      </c>
      <c r="L66" s="14">
        <v>128128</v>
      </c>
      <c r="M66" s="14">
        <v>256428</v>
      </c>
      <c r="N66" s="14">
        <v>884355</v>
      </c>
      <c r="O66" s="14">
        <v>272497</v>
      </c>
      <c r="P66" s="14">
        <v>268364</v>
      </c>
      <c r="Q66" s="14">
        <v>220891</v>
      </c>
      <c r="R66" s="14">
        <v>761752</v>
      </c>
      <c r="S66" s="14">
        <v>151649</v>
      </c>
      <c r="T66" s="14">
        <v>955070</v>
      </c>
      <c r="U66" s="14">
        <v>2497663</v>
      </c>
      <c r="V66" s="14">
        <v>3604382</v>
      </c>
      <c r="W66" s="14">
        <v>6180214</v>
      </c>
      <c r="X66" s="14">
        <v>8765158</v>
      </c>
      <c r="Y66" s="14">
        <v>-2584944</v>
      </c>
      <c r="Z66" s="2">
        <v>-29.49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4330770</v>
      </c>
      <c r="D69" s="78">
        <f t="shared" si="12"/>
        <v>8765158</v>
      </c>
      <c r="E69" s="79">
        <f t="shared" si="12"/>
        <v>15989467</v>
      </c>
      <c r="F69" s="79">
        <f t="shared" si="12"/>
        <v>8765158</v>
      </c>
      <c r="G69" s="79">
        <f t="shared" si="12"/>
        <v>607654</v>
      </c>
      <c r="H69" s="79">
        <f t="shared" si="12"/>
        <v>264063</v>
      </c>
      <c r="I69" s="79">
        <f t="shared" si="12"/>
        <v>58008</v>
      </c>
      <c r="J69" s="79">
        <f t="shared" si="12"/>
        <v>929725</v>
      </c>
      <c r="K69" s="79">
        <f t="shared" si="12"/>
        <v>499799</v>
      </c>
      <c r="L69" s="79">
        <f t="shared" si="12"/>
        <v>128128</v>
      </c>
      <c r="M69" s="79">
        <f t="shared" si="12"/>
        <v>256428</v>
      </c>
      <c r="N69" s="79">
        <f t="shared" si="12"/>
        <v>884355</v>
      </c>
      <c r="O69" s="79">
        <f t="shared" si="12"/>
        <v>272497</v>
      </c>
      <c r="P69" s="79">
        <f t="shared" si="12"/>
        <v>268364</v>
      </c>
      <c r="Q69" s="79">
        <f t="shared" si="12"/>
        <v>220891</v>
      </c>
      <c r="R69" s="79">
        <f t="shared" si="12"/>
        <v>761752</v>
      </c>
      <c r="S69" s="79">
        <f t="shared" si="12"/>
        <v>151649</v>
      </c>
      <c r="T69" s="79">
        <f t="shared" si="12"/>
        <v>955070</v>
      </c>
      <c r="U69" s="79">
        <f t="shared" si="12"/>
        <v>2497663</v>
      </c>
      <c r="V69" s="79">
        <f t="shared" si="12"/>
        <v>3604382</v>
      </c>
      <c r="W69" s="79">
        <f t="shared" si="12"/>
        <v>6180214</v>
      </c>
      <c r="X69" s="79">
        <f t="shared" si="12"/>
        <v>8765158</v>
      </c>
      <c r="Y69" s="79">
        <f t="shared" si="12"/>
        <v>-2584944</v>
      </c>
      <c r="Z69" s="80">
        <f>+IF(X69&lt;&gt;0,+(Y69/X69)*100,0)</f>
        <v>-29.491128397229122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284685302</v>
      </c>
      <c r="D5" s="42">
        <f t="shared" si="0"/>
        <v>0</v>
      </c>
      <c r="E5" s="43">
        <f t="shared" si="0"/>
        <v>305572000</v>
      </c>
      <c r="F5" s="43">
        <f t="shared" si="0"/>
        <v>288864216</v>
      </c>
      <c r="G5" s="43">
        <f t="shared" si="0"/>
        <v>3924669</v>
      </c>
      <c r="H5" s="43">
        <f t="shared" si="0"/>
        <v>27685843</v>
      </c>
      <c r="I5" s="43">
        <f t="shared" si="0"/>
        <v>5805692</v>
      </c>
      <c r="J5" s="43">
        <f t="shared" si="0"/>
        <v>37416204</v>
      </c>
      <c r="K5" s="43">
        <f t="shared" si="0"/>
        <v>18726977</v>
      </c>
      <c r="L5" s="43">
        <f t="shared" si="0"/>
        <v>36711145</v>
      </c>
      <c r="M5" s="43">
        <f t="shared" si="0"/>
        <v>19887598</v>
      </c>
      <c r="N5" s="43">
        <f t="shared" si="0"/>
        <v>75325720</v>
      </c>
      <c r="O5" s="43">
        <f t="shared" si="0"/>
        <v>9877196</v>
      </c>
      <c r="P5" s="43">
        <f t="shared" si="0"/>
        <v>1261427</v>
      </c>
      <c r="Q5" s="43">
        <f t="shared" si="0"/>
        <v>38066405</v>
      </c>
      <c r="R5" s="43">
        <f t="shared" si="0"/>
        <v>49205028</v>
      </c>
      <c r="S5" s="43">
        <f t="shared" si="0"/>
        <v>14166309</v>
      </c>
      <c r="T5" s="43">
        <f t="shared" si="0"/>
        <v>1556165</v>
      </c>
      <c r="U5" s="43">
        <f t="shared" si="0"/>
        <v>9922476</v>
      </c>
      <c r="V5" s="43">
        <f t="shared" si="0"/>
        <v>25644950</v>
      </c>
      <c r="W5" s="43">
        <f t="shared" si="0"/>
        <v>187591902</v>
      </c>
      <c r="X5" s="43">
        <f t="shared" si="0"/>
        <v>288864216</v>
      </c>
      <c r="Y5" s="43">
        <f t="shared" si="0"/>
        <v>-101272314</v>
      </c>
      <c r="Z5" s="44">
        <f>+IF(X5&lt;&gt;0,+(Y5/X5)*100,0)</f>
        <v>-35.05879523685966</v>
      </c>
      <c r="AA5" s="45">
        <f>SUM(AA11:AA18)</f>
        <v>288864216</v>
      </c>
    </row>
    <row r="6" spans="1:27" ht="13.5">
      <c r="A6" s="46" t="s">
        <v>32</v>
      </c>
      <c r="B6" s="47"/>
      <c r="C6" s="9"/>
      <c r="D6" s="10"/>
      <c r="E6" s="11">
        <v>10312000</v>
      </c>
      <c r="F6" s="11">
        <v>10775000</v>
      </c>
      <c r="G6" s="11"/>
      <c r="H6" s="11">
        <v>569315</v>
      </c>
      <c r="I6" s="11"/>
      <c r="J6" s="11">
        <v>569315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>
        <v>2404868</v>
      </c>
      <c r="V6" s="11">
        <v>2404868</v>
      </c>
      <c r="W6" s="11">
        <v>2974183</v>
      </c>
      <c r="X6" s="11">
        <v>10775000</v>
      </c>
      <c r="Y6" s="11">
        <v>-7800817</v>
      </c>
      <c r="Z6" s="2">
        <v>-72.4</v>
      </c>
      <c r="AA6" s="15">
        <v>10775000</v>
      </c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>
        <v>283657291</v>
      </c>
      <c r="D8" s="10"/>
      <c r="E8" s="11">
        <v>146316181</v>
      </c>
      <c r="F8" s="11">
        <v>179689057</v>
      </c>
      <c r="G8" s="11">
        <v>3256929</v>
      </c>
      <c r="H8" s="11">
        <v>25747941</v>
      </c>
      <c r="I8" s="11">
        <v>805771</v>
      </c>
      <c r="J8" s="11">
        <v>29810641</v>
      </c>
      <c r="K8" s="11">
        <v>12781090</v>
      </c>
      <c r="L8" s="11">
        <v>33519582</v>
      </c>
      <c r="M8" s="11">
        <v>10810111</v>
      </c>
      <c r="N8" s="11">
        <v>57110783</v>
      </c>
      <c r="O8" s="11">
        <v>1598088</v>
      </c>
      <c r="P8" s="11">
        <v>727451</v>
      </c>
      <c r="Q8" s="11">
        <v>38033287</v>
      </c>
      <c r="R8" s="11">
        <v>40358826</v>
      </c>
      <c r="S8" s="11">
        <v>10171478</v>
      </c>
      <c r="T8" s="11">
        <v>839491</v>
      </c>
      <c r="U8" s="11">
        <v>5186049</v>
      </c>
      <c r="V8" s="11">
        <v>16197018</v>
      </c>
      <c r="W8" s="11">
        <v>143477268</v>
      </c>
      <c r="X8" s="11">
        <v>179689057</v>
      </c>
      <c r="Y8" s="11">
        <v>-36211789</v>
      </c>
      <c r="Z8" s="2">
        <v>-20.15</v>
      </c>
      <c r="AA8" s="15">
        <v>179689057</v>
      </c>
    </row>
    <row r="9" spans="1:27" ht="13.5">
      <c r="A9" s="46" t="s">
        <v>35</v>
      </c>
      <c r="B9" s="47"/>
      <c r="C9" s="9"/>
      <c r="D9" s="10"/>
      <c r="E9" s="11">
        <v>115535819</v>
      </c>
      <c r="F9" s="11">
        <v>79571819</v>
      </c>
      <c r="G9" s="11"/>
      <c r="H9" s="11">
        <v>1368587</v>
      </c>
      <c r="I9" s="11">
        <v>235000</v>
      </c>
      <c r="J9" s="11">
        <v>1603587</v>
      </c>
      <c r="K9" s="11">
        <v>5747187</v>
      </c>
      <c r="L9" s="11">
        <v>3124052</v>
      </c>
      <c r="M9" s="11">
        <v>5400661</v>
      </c>
      <c r="N9" s="11">
        <v>14271900</v>
      </c>
      <c r="O9" s="11">
        <v>8119298</v>
      </c>
      <c r="P9" s="11">
        <v>401206</v>
      </c>
      <c r="Q9" s="11"/>
      <c r="R9" s="11">
        <v>8520504</v>
      </c>
      <c r="S9" s="11">
        <v>3994831</v>
      </c>
      <c r="T9" s="11">
        <v>343779</v>
      </c>
      <c r="U9" s="11">
        <v>2331559</v>
      </c>
      <c r="V9" s="11">
        <v>6670169</v>
      </c>
      <c r="W9" s="11">
        <v>31066160</v>
      </c>
      <c r="X9" s="11">
        <v>79571819</v>
      </c>
      <c r="Y9" s="11">
        <v>-48505659</v>
      </c>
      <c r="Z9" s="2">
        <v>-60.96</v>
      </c>
      <c r="AA9" s="15">
        <v>79571819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283657291</v>
      </c>
      <c r="D11" s="50">
        <f t="shared" si="1"/>
        <v>0</v>
      </c>
      <c r="E11" s="51">
        <f t="shared" si="1"/>
        <v>272164000</v>
      </c>
      <c r="F11" s="51">
        <f t="shared" si="1"/>
        <v>270035876</v>
      </c>
      <c r="G11" s="51">
        <f t="shared" si="1"/>
        <v>3256929</v>
      </c>
      <c r="H11" s="51">
        <f t="shared" si="1"/>
        <v>27685843</v>
      </c>
      <c r="I11" s="51">
        <f t="shared" si="1"/>
        <v>1040771</v>
      </c>
      <c r="J11" s="51">
        <f t="shared" si="1"/>
        <v>31983543</v>
      </c>
      <c r="K11" s="51">
        <f t="shared" si="1"/>
        <v>18528277</v>
      </c>
      <c r="L11" s="51">
        <f t="shared" si="1"/>
        <v>36643634</v>
      </c>
      <c r="M11" s="51">
        <f t="shared" si="1"/>
        <v>16210772</v>
      </c>
      <c r="N11" s="51">
        <f t="shared" si="1"/>
        <v>71382683</v>
      </c>
      <c r="O11" s="51">
        <f t="shared" si="1"/>
        <v>9717386</v>
      </c>
      <c r="P11" s="51">
        <f t="shared" si="1"/>
        <v>1128657</v>
      </c>
      <c r="Q11" s="51">
        <f t="shared" si="1"/>
        <v>38033287</v>
      </c>
      <c r="R11" s="51">
        <f t="shared" si="1"/>
        <v>48879330</v>
      </c>
      <c r="S11" s="51">
        <f t="shared" si="1"/>
        <v>14166309</v>
      </c>
      <c r="T11" s="51">
        <f t="shared" si="1"/>
        <v>1183270</v>
      </c>
      <c r="U11" s="51">
        <f t="shared" si="1"/>
        <v>9922476</v>
      </c>
      <c r="V11" s="51">
        <f t="shared" si="1"/>
        <v>25272055</v>
      </c>
      <c r="W11" s="51">
        <f t="shared" si="1"/>
        <v>177517611</v>
      </c>
      <c r="X11" s="51">
        <f t="shared" si="1"/>
        <v>270035876</v>
      </c>
      <c r="Y11" s="51">
        <f t="shared" si="1"/>
        <v>-92518265</v>
      </c>
      <c r="Z11" s="52">
        <f>+IF(X11&lt;&gt;0,+(Y11/X11)*100,0)</f>
        <v>-34.26147161275711</v>
      </c>
      <c r="AA11" s="53">
        <f>SUM(AA6:AA10)</f>
        <v>270035876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708661</v>
      </c>
      <c r="D15" s="10"/>
      <c r="E15" s="11">
        <v>33408000</v>
      </c>
      <c r="F15" s="11">
        <v>18828340</v>
      </c>
      <c r="G15" s="11">
        <v>667740</v>
      </c>
      <c r="H15" s="11"/>
      <c r="I15" s="11">
        <v>4678211</v>
      </c>
      <c r="J15" s="11">
        <v>5345951</v>
      </c>
      <c r="K15" s="11">
        <v>198700</v>
      </c>
      <c r="L15" s="11">
        <v>67511</v>
      </c>
      <c r="M15" s="11">
        <v>3676826</v>
      </c>
      <c r="N15" s="11">
        <v>3943037</v>
      </c>
      <c r="O15" s="11">
        <v>159810</v>
      </c>
      <c r="P15" s="11">
        <v>132770</v>
      </c>
      <c r="Q15" s="11"/>
      <c r="R15" s="11">
        <v>292580</v>
      </c>
      <c r="S15" s="11"/>
      <c r="T15" s="11">
        <v>372895</v>
      </c>
      <c r="U15" s="11"/>
      <c r="V15" s="11">
        <v>372895</v>
      </c>
      <c r="W15" s="11">
        <v>9954463</v>
      </c>
      <c r="X15" s="11">
        <v>18828340</v>
      </c>
      <c r="Y15" s="11">
        <v>-8873877</v>
      </c>
      <c r="Z15" s="2">
        <v>-47.13</v>
      </c>
      <c r="AA15" s="15">
        <v>18828340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319350</v>
      </c>
      <c r="D18" s="17"/>
      <c r="E18" s="18"/>
      <c r="F18" s="18"/>
      <c r="G18" s="18"/>
      <c r="H18" s="18"/>
      <c r="I18" s="18">
        <v>86710</v>
      </c>
      <c r="J18" s="18">
        <v>86710</v>
      </c>
      <c r="K18" s="18"/>
      <c r="L18" s="18"/>
      <c r="M18" s="18"/>
      <c r="N18" s="18"/>
      <c r="O18" s="18"/>
      <c r="P18" s="18"/>
      <c r="Q18" s="18">
        <v>33118</v>
      </c>
      <c r="R18" s="18">
        <v>33118</v>
      </c>
      <c r="S18" s="18"/>
      <c r="T18" s="18"/>
      <c r="U18" s="18"/>
      <c r="V18" s="18"/>
      <c r="W18" s="18">
        <v>119828</v>
      </c>
      <c r="X18" s="18"/>
      <c r="Y18" s="18">
        <v>119828</v>
      </c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22685000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>
        <v>13000000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13000000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9685000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23312000</v>
      </c>
      <c r="F36" s="11">
        <f t="shared" si="4"/>
        <v>10775000</v>
      </c>
      <c r="G36" s="11">
        <f t="shared" si="4"/>
        <v>0</v>
      </c>
      <c r="H36" s="11">
        <f t="shared" si="4"/>
        <v>569315</v>
      </c>
      <c r="I36" s="11">
        <f t="shared" si="4"/>
        <v>0</v>
      </c>
      <c r="J36" s="11">
        <f t="shared" si="4"/>
        <v>569315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2404868</v>
      </c>
      <c r="V36" s="11">
        <f t="shared" si="4"/>
        <v>2404868</v>
      </c>
      <c r="W36" s="11">
        <f t="shared" si="4"/>
        <v>2974183</v>
      </c>
      <c r="X36" s="11">
        <f t="shared" si="4"/>
        <v>10775000</v>
      </c>
      <c r="Y36" s="11">
        <f t="shared" si="4"/>
        <v>-7800817</v>
      </c>
      <c r="Z36" s="2">
        <f aca="true" t="shared" si="5" ref="Z36:Z49">+IF(X36&lt;&gt;0,+(Y36/X36)*100,0)</f>
        <v>-72.397373549884</v>
      </c>
      <c r="AA36" s="15">
        <f>AA6+AA21</f>
        <v>10775000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283657291</v>
      </c>
      <c r="D38" s="10">
        <f t="shared" si="4"/>
        <v>0</v>
      </c>
      <c r="E38" s="11">
        <f t="shared" si="4"/>
        <v>146316181</v>
      </c>
      <c r="F38" s="11">
        <f t="shared" si="4"/>
        <v>179689057</v>
      </c>
      <c r="G38" s="11">
        <f t="shared" si="4"/>
        <v>3256929</v>
      </c>
      <c r="H38" s="11">
        <f t="shared" si="4"/>
        <v>25747941</v>
      </c>
      <c r="I38" s="11">
        <f t="shared" si="4"/>
        <v>805771</v>
      </c>
      <c r="J38" s="11">
        <f t="shared" si="4"/>
        <v>29810641</v>
      </c>
      <c r="K38" s="11">
        <f t="shared" si="4"/>
        <v>12781090</v>
      </c>
      <c r="L38" s="11">
        <f t="shared" si="4"/>
        <v>33519582</v>
      </c>
      <c r="M38" s="11">
        <f t="shared" si="4"/>
        <v>10810111</v>
      </c>
      <c r="N38" s="11">
        <f t="shared" si="4"/>
        <v>57110783</v>
      </c>
      <c r="O38" s="11">
        <f t="shared" si="4"/>
        <v>1598088</v>
      </c>
      <c r="P38" s="11">
        <f t="shared" si="4"/>
        <v>727451</v>
      </c>
      <c r="Q38" s="11">
        <f t="shared" si="4"/>
        <v>38033287</v>
      </c>
      <c r="R38" s="11">
        <f t="shared" si="4"/>
        <v>40358826</v>
      </c>
      <c r="S38" s="11">
        <f t="shared" si="4"/>
        <v>10171478</v>
      </c>
      <c r="T38" s="11">
        <f t="shared" si="4"/>
        <v>839491</v>
      </c>
      <c r="U38" s="11">
        <f t="shared" si="4"/>
        <v>5186049</v>
      </c>
      <c r="V38" s="11">
        <f t="shared" si="4"/>
        <v>16197018</v>
      </c>
      <c r="W38" s="11">
        <f t="shared" si="4"/>
        <v>143477268</v>
      </c>
      <c r="X38" s="11">
        <f t="shared" si="4"/>
        <v>179689057</v>
      </c>
      <c r="Y38" s="11">
        <f t="shared" si="4"/>
        <v>-36211789</v>
      </c>
      <c r="Z38" s="2">
        <f t="shared" si="5"/>
        <v>-20.152473169248143</v>
      </c>
      <c r="AA38" s="15">
        <f>AA8+AA23</f>
        <v>179689057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115535819</v>
      </c>
      <c r="F39" s="11">
        <f t="shared" si="4"/>
        <v>79571819</v>
      </c>
      <c r="G39" s="11">
        <f t="shared" si="4"/>
        <v>0</v>
      </c>
      <c r="H39" s="11">
        <f t="shared" si="4"/>
        <v>1368587</v>
      </c>
      <c r="I39" s="11">
        <f t="shared" si="4"/>
        <v>235000</v>
      </c>
      <c r="J39" s="11">
        <f t="shared" si="4"/>
        <v>1603587</v>
      </c>
      <c r="K39" s="11">
        <f t="shared" si="4"/>
        <v>5747187</v>
      </c>
      <c r="L39" s="11">
        <f t="shared" si="4"/>
        <v>3124052</v>
      </c>
      <c r="M39" s="11">
        <f t="shared" si="4"/>
        <v>5400661</v>
      </c>
      <c r="N39" s="11">
        <f t="shared" si="4"/>
        <v>14271900</v>
      </c>
      <c r="O39" s="11">
        <f t="shared" si="4"/>
        <v>8119298</v>
      </c>
      <c r="P39" s="11">
        <f t="shared" si="4"/>
        <v>401206</v>
      </c>
      <c r="Q39" s="11">
        <f t="shared" si="4"/>
        <v>0</v>
      </c>
      <c r="R39" s="11">
        <f t="shared" si="4"/>
        <v>8520504</v>
      </c>
      <c r="S39" s="11">
        <f t="shared" si="4"/>
        <v>3994831</v>
      </c>
      <c r="T39" s="11">
        <f t="shared" si="4"/>
        <v>343779</v>
      </c>
      <c r="U39" s="11">
        <f t="shared" si="4"/>
        <v>2331559</v>
      </c>
      <c r="V39" s="11">
        <f t="shared" si="4"/>
        <v>6670169</v>
      </c>
      <c r="W39" s="11">
        <f t="shared" si="4"/>
        <v>31066160</v>
      </c>
      <c r="X39" s="11">
        <f t="shared" si="4"/>
        <v>79571819</v>
      </c>
      <c r="Y39" s="11">
        <f t="shared" si="4"/>
        <v>-48505659</v>
      </c>
      <c r="Z39" s="2">
        <f t="shared" si="5"/>
        <v>-60.958338780718336</v>
      </c>
      <c r="AA39" s="15">
        <f>AA9+AA24</f>
        <v>79571819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283657291</v>
      </c>
      <c r="D41" s="50">
        <f t="shared" si="6"/>
        <v>0</v>
      </c>
      <c r="E41" s="51">
        <f t="shared" si="6"/>
        <v>285164000</v>
      </c>
      <c r="F41" s="51">
        <f t="shared" si="6"/>
        <v>270035876</v>
      </c>
      <c r="G41" s="51">
        <f t="shared" si="6"/>
        <v>3256929</v>
      </c>
      <c r="H41" s="51">
        <f t="shared" si="6"/>
        <v>27685843</v>
      </c>
      <c r="I41" s="51">
        <f t="shared" si="6"/>
        <v>1040771</v>
      </c>
      <c r="J41" s="51">
        <f t="shared" si="6"/>
        <v>31983543</v>
      </c>
      <c r="K41" s="51">
        <f t="shared" si="6"/>
        <v>18528277</v>
      </c>
      <c r="L41" s="51">
        <f t="shared" si="6"/>
        <v>36643634</v>
      </c>
      <c r="M41" s="51">
        <f t="shared" si="6"/>
        <v>16210772</v>
      </c>
      <c r="N41" s="51">
        <f t="shared" si="6"/>
        <v>71382683</v>
      </c>
      <c r="O41" s="51">
        <f t="shared" si="6"/>
        <v>9717386</v>
      </c>
      <c r="P41" s="51">
        <f t="shared" si="6"/>
        <v>1128657</v>
      </c>
      <c r="Q41" s="51">
        <f t="shared" si="6"/>
        <v>38033287</v>
      </c>
      <c r="R41" s="51">
        <f t="shared" si="6"/>
        <v>48879330</v>
      </c>
      <c r="S41" s="51">
        <f t="shared" si="6"/>
        <v>14166309</v>
      </c>
      <c r="T41" s="51">
        <f t="shared" si="6"/>
        <v>1183270</v>
      </c>
      <c r="U41" s="51">
        <f t="shared" si="6"/>
        <v>9922476</v>
      </c>
      <c r="V41" s="51">
        <f t="shared" si="6"/>
        <v>25272055</v>
      </c>
      <c r="W41" s="51">
        <f t="shared" si="6"/>
        <v>177517611</v>
      </c>
      <c r="X41" s="51">
        <f t="shared" si="6"/>
        <v>270035876</v>
      </c>
      <c r="Y41" s="51">
        <f t="shared" si="6"/>
        <v>-92518265</v>
      </c>
      <c r="Z41" s="52">
        <f t="shared" si="5"/>
        <v>-34.26147161275711</v>
      </c>
      <c r="AA41" s="53">
        <f>SUM(AA36:AA40)</f>
        <v>270035876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708661</v>
      </c>
      <c r="D45" s="66">
        <f t="shared" si="7"/>
        <v>0</v>
      </c>
      <c r="E45" s="67">
        <f t="shared" si="7"/>
        <v>43093000</v>
      </c>
      <c r="F45" s="67">
        <f t="shared" si="7"/>
        <v>18828340</v>
      </c>
      <c r="G45" s="67">
        <f t="shared" si="7"/>
        <v>667740</v>
      </c>
      <c r="H45" s="67">
        <f t="shared" si="7"/>
        <v>0</v>
      </c>
      <c r="I45" s="67">
        <f t="shared" si="7"/>
        <v>4678211</v>
      </c>
      <c r="J45" s="67">
        <f t="shared" si="7"/>
        <v>5345951</v>
      </c>
      <c r="K45" s="67">
        <f t="shared" si="7"/>
        <v>198700</v>
      </c>
      <c r="L45" s="67">
        <f t="shared" si="7"/>
        <v>67511</v>
      </c>
      <c r="M45" s="67">
        <f t="shared" si="7"/>
        <v>3676826</v>
      </c>
      <c r="N45" s="67">
        <f t="shared" si="7"/>
        <v>3943037</v>
      </c>
      <c r="O45" s="67">
        <f t="shared" si="7"/>
        <v>159810</v>
      </c>
      <c r="P45" s="67">
        <f t="shared" si="7"/>
        <v>132770</v>
      </c>
      <c r="Q45" s="67">
        <f t="shared" si="7"/>
        <v>0</v>
      </c>
      <c r="R45" s="67">
        <f t="shared" si="7"/>
        <v>292580</v>
      </c>
      <c r="S45" s="67">
        <f t="shared" si="7"/>
        <v>0</v>
      </c>
      <c r="T45" s="67">
        <f t="shared" si="7"/>
        <v>372895</v>
      </c>
      <c r="U45" s="67">
        <f t="shared" si="7"/>
        <v>0</v>
      </c>
      <c r="V45" s="67">
        <f t="shared" si="7"/>
        <v>372895</v>
      </c>
      <c r="W45" s="67">
        <f t="shared" si="7"/>
        <v>9954463</v>
      </c>
      <c r="X45" s="67">
        <f t="shared" si="7"/>
        <v>18828340</v>
      </c>
      <c r="Y45" s="67">
        <f t="shared" si="7"/>
        <v>-8873877</v>
      </c>
      <c r="Z45" s="69">
        <f t="shared" si="5"/>
        <v>-47.130426792802766</v>
      </c>
      <c r="AA45" s="68">
        <f t="shared" si="8"/>
        <v>18828340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319350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86710</v>
      </c>
      <c r="J48" s="67">
        <f t="shared" si="7"/>
        <v>86710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33118</v>
      </c>
      <c r="R48" s="67">
        <f t="shared" si="7"/>
        <v>33118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119828</v>
      </c>
      <c r="X48" s="67">
        <f t="shared" si="7"/>
        <v>0</v>
      </c>
      <c r="Y48" s="67">
        <f t="shared" si="7"/>
        <v>119828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284685302</v>
      </c>
      <c r="D49" s="78">
        <f t="shared" si="9"/>
        <v>0</v>
      </c>
      <c r="E49" s="79">
        <f t="shared" si="9"/>
        <v>328257000</v>
      </c>
      <c r="F49" s="79">
        <f t="shared" si="9"/>
        <v>288864216</v>
      </c>
      <c r="G49" s="79">
        <f t="shared" si="9"/>
        <v>3924669</v>
      </c>
      <c r="H49" s="79">
        <f t="shared" si="9"/>
        <v>27685843</v>
      </c>
      <c r="I49" s="79">
        <f t="shared" si="9"/>
        <v>5805692</v>
      </c>
      <c r="J49" s="79">
        <f t="shared" si="9"/>
        <v>37416204</v>
      </c>
      <c r="K49" s="79">
        <f t="shared" si="9"/>
        <v>18726977</v>
      </c>
      <c r="L49" s="79">
        <f t="shared" si="9"/>
        <v>36711145</v>
      </c>
      <c r="M49" s="79">
        <f t="shared" si="9"/>
        <v>19887598</v>
      </c>
      <c r="N49" s="79">
        <f t="shared" si="9"/>
        <v>75325720</v>
      </c>
      <c r="O49" s="79">
        <f t="shared" si="9"/>
        <v>9877196</v>
      </c>
      <c r="P49" s="79">
        <f t="shared" si="9"/>
        <v>1261427</v>
      </c>
      <c r="Q49" s="79">
        <f t="shared" si="9"/>
        <v>38066405</v>
      </c>
      <c r="R49" s="79">
        <f t="shared" si="9"/>
        <v>49205028</v>
      </c>
      <c r="S49" s="79">
        <f t="shared" si="9"/>
        <v>14166309</v>
      </c>
      <c r="T49" s="79">
        <f t="shared" si="9"/>
        <v>1556165</v>
      </c>
      <c r="U49" s="79">
        <f t="shared" si="9"/>
        <v>9922476</v>
      </c>
      <c r="V49" s="79">
        <f t="shared" si="9"/>
        <v>25644950</v>
      </c>
      <c r="W49" s="79">
        <f t="shared" si="9"/>
        <v>187591902</v>
      </c>
      <c r="X49" s="79">
        <f t="shared" si="9"/>
        <v>288864216</v>
      </c>
      <c r="Y49" s="79">
        <f t="shared" si="9"/>
        <v>-101272314</v>
      </c>
      <c r="Z49" s="80">
        <f t="shared" si="5"/>
        <v>-35.05879523685966</v>
      </c>
      <c r="AA49" s="81">
        <f>SUM(AA41:AA48)</f>
        <v>288864216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34474807</v>
      </c>
      <c r="D51" s="66">
        <f t="shared" si="10"/>
        <v>0</v>
      </c>
      <c r="E51" s="67">
        <f t="shared" si="10"/>
        <v>22685000</v>
      </c>
      <c r="F51" s="67">
        <f t="shared" si="10"/>
        <v>44154803</v>
      </c>
      <c r="G51" s="67">
        <f t="shared" si="10"/>
        <v>148920</v>
      </c>
      <c r="H51" s="67">
        <f t="shared" si="10"/>
        <v>466391</v>
      </c>
      <c r="I51" s="67">
        <f t="shared" si="10"/>
        <v>250795</v>
      </c>
      <c r="J51" s="67">
        <f t="shared" si="10"/>
        <v>866106</v>
      </c>
      <c r="K51" s="67">
        <f t="shared" si="10"/>
        <v>0</v>
      </c>
      <c r="L51" s="67">
        <f t="shared" si="10"/>
        <v>394223</v>
      </c>
      <c r="M51" s="67">
        <f t="shared" si="10"/>
        <v>508130</v>
      </c>
      <c r="N51" s="67">
        <f t="shared" si="10"/>
        <v>902353</v>
      </c>
      <c r="O51" s="67">
        <f t="shared" si="10"/>
        <v>137907</v>
      </c>
      <c r="P51" s="67">
        <f t="shared" si="10"/>
        <v>142353</v>
      </c>
      <c r="Q51" s="67">
        <f t="shared" si="10"/>
        <v>589495</v>
      </c>
      <c r="R51" s="67">
        <f t="shared" si="10"/>
        <v>869755</v>
      </c>
      <c r="S51" s="67">
        <f t="shared" si="10"/>
        <v>145444</v>
      </c>
      <c r="T51" s="67">
        <f t="shared" si="10"/>
        <v>182490</v>
      </c>
      <c r="U51" s="67">
        <f t="shared" si="10"/>
        <v>414890</v>
      </c>
      <c r="V51" s="67">
        <f t="shared" si="10"/>
        <v>742824</v>
      </c>
      <c r="W51" s="67">
        <f t="shared" si="10"/>
        <v>3381038</v>
      </c>
      <c r="X51" s="67">
        <f t="shared" si="10"/>
        <v>44154803</v>
      </c>
      <c r="Y51" s="67">
        <f t="shared" si="10"/>
        <v>-40773765</v>
      </c>
      <c r="Z51" s="69">
        <f>+IF(X51&lt;&gt;0,+(Y51/X51)*100,0)</f>
        <v>-92.34276280204443</v>
      </c>
      <c r="AA51" s="68">
        <f>SUM(AA57:AA61)</f>
        <v>44154803</v>
      </c>
    </row>
    <row r="52" spans="1:27" ht="13.5">
      <c r="A52" s="84" t="s">
        <v>32</v>
      </c>
      <c r="B52" s="47"/>
      <c r="C52" s="9"/>
      <c r="D52" s="10"/>
      <c r="E52" s="11">
        <v>13000000</v>
      </c>
      <c r="F52" s="11">
        <v>3300000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>
        <v>473655</v>
      </c>
      <c r="R52" s="11">
        <v>473655</v>
      </c>
      <c r="S52" s="11"/>
      <c r="T52" s="11"/>
      <c r="U52" s="11"/>
      <c r="V52" s="11"/>
      <c r="W52" s="11">
        <v>473655</v>
      </c>
      <c r="X52" s="11">
        <v>3300000</v>
      </c>
      <c r="Y52" s="11">
        <v>-2826345</v>
      </c>
      <c r="Z52" s="2">
        <v>-85.65</v>
      </c>
      <c r="AA52" s="15">
        <v>3300000</v>
      </c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13000000</v>
      </c>
      <c r="F57" s="51">
        <f t="shared" si="11"/>
        <v>3300000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473655</v>
      </c>
      <c r="R57" s="51">
        <f t="shared" si="11"/>
        <v>473655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473655</v>
      </c>
      <c r="X57" s="51">
        <f t="shared" si="11"/>
        <v>3300000</v>
      </c>
      <c r="Y57" s="51">
        <f t="shared" si="11"/>
        <v>-2826345</v>
      </c>
      <c r="Z57" s="52">
        <f>+IF(X57&lt;&gt;0,+(Y57/X57)*100,0)</f>
        <v>-85.64681818181819</v>
      </c>
      <c r="AA57" s="53">
        <f>SUM(AA52:AA56)</f>
        <v>3300000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34474807</v>
      </c>
      <c r="D61" s="10"/>
      <c r="E61" s="11">
        <v>9685000</v>
      </c>
      <c r="F61" s="11">
        <v>40854803</v>
      </c>
      <c r="G61" s="11">
        <v>148920</v>
      </c>
      <c r="H61" s="11">
        <v>466391</v>
      </c>
      <c r="I61" s="11">
        <v>250795</v>
      </c>
      <c r="J61" s="11">
        <v>866106</v>
      </c>
      <c r="K61" s="11"/>
      <c r="L61" s="11">
        <v>394223</v>
      </c>
      <c r="M61" s="11">
        <v>508130</v>
      </c>
      <c r="N61" s="11">
        <v>902353</v>
      </c>
      <c r="O61" s="11">
        <v>137907</v>
      </c>
      <c r="P61" s="11">
        <v>142353</v>
      </c>
      <c r="Q61" s="11">
        <v>115840</v>
      </c>
      <c r="R61" s="11">
        <v>396100</v>
      </c>
      <c r="S61" s="11">
        <v>145444</v>
      </c>
      <c r="T61" s="11">
        <v>182490</v>
      </c>
      <c r="U61" s="11">
        <v>414890</v>
      </c>
      <c r="V61" s="11">
        <v>742824</v>
      </c>
      <c r="W61" s="11">
        <v>2907383</v>
      </c>
      <c r="X61" s="11">
        <v>40854803</v>
      </c>
      <c r="Y61" s="11">
        <v>-37947420</v>
      </c>
      <c r="Z61" s="2">
        <v>-92.88</v>
      </c>
      <c r="AA61" s="15">
        <v>40854803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4611436</v>
      </c>
      <c r="H66" s="14">
        <v>813033</v>
      </c>
      <c r="I66" s="14">
        <v>8404325</v>
      </c>
      <c r="J66" s="14">
        <v>13828794</v>
      </c>
      <c r="K66" s="14"/>
      <c r="L66" s="14"/>
      <c r="M66" s="14">
        <v>7686663</v>
      </c>
      <c r="N66" s="14">
        <v>7686663</v>
      </c>
      <c r="O66" s="14">
        <v>5908558</v>
      </c>
      <c r="P66" s="14">
        <v>156247</v>
      </c>
      <c r="Q66" s="14">
        <v>13250087</v>
      </c>
      <c r="R66" s="14">
        <v>19314892</v>
      </c>
      <c r="S66" s="14">
        <v>407634</v>
      </c>
      <c r="T66" s="14">
        <v>24000</v>
      </c>
      <c r="U66" s="14">
        <v>23435641</v>
      </c>
      <c r="V66" s="14">
        <v>23867275</v>
      </c>
      <c r="W66" s="14">
        <v>64697624</v>
      </c>
      <c r="X66" s="14"/>
      <c r="Y66" s="14">
        <v>64697624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>
        <v>4498377</v>
      </c>
      <c r="M68" s="11"/>
      <c r="N68" s="11">
        <v>4498377</v>
      </c>
      <c r="O68" s="11"/>
      <c r="P68" s="11"/>
      <c r="Q68" s="11"/>
      <c r="R68" s="11"/>
      <c r="S68" s="11"/>
      <c r="T68" s="11"/>
      <c r="U68" s="11"/>
      <c r="V68" s="11"/>
      <c r="W68" s="11">
        <v>4498377</v>
      </c>
      <c r="X68" s="11"/>
      <c r="Y68" s="11">
        <v>4498377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4611436</v>
      </c>
      <c r="H69" s="79">
        <f t="shared" si="12"/>
        <v>813033</v>
      </c>
      <c r="I69" s="79">
        <f t="shared" si="12"/>
        <v>8404325</v>
      </c>
      <c r="J69" s="79">
        <f t="shared" si="12"/>
        <v>13828794</v>
      </c>
      <c r="K69" s="79">
        <f t="shared" si="12"/>
        <v>0</v>
      </c>
      <c r="L69" s="79">
        <f t="shared" si="12"/>
        <v>4498377</v>
      </c>
      <c r="M69" s="79">
        <f t="shared" si="12"/>
        <v>7686663</v>
      </c>
      <c r="N69" s="79">
        <f t="shared" si="12"/>
        <v>12185040</v>
      </c>
      <c r="O69" s="79">
        <f t="shared" si="12"/>
        <v>5908558</v>
      </c>
      <c r="P69" s="79">
        <f t="shared" si="12"/>
        <v>156247</v>
      </c>
      <c r="Q69" s="79">
        <f t="shared" si="12"/>
        <v>13250087</v>
      </c>
      <c r="R69" s="79">
        <f t="shared" si="12"/>
        <v>19314892</v>
      </c>
      <c r="S69" s="79">
        <f t="shared" si="12"/>
        <v>407634</v>
      </c>
      <c r="T69" s="79">
        <f t="shared" si="12"/>
        <v>24000</v>
      </c>
      <c r="U69" s="79">
        <f t="shared" si="12"/>
        <v>23435641</v>
      </c>
      <c r="V69" s="79">
        <f t="shared" si="12"/>
        <v>23867275</v>
      </c>
      <c r="W69" s="79">
        <f t="shared" si="12"/>
        <v>69196001</v>
      </c>
      <c r="X69" s="79">
        <f t="shared" si="12"/>
        <v>0</v>
      </c>
      <c r="Y69" s="79">
        <f t="shared" si="12"/>
        <v>69196001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23448381</v>
      </c>
      <c r="D5" s="42">
        <f t="shared" si="0"/>
        <v>0</v>
      </c>
      <c r="E5" s="43">
        <f t="shared" si="0"/>
        <v>34000000</v>
      </c>
      <c r="F5" s="43">
        <f t="shared" si="0"/>
        <v>46206425</v>
      </c>
      <c r="G5" s="43">
        <f t="shared" si="0"/>
        <v>54836</v>
      </c>
      <c r="H5" s="43">
        <f t="shared" si="0"/>
        <v>375944</v>
      </c>
      <c r="I5" s="43">
        <f t="shared" si="0"/>
        <v>1633447</v>
      </c>
      <c r="J5" s="43">
        <f t="shared" si="0"/>
        <v>2064227</v>
      </c>
      <c r="K5" s="43">
        <f t="shared" si="0"/>
        <v>2329938</v>
      </c>
      <c r="L5" s="43">
        <f t="shared" si="0"/>
        <v>5074272</v>
      </c>
      <c r="M5" s="43">
        <f t="shared" si="0"/>
        <v>3375377</v>
      </c>
      <c r="N5" s="43">
        <f t="shared" si="0"/>
        <v>10779587</v>
      </c>
      <c r="O5" s="43">
        <f t="shared" si="0"/>
        <v>3999670</v>
      </c>
      <c r="P5" s="43">
        <f t="shared" si="0"/>
        <v>123397</v>
      </c>
      <c r="Q5" s="43">
        <f t="shared" si="0"/>
        <v>7200166</v>
      </c>
      <c r="R5" s="43">
        <f t="shared" si="0"/>
        <v>11323233</v>
      </c>
      <c r="S5" s="43">
        <f t="shared" si="0"/>
        <v>2796774</v>
      </c>
      <c r="T5" s="43">
        <f t="shared" si="0"/>
        <v>2203406</v>
      </c>
      <c r="U5" s="43">
        <f t="shared" si="0"/>
        <v>3518472</v>
      </c>
      <c r="V5" s="43">
        <f t="shared" si="0"/>
        <v>8518652</v>
      </c>
      <c r="W5" s="43">
        <f t="shared" si="0"/>
        <v>32685699</v>
      </c>
      <c r="X5" s="43">
        <f t="shared" si="0"/>
        <v>46206425</v>
      </c>
      <c r="Y5" s="43">
        <f t="shared" si="0"/>
        <v>-13520726</v>
      </c>
      <c r="Z5" s="44">
        <f>+IF(X5&lt;&gt;0,+(Y5/X5)*100,0)</f>
        <v>-29.261571307453455</v>
      </c>
      <c r="AA5" s="45">
        <f>SUM(AA11:AA18)</f>
        <v>46206425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>
        <v>15653523</v>
      </c>
      <c r="D7" s="10"/>
      <c r="E7" s="11">
        <v>16500000</v>
      </c>
      <c r="F7" s="11">
        <v>19740120</v>
      </c>
      <c r="G7" s="11"/>
      <c r="H7" s="11"/>
      <c r="I7" s="11">
        <v>1582147</v>
      </c>
      <c r="J7" s="11">
        <v>1582147</v>
      </c>
      <c r="K7" s="11">
        <v>2300368</v>
      </c>
      <c r="L7" s="11">
        <v>5040993</v>
      </c>
      <c r="M7" s="11">
        <v>1750990</v>
      </c>
      <c r="N7" s="11">
        <v>9092351</v>
      </c>
      <c r="O7" s="11">
        <v>3622139</v>
      </c>
      <c r="P7" s="11"/>
      <c r="Q7" s="11">
        <v>2544650</v>
      </c>
      <c r="R7" s="11">
        <v>6166789</v>
      </c>
      <c r="S7" s="11"/>
      <c r="T7" s="11"/>
      <c r="U7" s="11">
        <v>1652504</v>
      </c>
      <c r="V7" s="11">
        <v>1652504</v>
      </c>
      <c r="W7" s="11">
        <v>18493791</v>
      </c>
      <c r="X7" s="11">
        <v>19740120</v>
      </c>
      <c r="Y7" s="11">
        <v>-1246329</v>
      </c>
      <c r="Z7" s="2">
        <v>-6.31</v>
      </c>
      <c r="AA7" s="15">
        <v>19740120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>
        <v>116000</v>
      </c>
      <c r="P8" s="11"/>
      <c r="Q8" s="11"/>
      <c r="R8" s="11">
        <v>116000</v>
      </c>
      <c r="S8" s="11"/>
      <c r="T8" s="11"/>
      <c r="U8" s="11"/>
      <c r="V8" s="11"/>
      <c r="W8" s="11">
        <v>116000</v>
      </c>
      <c r="X8" s="11"/>
      <c r="Y8" s="11">
        <v>116000</v>
      </c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15653523</v>
      </c>
      <c r="D11" s="50">
        <f t="shared" si="1"/>
        <v>0</v>
      </c>
      <c r="E11" s="51">
        <f t="shared" si="1"/>
        <v>16500000</v>
      </c>
      <c r="F11" s="51">
        <f t="shared" si="1"/>
        <v>19740120</v>
      </c>
      <c r="G11" s="51">
        <f t="shared" si="1"/>
        <v>0</v>
      </c>
      <c r="H11" s="51">
        <f t="shared" si="1"/>
        <v>0</v>
      </c>
      <c r="I11" s="51">
        <f t="shared" si="1"/>
        <v>1582147</v>
      </c>
      <c r="J11" s="51">
        <f t="shared" si="1"/>
        <v>1582147</v>
      </c>
      <c r="K11" s="51">
        <f t="shared" si="1"/>
        <v>2300368</v>
      </c>
      <c r="L11" s="51">
        <f t="shared" si="1"/>
        <v>5040993</v>
      </c>
      <c r="M11" s="51">
        <f t="shared" si="1"/>
        <v>1750990</v>
      </c>
      <c r="N11" s="51">
        <f t="shared" si="1"/>
        <v>9092351</v>
      </c>
      <c r="O11" s="51">
        <f t="shared" si="1"/>
        <v>3738139</v>
      </c>
      <c r="P11" s="51">
        <f t="shared" si="1"/>
        <v>0</v>
      </c>
      <c r="Q11" s="51">
        <f t="shared" si="1"/>
        <v>2544650</v>
      </c>
      <c r="R11" s="51">
        <f t="shared" si="1"/>
        <v>6282789</v>
      </c>
      <c r="S11" s="51">
        <f t="shared" si="1"/>
        <v>0</v>
      </c>
      <c r="T11" s="51">
        <f t="shared" si="1"/>
        <v>0</v>
      </c>
      <c r="U11" s="51">
        <f t="shared" si="1"/>
        <v>1652504</v>
      </c>
      <c r="V11" s="51">
        <f t="shared" si="1"/>
        <v>1652504</v>
      </c>
      <c r="W11" s="51">
        <f t="shared" si="1"/>
        <v>18609791</v>
      </c>
      <c r="X11" s="51">
        <f t="shared" si="1"/>
        <v>19740120</v>
      </c>
      <c r="Y11" s="51">
        <f t="shared" si="1"/>
        <v>-1130329</v>
      </c>
      <c r="Z11" s="52">
        <f>+IF(X11&lt;&gt;0,+(Y11/X11)*100,0)</f>
        <v>-5.726049284401514</v>
      </c>
      <c r="AA11" s="53">
        <f>SUM(AA6:AA10)</f>
        <v>19740120</v>
      </c>
    </row>
    <row r="12" spans="1:27" ht="13.5">
      <c r="A12" s="54" t="s">
        <v>38</v>
      </c>
      <c r="B12" s="35"/>
      <c r="C12" s="9"/>
      <c r="D12" s="10"/>
      <c r="E12" s="11"/>
      <c r="F12" s="11">
        <v>87500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87500</v>
      </c>
      <c r="Y12" s="11">
        <v>-87500</v>
      </c>
      <c r="Z12" s="2">
        <v>-100</v>
      </c>
      <c r="AA12" s="15">
        <v>87500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7794858</v>
      </c>
      <c r="D15" s="10"/>
      <c r="E15" s="11">
        <v>17500000</v>
      </c>
      <c r="F15" s="11">
        <v>26378805</v>
      </c>
      <c r="G15" s="11">
        <v>54836</v>
      </c>
      <c r="H15" s="11">
        <v>375944</v>
      </c>
      <c r="I15" s="11">
        <v>51300</v>
      </c>
      <c r="J15" s="11">
        <v>482080</v>
      </c>
      <c r="K15" s="11">
        <v>29570</v>
      </c>
      <c r="L15" s="11">
        <v>33279</v>
      </c>
      <c r="M15" s="11">
        <v>1624387</v>
      </c>
      <c r="N15" s="11">
        <v>1687236</v>
      </c>
      <c r="O15" s="11">
        <v>261531</v>
      </c>
      <c r="P15" s="11">
        <v>123397</v>
      </c>
      <c r="Q15" s="11">
        <v>4655516</v>
      </c>
      <c r="R15" s="11">
        <v>5040444</v>
      </c>
      <c r="S15" s="11">
        <v>2796774</v>
      </c>
      <c r="T15" s="11">
        <v>2203406</v>
      </c>
      <c r="U15" s="11">
        <v>1865968</v>
      </c>
      <c r="V15" s="11">
        <v>6866148</v>
      </c>
      <c r="W15" s="11">
        <v>14075908</v>
      </c>
      <c r="X15" s="11">
        <v>26378805</v>
      </c>
      <c r="Y15" s="11">
        <v>-12302897</v>
      </c>
      <c r="Z15" s="2">
        <v>-46.64</v>
      </c>
      <c r="AA15" s="15">
        <v>26378805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8946305</v>
      </c>
      <c r="D20" s="59">
        <f t="shared" si="2"/>
        <v>0</v>
      </c>
      <c r="E20" s="60">
        <f t="shared" si="2"/>
        <v>10748450</v>
      </c>
      <c r="F20" s="60">
        <f t="shared" si="2"/>
        <v>20216030</v>
      </c>
      <c r="G20" s="60">
        <f t="shared" si="2"/>
        <v>0</v>
      </c>
      <c r="H20" s="60">
        <f t="shared" si="2"/>
        <v>1339749</v>
      </c>
      <c r="I20" s="60">
        <f t="shared" si="2"/>
        <v>1837552</v>
      </c>
      <c r="J20" s="60">
        <f t="shared" si="2"/>
        <v>3177301</v>
      </c>
      <c r="K20" s="60">
        <f t="shared" si="2"/>
        <v>1742096</v>
      </c>
      <c r="L20" s="60">
        <f t="shared" si="2"/>
        <v>3655962</v>
      </c>
      <c r="M20" s="60">
        <f t="shared" si="2"/>
        <v>308500</v>
      </c>
      <c r="N20" s="60">
        <f t="shared" si="2"/>
        <v>5706558</v>
      </c>
      <c r="O20" s="60">
        <f t="shared" si="2"/>
        <v>1363922</v>
      </c>
      <c r="P20" s="60">
        <f t="shared" si="2"/>
        <v>2271035</v>
      </c>
      <c r="Q20" s="60">
        <f t="shared" si="2"/>
        <v>6467948</v>
      </c>
      <c r="R20" s="60">
        <f t="shared" si="2"/>
        <v>10102905</v>
      </c>
      <c r="S20" s="60">
        <f t="shared" si="2"/>
        <v>3646388</v>
      </c>
      <c r="T20" s="60">
        <f t="shared" si="2"/>
        <v>0</v>
      </c>
      <c r="U20" s="60">
        <f t="shared" si="2"/>
        <v>5966911</v>
      </c>
      <c r="V20" s="60">
        <f t="shared" si="2"/>
        <v>9613299</v>
      </c>
      <c r="W20" s="60">
        <f t="shared" si="2"/>
        <v>28600063</v>
      </c>
      <c r="X20" s="60">
        <f t="shared" si="2"/>
        <v>20216030</v>
      </c>
      <c r="Y20" s="60">
        <f t="shared" si="2"/>
        <v>8384033</v>
      </c>
      <c r="Z20" s="61">
        <f>+IF(X20&lt;&gt;0,+(Y20/X20)*100,0)</f>
        <v>41.47220299930303</v>
      </c>
      <c r="AA20" s="62">
        <f>SUM(AA26:AA33)</f>
        <v>20216030</v>
      </c>
    </row>
    <row r="21" spans="1:27" ht="13.5">
      <c r="A21" s="46" t="s">
        <v>32</v>
      </c>
      <c r="B21" s="47"/>
      <c r="C21" s="9">
        <v>6524322</v>
      </c>
      <c r="D21" s="10"/>
      <c r="E21" s="11">
        <v>1748450</v>
      </c>
      <c r="F21" s="11">
        <v>5891000</v>
      </c>
      <c r="G21" s="11"/>
      <c r="H21" s="11">
        <v>246832</v>
      </c>
      <c r="I21" s="11">
        <v>1811152</v>
      </c>
      <c r="J21" s="11">
        <v>2057984</v>
      </c>
      <c r="K21" s="11">
        <v>1079435</v>
      </c>
      <c r="L21" s="11">
        <v>2251054</v>
      </c>
      <c r="M21" s="11"/>
      <c r="N21" s="11">
        <v>3330489</v>
      </c>
      <c r="O21" s="11"/>
      <c r="P21" s="11"/>
      <c r="Q21" s="11"/>
      <c r="R21" s="11"/>
      <c r="S21" s="11"/>
      <c r="T21" s="11"/>
      <c r="U21" s="11">
        <v>2336882</v>
      </c>
      <c r="V21" s="11">
        <v>2336882</v>
      </c>
      <c r="W21" s="11">
        <v>7725355</v>
      </c>
      <c r="X21" s="11">
        <v>5891000</v>
      </c>
      <c r="Y21" s="11">
        <v>1834355</v>
      </c>
      <c r="Z21" s="2">
        <v>31.14</v>
      </c>
      <c r="AA21" s="15">
        <v>5891000</v>
      </c>
    </row>
    <row r="22" spans="1:27" ht="13.5">
      <c r="A22" s="46" t="s">
        <v>33</v>
      </c>
      <c r="B22" s="47"/>
      <c r="C22" s="9">
        <v>30899</v>
      </c>
      <c r="D22" s="10"/>
      <c r="E22" s="11"/>
      <c r="F22" s="11"/>
      <c r="G22" s="11"/>
      <c r="H22" s="11">
        <v>991400</v>
      </c>
      <c r="I22" s="11"/>
      <c r="J22" s="11">
        <v>991400</v>
      </c>
      <c r="K22" s="11">
        <v>72450</v>
      </c>
      <c r="L22" s="11">
        <v>129265</v>
      </c>
      <c r="M22" s="11"/>
      <c r="N22" s="11">
        <v>201715</v>
      </c>
      <c r="O22" s="11">
        <v>77680</v>
      </c>
      <c r="P22" s="11">
        <v>1250938</v>
      </c>
      <c r="Q22" s="11">
        <v>2521577</v>
      </c>
      <c r="R22" s="11">
        <v>3850195</v>
      </c>
      <c r="S22" s="11">
        <v>465402</v>
      </c>
      <c r="T22" s="11"/>
      <c r="U22" s="11">
        <v>1374571</v>
      </c>
      <c r="V22" s="11">
        <v>1839973</v>
      </c>
      <c r="W22" s="11">
        <v>6883283</v>
      </c>
      <c r="X22" s="11"/>
      <c r="Y22" s="11">
        <v>6883283</v>
      </c>
      <c r="Z22" s="2"/>
      <c r="AA22" s="15"/>
    </row>
    <row r="23" spans="1:27" ht="13.5">
      <c r="A23" s="46" t="s">
        <v>34</v>
      </c>
      <c r="B23" s="47"/>
      <c r="C23" s="9">
        <v>942392</v>
      </c>
      <c r="D23" s="10"/>
      <c r="E23" s="11"/>
      <c r="F23" s="11"/>
      <c r="G23" s="11"/>
      <c r="H23" s="11"/>
      <c r="I23" s="11"/>
      <c r="J23" s="11"/>
      <c r="K23" s="11">
        <v>312561</v>
      </c>
      <c r="L23" s="11"/>
      <c r="M23" s="11"/>
      <c r="N23" s="11">
        <v>312561</v>
      </c>
      <c r="O23" s="11"/>
      <c r="P23" s="11"/>
      <c r="Q23" s="11"/>
      <c r="R23" s="11"/>
      <c r="S23" s="11"/>
      <c r="T23" s="11"/>
      <c r="U23" s="11"/>
      <c r="V23" s="11"/>
      <c r="W23" s="11">
        <v>312561</v>
      </c>
      <c r="X23" s="11"/>
      <c r="Y23" s="11">
        <v>312561</v>
      </c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>
        <v>249860</v>
      </c>
      <c r="D25" s="10"/>
      <c r="E25" s="11"/>
      <c r="F25" s="11">
        <v>3501030</v>
      </c>
      <c r="G25" s="11"/>
      <c r="H25" s="11"/>
      <c r="I25" s="11">
        <v>26400</v>
      </c>
      <c r="J25" s="11">
        <v>26400</v>
      </c>
      <c r="K25" s="11">
        <v>277650</v>
      </c>
      <c r="L25" s="11"/>
      <c r="M25" s="11">
        <v>308500</v>
      </c>
      <c r="N25" s="11">
        <v>586150</v>
      </c>
      <c r="O25" s="11">
        <v>482266</v>
      </c>
      <c r="P25" s="11"/>
      <c r="Q25" s="11"/>
      <c r="R25" s="11">
        <v>482266</v>
      </c>
      <c r="S25" s="11"/>
      <c r="T25" s="11"/>
      <c r="U25" s="11">
        <v>983773</v>
      </c>
      <c r="V25" s="11">
        <v>983773</v>
      </c>
      <c r="W25" s="11">
        <v>2078589</v>
      </c>
      <c r="X25" s="11">
        <v>3501030</v>
      </c>
      <c r="Y25" s="11">
        <v>-1422441</v>
      </c>
      <c r="Z25" s="2">
        <v>-40.63</v>
      </c>
      <c r="AA25" s="15">
        <v>3501030</v>
      </c>
    </row>
    <row r="26" spans="1:27" ht="13.5">
      <c r="A26" s="48" t="s">
        <v>37</v>
      </c>
      <c r="B26" s="63"/>
      <c r="C26" s="49">
        <f aca="true" t="shared" si="3" ref="C26:Y26">SUM(C21:C25)</f>
        <v>7747473</v>
      </c>
      <c r="D26" s="50">
        <f t="shared" si="3"/>
        <v>0</v>
      </c>
      <c r="E26" s="51">
        <f t="shared" si="3"/>
        <v>1748450</v>
      </c>
      <c r="F26" s="51">
        <f t="shared" si="3"/>
        <v>9392030</v>
      </c>
      <c r="G26" s="51">
        <f t="shared" si="3"/>
        <v>0</v>
      </c>
      <c r="H26" s="51">
        <f t="shared" si="3"/>
        <v>1238232</v>
      </c>
      <c r="I26" s="51">
        <f t="shared" si="3"/>
        <v>1837552</v>
      </c>
      <c r="J26" s="51">
        <f t="shared" si="3"/>
        <v>3075784</v>
      </c>
      <c r="K26" s="51">
        <f t="shared" si="3"/>
        <v>1742096</v>
      </c>
      <c r="L26" s="51">
        <f t="shared" si="3"/>
        <v>2380319</v>
      </c>
      <c r="M26" s="51">
        <f t="shared" si="3"/>
        <v>308500</v>
      </c>
      <c r="N26" s="51">
        <f t="shared" si="3"/>
        <v>4430915</v>
      </c>
      <c r="O26" s="51">
        <f t="shared" si="3"/>
        <v>559946</v>
      </c>
      <c r="P26" s="51">
        <f t="shared" si="3"/>
        <v>1250938</v>
      </c>
      <c r="Q26" s="51">
        <f t="shared" si="3"/>
        <v>2521577</v>
      </c>
      <c r="R26" s="51">
        <f t="shared" si="3"/>
        <v>4332461</v>
      </c>
      <c r="S26" s="51">
        <f t="shared" si="3"/>
        <v>465402</v>
      </c>
      <c r="T26" s="51">
        <f t="shared" si="3"/>
        <v>0</v>
      </c>
      <c r="U26" s="51">
        <f t="shared" si="3"/>
        <v>4695226</v>
      </c>
      <c r="V26" s="51">
        <f t="shared" si="3"/>
        <v>5160628</v>
      </c>
      <c r="W26" s="51">
        <f t="shared" si="3"/>
        <v>16999788</v>
      </c>
      <c r="X26" s="51">
        <f t="shared" si="3"/>
        <v>9392030</v>
      </c>
      <c r="Y26" s="51">
        <f t="shared" si="3"/>
        <v>7607758</v>
      </c>
      <c r="Z26" s="52">
        <f>+IF(X26&lt;&gt;0,+(Y26/X26)*100,0)</f>
        <v>81.00227533344761</v>
      </c>
      <c r="AA26" s="53">
        <f>SUM(AA21:AA25)</f>
        <v>9392030</v>
      </c>
    </row>
    <row r="27" spans="1:27" ht="13.5">
      <c r="A27" s="54" t="s">
        <v>38</v>
      </c>
      <c r="B27" s="64"/>
      <c r="C27" s="9">
        <v>1198832</v>
      </c>
      <c r="D27" s="10"/>
      <c r="E27" s="11">
        <v>9000000</v>
      </c>
      <c r="F27" s="11">
        <v>10824000</v>
      </c>
      <c r="G27" s="11"/>
      <c r="H27" s="11">
        <v>101517</v>
      </c>
      <c r="I27" s="11"/>
      <c r="J27" s="11">
        <v>101517</v>
      </c>
      <c r="K27" s="11"/>
      <c r="L27" s="11">
        <v>1275643</v>
      </c>
      <c r="M27" s="11"/>
      <c r="N27" s="11">
        <v>1275643</v>
      </c>
      <c r="O27" s="11">
        <v>803976</v>
      </c>
      <c r="P27" s="11">
        <v>1020097</v>
      </c>
      <c r="Q27" s="11">
        <v>3946371</v>
      </c>
      <c r="R27" s="11">
        <v>5770444</v>
      </c>
      <c r="S27" s="11">
        <v>3180986</v>
      </c>
      <c r="T27" s="11"/>
      <c r="U27" s="11">
        <v>1271685</v>
      </c>
      <c r="V27" s="11">
        <v>4452671</v>
      </c>
      <c r="W27" s="11">
        <v>11600275</v>
      </c>
      <c r="X27" s="11">
        <v>10824000</v>
      </c>
      <c r="Y27" s="11">
        <v>776275</v>
      </c>
      <c r="Z27" s="2">
        <v>7.17</v>
      </c>
      <c r="AA27" s="15">
        <v>10824000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6524322</v>
      </c>
      <c r="D36" s="10">
        <f t="shared" si="4"/>
        <v>0</v>
      </c>
      <c r="E36" s="11">
        <f t="shared" si="4"/>
        <v>1748450</v>
      </c>
      <c r="F36" s="11">
        <f t="shared" si="4"/>
        <v>5891000</v>
      </c>
      <c r="G36" s="11">
        <f t="shared" si="4"/>
        <v>0</v>
      </c>
      <c r="H36" s="11">
        <f t="shared" si="4"/>
        <v>246832</v>
      </c>
      <c r="I36" s="11">
        <f t="shared" si="4"/>
        <v>1811152</v>
      </c>
      <c r="J36" s="11">
        <f t="shared" si="4"/>
        <v>2057984</v>
      </c>
      <c r="K36" s="11">
        <f t="shared" si="4"/>
        <v>1079435</v>
      </c>
      <c r="L36" s="11">
        <f t="shared" si="4"/>
        <v>2251054</v>
      </c>
      <c r="M36" s="11">
        <f t="shared" si="4"/>
        <v>0</v>
      </c>
      <c r="N36" s="11">
        <f t="shared" si="4"/>
        <v>3330489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2336882</v>
      </c>
      <c r="V36" s="11">
        <f t="shared" si="4"/>
        <v>2336882</v>
      </c>
      <c r="W36" s="11">
        <f t="shared" si="4"/>
        <v>7725355</v>
      </c>
      <c r="X36" s="11">
        <f t="shared" si="4"/>
        <v>5891000</v>
      </c>
      <c r="Y36" s="11">
        <f t="shared" si="4"/>
        <v>1834355</v>
      </c>
      <c r="Z36" s="2">
        <f aca="true" t="shared" si="5" ref="Z36:Z49">+IF(X36&lt;&gt;0,+(Y36/X36)*100,0)</f>
        <v>31.138261755219826</v>
      </c>
      <c r="AA36" s="15">
        <f>AA6+AA21</f>
        <v>5891000</v>
      </c>
    </row>
    <row r="37" spans="1:27" ht="13.5">
      <c r="A37" s="46" t="s">
        <v>33</v>
      </c>
      <c r="B37" s="47"/>
      <c r="C37" s="9">
        <f t="shared" si="4"/>
        <v>15684422</v>
      </c>
      <c r="D37" s="10">
        <f t="shared" si="4"/>
        <v>0</v>
      </c>
      <c r="E37" s="11">
        <f t="shared" si="4"/>
        <v>16500000</v>
      </c>
      <c r="F37" s="11">
        <f t="shared" si="4"/>
        <v>19740120</v>
      </c>
      <c r="G37" s="11">
        <f t="shared" si="4"/>
        <v>0</v>
      </c>
      <c r="H37" s="11">
        <f t="shared" si="4"/>
        <v>991400</v>
      </c>
      <c r="I37" s="11">
        <f t="shared" si="4"/>
        <v>1582147</v>
      </c>
      <c r="J37" s="11">
        <f t="shared" si="4"/>
        <v>2573547</v>
      </c>
      <c r="K37" s="11">
        <f t="shared" si="4"/>
        <v>2372818</v>
      </c>
      <c r="L37" s="11">
        <f t="shared" si="4"/>
        <v>5170258</v>
      </c>
      <c r="M37" s="11">
        <f t="shared" si="4"/>
        <v>1750990</v>
      </c>
      <c r="N37" s="11">
        <f t="shared" si="4"/>
        <v>9294066</v>
      </c>
      <c r="O37" s="11">
        <f t="shared" si="4"/>
        <v>3699819</v>
      </c>
      <c r="P37" s="11">
        <f t="shared" si="4"/>
        <v>1250938</v>
      </c>
      <c r="Q37" s="11">
        <f t="shared" si="4"/>
        <v>5066227</v>
      </c>
      <c r="R37" s="11">
        <f t="shared" si="4"/>
        <v>10016984</v>
      </c>
      <c r="S37" s="11">
        <f t="shared" si="4"/>
        <v>465402</v>
      </c>
      <c r="T37" s="11">
        <f t="shared" si="4"/>
        <v>0</v>
      </c>
      <c r="U37" s="11">
        <f t="shared" si="4"/>
        <v>3027075</v>
      </c>
      <c r="V37" s="11">
        <f t="shared" si="4"/>
        <v>3492477</v>
      </c>
      <c r="W37" s="11">
        <f t="shared" si="4"/>
        <v>25377074</v>
      </c>
      <c r="X37" s="11">
        <f t="shared" si="4"/>
        <v>19740120</v>
      </c>
      <c r="Y37" s="11">
        <f t="shared" si="4"/>
        <v>5636954</v>
      </c>
      <c r="Z37" s="2">
        <f t="shared" si="5"/>
        <v>28.555824382019967</v>
      </c>
      <c r="AA37" s="15">
        <f>AA7+AA22</f>
        <v>19740120</v>
      </c>
    </row>
    <row r="38" spans="1:27" ht="13.5">
      <c r="A38" s="46" t="s">
        <v>34</v>
      </c>
      <c r="B38" s="47"/>
      <c r="C38" s="9">
        <f t="shared" si="4"/>
        <v>942392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312561</v>
      </c>
      <c r="L38" s="11">
        <f t="shared" si="4"/>
        <v>0</v>
      </c>
      <c r="M38" s="11">
        <f t="shared" si="4"/>
        <v>0</v>
      </c>
      <c r="N38" s="11">
        <f t="shared" si="4"/>
        <v>312561</v>
      </c>
      <c r="O38" s="11">
        <f t="shared" si="4"/>
        <v>116000</v>
      </c>
      <c r="P38" s="11">
        <f t="shared" si="4"/>
        <v>0</v>
      </c>
      <c r="Q38" s="11">
        <f t="shared" si="4"/>
        <v>0</v>
      </c>
      <c r="R38" s="11">
        <f t="shared" si="4"/>
        <v>116000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428561</v>
      </c>
      <c r="X38" s="11">
        <f t="shared" si="4"/>
        <v>0</v>
      </c>
      <c r="Y38" s="11">
        <f t="shared" si="4"/>
        <v>428561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249860</v>
      </c>
      <c r="D40" s="10">
        <f t="shared" si="4"/>
        <v>0</v>
      </c>
      <c r="E40" s="11">
        <f t="shared" si="4"/>
        <v>0</v>
      </c>
      <c r="F40" s="11">
        <f t="shared" si="4"/>
        <v>3501030</v>
      </c>
      <c r="G40" s="11">
        <f t="shared" si="4"/>
        <v>0</v>
      </c>
      <c r="H40" s="11">
        <f t="shared" si="4"/>
        <v>0</v>
      </c>
      <c r="I40" s="11">
        <f t="shared" si="4"/>
        <v>26400</v>
      </c>
      <c r="J40" s="11">
        <f t="shared" si="4"/>
        <v>26400</v>
      </c>
      <c r="K40" s="11">
        <f t="shared" si="4"/>
        <v>277650</v>
      </c>
      <c r="L40" s="11">
        <f t="shared" si="4"/>
        <v>0</v>
      </c>
      <c r="M40" s="11">
        <f t="shared" si="4"/>
        <v>308500</v>
      </c>
      <c r="N40" s="11">
        <f t="shared" si="4"/>
        <v>586150</v>
      </c>
      <c r="O40" s="11">
        <f t="shared" si="4"/>
        <v>482266</v>
      </c>
      <c r="P40" s="11">
        <f t="shared" si="4"/>
        <v>0</v>
      </c>
      <c r="Q40" s="11">
        <f t="shared" si="4"/>
        <v>0</v>
      </c>
      <c r="R40" s="11">
        <f t="shared" si="4"/>
        <v>482266</v>
      </c>
      <c r="S40" s="11">
        <f t="shared" si="4"/>
        <v>0</v>
      </c>
      <c r="T40" s="11">
        <f t="shared" si="4"/>
        <v>0</v>
      </c>
      <c r="U40" s="11">
        <f t="shared" si="4"/>
        <v>983773</v>
      </c>
      <c r="V40" s="11">
        <f t="shared" si="4"/>
        <v>983773</v>
      </c>
      <c r="W40" s="11">
        <f t="shared" si="4"/>
        <v>2078589</v>
      </c>
      <c r="X40" s="11">
        <f t="shared" si="4"/>
        <v>3501030</v>
      </c>
      <c r="Y40" s="11">
        <f t="shared" si="4"/>
        <v>-1422441</v>
      </c>
      <c r="Z40" s="2">
        <f t="shared" si="5"/>
        <v>-40.629214831064004</v>
      </c>
      <c r="AA40" s="15">
        <f>AA10+AA25</f>
        <v>3501030</v>
      </c>
    </row>
    <row r="41" spans="1:27" ht="13.5">
      <c r="A41" s="48" t="s">
        <v>37</v>
      </c>
      <c r="B41" s="47"/>
      <c r="C41" s="49">
        <f aca="true" t="shared" si="6" ref="C41:Y41">SUM(C36:C40)</f>
        <v>23400996</v>
      </c>
      <c r="D41" s="50">
        <f t="shared" si="6"/>
        <v>0</v>
      </c>
      <c r="E41" s="51">
        <f t="shared" si="6"/>
        <v>18248450</v>
      </c>
      <c r="F41" s="51">
        <f t="shared" si="6"/>
        <v>29132150</v>
      </c>
      <c r="G41" s="51">
        <f t="shared" si="6"/>
        <v>0</v>
      </c>
      <c r="H41" s="51">
        <f t="shared" si="6"/>
        <v>1238232</v>
      </c>
      <c r="I41" s="51">
        <f t="shared" si="6"/>
        <v>3419699</v>
      </c>
      <c r="J41" s="51">
        <f t="shared" si="6"/>
        <v>4657931</v>
      </c>
      <c r="K41" s="51">
        <f t="shared" si="6"/>
        <v>4042464</v>
      </c>
      <c r="L41" s="51">
        <f t="shared" si="6"/>
        <v>7421312</v>
      </c>
      <c r="M41" s="51">
        <f t="shared" si="6"/>
        <v>2059490</v>
      </c>
      <c r="N41" s="51">
        <f t="shared" si="6"/>
        <v>13523266</v>
      </c>
      <c r="O41" s="51">
        <f t="shared" si="6"/>
        <v>4298085</v>
      </c>
      <c r="P41" s="51">
        <f t="shared" si="6"/>
        <v>1250938</v>
      </c>
      <c r="Q41" s="51">
        <f t="shared" si="6"/>
        <v>5066227</v>
      </c>
      <c r="R41" s="51">
        <f t="shared" si="6"/>
        <v>10615250</v>
      </c>
      <c r="S41" s="51">
        <f t="shared" si="6"/>
        <v>465402</v>
      </c>
      <c r="T41" s="51">
        <f t="shared" si="6"/>
        <v>0</v>
      </c>
      <c r="U41" s="51">
        <f t="shared" si="6"/>
        <v>6347730</v>
      </c>
      <c r="V41" s="51">
        <f t="shared" si="6"/>
        <v>6813132</v>
      </c>
      <c r="W41" s="51">
        <f t="shared" si="6"/>
        <v>35609579</v>
      </c>
      <c r="X41" s="51">
        <f t="shared" si="6"/>
        <v>29132150</v>
      </c>
      <c r="Y41" s="51">
        <f t="shared" si="6"/>
        <v>6477429</v>
      </c>
      <c r="Z41" s="52">
        <f t="shared" si="5"/>
        <v>22.234641109564517</v>
      </c>
      <c r="AA41" s="53">
        <f>SUM(AA36:AA40)</f>
        <v>29132150</v>
      </c>
    </row>
    <row r="42" spans="1:27" ht="13.5">
      <c r="A42" s="54" t="s">
        <v>38</v>
      </c>
      <c r="B42" s="35"/>
      <c r="C42" s="65">
        <f aca="true" t="shared" si="7" ref="C42:Y48">C12+C27</f>
        <v>1198832</v>
      </c>
      <c r="D42" s="66">
        <f t="shared" si="7"/>
        <v>0</v>
      </c>
      <c r="E42" s="67">
        <f t="shared" si="7"/>
        <v>9000000</v>
      </c>
      <c r="F42" s="67">
        <f t="shared" si="7"/>
        <v>10911500</v>
      </c>
      <c r="G42" s="67">
        <f t="shared" si="7"/>
        <v>0</v>
      </c>
      <c r="H42" s="67">
        <f t="shared" si="7"/>
        <v>101517</v>
      </c>
      <c r="I42" s="67">
        <f t="shared" si="7"/>
        <v>0</v>
      </c>
      <c r="J42" s="67">
        <f t="shared" si="7"/>
        <v>101517</v>
      </c>
      <c r="K42" s="67">
        <f t="shared" si="7"/>
        <v>0</v>
      </c>
      <c r="L42" s="67">
        <f t="shared" si="7"/>
        <v>1275643</v>
      </c>
      <c r="M42" s="67">
        <f t="shared" si="7"/>
        <v>0</v>
      </c>
      <c r="N42" s="67">
        <f t="shared" si="7"/>
        <v>1275643</v>
      </c>
      <c r="O42" s="67">
        <f t="shared" si="7"/>
        <v>803976</v>
      </c>
      <c r="P42" s="67">
        <f t="shared" si="7"/>
        <v>1020097</v>
      </c>
      <c r="Q42" s="67">
        <f t="shared" si="7"/>
        <v>3946371</v>
      </c>
      <c r="R42" s="67">
        <f t="shared" si="7"/>
        <v>5770444</v>
      </c>
      <c r="S42" s="67">
        <f t="shared" si="7"/>
        <v>3180986</v>
      </c>
      <c r="T42" s="67">
        <f t="shared" si="7"/>
        <v>0</v>
      </c>
      <c r="U42" s="67">
        <f t="shared" si="7"/>
        <v>1271685</v>
      </c>
      <c r="V42" s="67">
        <f t="shared" si="7"/>
        <v>4452671</v>
      </c>
      <c r="W42" s="67">
        <f t="shared" si="7"/>
        <v>11600275</v>
      </c>
      <c r="X42" s="67">
        <f t="shared" si="7"/>
        <v>10911500</v>
      </c>
      <c r="Y42" s="67">
        <f t="shared" si="7"/>
        <v>688775</v>
      </c>
      <c r="Z42" s="69">
        <f t="shared" si="5"/>
        <v>6.312376850112267</v>
      </c>
      <c r="AA42" s="68">
        <f aca="true" t="shared" si="8" ref="AA42:AA48">AA12+AA27</f>
        <v>10911500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7794858</v>
      </c>
      <c r="D45" s="66">
        <f t="shared" si="7"/>
        <v>0</v>
      </c>
      <c r="E45" s="67">
        <f t="shared" si="7"/>
        <v>17500000</v>
      </c>
      <c r="F45" s="67">
        <f t="shared" si="7"/>
        <v>26378805</v>
      </c>
      <c r="G45" s="67">
        <f t="shared" si="7"/>
        <v>54836</v>
      </c>
      <c r="H45" s="67">
        <f t="shared" si="7"/>
        <v>375944</v>
      </c>
      <c r="I45" s="67">
        <f t="shared" si="7"/>
        <v>51300</v>
      </c>
      <c r="J45" s="67">
        <f t="shared" si="7"/>
        <v>482080</v>
      </c>
      <c r="K45" s="67">
        <f t="shared" si="7"/>
        <v>29570</v>
      </c>
      <c r="L45" s="67">
        <f t="shared" si="7"/>
        <v>33279</v>
      </c>
      <c r="M45" s="67">
        <f t="shared" si="7"/>
        <v>1624387</v>
      </c>
      <c r="N45" s="67">
        <f t="shared" si="7"/>
        <v>1687236</v>
      </c>
      <c r="O45" s="67">
        <f t="shared" si="7"/>
        <v>261531</v>
      </c>
      <c r="P45" s="67">
        <f t="shared" si="7"/>
        <v>123397</v>
      </c>
      <c r="Q45" s="67">
        <f t="shared" si="7"/>
        <v>4655516</v>
      </c>
      <c r="R45" s="67">
        <f t="shared" si="7"/>
        <v>5040444</v>
      </c>
      <c r="S45" s="67">
        <f t="shared" si="7"/>
        <v>2796774</v>
      </c>
      <c r="T45" s="67">
        <f t="shared" si="7"/>
        <v>2203406</v>
      </c>
      <c r="U45" s="67">
        <f t="shared" si="7"/>
        <v>1865968</v>
      </c>
      <c r="V45" s="67">
        <f t="shared" si="7"/>
        <v>6866148</v>
      </c>
      <c r="W45" s="67">
        <f t="shared" si="7"/>
        <v>14075908</v>
      </c>
      <c r="X45" s="67">
        <f t="shared" si="7"/>
        <v>26378805</v>
      </c>
      <c r="Y45" s="67">
        <f t="shared" si="7"/>
        <v>-12302897</v>
      </c>
      <c r="Z45" s="69">
        <f t="shared" si="5"/>
        <v>-46.63932653507238</v>
      </c>
      <c r="AA45" s="68">
        <f t="shared" si="8"/>
        <v>26378805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32394686</v>
      </c>
      <c r="D49" s="78">
        <f t="shared" si="9"/>
        <v>0</v>
      </c>
      <c r="E49" s="79">
        <f t="shared" si="9"/>
        <v>44748450</v>
      </c>
      <c r="F49" s="79">
        <f t="shared" si="9"/>
        <v>66422455</v>
      </c>
      <c r="G49" s="79">
        <f t="shared" si="9"/>
        <v>54836</v>
      </c>
      <c r="H49" s="79">
        <f t="shared" si="9"/>
        <v>1715693</v>
      </c>
      <c r="I49" s="79">
        <f t="shared" si="9"/>
        <v>3470999</v>
      </c>
      <c r="J49" s="79">
        <f t="shared" si="9"/>
        <v>5241528</v>
      </c>
      <c r="K49" s="79">
        <f t="shared" si="9"/>
        <v>4072034</v>
      </c>
      <c r="L49" s="79">
        <f t="shared" si="9"/>
        <v>8730234</v>
      </c>
      <c r="M49" s="79">
        <f t="shared" si="9"/>
        <v>3683877</v>
      </c>
      <c r="N49" s="79">
        <f t="shared" si="9"/>
        <v>16486145</v>
      </c>
      <c r="O49" s="79">
        <f t="shared" si="9"/>
        <v>5363592</v>
      </c>
      <c r="P49" s="79">
        <f t="shared" si="9"/>
        <v>2394432</v>
      </c>
      <c r="Q49" s="79">
        <f t="shared" si="9"/>
        <v>13668114</v>
      </c>
      <c r="R49" s="79">
        <f t="shared" si="9"/>
        <v>21426138</v>
      </c>
      <c r="S49" s="79">
        <f t="shared" si="9"/>
        <v>6443162</v>
      </c>
      <c r="T49" s="79">
        <f t="shared" si="9"/>
        <v>2203406</v>
      </c>
      <c r="U49" s="79">
        <f t="shared" si="9"/>
        <v>9485383</v>
      </c>
      <c r="V49" s="79">
        <f t="shared" si="9"/>
        <v>18131951</v>
      </c>
      <c r="W49" s="79">
        <f t="shared" si="9"/>
        <v>61285762</v>
      </c>
      <c r="X49" s="79">
        <f t="shared" si="9"/>
        <v>66422455</v>
      </c>
      <c r="Y49" s="79">
        <f t="shared" si="9"/>
        <v>-5136693</v>
      </c>
      <c r="Z49" s="80">
        <f t="shared" si="5"/>
        <v>-7.733368180986385</v>
      </c>
      <c r="AA49" s="81">
        <f>SUM(AA41:AA48)</f>
        <v>66422455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12805329</v>
      </c>
      <c r="D51" s="66">
        <f t="shared" si="10"/>
        <v>0</v>
      </c>
      <c r="E51" s="67">
        <f t="shared" si="10"/>
        <v>25056182</v>
      </c>
      <c r="F51" s="67">
        <f t="shared" si="10"/>
        <v>25234782</v>
      </c>
      <c r="G51" s="67">
        <f t="shared" si="10"/>
        <v>256167</v>
      </c>
      <c r="H51" s="67">
        <f t="shared" si="10"/>
        <v>74274</v>
      </c>
      <c r="I51" s="67">
        <f t="shared" si="10"/>
        <v>738851</v>
      </c>
      <c r="J51" s="67">
        <f t="shared" si="10"/>
        <v>1069292</v>
      </c>
      <c r="K51" s="67">
        <f t="shared" si="10"/>
        <v>578089</v>
      </c>
      <c r="L51" s="67">
        <f t="shared" si="10"/>
        <v>107013</v>
      </c>
      <c r="M51" s="67">
        <f t="shared" si="10"/>
        <v>468952</v>
      </c>
      <c r="N51" s="67">
        <f t="shared" si="10"/>
        <v>1154054</v>
      </c>
      <c r="O51" s="67">
        <f t="shared" si="10"/>
        <v>913597</v>
      </c>
      <c r="P51" s="67">
        <f t="shared" si="10"/>
        <v>203732</v>
      </c>
      <c r="Q51" s="67">
        <f t="shared" si="10"/>
        <v>161459</v>
      </c>
      <c r="R51" s="67">
        <f t="shared" si="10"/>
        <v>1278788</v>
      </c>
      <c r="S51" s="67">
        <f t="shared" si="10"/>
        <v>1042963</v>
      </c>
      <c r="T51" s="67">
        <f t="shared" si="10"/>
        <v>694567</v>
      </c>
      <c r="U51" s="67">
        <f t="shared" si="10"/>
        <v>779585</v>
      </c>
      <c r="V51" s="67">
        <f t="shared" si="10"/>
        <v>2517115</v>
      </c>
      <c r="W51" s="67">
        <f t="shared" si="10"/>
        <v>6019249</v>
      </c>
      <c r="X51" s="67">
        <f t="shared" si="10"/>
        <v>25234782</v>
      </c>
      <c r="Y51" s="67">
        <f t="shared" si="10"/>
        <v>-19215533</v>
      </c>
      <c r="Z51" s="69">
        <f>+IF(X51&lt;&gt;0,+(Y51/X51)*100,0)</f>
        <v>-76.14701406970744</v>
      </c>
      <c r="AA51" s="68">
        <f>SUM(AA57:AA61)</f>
        <v>25234782</v>
      </c>
    </row>
    <row r="52" spans="1:27" ht="13.5">
      <c r="A52" s="84" t="s">
        <v>32</v>
      </c>
      <c r="B52" s="47"/>
      <c r="C52" s="9">
        <v>7513459</v>
      </c>
      <c r="D52" s="10"/>
      <c r="E52" s="11">
        <v>16643257</v>
      </c>
      <c r="F52" s="11">
        <v>16643257</v>
      </c>
      <c r="G52" s="11">
        <v>210000</v>
      </c>
      <c r="H52" s="11"/>
      <c r="I52" s="11">
        <v>330500</v>
      </c>
      <c r="J52" s="11">
        <v>540500</v>
      </c>
      <c r="K52" s="11">
        <v>200400</v>
      </c>
      <c r="L52" s="11">
        <v>1754</v>
      </c>
      <c r="M52" s="11">
        <v>310000</v>
      </c>
      <c r="N52" s="11">
        <v>512154</v>
      </c>
      <c r="O52" s="11">
        <v>811500</v>
      </c>
      <c r="P52" s="11">
        <v>53487</v>
      </c>
      <c r="Q52" s="11">
        <v>1874</v>
      </c>
      <c r="R52" s="11">
        <v>866861</v>
      </c>
      <c r="S52" s="11">
        <v>820650</v>
      </c>
      <c r="T52" s="11">
        <v>655715</v>
      </c>
      <c r="U52" s="11">
        <v>678000</v>
      </c>
      <c r="V52" s="11">
        <v>2154365</v>
      </c>
      <c r="W52" s="11">
        <v>4073880</v>
      </c>
      <c r="X52" s="11">
        <v>16643257</v>
      </c>
      <c r="Y52" s="11">
        <v>-12569377</v>
      </c>
      <c r="Z52" s="2">
        <v>-75.52</v>
      </c>
      <c r="AA52" s="15">
        <v>16643257</v>
      </c>
    </row>
    <row r="53" spans="1:27" ht="13.5">
      <c r="A53" s="84" t="s">
        <v>33</v>
      </c>
      <c r="B53" s="47"/>
      <c r="C53" s="9">
        <v>273205</v>
      </c>
      <c r="D53" s="10"/>
      <c r="E53" s="11">
        <v>6452925</v>
      </c>
      <c r="F53" s="11">
        <v>6452925</v>
      </c>
      <c r="G53" s="11">
        <v>22548</v>
      </c>
      <c r="H53" s="11"/>
      <c r="I53" s="11">
        <v>234630</v>
      </c>
      <c r="J53" s="11">
        <v>257178</v>
      </c>
      <c r="K53" s="11">
        <v>3866</v>
      </c>
      <c r="L53" s="11"/>
      <c r="M53" s="11">
        <v>114077</v>
      </c>
      <c r="N53" s="11">
        <v>117943</v>
      </c>
      <c r="O53" s="11"/>
      <c r="P53" s="11">
        <v>1751</v>
      </c>
      <c r="Q53" s="11">
        <v>34139</v>
      </c>
      <c r="R53" s="11">
        <v>35890</v>
      </c>
      <c r="S53" s="11"/>
      <c r="T53" s="11"/>
      <c r="U53" s="11"/>
      <c r="V53" s="11"/>
      <c r="W53" s="11">
        <v>411011</v>
      </c>
      <c r="X53" s="11">
        <v>6452925</v>
      </c>
      <c r="Y53" s="11">
        <v>-6041914</v>
      </c>
      <c r="Z53" s="2">
        <v>-93.63</v>
      </c>
      <c r="AA53" s="15">
        <v>6452925</v>
      </c>
    </row>
    <row r="54" spans="1:27" ht="13.5">
      <c r="A54" s="84" t="s">
        <v>34</v>
      </c>
      <c r="B54" s="47"/>
      <c r="C54" s="9">
        <v>511436</v>
      </c>
      <c r="D54" s="10"/>
      <c r="E54" s="11">
        <v>500000</v>
      </c>
      <c r="F54" s="11">
        <v>500000</v>
      </c>
      <c r="G54" s="11"/>
      <c r="H54" s="11">
        <v>274</v>
      </c>
      <c r="I54" s="11">
        <v>78518</v>
      </c>
      <c r="J54" s="11">
        <v>78792</v>
      </c>
      <c r="K54" s="11">
        <v>50049</v>
      </c>
      <c r="L54" s="11"/>
      <c r="M54" s="11">
        <v>33317</v>
      </c>
      <c r="N54" s="11">
        <v>83366</v>
      </c>
      <c r="O54" s="11"/>
      <c r="P54" s="11">
        <v>36972</v>
      </c>
      <c r="Q54" s="11">
        <v>23594</v>
      </c>
      <c r="R54" s="11">
        <v>60566</v>
      </c>
      <c r="S54" s="11"/>
      <c r="T54" s="11"/>
      <c r="U54" s="11">
        <v>52015</v>
      </c>
      <c r="V54" s="11">
        <v>52015</v>
      </c>
      <c r="W54" s="11">
        <v>274739</v>
      </c>
      <c r="X54" s="11">
        <v>500000</v>
      </c>
      <c r="Y54" s="11">
        <v>-225261</v>
      </c>
      <c r="Z54" s="2">
        <v>-45.05</v>
      </c>
      <c r="AA54" s="15">
        <v>500000</v>
      </c>
    </row>
    <row r="55" spans="1:27" ht="13.5">
      <c r="A55" s="84" t="s">
        <v>35</v>
      </c>
      <c r="B55" s="47"/>
      <c r="C55" s="9">
        <v>46551</v>
      </c>
      <c r="D55" s="10"/>
      <c r="E55" s="11">
        <v>285000</v>
      </c>
      <c r="F55" s="11">
        <v>275000</v>
      </c>
      <c r="G55" s="11">
        <v>2176</v>
      </c>
      <c r="H55" s="11"/>
      <c r="I55" s="11">
        <v>4489</v>
      </c>
      <c r="J55" s="11">
        <v>6665</v>
      </c>
      <c r="K55" s="11"/>
      <c r="L55" s="11"/>
      <c r="M55" s="11"/>
      <c r="N55" s="11"/>
      <c r="O55" s="11"/>
      <c r="P55" s="11"/>
      <c r="Q55" s="11"/>
      <c r="R55" s="11"/>
      <c r="S55" s="11"/>
      <c r="T55" s="11">
        <v>7839</v>
      </c>
      <c r="U55" s="11"/>
      <c r="V55" s="11">
        <v>7839</v>
      </c>
      <c r="W55" s="11">
        <v>14504</v>
      </c>
      <c r="X55" s="11">
        <v>275000</v>
      </c>
      <c r="Y55" s="11">
        <v>-260496</v>
      </c>
      <c r="Z55" s="2">
        <v>-94.73</v>
      </c>
      <c r="AA55" s="15">
        <v>275000</v>
      </c>
    </row>
    <row r="56" spans="1:27" ht="13.5">
      <c r="A56" s="84" t="s">
        <v>36</v>
      </c>
      <c r="B56" s="47"/>
      <c r="C56" s="9">
        <v>2998</v>
      </c>
      <c r="D56" s="10"/>
      <c r="E56" s="11">
        <v>5000</v>
      </c>
      <c r="F56" s="11">
        <v>500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500</v>
      </c>
      <c r="Y56" s="11">
        <v>-500</v>
      </c>
      <c r="Z56" s="2">
        <v>-100</v>
      </c>
      <c r="AA56" s="15">
        <v>500</v>
      </c>
    </row>
    <row r="57" spans="1:27" ht="13.5">
      <c r="A57" s="85" t="s">
        <v>37</v>
      </c>
      <c r="B57" s="47"/>
      <c r="C57" s="49">
        <f aca="true" t="shared" si="11" ref="C57:Y57">SUM(C52:C56)</f>
        <v>8347649</v>
      </c>
      <c r="D57" s="50">
        <f t="shared" si="11"/>
        <v>0</v>
      </c>
      <c r="E57" s="51">
        <f t="shared" si="11"/>
        <v>23886182</v>
      </c>
      <c r="F57" s="51">
        <f t="shared" si="11"/>
        <v>23871682</v>
      </c>
      <c r="G57" s="51">
        <f t="shared" si="11"/>
        <v>234724</v>
      </c>
      <c r="H57" s="51">
        <f t="shared" si="11"/>
        <v>274</v>
      </c>
      <c r="I57" s="51">
        <f t="shared" si="11"/>
        <v>648137</v>
      </c>
      <c r="J57" s="51">
        <f t="shared" si="11"/>
        <v>883135</v>
      </c>
      <c r="K57" s="51">
        <f t="shared" si="11"/>
        <v>254315</v>
      </c>
      <c r="L57" s="51">
        <f t="shared" si="11"/>
        <v>1754</v>
      </c>
      <c r="M57" s="51">
        <f t="shared" si="11"/>
        <v>457394</v>
      </c>
      <c r="N57" s="51">
        <f t="shared" si="11"/>
        <v>713463</v>
      </c>
      <c r="O57" s="51">
        <f t="shared" si="11"/>
        <v>811500</v>
      </c>
      <c r="P57" s="51">
        <f t="shared" si="11"/>
        <v>92210</v>
      </c>
      <c r="Q57" s="51">
        <f t="shared" si="11"/>
        <v>59607</v>
      </c>
      <c r="R57" s="51">
        <f t="shared" si="11"/>
        <v>963317</v>
      </c>
      <c r="S57" s="51">
        <f t="shared" si="11"/>
        <v>820650</v>
      </c>
      <c r="T57" s="51">
        <f t="shared" si="11"/>
        <v>663554</v>
      </c>
      <c r="U57" s="51">
        <f t="shared" si="11"/>
        <v>730015</v>
      </c>
      <c r="V57" s="51">
        <f t="shared" si="11"/>
        <v>2214219</v>
      </c>
      <c r="W57" s="51">
        <f t="shared" si="11"/>
        <v>4774134</v>
      </c>
      <c r="X57" s="51">
        <f t="shared" si="11"/>
        <v>23871682</v>
      </c>
      <c r="Y57" s="51">
        <f t="shared" si="11"/>
        <v>-19097548</v>
      </c>
      <c r="Z57" s="52">
        <f>+IF(X57&lt;&gt;0,+(Y57/X57)*100,0)</f>
        <v>-80.00084786652235</v>
      </c>
      <c r="AA57" s="53">
        <f>SUM(AA52:AA56)</f>
        <v>23871682</v>
      </c>
    </row>
    <row r="58" spans="1:27" ht="13.5">
      <c r="A58" s="86" t="s">
        <v>38</v>
      </c>
      <c r="B58" s="35"/>
      <c r="C58" s="9">
        <v>26934</v>
      </c>
      <c r="D58" s="10"/>
      <c r="E58" s="11">
        <v>280000</v>
      </c>
      <c r="F58" s="11">
        <v>107000</v>
      </c>
      <c r="G58" s="11"/>
      <c r="H58" s="11"/>
      <c r="I58" s="11"/>
      <c r="J58" s="11"/>
      <c r="K58" s="11">
        <v>875</v>
      </c>
      <c r="L58" s="11"/>
      <c r="M58" s="11"/>
      <c r="N58" s="11">
        <v>875</v>
      </c>
      <c r="O58" s="11"/>
      <c r="P58" s="11"/>
      <c r="Q58" s="11">
        <v>123</v>
      </c>
      <c r="R58" s="11">
        <v>123</v>
      </c>
      <c r="S58" s="11"/>
      <c r="T58" s="11"/>
      <c r="U58" s="11"/>
      <c r="V58" s="11"/>
      <c r="W58" s="11">
        <v>998</v>
      </c>
      <c r="X58" s="11">
        <v>107000</v>
      </c>
      <c r="Y58" s="11">
        <v>-106002</v>
      </c>
      <c r="Z58" s="2">
        <v>-99.07</v>
      </c>
      <c r="AA58" s="15">
        <v>107000</v>
      </c>
    </row>
    <row r="59" spans="1:27" ht="13.5">
      <c r="A59" s="86" t="s">
        <v>39</v>
      </c>
      <c r="B59" s="35"/>
      <c r="C59" s="12">
        <v>35</v>
      </c>
      <c r="D59" s="13"/>
      <c r="E59" s="14">
        <v>2000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4430711</v>
      </c>
      <c r="D61" s="10"/>
      <c r="E61" s="11">
        <v>888000</v>
      </c>
      <c r="F61" s="11">
        <v>1256100</v>
      </c>
      <c r="G61" s="11">
        <v>21443</v>
      </c>
      <c r="H61" s="11">
        <v>74000</v>
      </c>
      <c r="I61" s="11">
        <v>90714</v>
      </c>
      <c r="J61" s="11">
        <v>186157</v>
      </c>
      <c r="K61" s="11">
        <v>322899</v>
      </c>
      <c r="L61" s="11">
        <v>105259</v>
      </c>
      <c r="M61" s="11">
        <v>11558</v>
      </c>
      <c r="N61" s="11">
        <v>439716</v>
      </c>
      <c r="O61" s="11">
        <v>102097</v>
      </c>
      <c r="P61" s="11">
        <v>111522</v>
      </c>
      <c r="Q61" s="11">
        <v>101729</v>
      </c>
      <c r="R61" s="11">
        <v>315348</v>
      </c>
      <c r="S61" s="11">
        <v>222313</v>
      </c>
      <c r="T61" s="11">
        <v>31013</v>
      </c>
      <c r="U61" s="11">
        <v>49570</v>
      </c>
      <c r="V61" s="11">
        <v>302896</v>
      </c>
      <c r="W61" s="11">
        <v>1244117</v>
      </c>
      <c r="X61" s="11">
        <v>1256100</v>
      </c>
      <c r="Y61" s="11">
        <v>-11983</v>
      </c>
      <c r="Z61" s="2">
        <v>-0.95</v>
      </c>
      <c r="AA61" s="15">
        <v>1256100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>
        <v>12805329</v>
      </c>
      <c r="D66" s="13">
        <v>25234782</v>
      </c>
      <c r="E66" s="14">
        <v>25056182</v>
      </c>
      <c r="F66" s="14">
        <v>25234782</v>
      </c>
      <c r="G66" s="14">
        <v>256167</v>
      </c>
      <c r="H66" s="14">
        <v>74275</v>
      </c>
      <c r="I66" s="14">
        <v>738851</v>
      </c>
      <c r="J66" s="14">
        <v>1069293</v>
      </c>
      <c r="K66" s="14">
        <v>578089</v>
      </c>
      <c r="L66" s="14">
        <v>107012</v>
      </c>
      <c r="M66" s="14">
        <v>468952</v>
      </c>
      <c r="N66" s="14">
        <v>1154053</v>
      </c>
      <c r="O66" s="14">
        <v>913597</v>
      </c>
      <c r="P66" s="14">
        <v>203732</v>
      </c>
      <c r="Q66" s="14">
        <v>161459</v>
      </c>
      <c r="R66" s="14">
        <v>1278788</v>
      </c>
      <c r="S66" s="14">
        <v>1042963</v>
      </c>
      <c r="T66" s="14">
        <v>694567</v>
      </c>
      <c r="U66" s="14">
        <v>779585</v>
      </c>
      <c r="V66" s="14">
        <v>2517115</v>
      </c>
      <c r="W66" s="14">
        <v>6019249</v>
      </c>
      <c r="X66" s="14">
        <v>25234782</v>
      </c>
      <c r="Y66" s="14">
        <v>-19215533</v>
      </c>
      <c r="Z66" s="2">
        <v>-76.15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12805329</v>
      </c>
      <c r="D69" s="78">
        <f t="shared" si="12"/>
        <v>25234782</v>
      </c>
      <c r="E69" s="79">
        <f t="shared" si="12"/>
        <v>25056182</v>
      </c>
      <c r="F69" s="79">
        <f t="shared" si="12"/>
        <v>25234782</v>
      </c>
      <c r="G69" s="79">
        <f t="shared" si="12"/>
        <v>256167</v>
      </c>
      <c r="H69" s="79">
        <f t="shared" si="12"/>
        <v>74275</v>
      </c>
      <c r="I69" s="79">
        <f t="shared" si="12"/>
        <v>738851</v>
      </c>
      <c r="J69" s="79">
        <f t="shared" si="12"/>
        <v>1069293</v>
      </c>
      <c r="K69" s="79">
        <f t="shared" si="12"/>
        <v>578089</v>
      </c>
      <c r="L69" s="79">
        <f t="shared" si="12"/>
        <v>107012</v>
      </c>
      <c r="M69" s="79">
        <f t="shared" si="12"/>
        <v>468952</v>
      </c>
      <c r="N69" s="79">
        <f t="shared" si="12"/>
        <v>1154053</v>
      </c>
      <c r="O69" s="79">
        <f t="shared" si="12"/>
        <v>913597</v>
      </c>
      <c r="P69" s="79">
        <f t="shared" si="12"/>
        <v>203732</v>
      </c>
      <c r="Q69" s="79">
        <f t="shared" si="12"/>
        <v>161459</v>
      </c>
      <c r="R69" s="79">
        <f t="shared" si="12"/>
        <v>1278788</v>
      </c>
      <c r="S69" s="79">
        <f t="shared" si="12"/>
        <v>1042963</v>
      </c>
      <c r="T69" s="79">
        <f t="shared" si="12"/>
        <v>694567</v>
      </c>
      <c r="U69" s="79">
        <f t="shared" si="12"/>
        <v>779585</v>
      </c>
      <c r="V69" s="79">
        <f t="shared" si="12"/>
        <v>2517115</v>
      </c>
      <c r="W69" s="79">
        <f t="shared" si="12"/>
        <v>6019249</v>
      </c>
      <c r="X69" s="79">
        <f t="shared" si="12"/>
        <v>25234782</v>
      </c>
      <c r="Y69" s="79">
        <f t="shared" si="12"/>
        <v>-19215533</v>
      </c>
      <c r="Z69" s="80">
        <f>+IF(X69&lt;&gt;0,+(Y69/X69)*100,0)</f>
        <v>-76.14701406970744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13905092</v>
      </c>
      <c r="D5" s="42">
        <f t="shared" si="0"/>
        <v>0</v>
      </c>
      <c r="E5" s="43">
        <f t="shared" si="0"/>
        <v>22170334</v>
      </c>
      <c r="F5" s="43">
        <f t="shared" si="0"/>
        <v>23813779</v>
      </c>
      <c r="G5" s="43">
        <f t="shared" si="0"/>
        <v>1907228</v>
      </c>
      <c r="H5" s="43">
        <f t="shared" si="0"/>
        <v>1147654</v>
      </c>
      <c r="I5" s="43">
        <f t="shared" si="0"/>
        <v>675305</v>
      </c>
      <c r="J5" s="43">
        <f t="shared" si="0"/>
        <v>3730187</v>
      </c>
      <c r="K5" s="43">
        <f t="shared" si="0"/>
        <v>2835532</v>
      </c>
      <c r="L5" s="43">
        <f t="shared" si="0"/>
        <v>2908639</v>
      </c>
      <c r="M5" s="43">
        <f t="shared" si="0"/>
        <v>3377256</v>
      </c>
      <c r="N5" s="43">
        <f t="shared" si="0"/>
        <v>9121427</v>
      </c>
      <c r="O5" s="43">
        <f t="shared" si="0"/>
        <v>252945</v>
      </c>
      <c r="P5" s="43">
        <f t="shared" si="0"/>
        <v>1980902</v>
      </c>
      <c r="Q5" s="43">
        <f t="shared" si="0"/>
        <v>216769</v>
      </c>
      <c r="R5" s="43">
        <f t="shared" si="0"/>
        <v>2450616</v>
      </c>
      <c r="S5" s="43">
        <f t="shared" si="0"/>
        <v>3076302</v>
      </c>
      <c r="T5" s="43">
        <f t="shared" si="0"/>
        <v>1549803</v>
      </c>
      <c r="U5" s="43">
        <f t="shared" si="0"/>
        <v>2157122</v>
      </c>
      <c r="V5" s="43">
        <f t="shared" si="0"/>
        <v>6783227</v>
      </c>
      <c r="W5" s="43">
        <f t="shared" si="0"/>
        <v>22085457</v>
      </c>
      <c r="X5" s="43">
        <f t="shared" si="0"/>
        <v>23813779</v>
      </c>
      <c r="Y5" s="43">
        <f t="shared" si="0"/>
        <v>-1728322</v>
      </c>
      <c r="Z5" s="44">
        <f>+IF(X5&lt;&gt;0,+(Y5/X5)*100,0)</f>
        <v>-7.257655326355385</v>
      </c>
      <c r="AA5" s="45">
        <f>SUM(AA11:AA18)</f>
        <v>23813779</v>
      </c>
    </row>
    <row r="6" spans="1:27" ht="13.5">
      <c r="A6" s="46" t="s">
        <v>32</v>
      </c>
      <c r="B6" s="47"/>
      <c r="C6" s="9">
        <v>12853032</v>
      </c>
      <c r="D6" s="10"/>
      <c r="E6" s="11">
        <v>10348500</v>
      </c>
      <c r="F6" s="11">
        <v>10630083</v>
      </c>
      <c r="G6" s="11">
        <v>778480</v>
      </c>
      <c r="H6" s="11"/>
      <c r="I6" s="11"/>
      <c r="J6" s="11">
        <v>778480</v>
      </c>
      <c r="K6" s="11">
        <v>580572</v>
      </c>
      <c r="L6" s="11">
        <v>874081</v>
      </c>
      <c r="M6" s="11">
        <v>874081</v>
      </c>
      <c r="N6" s="11">
        <v>2328734</v>
      </c>
      <c r="O6" s="11"/>
      <c r="P6" s="11">
        <v>360126</v>
      </c>
      <c r="Q6" s="11"/>
      <c r="R6" s="11">
        <v>360126</v>
      </c>
      <c r="S6" s="11">
        <v>1656828</v>
      </c>
      <c r="T6" s="11">
        <v>1359257</v>
      </c>
      <c r="U6" s="11">
        <v>1834461</v>
      </c>
      <c r="V6" s="11">
        <v>4850546</v>
      </c>
      <c r="W6" s="11">
        <v>8317886</v>
      </c>
      <c r="X6" s="11">
        <v>10630083</v>
      </c>
      <c r="Y6" s="11">
        <v>-2312197</v>
      </c>
      <c r="Z6" s="2">
        <v>-21.75</v>
      </c>
      <c r="AA6" s="15">
        <v>10630083</v>
      </c>
    </row>
    <row r="7" spans="1:27" ht="13.5">
      <c r="A7" s="46" t="s">
        <v>33</v>
      </c>
      <c r="B7" s="47"/>
      <c r="C7" s="9"/>
      <c r="D7" s="10"/>
      <c r="E7" s="11">
        <v>2028600</v>
      </c>
      <c r="F7" s="11">
        <v>2028892</v>
      </c>
      <c r="G7" s="11">
        <v>145356</v>
      </c>
      <c r="H7" s="11"/>
      <c r="I7" s="11"/>
      <c r="J7" s="11">
        <v>145356</v>
      </c>
      <c r="K7" s="11"/>
      <c r="L7" s="11">
        <v>346660</v>
      </c>
      <c r="M7" s="11">
        <v>346660</v>
      </c>
      <c r="N7" s="11">
        <v>693320</v>
      </c>
      <c r="O7" s="11">
        <v>216160</v>
      </c>
      <c r="P7" s="11"/>
      <c r="Q7" s="11"/>
      <c r="R7" s="11">
        <v>216160</v>
      </c>
      <c r="S7" s="11"/>
      <c r="T7" s="11"/>
      <c r="U7" s="11"/>
      <c r="V7" s="11"/>
      <c r="W7" s="11">
        <v>1054836</v>
      </c>
      <c r="X7" s="11">
        <v>2028892</v>
      </c>
      <c r="Y7" s="11">
        <v>-974056</v>
      </c>
      <c r="Z7" s="2">
        <v>-48.01</v>
      </c>
      <c r="AA7" s="15">
        <v>2028892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>
        <v>27930</v>
      </c>
      <c r="U10" s="11"/>
      <c r="V10" s="11">
        <v>27930</v>
      </c>
      <c r="W10" s="11">
        <v>27930</v>
      </c>
      <c r="X10" s="11"/>
      <c r="Y10" s="11">
        <v>27930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12853032</v>
      </c>
      <c r="D11" s="50">
        <f t="shared" si="1"/>
        <v>0</v>
      </c>
      <c r="E11" s="51">
        <f t="shared" si="1"/>
        <v>12377100</v>
      </c>
      <c r="F11" s="51">
        <f t="shared" si="1"/>
        <v>12658975</v>
      </c>
      <c r="G11" s="51">
        <f t="shared" si="1"/>
        <v>923836</v>
      </c>
      <c r="H11" s="51">
        <f t="shared" si="1"/>
        <v>0</v>
      </c>
      <c r="I11" s="51">
        <f t="shared" si="1"/>
        <v>0</v>
      </c>
      <c r="J11" s="51">
        <f t="shared" si="1"/>
        <v>923836</v>
      </c>
      <c r="K11" s="51">
        <f t="shared" si="1"/>
        <v>580572</v>
      </c>
      <c r="L11" s="51">
        <f t="shared" si="1"/>
        <v>1220741</v>
      </c>
      <c r="M11" s="51">
        <f t="shared" si="1"/>
        <v>1220741</v>
      </c>
      <c r="N11" s="51">
        <f t="shared" si="1"/>
        <v>3022054</v>
      </c>
      <c r="O11" s="51">
        <f t="shared" si="1"/>
        <v>216160</v>
      </c>
      <c r="P11" s="51">
        <f t="shared" si="1"/>
        <v>360126</v>
      </c>
      <c r="Q11" s="51">
        <f t="shared" si="1"/>
        <v>0</v>
      </c>
      <c r="R11" s="51">
        <f t="shared" si="1"/>
        <v>576286</v>
      </c>
      <c r="S11" s="51">
        <f t="shared" si="1"/>
        <v>1656828</v>
      </c>
      <c r="T11" s="51">
        <f t="shared" si="1"/>
        <v>1387187</v>
      </c>
      <c r="U11" s="51">
        <f t="shared" si="1"/>
        <v>1834461</v>
      </c>
      <c r="V11" s="51">
        <f t="shared" si="1"/>
        <v>4878476</v>
      </c>
      <c r="W11" s="51">
        <f t="shared" si="1"/>
        <v>9400652</v>
      </c>
      <c r="X11" s="51">
        <f t="shared" si="1"/>
        <v>12658975</v>
      </c>
      <c r="Y11" s="51">
        <f t="shared" si="1"/>
        <v>-3258323</v>
      </c>
      <c r="Z11" s="52">
        <f>+IF(X11&lt;&gt;0,+(Y11/X11)*100,0)</f>
        <v>-25.73923244180512</v>
      </c>
      <c r="AA11" s="53">
        <f>SUM(AA6:AA10)</f>
        <v>12658975</v>
      </c>
    </row>
    <row r="12" spans="1:27" ht="13.5">
      <c r="A12" s="54" t="s">
        <v>38</v>
      </c>
      <c r="B12" s="35"/>
      <c r="C12" s="9"/>
      <c r="D12" s="10"/>
      <c r="E12" s="11">
        <v>9218000</v>
      </c>
      <c r="F12" s="11">
        <v>9929326</v>
      </c>
      <c r="G12" s="11">
        <v>719178</v>
      </c>
      <c r="H12" s="11">
        <v>1107145</v>
      </c>
      <c r="I12" s="11">
        <v>675305</v>
      </c>
      <c r="J12" s="11">
        <v>2501628</v>
      </c>
      <c r="K12" s="11">
        <v>2254960</v>
      </c>
      <c r="L12" s="11">
        <v>1687898</v>
      </c>
      <c r="M12" s="11">
        <v>1687898</v>
      </c>
      <c r="N12" s="11">
        <v>5630756</v>
      </c>
      <c r="O12" s="11"/>
      <c r="P12" s="11">
        <v>943107</v>
      </c>
      <c r="Q12" s="11">
        <v>194083</v>
      </c>
      <c r="R12" s="11">
        <v>1137190</v>
      </c>
      <c r="S12" s="11">
        <v>1073486</v>
      </c>
      <c r="T12" s="11"/>
      <c r="U12" s="11">
        <v>88067</v>
      </c>
      <c r="V12" s="11">
        <v>1161553</v>
      </c>
      <c r="W12" s="11">
        <v>10431127</v>
      </c>
      <c r="X12" s="11">
        <v>9929326</v>
      </c>
      <c r="Y12" s="11">
        <v>501801</v>
      </c>
      <c r="Z12" s="2">
        <v>5.05</v>
      </c>
      <c r="AA12" s="15">
        <v>9929326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1052060</v>
      </c>
      <c r="D15" s="10"/>
      <c r="E15" s="11">
        <v>575234</v>
      </c>
      <c r="F15" s="11">
        <v>1075478</v>
      </c>
      <c r="G15" s="11">
        <v>240464</v>
      </c>
      <c r="H15" s="11"/>
      <c r="I15" s="11"/>
      <c r="J15" s="11">
        <v>240464</v>
      </c>
      <c r="K15" s="11"/>
      <c r="L15" s="11"/>
      <c r="M15" s="11">
        <v>468617</v>
      </c>
      <c r="N15" s="11">
        <v>468617</v>
      </c>
      <c r="O15" s="11">
        <v>36785</v>
      </c>
      <c r="P15" s="11">
        <v>677669</v>
      </c>
      <c r="Q15" s="11">
        <v>22686</v>
      </c>
      <c r="R15" s="11">
        <v>737140</v>
      </c>
      <c r="S15" s="11">
        <v>345988</v>
      </c>
      <c r="T15" s="11">
        <v>162616</v>
      </c>
      <c r="U15" s="11">
        <v>146768</v>
      </c>
      <c r="V15" s="11">
        <v>655372</v>
      </c>
      <c r="W15" s="11">
        <v>2101593</v>
      </c>
      <c r="X15" s="11">
        <v>1075478</v>
      </c>
      <c r="Y15" s="11">
        <v>1026115</v>
      </c>
      <c r="Z15" s="2">
        <v>95.41</v>
      </c>
      <c r="AA15" s="15">
        <v>1075478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>
        <v>150000</v>
      </c>
      <c r="G18" s="18">
        <v>23750</v>
      </c>
      <c r="H18" s="18">
        <v>40509</v>
      </c>
      <c r="I18" s="18"/>
      <c r="J18" s="18">
        <v>64259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>
        <v>87826</v>
      </c>
      <c r="V18" s="18">
        <v>87826</v>
      </c>
      <c r="W18" s="18">
        <v>152085</v>
      </c>
      <c r="X18" s="18">
        <v>150000</v>
      </c>
      <c r="Y18" s="18">
        <v>2085</v>
      </c>
      <c r="Z18" s="3">
        <v>1.39</v>
      </c>
      <c r="AA18" s="23">
        <v>150000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16800</v>
      </c>
      <c r="P20" s="60">
        <f t="shared" si="2"/>
        <v>286540</v>
      </c>
      <c r="Q20" s="60">
        <f t="shared" si="2"/>
        <v>685616</v>
      </c>
      <c r="R20" s="60">
        <f t="shared" si="2"/>
        <v>988956</v>
      </c>
      <c r="S20" s="60">
        <f t="shared" si="2"/>
        <v>580584</v>
      </c>
      <c r="T20" s="60">
        <f t="shared" si="2"/>
        <v>0</v>
      </c>
      <c r="U20" s="60">
        <f t="shared" si="2"/>
        <v>0</v>
      </c>
      <c r="V20" s="60">
        <f t="shared" si="2"/>
        <v>580584</v>
      </c>
      <c r="W20" s="60">
        <f t="shared" si="2"/>
        <v>1569540</v>
      </c>
      <c r="X20" s="60">
        <f t="shared" si="2"/>
        <v>0</v>
      </c>
      <c r="Y20" s="60">
        <f t="shared" si="2"/>
        <v>1569540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>
        <v>286540</v>
      </c>
      <c r="Q21" s="11">
        <v>685616</v>
      </c>
      <c r="R21" s="11">
        <v>972156</v>
      </c>
      <c r="S21" s="11">
        <v>580584</v>
      </c>
      <c r="T21" s="11"/>
      <c r="U21" s="11"/>
      <c r="V21" s="11">
        <v>580584</v>
      </c>
      <c r="W21" s="11">
        <v>1552740</v>
      </c>
      <c r="X21" s="11"/>
      <c r="Y21" s="11">
        <v>1552740</v>
      </c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286540</v>
      </c>
      <c r="Q26" s="51">
        <f t="shared" si="3"/>
        <v>685616</v>
      </c>
      <c r="R26" s="51">
        <f t="shared" si="3"/>
        <v>972156</v>
      </c>
      <c r="S26" s="51">
        <f t="shared" si="3"/>
        <v>580584</v>
      </c>
      <c r="T26" s="51">
        <f t="shared" si="3"/>
        <v>0</v>
      </c>
      <c r="U26" s="51">
        <f t="shared" si="3"/>
        <v>0</v>
      </c>
      <c r="V26" s="51">
        <f t="shared" si="3"/>
        <v>580584</v>
      </c>
      <c r="W26" s="51">
        <f t="shared" si="3"/>
        <v>1552740</v>
      </c>
      <c r="X26" s="51">
        <f t="shared" si="3"/>
        <v>0</v>
      </c>
      <c r="Y26" s="51">
        <f t="shared" si="3"/>
        <v>1552740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>
        <v>16800</v>
      </c>
      <c r="P27" s="11"/>
      <c r="Q27" s="11"/>
      <c r="R27" s="11">
        <v>16800</v>
      </c>
      <c r="S27" s="11"/>
      <c r="T27" s="11"/>
      <c r="U27" s="11"/>
      <c r="V27" s="11"/>
      <c r="W27" s="11">
        <v>16800</v>
      </c>
      <c r="X27" s="11"/>
      <c r="Y27" s="11">
        <v>16800</v>
      </c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12853032</v>
      </c>
      <c r="D36" s="10">
        <f t="shared" si="4"/>
        <v>0</v>
      </c>
      <c r="E36" s="11">
        <f t="shared" si="4"/>
        <v>10348500</v>
      </c>
      <c r="F36" s="11">
        <f t="shared" si="4"/>
        <v>10630083</v>
      </c>
      <c r="G36" s="11">
        <f t="shared" si="4"/>
        <v>778480</v>
      </c>
      <c r="H36" s="11">
        <f t="shared" si="4"/>
        <v>0</v>
      </c>
      <c r="I36" s="11">
        <f t="shared" si="4"/>
        <v>0</v>
      </c>
      <c r="J36" s="11">
        <f t="shared" si="4"/>
        <v>778480</v>
      </c>
      <c r="K36" s="11">
        <f t="shared" si="4"/>
        <v>580572</v>
      </c>
      <c r="L36" s="11">
        <f t="shared" si="4"/>
        <v>874081</v>
      </c>
      <c r="M36" s="11">
        <f t="shared" si="4"/>
        <v>874081</v>
      </c>
      <c r="N36" s="11">
        <f t="shared" si="4"/>
        <v>2328734</v>
      </c>
      <c r="O36" s="11">
        <f t="shared" si="4"/>
        <v>0</v>
      </c>
      <c r="P36" s="11">
        <f t="shared" si="4"/>
        <v>646666</v>
      </c>
      <c r="Q36" s="11">
        <f t="shared" si="4"/>
        <v>685616</v>
      </c>
      <c r="R36" s="11">
        <f t="shared" si="4"/>
        <v>1332282</v>
      </c>
      <c r="S36" s="11">
        <f t="shared" si="4"/>
        <v>2237412</v>
      </c>
      <c r="T36" s="11">
        <f t="shared" si="4"/>
        <v>1359257</v>
      </c>
      <c r="U36" s="11">
        <f t="shared" si="4"/>
        <v>1834461</v>
      </c>
      <c r="V36" s="11">
        <f t="shared" si="4"/>
        <v>5431130</v>
      </c>
      <c r="W36" s="11">
        <f t="shared" si="4"/>
        <v>9870626</v>
      </c>
      <c r="X36" s="11">
        <f t="shared" si="4"/>
        <v>10630083</v>
      </c>
      <c r="Y36" s="11">
        <f t="shared" si="4"/>
        <v>-759457</v>
      </c>
      <c r="Z36" s="2">
        <f aca="true" t="shared" si="5" ref="Z36:Z49">+IF(X36&lt;&gt;0,+(Y36/X36)*100,0)</f>
        <v>-7.14441270119904</v>
      </c>
      <c r="AA36" s="15">
        <f>AA6+AA21</f>
        <v>10630083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2028600</v>
      </c>
      <c r="F37" s="11">
        <f t="shared" si="4"/>
        <v>2028892</v>
      </c>
      <c r="G37" s="11">
        <f t="shared" si="4"/>
        <v>145356</v>
      </c>
      <c r="H37" s="11">
        <f t="shared" si="4"/>
        <v>0</v>
      </c>
      <c r="I37" s="11">
        <f t="shared" si="4"/>
        <v>0</v>
      </c>
      <c r="J37" s="11">
        <f t="shared" si="4"/>
        <v>145356</v>
      </c>
      <c r="K37" s="11">
        <f t="shared" si="4"/>
        <v>0</v>
      </c>
      <c r="L37" s="11">
        <f t="shared" si="4"/>
        <v>346660</v>
      </c>
      <c r="M37" s="11">
        <f t="shared" si="4"/>
        <v>346660</v>
      </c>
      <c r="N37" s="11">
        <f t="shared" si="4"/>
        <v>693320</v>
      </c>
      <c r="O37" s="11">
        <f t="shared" si="4"/>
        <v>216160</v>
      </c>
      <c r="P37" s="11">
        <f t="shared" si="4"/>
        <v>0</v>
      </c>
      <c r="Q37" s="11">
        <f t="shared" si="4"/>
        <v>0</v>
      </c>
      <c r="R37" s="11">
        <f t="shared" si="4"/>
        <v>216160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1054836</v>
      </c>
      <c r="X37" s="11">
        <f t="shared" si="4"/>
        <v>2028892</v>
      </c>
      <c r="Y37" s="11">
        <f t="shared" si="4"/>
        <v>-974056</v>
      </c>
      <c r="Z37" s="2">
        <f t="shared" si="5"/>
        <v>-48.00925825524474</v>
      </c>
      <c r="AA37" s="15">
        <f>AA7+AA22</f>
        <v>2028892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27930</v>
      </c>
      <c r="U40" s="11">
        <f t="shared" si="4"/>
        <v>0</v>
      </c>
      <c r="V40" s="11">
        <f t="shared" si="4"/>
        <v>27930</v>
      </c>
      <c r="W40" s="11">
        <f t="shared" si="4"/>
        <v>27930</v>
      </c>
      <c r="X40" s="11">
        <f t="shared" si="4"/>
        <v>0</v>
      </c>
      <c r="Y40" s="11">
        <f t="shared" si="4"/>
        <v>27930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12853032</v>
      </c>
      <c r="D41" s="50">
        <f t="shared" si="6"/>
        <v>0</v>
      </c>
      <c r="E41" s="51">
        <f t="shared" si="6"/>
        <v>12377100</v>
      </c>
      <c r="F41" s="51">
        <f t="shared" si="6"/>
        <v>12658975</v>
      </c>
      <c r="G41" s="51">
        <f t="shared" si="6"/>
        <v>923836</v>
      </c>
      <c r="H41" s="51">
        <f t="shared" si="6"/>
        <v>0</v>
      </c>
      <c r="I41" s="51">
        <f t="shared" si="6"/>
        <v>0</v>
      </c>
      <c r="J41" s="51">
        <f t="shared" si="6"/>
        <v>923836</v>
      </c>
      <c r="K41" s="51">
        <f t="shared" si="6"/>
        <v>580572</v>
      </c>
      <c r="L41" s="51">
        <f t="shared" si="6"/>
        <v>1220741</v>
      </c>
      <c r="M41" s="51">
        <f t="shared" si="6"/>
        <v>1220741</v>
      </c>
      <c r="N41" s="51">
        <f t="shared" si="6"/>
        <v>3022054</v>
      </c>
      <c r="O41" s="51">
        <f t="shared" si="6"/>
        <v>216160</v>
      </c>
      <c r="P41" s="51">
        <f t="shared" si="6"/>
        <v>646666</v>
      </c>
      <c r="Q41" s="51">
        <f t="shared" si="6"/>
        <v>685616</v>
      </c>
      <c r="R41" s="51">
        <f t="shared" si="6"/>
        <v>1548442</v>
      </c>
      <c r="S41" s="51">
        <f t="shared" si="6"/>
        <v>2237412</v>
      </c>
      <c r="T41" s="51">
        <f t="shared" si="6"/>
        <v>1387187</v>
      </c>
      <c r="U41" s="51">
        <f t="shared" si="6"/>
        <v>1834461</v>
      </c>
      <c r="V41" s="51">
        <f t="shared" si="6"/>
        <v>5459060</v>
      </c>
      <c r="W41" s="51">
        <f t="shared" si="6"/>
        <v>10953392</v>
      </c>
      <c r="X41" s="51">
        <f t="shared" si="6"/>
        <v>12658975</v>
      </c>
      <c r="Y41" s="51">
        <f t="shared" si="6"/>
        <v>-1705583</v>
      </c>
      <c r="Z41" s="52">
        <f t="shared" si="5"/>
        <v>-13.473310437851405</v>
      </c>
      <c r="AA41" s="53">
        <f>SUM(AA36:AA40)</f>
        <v>12658975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9218000</v>
      </c>
      <c r="F42" s="67">
        <f t="shared" si="7"/>
        <v>9929326</v>
      </c>
      <c r="G42" s="67">
        <f t="shared" si="7"/>
        <v>719178</v>
      </c>
      <c r="H42" s="67">
        <f t="shared" si="7"/>
        <v>1107145</v>
      </c>
      <c r="I42" s="67">
        <f t="shared" si="7"/>
        <v>675305</v>
      </c>
      <c r="J42" s="67">
        <f t="shared" si="7"/>
        <v>2501628</v>
      </c>
      <c r="K42" s="67">
        <f t="shared" si="7"/>
        <v>2254960</v>
      </c>
      <c r="L42" s="67">
        <f t="shared" si="7"/>
        <v>1687898</v>
      </c>
      <c r="M42" s="67">
        <f t="shared" si="7"/>
        <v>1687898</v>
      </c>
      <c r="N42" s="67">
        <f t="shared" si="7"/>
        <v>5630756</v>
      </c>
      <c r="O42" s="67">
        <f t="shared" si="7"/>
        <v>16800</v>
      </c>
      <c r="P42" s="67">
        <f t="shared" si="7"/>
        <v>943107</v>
      </c>
      <c r="Q42" s="67">
        <f t="shared" si="7"/>
        <v>194083</v>
      </c>
      <c r="R42" s="67">
        <f t="shared" si="7"/>
        <v>1153990</v>
      </c>
      <c r="S42" s="67">
        <f t="shared" si="7"/>
        <v>1073486</v>
      </c>
      <c r="T42" s="67">
        <f t="shared" si="7"/>
        <v>0</v>
      </c>
      <c r="U42" s="67">
        <f t="shared" si="7"/>
        <v>88067</v>
      </c>
      <c r="V42" s="67">
        <f t="shared" si="7"/>
        <v>1161553</v>
      </c>
      <c r="W42" s="67">
        <f t="shared" si="7"/>
        <v>10447927</v>
      </c>
      <c r="X42" s="67">
        <f t="shared" si="7"/>
        <v>9929326</v>
      </c>
      <c r="Y42" s="67">
        <f t="shared" si="7"/>
        <v>518601</v>
      </c>
      <c r="Z42" s="69">
        <f t="shared" si="5"/>
        <v>5.222922482351773</v>
      </c>
      <c r="AA42" s="68">
        <f aca="true" t="shared" si="8" ref="AA42:AA48">AA12+AA27</f>
        <v>9929326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1052060</v>
      </c>
      <c r="D45" s="66">
        <f t="shared" si="7"/>
        <v>0</v>
      </c>
      <c r="E45" s="67">
        <f t="shared" si="7"/>
        <v>575234</v>
      </c>
      <c r="F45" s="67">
        <f t="shared" si="7"/>
        <v>1075478</v>
      </c>
      <c r="G45" s="67">
        <f t="shared" si="7"/>
        <v>240464</v>
      </c>
      <c r="H45" s="67">
        <f t="shared" si="7"/>
        <v>0</v>
      </c>
      <c r="I45" s="67">
        <f t="shared" si="7"/>
        <v>0</v>
      </c>
      <c r="J45" s="67">
        <f t="shared" si="7"/>
        <v>240464</v>
      </c>
      <c r="K45" s="67">
        <f t="shared" si="7"/>
        <v>0</v>
      </c>
      <c r="L45" s="67">
        <f t="shared" si="7"/>
        <v>0</v>
      </c>
      <c r="M45" s="67">
        <f t="shared" si="7"/>
        <v>468617</v>
      </c>
      <c r="N45" s="67">
        <f t="shared" si="7"/>
        <v>468617</v>
      </c>
      <c r="O45" s="67">
        <f t="shared" si="7"/>
        <v>36785</v>
      </c>
      <c r="P45" s="67">
        <f t="shared" si="7"/>
        <v>677669</v>
      </c>
      <c r="Q45" s="67">
        <f t="shared" si="7"/>
        <v>22686</v>
      </c>
      <c r="R45" s="67">
        <f t="shared" si="7"/>
        <v>737140</v>
      </c>
      <c r="S45" s="67">
        <f t="shared" si="7"/>
        <v>345988</v>
      </c>
      <c r="T45" s="67">
        <f t="shared" si="7"/>
        <v>162616</v>
      </c>
      <c r="U45" s="67">
        <f t="shared" si="7"/>
        <v>146768</v>
      </c>
      <c r="V45" s="67">
        <f t="shared" si="7"/>
        <v>655372</v>
      </c>
      <c r="W45" s="67">
        <f t="shared" si="7"/>
        <v>2101593</v>
      </c>
      <c r="X45" s="67">
        <f t="shared" si="7"/>
        <v>1075478</v>
      </c>
      <c r="Y45" s="67">
        <f t="shared" si="7"/>
        <v>1026115</v>
      </c>
      <c r="Z45" s="69">
        <f t="shared" si="5"/>
        <v>95.41013391254866</v>
      </c>
      <c r="AA45" s="68">
        <f t="shared" si="8"/>
        <v>1075478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150000</v>
      </c>
      <c r="G48" s="67">
        <f t="shared" si="7"/>
        <v>23750</v>
      </c>
      <c r="H48" s="67">
        <f t="shared" si="7"/>
        <v>40509</v>
      </c>
      <c r="I48" s="67">
        <f t="shared" si="7"/>
        <v>0</v>
      </c>
      <c r="J48" s="67">
        <f t="shared" si="7"/>
        <v>64259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87826</v>
      </c>
      <c r="V48" s="67">
        <f t="shared" si="7"/>
        <v>87826</v>
      </c>
      <c r="W48" s="67">
        <f t="shared" si="7"/>
        <v>152085</v>
      </c>
      <c r="X48" s="67">
        <f t="shared" si="7"/>
        <v>150000</v>
      </c>
      <c r="Y48" s="67">
        <f t="shared" si="7"/>
        <v>2085</v>
      </c>
      <c r="Z48" s="69">
        <f t="shared" si="5"/>
        <v>1.39</v>
      </c>
      <c r="AA48" s="68">
        <f t="shared" si="8"/>
        <v>150000</v>
      </c>
    </row>
    <row r="49" spans="1:27" ht="13.5">
      <c r="A49" s="75" t="s">
        <v>49</v>
      </c>
      <c r="B49" s="76"/>
      <c r="C49" s="77">
        <f aca="true" t="shared" si="9" ref="C49:Y49">SUM(C41:C48)</f>
        <v>13905092</v>
      </c>
      <c r="D49" s="78">
        <f t="shared" si="9"/>
        <v>0</v>
      </c>
      <c r="E49" s="79">
        <f t="shared" si="9"/>
        <v>22170334</v>
      </c>
      <c r="F49" s="79">
        <f t="shared" si="9"/>
        <v>23813779</v>
      </c>
      <c r="G49" s="79">
        <f t="shared" si="9"/>
        <v>1907228</v>
      </c>
      <c r="H49" s="79">
        <f t="shared" si="9"/>
        <v>1147654</v>
      </c>
      <c r="I49" s="79">
        <f t="shared" si="9"/>
        <v>675305</v>
      </c>
      <c r="J49" s="79">
        <f t="shared" si="9"/>
        <v>3730187</v>
      </c>
      <c r="K49" s="79">
        <f t="shared" si="9"/>
        <v>2835532</v>
      </c>
      <c r="L49" s="79">
        <f t="shared" si="9"/>
        <v>2908639</v>
      </c>
      <c r="M49" s="79">
        <f t="shared" si="9"/>
        <v>3377256</v>
      </c>
      <c r="N49" s="79">
        <f t="shared" si="9"/>
        <v>9121427</v>
      </c>
      <c r="O49" s="79">
        <f t="shared" si="9"/>
        <v>269745</v>
      </c>
      <c r="P49" s="79">
        <f t="shared" si="9"/>
        <v>2267442</v>
      </c>
      <c r="Q49" s="79">
        <f t="shared" si="9"/>
        <v>902385</v>
      </c>
      <c r="R49" s="79">
        <f t="shared" si="9"/>
        <v>3439572</v>
      </c>
      <c r="S49" s="79">
        <f t="shared" si="9"/>
        <v>3656886</v>
      </c>
      <c r="T49" s="79">
        <f t="shared" si="9"/>
        <v>1549803</v>
      </c>
      <c r="U49" s="79">
        <f t="shared" si="9"/>
        <v>2157122</v>
      </c>
      <c r="V49" s="79">
        <f t="shared" si="9"/>
        <v>7363811</v>
      </c>
      <c r="W49" s="79">
        <f t="shared" si="9"/>
        <v>23654997</v>
      </c>
      <c r="X49" s="79">
        <f t="shared" si="9"/>
        <v>23813779</v>
      </c>
      <c r="Y49" s="79">
        <f t="shared" si="9"/>
        <v>-158782</v>
      </c>
      <c r="Z49" s="80">
        <f t="shared" si="5"/>
        <v>-0.6667652370503648</v>
      </c>
      <c r="AA49" s="81">
        <f>SUM(AA41:AA48)</f>
        <v>23813779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7400000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58448</v>
      </c>
      <c r="T51" s="67">
        <f t="shared" si="10"/>
        <v>0</v>
      </c>
      <c r="U51" s="67">
        <f t="shared" si="10"/>
        <v>0</v>
      </c>
      <c r="V51" s="67">
        <f t="shared" si="10"/>
        <v>58448</v>
      </c>
      <c r="W51" s="67">
        <f t="shared" si="10"/>
        <v>58448</v>
      </c>
      <c r="X51" s="67">
        <f t="shared" si="10"/>
        <v>0</v>
      </c>
      <c r="Y51" s="67">
        <f t="shared" si="10"/>
        <v>58448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>
        <v>200000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>
        <v>3255000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>
        <v>1522000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>
        <v>1015000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>
        <v>477000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>
        <v>18742</v>
      </c>
      <c r="T56" s="11"/>
      <c r="U56" s="11"/>
      <c r="V56" s="11">
        <v>18742</v>
      </c>
      <c r="W56" s="11">
        <v>18742</v>
      </c>
      <c r="X56" s="11"/>
      <c r="Y56" s="11">
        <v>18742</v>
      </c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6469000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18742</v>
      </c>
      <c r="T57" s="51">
        <f t="shared" si="11"/>
        <v>0</v>
      </c>
      <c r="U57" s="51">
        <f t="shared" si="11"/>
        <v>0</v>
      </c>
      <c r="V57" s="51">
        <f t="shared" si="11"/>
        <v>18742</v>
      </c>
      <c r="W57" s="51">
        <f t="shared" si="11"/>
        <v>18742</v>
      </c>
      <c r="X57" s="51">
        <f t="shared" si="11"/>
        <v>0</v>
      </c>
      <c r="Y57" s="51">
        <f t="shared" si="11"/>
        <v>18742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931000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>
        <v>39706</v>
      </c>
      <c r="T61" s="11"/>
      <c r="U61" s="11"/>
      <c r="V61" s="11">
        <v>39706</v>
      </c>
      <c r="W61" s="11">
        <v>39706</v>
      </c>
      <c r="X61" s="11"/>
      <c r="Y61" s="11">
        <v>39706</v>
      </c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>
        <v>6362963</v>
      </c>
      <c r="D66" s="13">
        <v>8212000</v>
      </c>
      <c r="E66" s="14">
        <v>7400000</v>
      </c>
      <c r="F66" s="14">
        <v>8212000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>
        <v>558081</v>
      </c>
      <c r="R66" s="14">
        <v>558081</v>
      </c>
      <c r="S66" s="14">
        <v>938472</v>
      </c>
      <c r="T66" s="14">
        <v>261610</v>
      </c>
      <c r="U66" s="14">
        <v>454908</v>
      </c>
      <c r="V66" s="14">
        <v>1654990</v>
      </c>
      <c r="W66" s="14">
        <v>2213071</v>
      </c>
      <c r="X66" s="14">
        <v>8212000</v>
      </c>
      <c r="Y66" s="14">
        <v>-5998929</v>
      </c>
      <c r="Z66" s="2">
        <v>-73.05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225537</v>
      </c>
      <c r="H68" s="11">
        <v>880237</v>
      </c>
      <c r="I68" s="11">
        <v>268058</v>
      </c>
      <c r="J68" s="11">
        <v>1373832</v>
      </c>
      <c r="K68" s="11">
        <v>189771</v>
      </c>
      <c r="L68" s="11">
        <v>581849</v>
      </c>
      <c r="M68" s="11">
        <v>768646</v>
      </c>
      <c r="N68" s="11">
        <v>1540266</v>
      </c>
      <c r="O68" s="11">
        <v>250260</v>
      </c>
      <c r="P68" s="11">
        <v>1383367</v>
      </c>
      <c r="Q68" s="11"/>
      <c r="R68" s="11">
        <v>1633627</v>
      </c>
      <c r="S68" s="11"/>
      <c r="T68" s="11"/>
      <c r="U68" s="11"/>
      <c r="V68" s="11"/>
      <c r="W68" s="11">
        <v>4547725</v>
      </c>
      <c r="X68" s="11"/>
      <c r="Y68" s="11">
        <v>4547725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6362963</v>
      </c>
      <c r="D69" s="78">
        <f t="shared" si="12"/>
        <v>8212000</v>
      </c>
      <c r="E69" s="79">
        <f t="shared" si="12"/>
        <v>7400000</v>
      </c>
      <c r="F69" s="79">
        <f t="shared" si="12"/>
        <v>8212000</v>
      </c>
      <c r="G69" s="79">
        <f t="shared" si="12"/>
        <v>225537</v>
      </c>
      <c r="H69" s="79">
        <f t="shared" si="12"/>
        <v>880237</v>
      </c>
      <c r="I69" s="79">
        <f t="shared" si="12"/>
        <v>268058</v>
      </c>
      <c r="J69" s="79">
        <f t="shared" si="12"/>
        <v>1373832</v>
      </c>
      <c r="K69" s="79">
        <f t="shared" si="12"/>
        <v>189771</v>
      </c>
      <c r="L69" s="79">
        <f t="shared" si="12"/>
        <v>581849</v>
      </c>
      <c r="M69" s="79">
        <f t="shared" si="12"/>
        <v>768646</v>
      </c>
      <c r="N69" s="79">
        <f t="shared" si="12"/>
        <v>1540266</v>
      </c>
      <c r="O69" s="79">
        <f t="shared" si="12"/>
        <v>250260</v>
      </c>
      <c r="P69" s="79">
        <f t="shared" si="12"/>
        <v>1383367</v>
      </c>
      <c r="Q69" s="79">
        <f t="shared" si="12"/>
        <v>558081</v>
      </c>
      <c r="R69" s="79">
        <f t="shared" si="12"/>
        <v>2191708</v>
      </c>
      <c r="S69" s="79">
        <f t="shared" si="12"/>
        <v>938472</v>
      </c>
      <c r="T69" s="79">
        <f t="shared" si="12"/>
        <v>261610</v>
      </c>
      <c r="U69" s="79">
        <f t="shared" si="12"/>
        <v>454908</v>
      </c>
      <c r="V69" s="79">
        <f t="shared" si="12"/>
        <v>1654990</v>
      </c>
      <c r="W69" s="79">
        <f t="shared" si="12"/>
        <v>6760796</v>
      </c>
      <c r="X69" s="79">
        <f t="shared" si="12"/>
        <v>8212000</v>
      </c>
      <c r="Y69" s="79">
        <f t="shared" si="12"/>
        <v>-1451204</v>
      </c>
      <c r="Z69" s="80">
        <f>+IF(X69&lt;&gt;0,+(Y69/X69)*100,0)</f>
        <v>-17.67174866049683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91702510</v>
      </c>
      <c r="D5" s="42">
        <f t="shared" si="0"/>
        <v>0</v>
      </c>
      <c r="E5" s="43">
        <f t="shared" si="0"/>
        <v>39694000</v>
      </c>
      <c r="F5" s="43">
        <f t="shared" si="0"/>
        <v>39694000</v>
      </c>
      <c r="G5" s="43">
        <f t="shared" si="0"/>
        <v>10800629</v>
      </c>
      <c r="H5" s="43">
        <f t="shared" si="0"/>
        <v>86308</v>
      </c>
      <c r="I5" s="43">
        <f t="shared" si="0"/>
        <v>6166849</v>
      </c>
      <c r="J5" s="43">
        <f t="shared" si="0"/>
        <v>17053786</v>
      </c>
      <c r="K5" s="43">
        <f t="shared" si="0"/>
        <v>8036444</v>
      </c>
      <c r="L5" s="43">
        <f t="shared" si="0"/>
        <v>8036444</v>
      </c>
      <c r="M5" s="43">
        <f t="shared" si="0"/>
        <v>243706</v>
      </c>
      <c r="N5" s="43">
        <f t="shared" si="0"/>
        <v>16316594</v>
      </c>
      <c r="O5" s="43">
        <f t="shared" si="0"/>
        <v>4888968</v>
      </c>
      <c r="P5" s="43">
        <f t="shared" si="0"/>
        <v>4888968</v>
      </c>
      <c r="Q5" s="43">
        <f t="shared" si="0"/>
        <v>992387</v>
      </c>
      <c r="R5" s="43">
        <f t="shared" si="0"/>
        <v>10770323</v>
      </c>
      <c r="S5" s="43">
        <f t="shared" si="0"/>
        <v>14693</v>
      </c>
      <c r="T5" s="43">
        <f t="shared" si="0"/>
        <v>712793</v>
      </c>
      <c r="U5" s="43">
        <f t="shared" si="0"/>
        <v>6960891</v>
      </c>
      <c r="V5" s="43">
        <f t="shared" si="0"/>
        <v>7688377</v>
      </c>
      <c r="W5" s="43">
        <f t="shared" si="0"/>
        <v>51829080</v>
      </c>
      <c r="X5" s="43">
        <f t="shared" si="0"/>
        <v>39694000</v>
      </c>
      <c r="Y5" s="43">
        <f t="shared" si="0"/>
        <v>12135080</v>
      </c>
      <c r="Z5" s="44">
        <f>+IF(X5&lt;&gt;0,+(Y5/X5)*100,0)</f>
        <v>30.57157252985338</v>
      </c>
      <c r="AA5" s="45">
        <f>SUM(AA11:AA18)</f>
        <v>39694000</v>
      </c>
    </row>
    <row r="6" spans="1:27" ht="13.5">
      <c r="A6" s="46" t="s">
        <v>32</v>
      </c>
      <c r="B6" s="47"/>
      <c r="C6" s="9">
        <v>12694477</v>
      </c>
      <c r="D6" s="10"/>
      <c r="E6" s="11">
        <v>570025</v>
      </c>
      <c r="F6" s="11">
        <v>570025</v>
      </c>
      <c r="G6" s="11"/>
      <c r="H6" s="11"/>
      <c r="I6" s="11">
        <v>5098100</v>
      </c>
      <c r="J6" s="11">
        <v>5098100</v>
      </c>
      <c r="K6" s="11"/>
      <c r="L6" s="11"/>
      <c r="M6" s="11"/>
      <c r="N6" s="11"/>
      <c r="O6" s="11">
        <v>4482198</v>
      </c>
      <c r="P6" s="11">
        <v>4482198</v>
      </c>
      <c r="Q6" s="11"/>
      <c r="R6" s="11">
        <v>8964396</v>
      </c>
      <c r="S6" s="11"/>
      <c r="T6" s="11"/>
      <c r="U6" s="11"/>
      <c r="V6" s="11"/>
      <c r="W6" s="11">
        <v>14062496</v>
      </c>
      <c r="X6" s="11">
        <v>570025</v>
      </c>
      <c r="Y6" s="11">
        <v>13492471</v>
      </c>
      <c r="Z6" s="2">
        <v>2367</v>
      </c>
      <c r="AA6" s="15">
        <v>570025</v>
      </c>
    </row>
    <row r="7" spans="1:27" ht="13.5">
      <c r="A7" s="46" t="s">
        <v>33</v>
      </c>
      <c r="B7" s="47"/>
      <c r="C7" s="9">
        <v>262392</v>
      </c>
      <c r="D7" s="10"/>
      <c r="E7" s="11"/>
      <c r="F7" s="11"/>
      <c r="G7" s="11"/>
      <c r="H7" s="11"/>
      <c r="I7" s="11"/>
      <c r="J7" s="11"/>
      <c r="K7" s="11">
        <v>7939206</v>
      </c>
      <c r="L7" s="11">
        <v>7939206</v>
      </c>
      <c r="M7" s="11">
        <v>219456</v>
      </c>
      <c r="N7" s="11">
        <v>16097868</v>
      </c>
      <c r="O7" s="11"/>
      <c r="P7" s="11"/>
      <c r="Q7" s="11"/>
      <c r="R7" s="11"/>
      <c r="S7" s="11"/>
      <c r="T7" s="11"/>
      <c r="U7" s="11"/>
      <c r="V7" s="11"/>
      <c r="W7" s="11">
        <v>16097868</v>
      </c>
      <c r="X7" s="11"/>
      <c r="Y7" s="11">
        <v>16097868</v>
      </c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60617803</v>
      </c>
      <c r="D10" s="10"/>
      <c r="E10" s="11"/>
      <c r="F10" s="11"/>
      <c r="G10" s="11">
        <v>234891</v>
      </c>
      <c r="H10" s="11"/>
      <c r="I10" s="11">
        <v>160000</v>
      </c>
      <c r="J10" s="11">
        <v>394891</v>
      </c>
      <c r="K10" s="11">
        <v>42687</v>
      </c>
      <c r="L10" s="11">
        <v>42687</v>
      </c>
      <c r="M10" s="11"/>
      <c r="N10" s="11">
        <v>85374</v>
      </c>
      <c r="O10" s="11">
        <v>377720</v>
      </c>
      <c r="P10" s="11">
        <v>377720</v>
      </c>
      <c r="Q10" s="11"/>
      <c r="R10" s="11">
        <v>755440</v>
      </c>
      <c r="S10" s="11"/>
      <c r="T10" s="11"/>
      <c r="U10" s="11"/>
      <c r="V10" s="11"/>
      <c r="W10" s="11">
        <v>1235705</v>
      </c>
      <c r="X10" s="11"/>
      <c r="Y10" s="11">
        <v>1235705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73574672</v>
      </c>
      <c r="D11" s="50">
        <f t="shared" si="1"/>
        <v>0</v>
      </c>
      <c r="E11" s="51">
        <f t="shared" si="1"/>
        <v>570025</v>
      </c>
      <c r="F11" s="51">
        <f t="shared" si="1"/>
        <v>570025</v>
      </c>
      <c r="G11" s="51">
        <f t="shared" si="1"/>
        <v>234891</v>
      </c>
      <c r="H11" s="51">
        <f t="shared" si="1"/>
        <v>0</v>
      </c>
      <c r="I11" s="51">
        <f t="shared" si="1"/>
        <v>5258100</v>
      </c>
      <c r="J11" s="51">
        <f t="shared" si="1"/>
        <v>5492991</v>
      </c>
      <c r="K11" s="51">
        <f t="shared" si="1"/>
        <v>7981893</v>
      </c>
      <c r="L11" s="51">
        <f t="shared" si="1"/>
        <v>7981893</v>
      </c>
      <c r="M11" s="51">
        <f t="shared" si="1"/>
        <v>219456</v>
      </c>
      <c r="N11" s="51">
        <f t="shared" si="1"/>
        <v>16183242</v>
      </c>
      <c r="O11" s="51">
        <f t="shared" si="1"/>
        <v>4859918</v>
      </c>
      <c r="P11" s="51">
        <f t="shared" si="1"/>
        <v>4859918</v>
      </c>
      <c r="Q11" s="51">
        <f t="shared" si="1"/>
        <v>0</v>
      </c>
      <c r="R11" s="51">
        <f t="shared" si="1"/>
        <v>9719836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31396069</v>
      </c>
      <c r="X11" s="51">
        <f t="shared" si="1"/>
        <v>570025</v>
      </c>
      <c r="Y11" s="51">
        <f t="shared" si="1"/>
        <v>30826044</v>
      </c>
      <c r="Z11" s="52">
        <f>+IF(X11&lt;&gt;0,+(Y11/X11)*100,0)</f>
        <v>5407.840708740844</v>
      </c>
      <c r="AA11" s="53">
        <f>SUM(AA6:AA10)</f>
        <v>570025</v>
      </c>
    </row>
    <row r="12" spans="1:27" ht="13.5">
      <c r="A12" s="54" t="s">
        <v>38</v>
      </c>
      <c r="B12" s="35"/>
      <c r="C12" s="9">
        <v>11941704</v>
      </c>
      <c r="D12" s="10"/>
      <c r="E12" s="11"/>
      <c r="F12" s="11"/>
      <c r="G12" s="11"/>
      <c r="H12" s="11"/>
      <c r="I12" s="11">
        <v>855535</v>
      </c>
      <c r="J12" s="11">
        <v>855535</v>
      </c>
      <c r="K12" s="11"/>
      <c r="L12" s="11"/>
      <c r="M12" s="11"/>
      <c r="N12" s="11"/>
      <c r="O12" s="11"/>
      <c r="P12" s="11"/>
      <c r="Q12" s="11">
        <v>207005</v>
      </c>
      <c r="R12" s="11">
        <v>207005</v>
      </c>
      <c r="S12" s="11"/>
      <c r="T12" s="11"/>
      <c r="U12" s="11"/>
      <c r="V12" s="11"/>
      <c r="W12" s="11">
        <v>1062540</v>
      </c>
      <c r="X12" s="11"/>
      <c r="Y12" s="11">
        <v>1062540</v>
      </c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6186134</v>
      </c>
      <c r="D15" s="10"/>
      <c r="E15" s="11">
        <v>39123975</v>
      </c>
      <c r="F15" s="11">
        <v>39123975</v>
      </c>
      <c r="G15" s="11">
        <v>10565738</v>
      </c>
      <c r="H15" s="11">
        <v>86308</v>
      </c>
      <c r="I15" s="11">
        <v>53214</v>
      </c>
      <c r="J15" s="11">
        <v>10705260</v>
      </c>
      <c r="K15" s="11">
        <v>54551</v>
      </c>
      <c r="L15" s="11">
        <v>54551</v>
      </c>
      <c r="M15" s="11">
        <v>24250</v>
      </c>
      <c r="N15" s="11">
        <v>133352</v>
      </c>
      <c r="O15" s="11">
        <v>29050</v>
      </c>
      <c r="P15" s="11">
        <v>29050</v>
      </c>
      <c r="Q15" s="11">
        <v>785382</v>
      </c>
      <c r="R15" s="11">
        <v>843482</v>
      </c>
      <c r="S15" s="11">
        <v>14693</v>
      </c>
      <c r="T15" s="11">
        <v>712793</v>
      </c>
      <c r="U15" s="11">
        <v>6960891</v>
      </c>
      <c r="V15" s="11">
        <v>7688377</v>
      </c>
      <c r="W15" s="11">
        <v>19370471</v>
      </c>
      <c r="X15" s="11">
        <v>39123975</v>
      </c>
      <c r="Y15" s="11">
        <v>-19753504</v>
      </c>
      <c r="Z15" s="2">
        <v>-50.49</v>
      </c>
      <c r="AA15" s="15">
        <v>39123975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26752000</v>
      </c>
      <c r="F20" s="60">
        <f t="shared" si="2"/>
        <v>26752000</v>
      </c>
      <c r="G20" s="60">
        <f t="shared" si="2"/>
        <v>0</v>
      </c>
      <c r="H20" s="60">
        <f t="shared" si="2"/>
        <v>17631</v>
      </c>
      <c r="I20" s="60">
        <f t="shared" si="2"/>
        <v>0</v>
      </c>
      <c r="J20" s="60">
        <f t="shared" si="2"/>
        <v>17631</v>
      </c>
      <c r="K20" s="60">
        <f t="shared" si="2"/>
        <v>0</v>
      </c>
      <c r="L20" s="60">
        <f t="shared" si="2"/>
        <v>0</v>
      </c>
      <c r="M20" s="60">
        <f t="shared" si="2"/>
        <v>70706</v>
      </c>
      <c r="N20" s="60">
        <f t="shared" si="2"/>
        <v>70706</v>
      </c>
      <c r="O20" s="60">
        <f t="shared" si="2"/>
        <v>34144</v>
      </c>
      <c r="P20" s="60">
        <f t="shared" si="2"/>
        <v>34144</v>
      </c>
      <c r="Q20" s="60">
        <f t="shared" si="2"/>
        <v>276802</v>
      </c>
      <c r="R20" s="60">
        <f t="shared" si="2"/>
        <v>345090</v>
      </c>
      <c r="S20" s="60">
        <f t="shared" si="2"/>
        <v>2064114</v>
      </c>
      <c r="T20" s="60">
        <f t="shared" si="2"/>
        <v>882555</v>
      </c>
      <c r="U20" s="60">
        <f t="shared" si="2"/>
        <v>191100</v>
      </c>
      <c r="V20" s="60">
        <f t="shared" si="2"/>
        <v>3137769</v>
      </c>
      <c r="W20" s="60">
        <f t="shared" si="2"/>
        <v>3571196</v>
      </c>
      <c r="X20" s="60">
        <f t="shared" si="2"/>
        <v>26752000</v>
      </c>
      <c r="Y20" s="60">
        <f t="shared" si="2"/>
        <v>-23180804</v>
      </c>
      <c r="Z20" s="61">
        <f>+IF(X20&lt;&gt;0,+(Y20/X20)*100,0)</f>
        <v>-86.6507326555024</v>
      </c>
      <c r="AA20" s="62">
        <f>SUM(AA26:AA33)</f>
        <v>26752000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>
        <v>1600288</v>
      </c>
      <c r="T21" s="11"/>
      <c r="U21" s="11"/>
      <c r="V21" s="11">
        <v>1600288</v>
      </c>
      <c r="W21" s="11">
        <v>1600288</v>
      </c>
      <c r="X21" s="11"/>
      <c r="Y21" s="11">
        <v>1600288</v>
      </c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>
        <v>165995</v>
      </c>
      <c r="U22" s="11"/>
      <c r="V22" s="11">
        <v>165995</v>
      </c>
      <c r="W22" s="11">
        <v>165995</v>
      </c>
      <c r="X22" s="11"/>
      <c r="Y22" s="11">
        <v>165995</v>
      </c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1600288</v>
      </c>
      <c r="T26" s="51">
        <f t="shared" si="3"/>
        <v>165995</v>
      </c>
      <c r="U26" s="51">
        <f t="shared" si="3"/>
        <v>0</v>
      </c>
      <c r="V26" s="51">
        <f t="shared" si="3"/>
        <v>1766283</v>
      </c>
      <c r="W26" s="51">
        <f t="shared" si="3"/>
        <v>1766283</v>
      </c>
      <c r="X26" s="51">
        <f t="shared" si="3"/>
        <v>0</v>
      </c>
      <c r="Y26" s="51">
        <f t="shared" si="3"/>
        <v>1766283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26752000</v>
      </c>
      <c r="F30" s="11">
        <v>26752000</v>
      </c>
      <c r="G30" s="11"/>
      <c r="H30" s="11">
        <v>17631</v>
      </c>
      <c r="I30" s="11"/>
      <c r="J30" s="11">
        <v>17631</v>
      </c>
      <c r="K30" s="11"/>
      <c r="L30" s="11"/>
      <c r="M30" s="11">
        <v>70706</v>
      </c>
      <c r="N30" s="11">
        <v>70706</v>
      </c>
      <c r="O30" s="11">
        <v>34144</v>
      </c>
      <c r="P30" s="11">
        <v>34144</v>
      </c>
      <c r="Q30" s="11">
        <v>276802</v>
      </c>
      <c r="R30" s="11">
        <v>345090</v>
      </c>
      <c r="S30" s="11">
        <v>463826</v>
      </c>
      <c r="T30" s="11">
        <v>716560</v>
      </c>
      <c r="U30" s="11">
        <v>191100</v>
      </c>
      <c r="V30" s="11">
        <v>1371486</v>
      </c>
      <c r="W30" s="11">
        <v>1804913</v>
      </c>
      <c r="X30" s="11">
        <v>26752000</v>
      </c>
      <c r="Y30" s="11">
        <v>-24947087</v>
      </c>
      <c r="Z30" s="2">
        <v>-93.25</v>
      </c>
      <c r="AA30" s="15">
        <v>26752000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12694477</v>
      </c>
      <c r="D36" s="10">
        <f t="shared" si="4"/>
        <v>0</v>
      </c>
      <c r="E36" s="11">
        <f t="shared" si="4"/>
        <v>570025</v>
      </c>
      <c r="F36" s="11">
        <f t="shared" si="4"/>
        <v>570025</v>
      </c>
      <c r="G36" s="11">
        <f t="shared" si="4"/>
        <v>0</v>
      </c>
      <c r="H36" s="11">
        <f t="shared" si="4"/>
        <v>0</v>
      </c>
      <c r="I36" s="11">
        <f t="shared" si="4"/>
        <v>5098100</v>
      </c>
      <c r="J36" s="11">
        <f t="shared" si="4"/>
        <v>5098100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4482198</v>
      </c>
      <c r="P36" s="11">
        <f t="shared" si="4"/>
        <v>4482198</v>
      </c>
      <c r="Q36" s="11">
        <f t="shared" si="4"/>
        <v>0</v>
      </c>
      <c r="R36" s="11">
        <f t="shared" si="4"/>
        <v>8964396</v>
      </c>
      <c r="S36" s="11">
        <f t="shared" si="4"/>
        <v>1600288</v>
      </c>
      <c r="T36" s="11">
        <f t="shared" si="4"/>
        <v>0</v>
      </c>
      <c r="U36" s="11">
        <f t="shared" si="4"/>
        <v>0</v>
      </c>
      <c r="V36" s="11">
        <f t="shared" si="4"/>
        <v>1600288</v>
      </c>
      <c r="W36" s="11">
        <f t="shared" si="4"/>
        <v>15662784</v>
      </c>
      <c r="X36" s="11">
        <f t="shared" si="4"/>
        <v>570025</v>
      </c>
      <c r="Y36" s="11">
        <f t="shared" si="4"/>
        <v>15092759</v>
      </c>
      <c r="Z36" s="2">
        <f aca="true" t="shared" si="5" ref="Z36:Z49">+IF(X36&lt;&gt;0,+(Y36/X36)*100,0)</f>
        <v>2647.7363273540636</v>
      </c>
      <c r="AA36" s="15">
        <f>AA6+AA21</f>
        <v>570025</v>
      </c>
    </row>
    <row r="37" spans="1:27" ht="13.5">
      <c r="A37" s="46" t="s">
        <v>33</v>
      </c>
      <c r="B37" s="47"/>
      <c r="C37" s="9">
        <f t="shared" si="4"/>
        <v>262392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7939206</v>
      </c>
      <c r="L37" s="11">
        <f t="shared" si="4"/>
        <v>7939206</v>
      </c>
      <c r="M37" s="11">
        <f t="shared" si="4"/>
        <v>219456</v>
      </c>
      <c r="N37" s="11">
        <f t="shared" si="4"/>
        <v>16097868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165995</v>
      </c>
      <c r="U37" s="11">
        <f t="shared" si="4"/>
        <v>0</v>
      </c>
      <c r="V37" s="11">
        <f t="shared" si="4"/>
        <v>165995</v>
      </c>
      <c r="W37" s="11">
        <f t="shared" si="4"/>
        <v>16263863</v>
      </c>
      <c r="X37" s="11">
        <f t="shared" si="4"/>
        <v>0</v>
      </c>
      <c r="Y37" s="11">
        <f t="shared" si="4"/>
        <v>16263863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60617803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234891</v>
      </c>
      <c r="H40" s="11">
        <f t="shared" si="4"/>
        <v>0</v>
      </c>
      <c r="I40" s="11">
        <f t="shared" si="4"/>
        <v>160000</v>
      </c>
      <c r="J40" s="11">
        <f t="shared" si="4"/>
        <v>394891</v>
      </c>
      <c r="K40" s="11">
        <f t="shared" si="4"/>
        <v>42687</v>
      </c>
      <c r="L40" s="11">
        <f t="shared" si="4"/>
        <v>42687</v>
      </c>
      <c r="M40" s="11">
        <f t="shared" si="4"/>
        <v>0</v>
      </c>
      <c r="N40" s="11">
        <f t="shared" si="4"/>
        <v>85374</v>
      </c>
      <c r="O40" s="11">
        <f t="shared" si="4"/>
        <v>377720</v>
      </c>
      <c r="P40" s="11">
        <f t="shared" si="4"/>
        <v>377720</v>
      </c>
      <c r="Q40" s="11">
        <f t="shared" si="4"/>
        <v>0</v>
      </c>
      <c r="R40" s="11">
        <f t="shared" si="4"/>
        <v>755440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1235705</v>
      </c>
      <c r="X40" s="11">
        <f t="shared" si="4"/>
        <v>0</v>
      </c>
      <c r="Y40" s="11">
        <f t="shared" si="4"/>
        <v>1235705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73574672</v>
      </c>
      <c r="D41" s="50">
        <f t="shared" si="6"/>
        <v>0</v>
      </c>
      <c r="E41" s="51">
        <f t="shared" si="6"/>
        <v>570025</v>
      </c>
      <c r="F41" s="51">
        <f t="shared" si="6"/>
        <v>570025</v>
      </c>
      <c r="G41" s="51">
        <f t="shared" si="6"/>
        <v>234891</v>
      </c>
      <c r="H41" s="51">
        <f t="shared" si="6"/>
        <v>0</v>
      </c>
      <c r="I41" s="51">
        <f t="shared" si="6"/>
        <v>5258100</v>
      </c>
      <c r="J41" s="51">
        <f t="shared" si="6"/>
        <v>5492991</v>
      </c>
      <c r="K41" s="51">
        <f t="shared" si="6"/>
        <v>7981893</v>
      </c>
      <c r="L41" s="51">
        <f t="shared" si="6"/>
        <v>7981893</v>
      </c>
      <c r="M41" s="51">
        <f t="shared" si="6"/>
        <v>219456</v>
      </c>
      <c r="N41" s="51">
        <f t="shared" si="6"/>
        <v>16183242</v>
      </c>
      <c r="O41" s="51">
        <f t="shared" si="6"/>
        <v>4859918</v>
      </c>
      <c r="P41" s="51">
        <f t="shared" si="6"/>
        <v>4859918</v>
      </c>
      <c r="Q41" s="51">
        <f t="shared" si="6"/>
        <v>0</v>
      </c>
      <c r="R41" s="51">
        <f t="shared" si="6"/>
        <v>9719836</v>
      </c>
      <c r="S41" s="51">
        <f t="shared" si="6"/>
        <v>1600288</v>
      </c>
      <c r="T41" s="51">
        <f t="shared" si="6"/>
        <v>165995</v>
      </c>
      <c r="U41" s="51">
        <f t="shared" si="6"/>
        <v>0</v>
      </c>
      <c r="V41" s="51">
        <f t="shared" si="6"/>
        <v>1766283</v>
      </c>
      <c r="W41" s="51">
        <f t="shared" si="6"/>
        <v>33162352</v>
      </c>
      <c r="X41" s="51">
        <f t="shared" si="6"/>
        <v>570025</v>
      </c>
      <c r="Y41" s="51">
        <f t="shared" si="6"/>
        <v>32592327</v>
      </c>
      <c r="Z41" s="52">
        <f t="shared" si="5"/>
        <v>5717.701328889084</v>
      </c>
      <c r="AA41" s="53">
        <f>SUM(AA36:AA40)</f>
        <v>570025</v>
      </c>
    </row>
    <row r="42" spans="1:27" ht="13.5">
      <c r="A42" s="54" t="s">
        <v>38</v>
      </c>
      <c r="B42" s="35"/>
      <c r="C42" s="65">
        <f aca="true" t="shared" si="7" ref="C42:Y48">C12+C27</f>
        <v>11941704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855535</v>
      </c>
      <c r="J42" s="67">
        <f t="shared" si="7"/>
        <v>855535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207005</v>
      </c>
      <c r="R42" s="67">
        <f t="shared" si="7"/>
        <v>207005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1062540</v>
      </c>
      <c r="X42" s="67">
        <f t="shared" si="7"/>
        <v>0</v>
      </c>
      <c r="Y42" s="67">
        <f t="shared" si="7"/>
        <v>1062540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6186134</v>
      </c>
      <c r="D45" s="66">
        <f t="shared" si="7"/>
        <v>0</v>
      </c>
      <c r="E45" s="67">
        <f t="shared" si="7"/>
        <v>65875975</v>
      </c>
      <c r="F45" s="67">
        <f t="shared" si="7"/>
        <v>65875975</v>
      </c>
      <c r="G45" s="67">
        <f t="shared" si="7"/>
        <v>10565738</v>
      </c>
      <c r="H45" s="67">
        <f t="shared" si="7"/>
        <v>103939</v>
      </c>
      <c r="I45" s="67">
        <f t="shared" si="7"/>
        <v>53214</v>
      </c>
      <c r="J45" s="67">
        <f t="shared" si="7"/>
        <v>10722891</v>
      </c>
      <c r="K45" s="67">
        <f t="shared" si="7"/>
        <v>54551</v>
      </c>
      <c r="L45" s="67">
        <f t="shared" si="7"/>
        <v>54551</v>
      </c>
      <c r="M45" s="67">
        <f t="shared" si="7"/>
        <v>94956</v>
      </c>
      <c r="N45" s="67">
        <f t="shared" si="7"/>
        <v>204058</v>
      </c>
      <c r="O45" s="67">
        <f t="shared" si="7"/>
        <v>63194</v>
      </c>
      <c r="P45" s="67">
        <f t="shared" si="7"/>
        <v>63194</v>
      </c>
      <c r="Q45" s="67">
        <f t="shared" si="7"/>
        <v>1062184</v>
      </c>
      <c r="R45" s="67">
        <f t="shared" si="7"/>
        <v>1188572</v>
      </c>
      <c r="S45" s="67">
        <f t="shared" si="7"/>
        <v>478519</v>
      </c>
      <c r="T45" s="67">
        <f t="shared" si="7"/>
        <v>1429353</v>
      </c>
      <c r="U45" s="67">
        <f t="shared" si="7"/>
        <v>7151991</v>
      </c>
      <c r="V45" s="67">
        <f t="shared" si="7"/>
        <v>9059863</v>
      </c>
      <c r="W45" s="67">
        <f t="shared" si="7"/>
        <v>21175384</v>
      </c>
      <c r="X45" s="67">
        <f t="shared" si="7"/>
        <v>65875975</v>
      </c>
      <c r="Y45" s="67">
        <f t="shared" si="7"/>
        <v>-44700591</v>
      </c>
      <c r="Z45" s="69">
        <f t="shared" si="5"/>
        <v>-67.855680314409</v>
      </c>
      <c r="AA45" s="68">
        <f t="shared" si="8"/>
        <v>65875975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91702510</v>
      </c>
      <c r="D49" s="78">
        <f t="shared" si="9"/>
        <v>0</v>
      </c>
      <c r="E49" s="79">
        <f t="shared" si="9"/>
        <v>66446000</v>
      </c>
      <c r="F49" s="79">
        <f t="shared" si="9"/>
        <v>66446000</v>
      </c>
      <c r="G49" s="79">
        <f t="shared" si="9"/>
        <v>10800629</v>
      </c>
      <c r="H49" s="79">
        <f t="shared" si="9"/>
        <v>103939</v>
      </c>
      <c r="I49" s="79">
        <f t="shared" si="9"/>
        <v>6166849</v>
      </c>
      <c r="J49" s="79">
        <f t="shared" si="9"/>
        <v>17071417</v>
      </c>
      <c r="K49" s="79">
        <f t="shared" si="9"/>
        <v>8036444</v>
      </c>
      <c r="L49" s="79">
        <f t="shared" si="9"/>
        <v>8036444</v>
      </c>
      <c r="M49" s="79">
        <f t="shared" si="9"/>
        <v>314412</v>
      </c>
      <c r="N49" s="79">
        <f t="shared" si="9"/>
        <v>16387300</v>
      </c>
      <c r="O49" s="79">
        <f t="shared" si="9"/>
        <v>4923112</v>
      </c>
      <c r="P49" s="79">
        <f t="shared" si="9"/>
        <v>4923112</v>
      </c>
      <c r="Q49" s="79">
        <f t="shared" si="9"/>
        <v>1269189</v>
      </c>
      <c r="R49" s="79">
        <f t="shared" si="9"/>
        <v>11115413</v>
      </c>
      <c r="S49" s="79">
        <f t="shared" si="9"/>
        <v>2078807</v>
      </c>
      <c r="T49" s="79">
        <f t="shared" si="9"/>
        <v>1595348</v>
      </c>
      <c r="U49" s="79">
        <f t="shared" si="9"/>
        <v>7151991</v>
      </c>
      <c r="V49" s="79">
        <f t="shared" si="9"/>
        <v>10826146</v>
      </c>
      <c r="W49" s="79">
        <f t="shared" si="9"/>
        <v>55400276</v>
      </c>
      <c r="X49" s="79">
        <f t="shared" si="9"/>
        <v>66446000</v>
      </c>
      <c r="Y49" s="79">
        <f t="shared" si="9"/>
        <v>-11045724</v>
      </c>
      <c r="Z49" s="80">
        <f t="shared" si="5"/>
        <v>-16.623610149595162</v>
      </c>
      <c r="AA49" s="81">
        <f>SUM(AA41:AA48)</f>
        <v>66446000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82295</v>
      </c>
      <c r="T51" s="67">
        <f t="shared" si="10"/>
        <v>0</v>
      </c>
      <c r="U51" s="67">
        <f t="shared" si="10"/>
        <v>0</v>
      </c>
      <c r="V51" s="67">
        <f t="shared" si="10"/>
        <v>82295</v>
      </c>
      <c r="W51" s="67">
        <f t="shared" si="10"/>
        <v>82295</v>
      </c>
      <c r="X51" s="67">
        <f t="shared" si="10"/>
        <v>0</v>
      </c>
      <c r="Y51" s="67">
        <f t="shared" si="10"/>
        <v>82295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>
        <v>82295</v>
      </c>
      <c r="T53" s="11"/>
      <c r="U53" s="11"/>
      <c r="V53" s="11">
        <v>82295</v>
      </c>
      <c r="W53" s="11">
        <v>82295</v>
      </c>
      <c r="X53" s="11"/>
      <c r="Y53" s="11">
        <v>82295</v>
      </c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82295</v>
      </c>
      <c r="T57" s="51">
        <f t="shared" si="11"/>
        <v>0</v>
      </c>
      <c r="U57" s="51">
        <f t="shared" si="11"/>
        <v>0</v>
      </c>
      <c r="V57" s="51">
        <f t="shared" si="11"/>
        <v>82295</v>
      </c>
      <c r="W57" s="51">
        <f t="shared" si="11"/>
        <v>82295</v>
      </c>
      <c r="X57" s="51">
        <f t="shared" si="11"/>
        <v>0</v>
      </c>
      <c r="Y57" s="51">
        <f t="shared" si="11"/>
        <v>82295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>
        <v>10423136</v>
      </c>
      <c r="D66" s="13">
        <v>10329916</v>
      </c>
      <c r="E66" s="14">
        <v>12029916</v>
      </c>
      <c r="F66" s="14">
        <v>10329916</v>
      </c>
      <c r="G66" s="14">
        <v>128331</v>
      </c>
      <c r="H66" s="14">
        <v>812573</v>
      </c>
      <c r="I66" s="14">
        <v>586308</v>
      </c>
      <c r="J66" s="14">
        <v>1527212</v>
      </c>
      <c r="K66" s="14">
        <v>493517</v>
      </c>
      <c r="L66" s="14">
        <v>439578</v>
      </c>
      <c r="M66" s="14">
        <v>680734</v>
      </c>
      <c r="N66" s="14">
        <v>1613829</v>
      </c>
      <c r="O66" s="14">
        <v>228902</v>
      </c>
      <c r="P66" s="14">
        <v>496075</v>
      </c>
      <c r="Q66" s="14">
        <v>432780</v>
      </c>
      <c r="R66" s="14">
        <v>1157757</v>
      </c>
      <c r="S66" s="14">
        <v>416371</v>
      </c>
      <c r="T66" s="14">
        <v>643311</v>
      </c>
      <c r="U66" s="14">
        <v>1546325</v>
      </c>
      <c r="V66" s="14">
        <v>2606007</v>
      </c>
      <c r="W66" s="14">
        <v>6904805</v>
      </c>
      <c r="X66" s="14">
        <v>10329916</v>
      </c>
      <c r="Y66" s="14">
        <v>-3425111</v>
      </c>
      <c r="Z66" s="2">
        <v>-33.16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10423136</v>
      </c>
      <c r="D69" s="78">
        <f t="shared" si="12"/>
        <v>10329916</v>
      </c>
      <c r="E69" s="79">
        <f t="shared" si="12"/>
        <v>12029916</v>
      </c>
      <c r="F69" s="79">
        <f t="shared" si="12"/>
        <v>10329916</v>
      </c>
      <c r="G69" s="79">
        <f t="shared" si="12"/>
        <v>128331</v>
      </c>
      <c r="H69" s="79">
        <f t="shared" si="12"/>
        <v>812573</v>
      </c>
      <c r="I69" s="79">
        <f t="shared" si="12"/>
        <v>586308</v>
      </c>
      <c r="J69" s="79">
        <f t="shared" si="12"/>
        <v>1527212</v>
      </c>
      <c r="K69" s="79">
        <f t="shared" si="12"/>
        <v>493517</v>
      </c>
      <c r="L69" s="79">
        <f t="shared" si="12"/>
        <v>439578</v>
      </c>
      <c r="M69" s="79">
        <f t="shared" si="12"/>
        <v>680734</v>
      </c>
      <c r="N69" s="79">
        <f t="shared" si="12"/>
        <v>1613829</v>
      </c>
      <c r="O69" s="79">
        <f t="shared" si="12"/>
        <v>228902</v>
      </c>
      <c r="P69" s="79">
        <f t="shared" si="12"/>
        <v>496075</v>
      </c>
      <c r="Q69" s="79">
        <f t="shared" si="12"/>
        <v>432780</v>
      </c>
      <c r="R69" s="79">
        <f t="shared" si="12"/>
        <v>1157757</v>
      </c>
      <c r="S69" s="79">
        <f t="shared" si="12"/>
        <v>416371</v>
      </c>
      <c r="T69" s="79">
        <f t="shared" si="12"/>
        <v>643311</v>
      </c>
      <c r="U69" s="79">
        <f t="shared" si="12"/>
        <v>1546325</v>
      </c>
      <c r="V69" s="79">
        <f t="shared" si="12"/>
        <v>2606007</v>
      </c>
      <c r="W69" s="79">
        <f t="shared" si="12"/>
        <v>6904805</v>
      </c>
      <c r="X69" s="79">
        <f t="shared" si="12"/>
        <v>10329916</v>
      </c>
      <c r="Y69" s="79">
        <f t="shared" si="12"/>
        <v>-3425111</v>
      </c>
      <c r="Z69" s="80">
        <f>+IF(X69&lt;&gt;0,+(Y69/X69)*100,0)</f>
        <v>-33.157200891081786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14359282</v>
      </c>
      <c r="D5" s="42">
        <f t="shared" si="0"/>
        <v>0</v>
      </c>
      <c r="E5" s="43">
        <f t="shared" si="0"/>
        <v>26754000</v>
      </c>
      <c r="F5" s="43">
        <f t="shared" si="0"/>
        <v>31659277</v>
      </c>
      <c r="G5" s="43">
        <f t="shared" si="0"/>
        <v>13457</v>
      </c>
      <c r="H5" s="43">
        <f t="shared" si="0"/>
        <v>0</v>
      </c>
      <c r="I5" s="43">
        <f t="shared" si="0"/>
        <v>897374</v>
      </c>
      <c r="J5" s="43">
        <f t="shared" si="0"/>
        <v>910831</v>
      </c>
      <c r="K5" s="43">
        <f t="shared" si="0"/>
        <v>818349</v>
      </c>
      <c r="L5" s="43">
        <f t="shared" si="0"/>
        <v>1643796</v>
      </c>
      <c r="M5" s="43">
        <f t="shared" si="0"/>
        <v>2204318</v>
      </c>
      <c r="N5" s="43">
        <f t="shared" si="0"/>
        <v>4666463</v>
      </c>
      <c r="O5" s="43">
        <f t="shared" si="0"/>
        <v>448375</v>
      </c>
      <c r="P5" s="43">
        <f t="shared" si="0"/>
        <v>4545797</v>
      </c>
      <c r="Q5" s="43">
        <f t="shared" si="0"/>
        <v>2198433</v>
      </c>
      <c r="R5" s="43">
        <f t="shared" si="0"/>
        <v>7192605</v>
      </c>
      <c r="S5" s="43">
        <f t="shared" si="0"/>
        <v>3804713</v>
      </c>
      <c r="T5" s="43">
        <f t="shared" si="0"/>
        <v>978076</v>
      </c>
      <c r="U5" s="43">
        <f t="shared" si="0"/>
        <v>754976</v>
      </c>
      <c r="V5" s="43">
        <f t="shared" si="0"/>
        <v>5537765</v>
      </c>
      <c r="W5" s="43">
        <f t="shared" si="0"/>
        <v>18307664</v>
      </c>
      <c r="X5" s="43">
        <f t="shared" si="0"/>
        <v>31659277</v>
      </c>
      <c r="Y5" s="43">
        <f t="shared" si="0"/>
        <v>-13351613</v>
      </c>
      <c r="Z5" s="44">
        <f>+IF(X5&lt;&gt;0,+(Y5/X5)*100,0)</f>
        <v>-42.17282978382608</v>
      </c>
      <c r="AA5" s="45">
        <f>SUM(AA11:AA18)</f>
        <v>31659277</v>
      </c>
    </row>
    <row r="6" spans="1:27" ht="13.5">
      <c r="A6" s="46" t="s">
        <v>32</v>
      </c>
      <c r="B6" s="47"/>
      <c r="C6" s="9">
        <v>10227313</v>
      </c>
      <c r="D6" s="10"/>
      <c r="E6" s="11"/>
      <c r="F6" s="11">
        <v>12000000</v>
      </c>
      <c r="G6" s="11">
        <v>13457</v>
      </c>
      <c r="H6" s="11"/>
      <c r="I6" s="11"/>
      <c r="J6" s="11">
        <v>13457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13457</v>
      </c>
      <c r="X6" s="11">
        <v>12000000</v>
      </c>
      <c r="Y6" s="11">
        <v>-11986543</v>
      </c>
      <c r="Z6" s="2">
        <v>-99.89</v>
      </c>
      <c r="AA6" s="15">
        <v>12000000</v>
      </c>
    </row>
    <row r="7" spans="1:27" ht="13.5">
      <c r="A7" s="46" t="s">
        <v>33</v>
      </c>
      <c r="B7" s="47"/>
      <c r="C7" s="9"/>
      <c r="D7" s="10"/>
      <c r="E7" s="11">
        <v>26604000</v>
      </c>
      <c r="F7" s="11">
        <v>17470277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17470277</v>
      </c>
      <c r="Y7" s="11">
        <v>-17470277</v>
      </c>
      <c r="Z7" s="2">
        <v>-100</v>
      </c>
      <c r="AA7" s="15">
        <v>17470277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10227313</v>
      </c>
      <c r="D11" s="50">
        <f t="shared" si="1"/>
        <v>0</v>
      </c>
      <c r="E11" s="51">
        <f t="shared" si="1"/>
        <v>26604000</v>
      </c>
      <c r="F11" s="51">
        <f t="shared" si="1"/>
        <v>29470277</v>
      </c>
      <c r="G11" s="51">
        <f t="shared" si="1"/>
        <v>13457</v>
      </c>
      <c r="H11" s="51">
        <f t="shared" si="1"/>
        <v>0</v>
      </c>
      <c r="I11" s="51">
        <f t="shared" si="1"/>
        <v>0</v>
      </c>
      <c r="J11" s="51">
        <f t="shared" si="1"/>
        <v>13457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13457</v>
      </c>
      <c r="X11" s="51">
        <f t="shared" si="1"/>
        <v>29470277</v>
      </c>
      <c r="Y11" s="51">
        <f t="shared" si="1"/>
        <v>-29456820</v>
      </c>
      <c r="Z11" s="52">
        <f>+IF(X11&lt;&gt;0,+(Y11/X11)*100,0)</f>
        <v>-99.95433704270916</v>
      </c>
      <c r="AA11" s="53">
        <f>SUM(AA6:AA10)</f>
        <v>29470277</v>
      </c>
    </row>
    <row r="12" spans="1:27" ht="13.5">
      <c r="A12" s="54" t="s">
        <v>38</v>
      </c>
      <c r="B12" s="35"/>
      <c r="C12" s="9">
        <v>3653622</v>
      </c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478347</v>
      </c>
      <c r="D15" s="10"/>
      <c r="E15" s="11">
        <v>150000</v>
      </c>
      <c r="F15" s="11">
        <v>2189000</v>
      </c>
      <c r="G15" s="11"/>
      <c r="H15" s="11"/>
      <c r="I15" s="11">
        <v>897374</v>
      </c>
      <c r="J15" s="11">
        <v>897374</v>
      </c>
      <c r="K15" s="11">
        <v>818349</v>
      </c>
      <c r="L15" s="11">
        <v>1643796</v>
      </c>
      <c r="M15" s="11">
        <v>2204318</v>
      </c>
      <c r="N15" s="11">
        <v>4666463</v>
      </c>
      <c r="O15" s="11">
        <v>448375</v>
      </c>
      <c r="P15" s="11">
        <v>4545797</v>
      </c>
      <c r="Q15" s="11">
        <v>2198433</v>
      </c>
      <c r="R15" s="11">
        <v>7192605</v>
      </c>
      <c r="S15" s="11">
        <v>3804713</v>
      </c>
      <c r="T15" s="11">
        <v>978076</v>
      </c>
      <c r="U15" s="11">
        <v>754976</v>
      </c>
      <c r="V15" s="11">
        <v>5537765</v>
      </c>
      <c r="W15" s="11">
        <v>18294207</v>
      </c>
      <c r="X15" s="11">
        <v>2189000</v>
      </c>
      <c r="Y15" s="11">
        <v>16105207</v>
      </c>
      <c r="Z15" s="2">
        <v>735.73</v>
      </c>
      <c r="AA15" s="15">
        <v>2189000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10227313</v>
      </c>
      <c r="D36" s="10">
        <f t="shared" si="4"/>
        <v>0</v>
      </c>
      <c r="E36" s="11">
        <f t="shared" si="4"/>
        <v>0</v>
      </c>
      <c r="F36" s="11">
        <f t="shared" si="4"/>
        <v>12000000</v>
      </c>
      <c r="G36" s="11">
        <f t="shared" si="4"/>
        <v>13457</v>
      </c>
      <c r="H36" s="11">
        <f t="shared" si="4"/>
        <v>0</v>
      </c>
      <c r="I36" s="11">
        <f t="shared" si="4"/>
        <v>0</v>
      </c>
      <c r="J36" s="11">
        <f t="shared" si="4"/>
        <v>13457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13457</v>
      </c>
      <c r="X36" s="11">
        <f t="shared" si="4"/>
        <v>12000000</v>
      </c>
      <c r="Y36" s="11">
        <f t="shared" si="4"/>
        <v>-11986543</v>
      </c>
      <c r="Z36" s="2">
        <f aca="true" t="shared" si="5" ref="Z36:Z49">+IF(X36&lt;&gt;0,+(Y36/X36)*100,0)</f>
        <v>-99.88785833333334</v>
      </c>
      <c r="AA36" s="15">
        <f>AA6+AA21</f>
        <v>12000000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26604000</v>
      </c>
      <c r="F37" s="11">
        <f t="shared" si="4"/>
        <v>17470277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17470277</v>
      </c>
      <c r="Y37" s="11">
        <f t="shared" si="4"/>
        <v>-17470277</v>
      </c>
      <c r="Z37" s="2">
        <f t="shared" si="5"/>
        <v>-100</v>
      </c>
      <c r="AA37" s="15">
        <f>AA7+AA22</f>
        <v>17470277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10227313</v>
      </c>
      <c r="D41" s="50">
        <f t="shared" si="6"/>
        <v>0</v>
      </c>
      <c r="E41" s="51">
        <f t="shared" si="6"/>
        <v>26604000</v>
      </c>
      <c r="F41" s="51">
        <f t="shared" si="6"/>
        <v>29470277</v>
      </c>
      <c r="G41" s="51">
        <f t="shared" si="6"/>
        <v>13457</v>
      </c>
      <c r="H41" s="51">
        <f t="shared" si="6"/>
        <v>0</v>
      </c>
      <c r="I41" s="51">
        <f t="shared" si="6"/>
        <v>0</v>
      </c>
      <c r="J41" s="51">
        <f t="shared" si="6"/>
        <v>13457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13457</v>
      </c>
      <c r="X41" s="51">
        <f t="shared" si="6"/>
        <v>29470277</v>
      </c>
      <c r="Y41" s="51">
        <f t="shared" si="6"/>
        <v>-29456820</v>
      </c>
      <c r="Z41" s="52">
        <f t="shared" si="5"/>
        <v>-99.95433704270916</v>
      </c>
      <c r="AA41" s="53">
        <f>SUM(AA36:AA40)</f>
        <v>29470277</v>
      </c>
    </row>
    <row r="42" spans="1:27" ht="13.5">
      <c r="A42" s="54" t="s">
        <v>38</v>
      </c>
      <c r="B42" s="35"/>
      <c r="C42" s="65">
        <f aca="true" t="shared" si="7" ref="C42:Y48">C12+C27</f>
        <v>3653622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478347</v>
      </c>
      <c r="D45" s="66">
        <f t="shared" si="7"/>
        <v>0</v>
      </c>
      <c r="E45" s="67">
        <f t="shared" si="7"/>
        <v>150000</v>
      </c>
      <c r="F45" s="67">
        <f t="shared" si="7"/>
        <v>2189000</v>
      </c>
      <c r="G45" s="67">
        <f t="shared" si="7"/>
        <v>0</v>
      </c>
      <c r="H45" s="67">
        <f t="shared" si="7"/>
        <v>0</v>
      </c>
      <c r="I45" s="67">
        <f t="shared" si="7"/>
        <v>897374</v>
      </c>
      <c r="J45" s="67">
        <f t="shared" si="7"/>
        <v>897374</v>
      </c>
      <c r="K45" s="67">
        <f t="shared" si="7"/>
        <v>818349</v>
      </c>
      <c r="L45" s="67">
        <f t="shared" si="7"/>
        <v>1643796</v>
      </c>
      <c r="M45" s="67">
        <f t="shared" si="7"/>
        <v>2204318</v>
      </c>
      <c r="N45" s="67">
        <f t="shared" si="7"/>
        <v>4666463</v>
      </c>
      <c r="O45" s="67">
        <f t="shared" si="7"/>
        <v>448375</v>
      </c>
      <c r="P45" s="67">
        <f t="shared" si="7"/>
        <v>4545797</v>
      </c>
      <c r="Q45" s="67">
        <f t="shared" si="7"/>
        <v>2198433</v>
      </c>
      <c r="R45" s="67">
        <f t="shared" si="7"/>
        <v>7192605</v>
      </c>
      <c r="S45" s="67">
        <f t="shared" si="7"/>
        <v>3804713</v>
      </c>
      <c r="T45" s="67">
        <f t="shared" si="7"/>
        <v>978076</v>
      </c>
      <c r="U45" s="67">
        <f t="shared" si="7"/>
        <v>754976</v>
      </c>
      <c r="V45" s="67">
        <f t="shared" si="7"/>
        <v>5537765</v>
      </c>
      <c r="W45" s="67">
        <f t="shared" si="7"/>
        <v>18294207</v>
      </c>
      <c r="X45" s="67">
        <f t="shared" si="7"/>
        <v>2189000</v>
      </c>
      <c r="Y45" s="67">
        <f t="shared" si="7"/>
        <v>16105207</v>
      </c>
      <c r="Z45" s="69">
        <f t="shared" si="5"/>
        <v>735.7335312928278</v>
      </c>
      <c r="AA45" s="68">
        <f t="shared" si="8"/>
        <v>2189000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14359282</v>
      </c>
      <c r="D49" s="78">
        <f t="shared" si="9"/>
        <v>0</v>
      </c>
      <c r="E49" s="79">
        <f t="shared" si="9"/>
        <v>26754000</v>
      </c>
      <c r="F49" s="79">
        <f t="shared" si="9"/>
        <v>31659277</v>
      </c>
      <c r="G49" s="79">
        <f t="shared" si="9"/>
        <v>13457</v>
      </c>
      <c r="H49" s="79">
        <f t="shared" si="9"/>
        <v>0</v>
      </c>
      <c r="I49" s="79">
        <f t="shared" si="9"/>
        <v>897374</v>
      </c>
      <c r="J49" s="79">
        <f t="shared" si="9"/>
        <v>910831</v>
      </c>
      <c r="K49" s="79">
        <f t="shared" si="9"/>
        <v>818349</v>
      </c>
      <c r="L49" s="79">
        <f t="shared" si="9"/>
        <v>1643796</v>
      </c>
      <c r="M49" s="79">
        <f t="shared" si="9"/>
        <v>2204318</v>
      </c>
      <c r="N49" s="79">
        <f t="shared" si="9"/>
        <v>4666463</v>
      </c>
      <c r="O49" s="79">
        <f t="shared" si="9"/>
        <v>448375</v>
      </c>
      <c r="P49" s="79">
        <f t="shared" si="9"/>
        <v>4545797</v>
      </c>
      <c r="Q49" s="79">
        <f t="shared" si="9"/>
        <v>2198433</v>
      </c>
      <c r="R49" s="79">
        <f t="shared" si="9"/>
        <v>7192605</v>
      </c>
      <c r="S49" s="79">
        <f t="shared" si="9"/>
        <v>3804713</v>
      </c>
      <c r="T49" s="79">
        <f t="shared" si="9"/>
        <v>978076</v>
      </c>
      <c r="U49" s="79">
        <f t="shared" si="9"/>
        <v>754976</v>
      </c>
      <c r="V49" s="79">
        <f t="shared" si="9"/>
        <v>5537765</v>
      </c>
      <c r="W49" s="79">
        <f t="shared" si="9"/>
        <v>18307664</v>
      </c>
      <c r="X49" s="79">
        <f t="shared" si="9"/>
        <v>31659277</v>
      </c>
      <c r="Y49" s="79">
        <f t="shared" si="9"/>
        <v>-13351613</v>
      </c>
      <c r="Z49" s="80">
        <f t="shared" si="5"/>
        <v>-42.17282978382608</v>
      </c>
      <c r="AA49" s="81">
        <f>SUM(AA41:AA48)</f>
        <v>31659277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4823729</v>
      </c>
      <c r="D51" s="66">
        <f t="shared" si="10"/>
        <v>0</v>
      </c>
      <c r="E51" s="67">
        <f t="shared" si="10"/>
        <v>1799577</v>
      </c>
      <c r="F51" s="67">
        <f t="shared" si="10"/>
        <v>12200219</v>
      </c>
      <c r="G51" s="67">
        <f t="shared" si="10"/>
        <v>330202</v>
      </c>
      <c r="H51" s="67">
        <f t="shared" si="10"/>
        <v>165512</v>
      </c>
      <c r="I51" s="67">
        <f t="shared" si="10"/>
        <v>885364</v>
      </c>
      <c r="J51" s="67">
        <f t="shared" si="10"/>
        <v>1381078</v>
      </c>
      <c r="K51" s="67">
        <f t="shared" si="10"/>
        <v>767047</v>
      </c>
      <c r="L51" s="67">
        <f t="shared" si="10"/>
        <v>302751</v>
      </c>
      <c r="M51" s="67">
        <f t="shared" si="10"/>
        <v>263456</v>
      </c>
      <c r="N51" s="67">
        <f t="shared" si="10"/>
        <v>1333254</v>
      </c>
      <c r="O51" s="67">
        <f t="shared" si="10"/>
        <v>359822</v>
      </c>
      <c r="P51" s="67">
        <f t="shared" si="10"/>
        <v>281927</v>
      </c>
      <c r="Q51" s="67">
        <f t="shared" si="10"/>
        <v>365124</v>
      </c>
      <c r="R51" s="67">
        <f t="shared" si="10"/>
        <v>1006873</v>
      </c>
      <c r="S51" s="67">
        <f t="shared" si="10"/>
        <v>200745</v>
      </c>
      <c r="T51" s="67">
        <f t="shared" si="10"/>
        <v>150323</v>
      </c>
      <c r="U51" s="67">
        <f t="shared" si="10"/>
        <v>674125</v>
      </c>
      <c r="V51" s="67">
        <f t="shared" si="10"/>
        <v>1025193</v>
      </c>
      <c r="W51" s="67">
        <f t="shared" si="10"/>
        <v>4746398</v>
      </c>
      <c r="X51" s="67">
        <f t="shared" si="10"/>
        <v>12200219</v>
      </c>
      <c r="Y51" s="67">
        <f t="shared" si="10"/>
        <v>-7453821</v>
      </c>
      <c r="Z51" s="69">
        <f>+IF(X51&lt;&gt;0,+(Y51/X51)*100,0)</f>
        <v>-61.095796722993256</v>
      </c>
      <c r="AA51" s="68">
        <f>SUM(AA57:AA61)</f>
        <v>12200219</v>
      </c>
    </row>
    <row r="52" spans="1:27" ht="13.5">
      <c r="A52" s="84" t="s">
        <v>32</v>
      </c>
      <c r="B52" s="47"/>
      <c r="C52" s="9">
        <v>589109</v>
      </c>
      <c r="D52" s="10"/>
      <c r="E52" s="11"/>
      <c r="F52" s="11">
        <v>1019578</v>
      </c>
      <c r="G52" s="11">
        <v>284</v>
      </c>
      <c r="H52" s="11">
        <v>2652</v>
      </c>
      <c r="I52" s="11">
        <v>72261</v>
      </c>
      <c r="J52" s="11">
        <v>75197</v>
      </c>
      <c r="K52" s="11">
        <v>204028</v>
      </c>
      <c r="L52" s="11">
        <v>26573</v>
      </c>
      <c r="M52" s="11">
        <v>39140</v>
      </c>
      <c r="N52" s="11">
        <v>269741</v>
      </c>
      <c r="O52" s="11">
        <v>26733</v>
      </c>
      <c r="P52" s="11">
        <v>81124</v>
      </c>
      <c r="Q52" s="11">
        <v>245209</v>
      </c>
      <c r="R52" s="11">
        <v>353066</v>
      </c>
      <c r="S52" s="11">
        <v>48828</v>
      </c>
      <c r="T52" s="11">
        <v>55110</v>
      </c>
      <c r="U52" s="11">
        <v>42032</v>
      </c>
      <c r="V52" s="11">
        <v>145970</v>
      </c>
      <c r="W52" s="11">
        <v>843974</v>
      </c>
      <c r="X52" s="11">
        <v>1019578</v>
      </c>
      <c r="Y52" s="11">
        <v>-175604</v>
      </c>
      <c r="Z52" s="2">
        <v>-17.22</v>
      </c>
      <c r="AA52" s="15">
        <v>1019578</v>
      </c>
    </row>
    <row r="53" spans="1:27" ht="13.5">
      <c r="A53" s="84" t="s">
        <v>33</v>
      </c>
      <c r="B53" s="47"/>
      <c r="C53" s="9">
        <v>1006317</v>
      </c>
      <c r="D53" s="10"/>
      <c r="E53" s="11"/>
      <c r="F53" s="11">
        <v>783155</v>
      </c>
      <c r="G53" s="11">
        <v>135472</v>
      </c>
      <c r="H53" s="11">
        <v>9930</v>
      </c>
      <c r="I53" s="11">
        <v>391075</v>
      </c>
      <c r="J53" s="11">
        <v>536477</v>
      </c>
      <c r="K53" s="11">
        <v>172618</v>
      </c>
      <c r="L53" s="11">
        <v>95335</v>
      </c>
      <c r="M53" s="11">
        <v>66655</v>
      </c>
      <c r="N53" s="11">
        <v>334608</v>
      </c>
      <c r="O53" s="11">
        <v>25261</v>
      </c>
      <c r="P53" s="11">
        <v>8561</v>
      </c>
      <c r="Q53" s="11">
        <v>8034</v>
      </c>
      <c r="R53" s="11">
        <v>41856</v>
      </c>
      <c r="S53" s="11">
        <v>21824</v>
      </c>
      <c r="T53" s="11"/>
      <c r="U53" s="11">
        <v>9019</v>
      </c>
      <c r="V53" s="11">
        <v>30843</v>
      </c>
      <c r="W53" s="11">
        <v>943784</v>
      </c>
      <c r="X53" s="11">
        <v>783155</v>
      </c>
      <c r="Y53" s="11">
        <v>160629</v>
      </c>
      <c r="Z53" s="2">
        <v>20.51</v>
      </c>
      <c r="AA53" s="15">
        <v>783155</v>
      </c>
    </row>
    <row r="54" spans="1:27" ht="13.5">
      <c r="A54" s="84" t="s">
        <v>34</v>
      </c>
      <c r="B54" s="47"/>
      <c r="C54" s="9">
        <v>1494774</v>
      </c>
      <c r="D54" s="10"/>
      <c r="E54" s="11"/>
      <c r="F54" s="11">
        <v>2050466</v>
      </c>
      <c r="G54" s="11">
        <v>41624</v>
      </c>
      <c r="H54" s="11">
        <v>37767</v>
      </c>
      <c r="I54" s="11">
        <v>96360</v>
      </c>
      <c r="J54" s="11">
        <v>175751</v>
      </c>
      <c r="K54" s="11">
        <v>130314</v>
      </c>
      <c r="L54" s="11">
        <v>56560</v>
      </c>
      <c r="M54" s="11">
        <v>33685</v>
      </c>
      <c r="N54" s="11">
        <v>220559</v>
      </c>
      <c r="O54" s="11">
        <v>150990</v>
      </c>
      <c r="P54" s="11">
        <v>113361</v>
      </c>
      <c r="Q54" s="11">
        <v>67010</v>
      </c>
      <c r="R54" s="11">
        <v>331361</v>
      </c>
      <c r="S54" s="11">
        <v>19724</v>
      </c>
      <c r="T54" s="11">
        <v>35530</v>
      </c>
      <c r="U54" s="11">
        <v>384265</v>
      </c>
      <c r="V54" s="11">
        <v>439519</v>
      </c>
      <c r="W54" s="11">
        <v>1167190</v>
      </c>
      <c r="X54" s="11">
        <v>2050466</v>
      </c>
      <c r="Y54" s="11">
        <v>-883276</v>
      </c>
      <c r="Z54" s="2">
        <v>-43.08</v>
      </c>
      <c r="AA54" s="15">
        <v>2050466</v>
      </c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3090200</v>
      </c>
      <c r="D57" s="50">
        <f t="shared" si="11"/>
        <v>0</v>
      </c>
      <c r="E57" s="51">
        <f t="shared" si="11"/>
        <v>0</v>
      </c>
      <c r="F57" s="51">
        <f t="shared" si="11"/>
        <v>3853199</v>
      </c>
      <c r="G57" s="51">
        <f t="shared" si="11"/>
        <v>177380</v>
      </c>
      <c r="H57" s="51">
        <f t="shared" si="11"/>
        <v>50349</v>
      </c>
      <c r="I57" s="51">
        <f t="shared" si="11"/>
        <v>559696</v>
      </c>
      <c r="J57" s="51">
        <f t="shared" si="11"/>
        <v>787425</v>
      </c>
      <c r="K57" s="51">
        <f t="shared" si="11"/>
        <v>506960</v>
      </c>
      <c r="L57" s="51">
        <f t="shared" si="11"/>
        <v>178468</v>
      </c>
      <c r="M57" s="51">
        <f t="shared" si="11"/>
        <v>139480</v>
      </c>
      <c r="N57" s="51">
        <f t="shared" si="11"/>
        <v>824908</v>
      </c>
      <c r="O57" s="51">
        <f t="shared" si="11"/>
        <v>202984</v>
      </c>
      <c r="P57" s="51">
        <f t="shared" si="11"/>
        <v>203046</v>
      </c>
      <c r="Q57" s="51">
        <f t="shared" si="11"/>
        <v>320253</v>
      </c>
      <c r="R57" s="51">
        <f t="shared" si="11"/>
        <v>726283</v>
      </c>
      <c r="S57" s="51">
        <f t="shared" si="11"/>
        <v>90376</v>
      </c>
      <c r="T57" s="51">
        <f t="shared" si="11"/>
        <v>90640</v>
      </c>
      <c r="U57" s="51">
        <f t="shared" si="11"/>
        <v>435316</v>
      </c>
      <c r="V57" s="51">
        <f t="shared" si="11"/>
        <v>616332</v>
      </c>
      <c r="W57" s="51">
        <f t="shared" si="11"/>
        <v>2954948</v>
      </c>
      <c r="X57" s="51">
        <f t="shared" si="11"/>
        <v>3853199</v>
      </c>
      <c r="Y57" s="51">
        <f t="shared" si="11"/>
        <v>-898251</v>
      </c>
      <c r="Z57" s="52">
        <f>+IF(X57&lt;&gt;0,+(Y57/X57)*100,0)</f>
        <v>-23.31182479804443</v>
      </c>
      <c r="AA57" s="53">
        <f>SUM(AA52:AA56)</f>
        <v>3853199</v>
      </c>
    </row>
    <row r="58" spans="1:27" ht="13.5">
      <c r="A58" s="86" t="s">
        <v>38</v>
      </c>
      <c r="B58" s="35"/>
      <c r="C58" s="9">
        <v>79372</v>
      </c>
      <c r="D58" s="10"/>
      <c r="E58" s="11">
        <v>62520</v>
      </c>
      <c r="F58" s="11"/>
      <c r="G58" s="11"/>
      <c r="H58" s="11">
        <v>696</v>
      </c>
      <c r="I58" s="11">
        <v>18542</v>
      </c>
      <c r="J58" s="11">
        <v>19238</v>
      </c>
      <c r="K58" s="11">
        <v>79770</v>
      </c>
      <c r="L58" s="11">
        <v>7046</v>
      </c>
      <c r="M58" s="11">
        <v>1609</v>
      </c>
      <c r="N58" s="11">
        <v>88425</v>
      </c>
      <c r="O58" s="11">
        <v>29848</v>
      </c>
      <c r="P58" s="11">
        <v>406</v>
      </c>
      <c r="Q58" s="11">
        <v>2756</v>
      </c>
      <c r="R58" s="11">
        <v>33010</v>
      </c>
      <c r="S58" s="11">
        <v>2959</v>
      </c>
      <c r="T58" s="11">
        <v>1724</v>
      </c>
      <c r="U58" s="11">
        <v>2959</v>
      </c>
      <c r="V58" s="11">
        <v>7642</v>
      </c>
      <c r="W58" s="11">
        <v>148315</v>
      </c>
      <c r="X58" s="11"/>
      <c r="Y58" s="11">
        <v>148315</v>
      </c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1654157</v>
      </c>
      <c r="D61" s="10"/>
      <c r="E61" s="11">
        <v>1737057</v>
      </c>
      <c r="F61" s="11">
        <v>8347020</v>
      </c>
      <c r="G61" s="11">
        <v>152822</v>
      </c>
      <c r="H61" s="11">
        <v>114467</v>
      </c>
      <c r="I61" s="11">
        <v>307126</v>
      </c>
      <c r="J61" s="11">
        <v>574415</v>
      </c>
      <c r="K61" s="11">
        <v>180317</v>
      </c>
      <c r="L61" s="11">
        <v>117237</v>
      </c>
      <c r="M61" s="11">
        <v>122367</v>
      </c>
      <c r="N61" s="11">
        <v>419921</v>
      </c>
      <c r="O61" s="11">
        <v>126990</v>
      </c>
      <c r="P61" s="11">
        <v>78475</v>
      </c>
      <c r="Q61" s="11">
        <v>42115</v>
      </c>
      <c r="R61" s="11">
        <v>247580</v>
      </c>
      <c r="S61" s="11">
        <v>107410</v>
      </c>
      <c r="T61" s="11">
        <v>57959</v>
      </c>
      <c r="U61" s="11">
        <v>235850</v>
      </c>
      <c r="V61" s="11">
        <v>401219</v>
      </c>
      <c r="W61" s="11">
        <v>1643135</v>
      </c>
      <c r="X61" s="11">
        <v>8347020</v>
      </c>
      <c r="Y61" s="11">
        <v>-6703885</v>
      </c>
      <c r="Z61" s="2">
        <v>-80.31</v>
      </c>
      <c r="AA61" s="15">
        <v>8347020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>
        <v>12299000</v>
      </c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330201</v>
      </c>
      <c r="H66" s="14">
        <v>165513</v>
      </c>
      <c r="I66" s="14">
        <v>885364</v>
      </c>
      <c r="J66" s="14">
        <v>1381078</v>
      </c>
      <c r="K66" s="14">
        <v>767048</v>
      </c>
      <c r="L66" s="14">
        <v>302753</v>
      </c>
      <c r="M66" s="14">
        <v>263457</v>
      </c>
      <c r="N66" s="14">
        <v>1333258</v>
      </c>
      <c r="O66" s="14">
        <v>359821</v>
      </c>
      <c r="P66" s="14">
        <v>281924</v>
      </c>
      <c r="Q66" s="14">
        <v>365123</v>
      </c>
      <c r="R66" s="14">
        <v>1006868</v>
      </c>
      <c r="S66" s="14">
        <v>200743</v>
      </c>
      <c r="T66" s="14">
        <v>150321</v>
      </c>
      <c r="U66" s="14">
        <v>674125</v>
      </c>
      <c r="V66" s="14">
        <v>1025189</v>
      </c>
      <c r="W66" s="14">
        <v>4746393</v>
      </c>
      <c r="X66" s="14"/>
      <c r="Y66" s="14">
        <v>4746393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12299000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330201</v>
      </c>
      <c r="H69" s="79">
        <f t="shared" si="12"/>
        <v>165513</v>
      </c>
      <c r="I69" s="79">
        <f t="shared" si="12"/>
        <v>885364</v>
      </c>
      <c r="J69" s="79">
        <f t="shared" si="12"/>
        <v>1381078</v>
      </c>
      <c r="K69" s="79">
        <f t="shared" si="12"/>
        <v>767048</v>
      </c>
      <c r="L69" s="79">
        <f t="shared" si="12"/>
        <v>302753</v>
      </c>
      <c r="M69" s="79">
        <f t="shared" si="12"/>
        <v>263457</v>
      </c>
      <c r="N69" s="79">
        <f t="shared" si="12"/>
        <v>1333258</v>
      </c>
      <c r="O69" s="79">
        <f t="shared" si="12"/>
        <v>359821</v>
      </c>
      <c r="P69" s="79">
        <f t="shared" si="12"/>
        <v>281924</v>
      </c>
      <c r="Q69" s="79">
        <f t="shared" si="12"/>
        <v>365123</v>
      </c>
      <c r="R69" s="79">
        <f t="shared" si="12"/>
        <v>1006868</v>
      </c>
      <c r="S69" s="79">
        <f t="shared" si="12"/>
        <v>200743</v>
      </c>
      <c r="T69" s="79">
        <f t="shared" si="12"/>
        <v>150321</v>
      </c>
      <c r="U69" s="79">
        <f t="shared" si="12"/>
        <v>674125</v>
      </c>
      <c r="V69" s="79">
        <f t="shared" si="12"/>
        <v>1025189</v>
      </c>
      <c r="W69" s="79">
        <f t="shared" si="12"/>
        <v>4746393</v>
      </c>
      <c r="X69" s="79">
        <f t="shared" si="12"/>
        <v>0</v>
      </c>
      <c r="Y69" s="79">
        <f t="shared" si="12"/>
        <v>4746393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49900000</v>
      </c>
      <c r="F5" s="43">
        <f t="shared" si="0"/>
        <v>49900000</v>
      </c>
      <c r="G5" s="43">
        <f t="shared" si="0"/>
        <v>6387105</v>
      </c>
      <c r="H5" s="43">
        <f t="shared" si="0"/>
        <v>1731762</v>
      </c>
      <c r="I5" s="43">
        <f t="shared" si="0"/>
        <v>5080763</v>
      </c>
      <c r="J5" s="43">
        <f t="shared" si="0"/>
        <v>13199630</v>
      </c>
      <c r="K5" s="43">
        <f t="shared" si="0"/>
        <v>5477223</v>
      </c>
      <c r="L5" s="43">
        <f t="shared" si="0"/>
        <v>487429</v>
      </c>
      <c r="M5" s="43">
        <f t="shared" si="0"/>
        <v>6469624</v>
      </c>
      <c r="N5" s="43">
        <f t="shared" si="0"/>
        <v>12434276</v>
      </c>
      <c r="O5" s="43">
        <f t="shared" si="0"/>
        <v>107884</v>
      </c>
      <c r="P5" s="43">
        <f t="shared" si="0"/>
        <v>2690985</v>
      </c>
      <c r="Q5" s="43">
        <f t="shared" si="0"/>
        <v>3822785</v>
      </c>
      <c r="R5" s="43">
        <f t="shared" si="0"/>
        <v>6621654</v>
      </c>
      <c r="S5" s="43">
        <f t="shared" si="0"/>
        <v>3822785</v>
      </c>
      <c r="T5" s="43">
        <f t="shared" si="0"/>
        <v>1797729</v>
      </c>
      <c r="U5" s="43">
        <f t="shared" si="0"/>
        <v>0</v>
      </c>
      <c r="V5" s="43">
        <f t="shared" si="0"/>
        <v>5620514</v>
      </c>
      <c r="W5" s="43">
        <f t="shared" si="0"/>
        <v>37876074</v>
      </c>
      <c r="X5" s="43">
        <f t="shared" si="0"/>
        <v>49900000</v>
      </c>
      <c r="Y5" s="43">
        <f t="shared" si="0"/>
        <v>-12023926</v>
      </c>
      <c r="Z5" s="44">
        <f>+IF(X5&lt;&gt;0,+(Y5/X5)*100,0)</f>
        <v>-24.096044088176352</v>
      </c>
      <c r="AA5" s="45">
        <f>SUM(AA11:AA18)</f>
        <v>49900000</v>
      </c>
    </row>
    <row r="6" spans="1:27" ht="13.5">
      <c r="A6" s="46" t="s">
        <v>32</v>
      </c>
      <c r="B6" s="47"/>
      <c r="C6" s="9"/>
      <c r="D6" s="10"/>
      <c r="E6" s="11"/>
      <c r="F6" s="11"/>
      <c r="G6" s="11">
        <v>1915351</v>
      </c>
      <c r="H6" s="11">
        <v>700278</v>
      </c>
      <c r="I6" s="11">
        <v>2059638</v>
      </c>
      <c r="J6" s="11">
        <v>4675267</v>
      </c>
      <c r="K6" s="11">
        <v>1203553</v>
      </c>
      <c r="L6" s="11"/>
      <c r="M6" s="11">
        <v>1203553</v>
      </c>
      <c r="N6" s="11">
        <v>2407106</v>
      </c>
      <c r="O6" s="11"/>
      <c r="P6" s="11"/>
      <c r="Q6" s="11"/>
      <c r="R6" s="11"/>
      <c r="S6" s="11"/>
      <c r="T6" s="11"/>
      <c r="U6" s="11"/>
      <c r="V6" s="11"/>
      <c r="W6" s="11">
        <v>7082373</v>
      </c>
      <c r="X6" s="11"/>
      <c r="Y6" s="11">
        <v>7082373</v>
      </c>
      <c r="Z6" s="2"/>
      <c r="AA6" s="15"/>
    </row>
    <row r="7" spans="1:27" ht="13.5">
      <c r="A7" s="46" t="s">
        <v>33</v>
      </c>
      <c r="B7" s="47"/>
      <c r="C7" s="9"/>
      <c r="D7" s="10"/>
      <c r="E7" s="11">
        <v>8000000</v>
      </c>
      <c r="F7" s="11">
        <v>8000000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8000000</v>
      </c>
      <c r="Y7" s="11">
        <v>-8000000</v>
      </c>
      <c r="Z7" s="2">
        <v>-100</v>
      </c>
      <c r="AA7" s="15">
        <v>8000000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8000000</v>
      </c>
      <c r="F11" s="51">
        <f t="shared" si="1"/>
        <v>8000000</v>
      </c>
      <c r="G11" s="51">
        <f t="shared" si="1"/>
        <v>1915351</v>
      </c>
      <c r="H11" s="51">
        <f t="shared" si="1"/>
        <v>700278</v>
      </c>
      <c r="I11" s="51">
        <f t="shared" si="1"/>
        <v>2059638</v>
      </c>
      <c r="J11" s="51">
        <f t="shared" si="1"/>
        <v>4675267</v>
      </c>
      <c r="K11" s="51">
        <f t="shared" si="1"/>
        <v>1203553</v>
      </c>
      <c r="L11" s="51">
        <f t="shared" si="1"/>
        <v>0</v>
      </c>
      <c r="M11" s="51">
        <f t="shared" si="1"/>
        <v>1203553</v>
      </c>
      <c r="N11" s="51">
        <f t="shared" si="1"/>
        <v>2407106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7082373</v>
      </c>
      <c r="X11" s="51">
        <f t="shared" si="1"/>
        <v>8000000</v>
      </c>
      <c r="Y11" s="51">
        <f t="shared" si="1"/>
        <v>-917627</v>
      </c>
      <c r="Z11" s="52">
        <f>+IF(X11&lt;&gt;0,+(Y11/X11)*100,0)</f>
        <v>-11.4703375</v>
      </c>
      <c r="AA11" s="53">
        <f>SUM(AA6:AA10)</f>
        <v>8000000</v>
      </c>
    </row>
    <row r="12" spans="1:27" ht="13.5">
      <c r="A12" s="54" t="s">
        <v>38</v>
      </c>
      <c r="B12" s="35"/>
      <c r="C12" s="9"/>
      <c r="D12" s="10"/>
      <c r="E12" s="11">
        <v>39100000</v>
      </c>
      <c r="F12" s="11">
        <v>39100000</v>
      </c>
      <c r="G12" s="11">
        <v>4471754</v>
      </c>
      <c r="H12" s="11">
        <v>1031484</v>
      </c>
      <c r="I12" s="11">
        <v>3021125</v>
      </c>
      <c r="J12" s="11">
        <v>8524363</v>
      </c>
      <c r="K12" s="11">
        <v>4273670</v>
      </c>
      <c r="L12" s="11">
        <v>487429</v>
      </c>
      <c r="M12" s="11">
        <v>5266071</v>
      </c>
      <c r="N12" s="11">
        <v>10027170</v>
      </c>
      <c r="O12" s="11">
        <v>107884</v>
      </c>
      <c r="P12" s="11">
        <v>2690985</v>
      </c>
      <c r="Q12" s="11">
        <v>3822785</v>
      </c>
      <c r="R12" s="11">
        <v>6621654</v>
      </c>
      <c r="S12" s="11">
        <v>3822785</v>
      </c>
      <c r="T12" s="11">
        <v>1797729</v>
      </c>
      <c r="U12" s="11"/>
      <c r="V12" s="11">
        <v>5620514</v>
      </c>
      <c r="W12" s="11">
        <v>30793701</v>
      </c>
      <c r="X12" s="11">
        <v>39100000</v>
      </c>
      <c r="Y12" s="11">
        <v>-8306299</v>
      </c>
      <c r="Z12" s="2">
        <v>-21.24</v>
      </c>
      <c r="AA12" s="15">
        <v>39100000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2800000</v>
      </c>
      <c r="F15" s="11">
        <v>2800000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2800000</v>
      </c>
      <c r="Y15" s="11">
        <v>-2800000</v>
      </c>
      <c r="Z15" s="2">
        <v>-100</v>
      </c>
      <c r="AA15" s="15">
        <v>2800000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1915351</v>
      </c>
      <c r="H36" s="11">
        <f t="shared" si="4"/>
        <v>700278</v>
      </c>
      <c r="I36" s="11">
        <f t="shared" si="4"/>
        <v>2059638</v>
      </c>
      <c r="J36" s="11">
        <f t="shared" si="4"/>
        <v>4675267</v>
      </c>
      <c r="K36" s="11">
        <f t="shared" si="4"/>
        <v>1203553</v>
      </c>
      <c r="L36" s="11">
        <f t="shared" si="4"/>
        <v>0</v>
      </c>
      <c r="M36" s="11">
        <f t="shared" si="4"/>
        <v>1203553</v>
      </c>
      <c r="N36" s="11">
        <f t="shared" si="4"/>
        <v>2407106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7082373</v>
      </c>
      <c r="X36" s="11">
        <f t="shared" si="4"/>
        <v>0</v>
      </c>
      <c r="Y36" s="11">
        <f t="shared" si="4"/>
        <v>7082373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8000000</v>
      </c>
      <c r="F37" s="11">
        <f t="shared" si="4"/>
        <v>8000000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8000000</v>
      </c>
      <c r="Y37" s="11">
        <f t="shared" si="4"/>
        <v>-8000000</v>
      </c>
      <c r="Z37" s="2">
        <f t="shared" si="5"/>
        <v>-100</v>
      </c>
      <c r="AA37" s="15">
        <f>AA7+AA22</f>
        <v>8000000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8000000</v>
      </c>
      <c r="F41" s="51">
        <f t="shared" si="6"/>
        <v>8000000</v>
      </c>
      <c r="G41" s="51">
        <f t="shared" si="6"/>
        <v>1915351</v>
      </c>
      <c r="H41" s="51">
        <f t="shared" si="6"/>
        <v>700278</v>
      </c>
      <c r="I41" s="51">
        <f t="shared" si="6"/>
        <v>2059638</v>
      </c>
      <c r="J41" s="51">
        <f t="shared" si="6"/>
        <v>4675267</v>
      </c>
      <c r="K41" s="51">
        <f t="shared" si="6"/>
        <v>1203553</v>
      </c>
      <c r="L41" s="51">
        <f t="shared" si="6"/>
        <v>0</v>
      </c>
      <c r="M41" s="51">
        <f t="shared" si="6"/>
        <v>1203553</v>
      </c>
      <c r="N41" s="51">
        <f t="shared" si="6"/>
        <v>2407106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7082373</v>
      </c>
      <c r="X41" s="51">
        <f t="shared" si="6"/>
        <v>8000000</v>
      </c>
      <c r="Y41" s="51">
        <f t="shared" si="6"/>
        <v>-917627</v>
      </c>
      <c r="Z41" s="52">
        <f t="shared" si="5"/>
        <v>-11.4703375</v>
      </c>
      <c r="AA41" s="53">
        <f>SUM(AA36:AA40)</f>
        <v>8000000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39100000</v>
      </c>
      <c r="F42" s="67">
        <f t="shared" si="7"/>
        <v>39100000</v>
      </c>
      <c r="G42" s="67">
        <f t="shared" si="7"/>
        <v>4471754</v>
      </c>
      <c r="H42" s="67">
        <f t="shared" si="7"/>
        <v>1031484</v>
      </c>
      <c r="I42" s="67">
        <f t="shared" si="7"/>
        <v>3021125</v>
      </c>
      <c r="J42" s="67">
        <f t="shared" si="7"/>
        <v>8524363</v>
      </c>
      <c r="K42" s="67">
        <f t="shared" si="7"/>
        <v>4273670</v>
      </c>
      <c r="L42" s="67">
        <f t="shared" si="7"/>
        <v>487429</v>
      </c>
      <c r="M42" s="67">
        <f t="shared" si="7"/>
        <v>5266071</v>
      </c>
      <c r="N42" s="67">
        <f t="shared" si="7"/>
        <v>10027170</v>
      </c>
      <c r="O42" s="67">
        <f t="shared" si="7"/>
        <v>107884</v>
      </c>
      <c r="P42" s="67">
        <f t="shared" si="7"/>
        <v>2690985</v>
      </c>
      <c r="Q42" s="67">
        <f t="shared" si="7"/>
        <v>3822785</v>
      </c>
      <c r="R42" s="67">
        <f t="shared" si="7"/>
        <v>6621654</v>
      </c>
      <c r="S42" s="67">
        <f t="shared" si="7"/>
        <v>3822785</v>
      </c>
      <c r="T42" s="67">
        <f t="shared" si="7"/>
        <v>1797729</v>
      </c>
      <c r="U42" s="67">
        <f t="shared" si="7"/>
        <v>0</v>
      </c>
      <c r="V42" s="67">
        <f t="shared" si="7"/>
        <v>5620514</v>
      </c>
      <c r="W42" s="67">
        <f t="shared" si="7"/>
        <v>30793701</v>
      </c>
      <c r="X42" s="67">
        <f t="shared" si="7"/>
        <v>39100000</v>
      </c>
      <c r="Y42" s="67">
        <f t="shared" si="7"/>
        <v>-8306299</v>
      </c>
      <c r="Z42" s="69">
        <f t="shared" si="5"/>
        <v>-21.24373145780051</v>
      </c>
      <c r="AA42" s="68">
        <f aca="true" t="shared" si="8" ref="AA42:AA48">AA12+AA27</f>
        <v>39100000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2800000</v>
      </c>
      <c r="F45" s="67">
        <f t="shared" si="7"/>
        <v>2800000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2800000</v>
      </c>
      <c r="Y45" s="67">
        <f t="shared" si="7"/>
        <v>-2800000</v>
      </c>
      <c r="Z45" s="69">
        <f t="shared" si="5"/>
        <v>-100</v>
      </c>
      <c r="AA45" s="68">
        <f t="shared" si="8"/>
        <v>2800000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49900000</v>
      </c>
      <c r="F49" s="79">
        <f t="shared" si="9"/>
        <v>49900000</v>
      </c>
      <c r="G49" s="79">
        <f t="shared" si="9"/>
        <v>6387105</v>
      </c>
      <c r="H49" s="79">
        <f t="shared" si="9"/>
        <v>1731762</v>
      </c>
      <c r="I49" s="79">
        <f t="shared" si="9"/>
        <v>5080763</v>
      </c>
      <c r="J49" s="79">
        <f t="shared" si="9"/>
        <v>13199630</v>
      </c>
      <c r="K49" s="79">
        <f t="shared" si="9"/>
        <v>5477223</v>
      </c>
      <c r="L49" s="79">
        <f t="shared" si="9"/>
        <v>487429</v>
      </c>
      <c r="M49" s="79">
        <f t="shared" si="9"/>
        <v>6469624</v>
      </c>
      <c r="N49" s="79">
        <f t="shared" si="9"/>
        <v>12434276</v>
      </c>
      <c r="O49" s="79">
        <f t="shared" si="9"/>
        <v>107884</v>
      </c>
      <c r="P49" s="79">
        <f t="shared" si="9"/>
        <v>2690985</v>
      </c>
      <c r="Q49" s="79">
        <f t="shared" si="9"/>
        <v>3822785</v>
      </c>
      <c r="R49" s="79">
        <f t="shared" si="9"/>
        <v>6621654</v>
      </c>
      <c r="S49" s="79">
        <f t="shared" si="9"/>
        <v>3822785</v>
      </c>
      <c r="T49" s="79">
        <f t="shared" si="9"/>
        <v>1797729</v>
      </c>
      <c r="U49" s="79">
        <f t="shared" si="9"/>
        <v>0</v>
      </c>
      <c r="V49" s="79">
        <f t="shared" si="9"/>
        <v>5620514</v>
      </c>
      <c r="W49" s="79">
        <f t="shared" si="9"/>
        <v>37876074</v>
      </c>
      <c r="X49" s="79">
        <f t="shared" si="9"/>
        <v>49900000</v>
      </c>
      <c r="Y49" s="79">
        <f t="shared" si="9"/>
        <v>-12023926</v>
      </c>
      <c r="Z49" s="80">
        <f t="shared" si="5"/>
        <v>-24.096044088176352</v>
      </c>
      <c r="AA49" s="81">
        <f>SUM(AA41:AA48)</f>
        <v>49900000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10950000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10950000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0</v>
      </c>
      <c r="Y69" s="79">
        <f t="shared" si="12"/>
        <v>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204145350</v>
      </c>
      <c r="F5" s="43">
        <f t="shared" si="0"/>
        <v>229447000</v>
      </c>
      <c r="G5" s="43">
        <f t="shared" si="0"/>
        <v>40350740</v>
      </c>
      <c r="H5" s="43">
        <f t="shared" si="0"/>
        <v>13677138</v>
      </c>
      <c r="I5" s="43">
        <f t="shared" si="0"/>
        <v>26706787</v>
      </c>
      <c r="J5" s="43">
        <f t="shared" si="0"/>
        <v>80734665</v>
      </c>
      <c r="K5" s="43">
        <f t="shared" si="0"/>
        <v>32897884</v>
      </c>
      <c r="L5" s="43">
        <f t="shared" si="0"/>
        <v>37004061</v>
      </c>
      <c r="M5" s="43">
        <f t="shared" si="0"/>
        <v>65317152</v>
      </c>
      <c r="N5" s="43">
        <f t="shared" si="0"/>
        <v>135219097</v>
      </c>
      <c r="O5" s="43">
        <f t="shared" si="0"/>
        <v>21228</v>
      </c>
      <c r="P5" s="43">
        <f t="shared" si="0"/>
        <v>21228</v>
      </c>
      <c r="Q5" s="43">
        <f t="shared" si="0"/>
        <v>7188549</v>
      </c>
      <c r="R5" s="43">
        <f t="shared" si="0"/>
        <v>7231005</v>
      </c>
      <c r="S5" s="43">
        <f t="shared" si="0"/>
        <v>128688</v>
      </c>
      <c r="T5" s="43">
        <f t="shared" si="0"/>
        <v>0</v>
      </c>
      <c r="U5" s="43">
        <f t="shared" si="0"/>
        <v>31192336</v>
      </c>
      <c r="V5" s="43">
        <f t="shared" si="0"/>
        <v>31321024</v>
      </c>
      <c r="W5" s="43">
        <f t="shared" si="0"/>
        <v>254505791</v>
      </c>
      <c r="X5" s="43">
        <f t="shared" si="0"/>
        <v>229447000</v>
      </c>
      <c r="Y5" s="43">
        <f t="shared" si="0"/>
        <v>25058791</v>
      </c>
      <c r="Z5" s="44">
        <f>+IF(X5&lt;&gt;0,+(Y5/X5)*100,0)</f>
        <v>10.92138533081714</v>
      </c>
      <c r="AA5" s="45">
        <f>SUM(AA11:AA18)</f>
        <v>229447000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>
        <v>220554000</v>
      </c>
      <c r="G8" s="11"/>
      <c r="H8" s="11"/>
      <c r="I8" s="11">
        <v>26706787</v>
      </c>
      <c r="J8" s="11">
        <v>26706787</v>
      </c>
      <c r="K8" s="11"/>
      <c r="L8" s="11"/>
      <c r="M8" s="11"/>
      <c r="N8" s="11"/>
      <c r="O8" s="11"/>
      <c r="P8" s="11"/>
      <c r="Q8" s="11">
        <v>7150609</v>
      </c>
      <c r="R8" s="11">
        <v>7150609</v>
      </c>
      <c r="S8" s="11"/>
      <c r="T8" s="11"/>
      <c r="U8" s="11"/>
      <c r="V8" s="11"/>
      <c r="W8" s="11">
        <v>33857396</v>
      </c>
      <c r="X8" s="11">
        <v>220554000</v>
      </c>
      <c r="Y8" s="11">
        <v>-186696604</v>
      </c>
      <c r="Z8" s="2">
        <v>-84.65</v>
      </c>
      <c r="AA8" s="15">
        <v>220554000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>
        <v>13561845</v>
      </c>
      <c r="I10" s="11"/>
      <c r="J10" s="11">
        <v>13561845</v>
      </c>
      <c r="K10" s="11">
        <v>32717385</v>
      </c>
      <c r="L10" s="11">
        <v>37004061</v>
      </c>
      <c r="M10" s="11">
        <v>65225563</v>
      </c>
      <c r="N10" s="11">
        <v>134947009</v>
      </c>
      <c r="O10" s="11"/>
      <c r="P10" s="11"/>
      <c r="Q10" s="11"/>
      <c r="R10" s="11"/>
      <c r="S10" s="11"/>
      <c r="T10" s="11"/>
      <c r="U10" s="11"/>
      <c r="V10" s="11"/>
      <c r="W10" s="11">
        <v>148508854</v>
      </c>
      <c r="X10" s="11"/>
      <c r="Y10" s="11">
        <v>148508854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220554000</v>
      </c>
      <c r="G11" s="51">
        <f t="shared" si="1"/>
        <v>0</v>
      </c>
      <c r="H11" s="51">
        <f t="shared" si="1"/>
        <v>13561845</v>
      </c>
      <c r="I11" s="51">
        <f t="shared" si="1"/>
        <v>26706787</v>
      </c>
      <c r="J11" s="51">
        <f t="shared" si="1"/>
        <v>40268632</v>
      </c>
      <c r="K11" s="51">
        <f t="shared" si="1"/>
        <v>32717385</v>
      </c>
      <c r="L11" s="51">
        <f t="shared" si="1"/>
        <v>37004061</v>
      </c>
      <c r="M11" s="51">
        <f t="shared" si="1"/>
        <v>65225563</v>
      </c>
      <c r="N11" s="51">
        <f t="shared" si="1"/>
        <v>134947009</v>
      </c>
      <c r="O11" s="51">
        <f t="shared" si="1"/>
        <v>0</v>
      </c>
      <c r="P11" s="51">
        <f t="shared" si="1"/>
        <v>0</v>
      </c>
      <c r="Q11" s="51">
        <f t="shared" si="1"/>
        <v>7150609</v>
      </c>
      <c r="R11" s="51">
        <f t="shared" si="1"/>
        <v>7150609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182366250</v>
      </c>
      <c r="X11" s="51">
        <f t="shared" si="1"/>
        <v>220554000</v>
      </c>
      <c r="Y11" s="51">
        <f t="shared" si="1"/>
        <v>-38187750</v>
      </c>
      <c r="Z11" s="52">
        <f>+IF(X11&lt;&gt;0,+(Y11/X11)*100,0)</f>
        <v>-17.31446720531026</v>
      </c>
      <c r="AA11" s="53">
        <f>SUM(AA6:AA10)</f>
        <v>220554000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204145350</v>
      </c>
      <c r="F15" s="11">
        <v>8893000</v>
      </c>
      <c r="G15" s="11">
        <v>40350740</v>
      </c>
      <c r="H15" s="11">
        <v>115293</v>
      </c>
      <c r="I15" s="11"/>
      <c r="J15" s="11">
        <v>40466033</v>
      </c>
      <c r="K15" s="11">
        <v>180499</v>
      </c>
      <c r="L15" s="11"/>
      <c r="M15" s="11">
        <v>91589</v>
      </c>
      <c r="N15" s="11">
        <v>272088</v>
      </c>
      <c r="O15" s="11">
        <v>21228</v>
      </c>
      <c r="P15" s="11">
        <v>21228</v>
      </c>
      <c r="Q15" s="11">
        <v>37940</v>
      </c>
      <c r="R15" s="11">
        <v>80396</v>
      </c>
      <c r="S15" s="11">
        <v>128688</v>
      </c>
      <c r="T15" s="11"/>
      <c r="U15" s="11">
        <v>31192336</v>
      </c>
      <c r="V15" s="11">
        <v>31321024</v>
      </c>
      <c r="W15" s="11">
        <v>72139541</v>
      </c>
      <c r="X15" s="11">
        <v>8893000</v>
      </c>
      <c r="Y15" s="11">
        <v>63246541</v>
      </c>
      <c r="Z15" s="2">
        <v>711.19</v>
      </c>
      <c r="AA15" s="15">
        <v>8893000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220554000</v>
      </c>
      <c r="G38" s="11">
        <f t="shared" si="4"/>
        <v>0</v>
      </c>
      <c r="H38" s="11">
        <f t="shared" si="4"/>
        <v>0</v>
      </c>
      <c r="I38" s="11">
        <f t="shared" si="4"/>
        <v>26706787</v>
      </c>
      <c r="J38" s="11">
        <f t="shared" si="4"/>
        <v>26706787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7150609</v>
      </c>
      <c r="R38" s="11">
        <f t="shared" si="4"/>
        <v>7150609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33857396</v>
      </c>
      <c r="X38" s="11">
        <f t="shared" si="4"/>
        <v>220554000</v>
      </c>
      <c r="Y38" s="11">
        <f t="shared" si="4"/>
        <v>-186696604</v>
      </c>
      <c r="Z38" s="2">
        <f t="shared" si="5"/>
        <v>-84.64893132747537</v>
      </c>
      <c r="AA38" s="15">
        <f>AA8+AA23</f>
        <v>220554000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13561845</v>
      </c>
      <c r="I40" s="11">
        <f t="shared" si="4"/>
        <v>0</v>
      </c>
      <c r="J40" s="11">
        <f t="shared" si="4"/>
        <v>13561845</v>
      </c>
      <c r="K40" s="11">
        <f t="shared" si="4"/>
        <v>32717385</v>
      </c>
      <c r="L40" s="11">
        <f t="shared" si="4"/>
        <v>37004061</v>
      </c>
      <c r="M40" s="11">
        <f t="shared" si="4"/>
        <v>65225563</v>
      </c>
      <c r="N40" s="11">
        <f t="shared" si="4"/>
        <v>134947009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148508854</v>
      </c>
      <c r="X40" s="11">
        <f t="shared" si="4"/>
        <v>0</v>
      </c>
      <c r="Y40" s="11">
        <f t="shared" si="4"/>
        <v>148508854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220554000</v>
      </c>
      <c r="G41" s="51">
        <f t="shared" si="6"/>
        <v>0</v>
      </c>
      <c r="H41" s="51">
        <f t="shared" si="6"/>
        <v>13561845</v>
      </c>
      <c r="I41" s="51">
        <f t="shared" si="6"/>
        <v>26706787</v>
      </c>
      <c r="J41" s="51">
        <f t="shared" si="6"/>
        <v>40268632</v>
      </c>
      <c r="K41" s="51">
        <f t="shared" si="6"/>
        <v>32717385</v>
      </c>
      <c r="L41" s="51">
        <f t="shared" si="6"/>
        <v>37004061</v>
      </c>
      <c r="M41" s="51">
        <f t="shared" si="6"/>
        <v>65225563</v>
      </c>
      <c r="N41" s="51">
        <f t="shared" si="6"/>
        <v>134947009</v>
      </c>
      <c r="O41" s="51">
        <f t="shared" si="6"/>
        <v>0</v>
      </c>
      <c r="P41" s="51">
        <f t="shared" si="6"/>
        <v>0</v>
      </c>
      <c r="Q41" s="51">
        <f t="shared" si="6"/>
        <v>7150609</v>
      </c>
      <c r="R41" s="51">
        <f t="shared" si="6"/>
        <v>7150609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182366250</v>
      </c>
      <c r="X41" s="51">
        <f t="shared" si="6"/>
        <v>220554000</v>
      </c>
      <c r="Y41" s="51">
        <f t="shared" si="6"/>
        <v>-38187750</v>
      </c>
      <c r="Z41" s="52">
        <f t="shared" si="5"/>
        <v>-17.31446720531026</v>
      </c>
      <c r="AA41" s="53">
        <f>SUM(AA36:AA40)</f>
        <v>220554000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204145350</v>
      </c>
      <c r="F45" s="67">
        <f t="shared" si="7"/>
        <v>8893000</v>
      </c>
      <c r="G45" s="67">
        <f t="shared" si="7"/>
        <v>40350740</v>
      </c>
      <c r="H45" s="67">
        <f t="shared" si="7"/>
        <v>115293</v>
      </c>
      <c r="I45" s="67">
        <f t="shared" si="7"/>
        <v>0</v>
      </c>
      <c r="J45" s="67">
        <f t="shared" si="7"/>
        <v>40466033</v>
      </c>
      <c r="K45" s="67">
        <f t="shared" si="7"/>
        <v>180499</v>
      </c>
      <c r="L45" s="67">
        <f t="shared" si="7"/>
        <v>0</v>
      </c>
      <c r="M45" s="67">
        <f t="shared" si="7"/>
        <v>91589</v>
      </c>
      <c r="N45" s="67">
        <f t="shared" si="7"/>
        <v>272088</v>
      </c>
      <c r="O45" s="67">
        <f t="shared" si="7"/>
        <v>21228</v>
      </c>
      <c r="P45" s="67">
        <f t="shared" si="7"/>
        <v>21228</v>
      </c>
      <c r="Q45" s="67">
        <f t="shared" si="7"/>
        <v>37940</v>
      </c>
      <c r="R45" s="67">
        <f t="shared" si="7"/>
        <v>80396</v>
      </c>
      <c r="S45" s="67">
        <f t="shared" si="7"/>
        <v>128688</v>
      </c>
      <c r="T45" s="67">
        <f t="shared" si="7"/>
        <v>0</v>
      </c>
      <c r="U45" s="67">
        <f t="shared" si="7"/>
        <v>31192336</v>
      </c>
      <c r="V45" s="67">
        <f t="shared" si="7"/>
        <v>31321024</v>
      </c>
      <c r="W45" s="67">
        <f t="shared" si="7"/>
        <v>72139541</v>
      </c>
      <c r="X45" s="67">
        <f t="shared" si="7"/>
        <v>8893000</v>
      </c>
      <c r="Y45" s="67">
        <f t="shared" si="7"/>
        <v>63246541</v>
      </c>
      <c r="Z45" s="69">
        <f t="shared" si="5"/>
        <v>711.1946587203417</v>
      </c>
      <c r="AA45" s="68">
        <f t="shared" si="8"/>
        <v>8893000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204145350</v>
      </c>
      <c r="F49" s="79">
        <f t="shared" si="9"/>
        <v>229447000</v>
      </c>
      <c r="G49" s="79">
        <f t="shared" si="9"/>
        <v>40350740</v>
      </c>
      <c r="H49" s="79">
        <f t="shared" si="9"/>
        <v>13677138</v>
      </c>
      <c r="I49" s="79">
        <f t="shared" si="9"/>
        <v>26706787</v>
      </c>
      <c r="J49" s="79">
        <f t="shared" si="9"/>
        <v>80734665</v>
      </c>
      <c r="K49" s="79">
        <f t="shared" si="9"/>
        <v>32897884</v>
      </c>
      <c r="L49" s="79">
        <f t="shared" si="9"/>
        <v>37004061</v>
      </c>
      <c r="M49" s="79">
        <f t="shared" si="9"/>
        <v>65317152</v>
      </c>
      <c r="N49" s="79">
        <f t="shared" si="9"/>
        <v>135219097</v>
      </c>
      <c r="O49" s="79">
        <f t="shared" si="9"/>
        <v>21228</v>
      </c>
      <c r="P49" s="79">
        <f t="shared" si="9"/>
        <v>21228</v>
      </c>
      <c r="Q49" s="79">
        <f t="shared" si="9"/>
        <v>7188549</v>
      </c>
      <c r="R49" s="79">
        <f t="shared" si="9"/>
        <v>7231005</v>
      </c>
      <c r="S49" s="79">
        <f t="shared" si="9"/>
        <v>128688</v>
      </c>
      <c r="T49" s="79">
        <f t="shared" si="9"/>
        <v>0</v>
      </c>
      <c r="U49" s="79">
        <f t="shared" si="9"/>
        <v>31192336</v>
      </c>
      <c r="V49" s="79">
        <f t="shared" si="9"/>
        <v>31321024</v>
      </c>
      <c r="W49" s="79">
        <f t="shared" si="9"/>
        <v>254505791</v>
      </c>
      <c r="X49" s="79">
        <f t="shared" si="9"/>
        <v>229447000</v>
      </c>
      <c r="Y49" s="79">
        <f t="shared" si="9"/>
        <v>25058791</v>
      </c>
      <c r="Z49" s="80">
        <f t="shared" si="5"/>
        <v>10.92138533081714</v>
      </c>
      <c r="AA49" s="81">
        <f>SUM(AA41:AA48)</f>
        <v>229447000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7715</v>
      </c>
      <c r="H51" s="67">
        <f t="shared" si="10"/>
        <v>7715</v>
      </c>
      <c r="I51" s="67">
        <f t="shared" si="10"/>
        <v>67617</v>
      </c>
      <c r="J51" s="67">
        <f t="shared" si="10"/>
        <v>83047</v>
      </c>
      <c r="K51" s="67">
        <f t="shared" si="10"/>
        <v>0</v>
      </c>
      <c r="L51" s="67">
        <f t="shared" si="10"/>
        <v>67617</v>
      </c>
      <c r="M51" s="67">
        <f t="shared" si="10"/>
        <v>0</v>
      </c>
      <c r="N51" s="67">
        <f t="shared" si="10"/>
        <v>67617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150664</v>
      </c>
      <c r="X51" s="67">
        <f t="shared" si="10"/>
        <v>0</v>
      </c>
      <c r="Y51" s="67">
        <f t="shared" si="10"/>
        <v>150664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>
        <v>7715</v>
      </c>
      <c r="H61" s="11">
        <v>7715</v>
      </c>
      <c r="I61" s="11">
        <v>67617</v>
      </c>
      <c r="J61" s="11">
        <v>83047</v>
      </c>
      <c r="K61" s="11"/>
      <c r="L61" s="11">
        <v>67617</v>
      </c>
      <c r="M61" s="11"/>
      <c r="N61" s="11">
        <v>67617</v>
      </c>
      <c r="O61" s="11"/>
      <c r="P61" s="11"/>
      <c r="Q61" s="11"/>
      <c r="R61" s="11"/>
      <c r="S61" s="11"/>
      <c r="T61" s="11"/>
      <c r="U61" s="11"/>
      <c r="V61" s="11"/>
      <c r="W61" s="11">
        <v>150664</v>
      </c>
      <c r="X61" s="11"/>
      <c r="Y61" s="11">
        <v>150664</v>
      </c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>
        <v>1338721</v>
      </c>
      <c r="D68" s="10"/>
      <c r="E68" s="11"/>
      <c r="F68" s="11">
        <v>1570000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>
        <v>1570000</v>
      </c>
      <c r="Y68" s="11">
        <v>-1570000</v>
      </c>
      <c r="Z68" s="2">
        <v>-100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1338721</v>
      </c>
      <c r="D69" s="78">
        <f t="shared" si="12"/>
        <v>0</v>
      </c>
      <c r="E69" s="79">
        <f t="shared" si="12"/>
        <v>0</v>
      </c>
      <c r="F69" s="79">
        <f t="shared" si="12"/>
        <v>1570000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1570000</v>
      </c>
      <c r="Y69" s="79">
        <f t="shared" si="12"/>
        <v>-1570000</v>
      </c>
      <c r="Z69" s="80">
        <f>+IF(X69&lt;&gt;0,+(Y69/X69)*100,0)</f>
        <v>-100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113380877</v>
      </c>
      <c r="D5" s="42">
        <f t="shared" si="0"/>
        <v>0</v>
      </c>
      <c r="E5" s="43">
        <f t="shared" si="0"/>
        <v>107465950</v>
      </c>
      <c r="F5" s="43">
        <f t="shared" si="0"/>
        <v>152547373</v>
      </c>
      <c r="G5" s="43">
        <f t="shared" si="0"/>
        <v>35157000</v>
      </c>
      <c r="H5" s="43">
        <f t="shared" si="0"/>
        <v>4036413</v>
      </c>
      <c r="I5" s="43">
        <f t="shared" si="0"/>
        <v>16402000</v>
      </c>
      <c r="J5" s="43">
        <f t="shared" si="0"/>
        <v>55595413</v>
      </c>
      <c r="K5" s="43">
        <f t="shared" si="0"/>
        <v>12764359</v>
      </c>
      <c r="L5" s="43">
        <f t="shared" si="0"/>
        <v>14257000</v>
      </c>
      <c r="M5" s="43">
        <f t="shared" si="0"/>
        <v>31963683</v>
      </c>
      <c r="N5" s="43">
        <f t="shared" si="0"/>
        <v>58985042</v>
      </c>
      <c r="O5" s="43">
        <f t="shared" si="0"/>
        <v>4386025</v>
      </c>
      <c r="P5" s="43">
        <f t="shared" si="0"/>
        <v>3954208</v>
      </c>
      <c r="Q5" s="43">
        <f t="shared" si="0"/>
        <v>10699260</v>
      </c>
      <c r="R5" s="43">
        <f t="shared" si="0"/>
        <v>19039493</v>
      </c>
      <c r="S5" s="43">
        <f t="shared" si="0"/>
        <v>10699260</v>
      </c>
      <c r="T5" s="43">
        <f t="shared" si="0"/>
        <v>13605000</v>
      </c>
      <c r="U5" s="43">
        <f t="shared" si="0"/>
        <v>23416520</v>
      </c>
      <c r="V5" s="43">
        <f t="shared" si="0"/>
        <v>47720780</v>
      </c>
      <c r="W5" s="43">
        <f t="shared" si="0"/>
        <v>181340728</v>
      </c>
      <c r="X5" s="43">
        <f t="shared" si="0"/>
        <v>152547373</v>
      </c>
      <c r="Y5" s="43">
        <f t="shared" si="0"/>
        <v>28793355</v>
      </c>
      <c r="Z5" s="44">
        <f>+IF(X5&lt;&gt;0,+(Y5/X5)*100,0)</f>
        <v>18.87502513727326</v>
      </c>
      <c r="AA5" s="45">
        <f>SUM(AA11:AA18)</f>
        <v>152547373</v>
      </c>
    </row>
    <row r="6" spans="1:27" ht="13.5">
      <c r="A6" s="46" t="s">
        <v>32</v>
      </c>
      <c r="B6" s="47"/>
      <c r="C6" s="9">
        <v>47300811</v>
      </c>
      <c r="D6" s="10"/>
      <c r="E6" s="11">
        <v>60290650</v>
      </c>
      <c r="F6" s="11">
        <v>82374595</v>
      </c>
      <c r="G6" s="11">
        <v>19735000</v>
      </c>
      <c r="H6" s="11">
        <v>2791779</v>
      </c>
      <c r="I6" s="11">
        <v>7746000</v>
      </c>
      <c r="J6" s="11">
        <v>30272779</v>
      </c>
      <c r="K6" s="11">
        <v>6940000</v>
      </c>
      <c r="L6" s="11">
        <v>6959000</v>
      </c>
      <c r="M6" s="11">
        <v>18569160</v>
      </c>
      <c r="N6" s="11">
        <v>32468160</v>
      </c>
      <c r="O6" s="11">
        <v>2415639</v>
      </c>
      <c r="P6" s="11">
        <v>2935466</v>
      </c>
      <c r="Q6" s="11">
        <v>3169559</v>
      </c>
      <c r="R6" s="11">
        <v>8520664</v>
      </c>
      <c r="S6" s="11">
        <v>3169559</v>
      </c>
      <c r="T6" s="11">
        <v>8496000</v>
      </c>
      <c r="U6" s="11">
        <v>10006222</v>
      </c>
      <c r="V6" s="11">
        <v>21671781</v>
      </c>
      <c r="W6" s="11">
        <v>92933384</v>
      </c>
      <c r="X6" s="11">
        <v>82374595</v>
      </c>
      <c r="Y6" s="11">
        <v>10558789</v>
      </c>
      <c r="Z6" s="2">
        <v>12.82</v>
      </c>
      <c r="AA6" s="15">
        <v>82374595</v>
      </c>
    </row>
    <row r="7" spans="1:27" ht="13.5">
      <c r="A7" s="46" t="s">
        <v>33</v>
      </c>
      <c r="B7" s="47"/>
      <c r="C7" s="9"/>
      <c r="D7" s="10"/>
      <c r="E7" s="11">
        <v>800000</v>
      </c>
      <c r="F7" s="11">
        <v>1369572</v>
      </c>
      <c r="G7" s="11"/>
      <c r="H7" s="11"/>
      <c r="I7" s="11"/>
      <c r="J7" s="11"/>
      <c r="K7" s="11"/>
      <c r="L7" s="11"/>
      <c r="M7" s="11">
        <v>919572</v>
      </c>
      <c r="N7" s="11">
        <v>919572</v>
      </c>
      <c r="O7" s="11"/>
      <c r="P7" s="11"/>
      <c r="Q7" s="11"/>
      <c r="R7" s="11"/>
      <c r="S7" s="11"/>
      <c r="T7" s="11"/>
      <c r="U7" s="11"/>
      <c r="V7" s="11"/>
      <c r="W7" s="11">
        <v>919572</v>
      </c>
      <c r="X7" s="11">
        <v>1369572</v>
      </c>
      <c r="Y7" s="11">
        <v>-450000</v>
      </c>
      <c r="Z7" s="2">
        <v>-32.86</v>
      </c>
      <c r="AA7" s="15">
        <v>1369572</v>
      </c>
    </row>
    <row r="8" spans="1:27" ht="13.5">
      <c r="A8" s="46" t="s">
        <v>34</v>
      </c>
      <c r="B8" s="47"/>
      <c r="C8" s="9">
        <v>16061352</v>
      </c>
      <c r="D8" s="10"/>
      <c r="E8" s="11">
        <v>7956950</v>
      </c>
      <c r="F8" s="11">
        <v>46762685</v>
      </c>
      <c r="G8" s="11">
        <v>7636000</v>
      </c>
      <c r="H8" s="11">
        <v>528315</v>
      </c>
      <c r="I8" s="11">
        <v>4808000</v>
      </c>
      <c r="J8" s="11">
        <v>12972315</v>
      </c>
      <c r="K8" s="11">
        <v>4696000</v>
      </c>
      <c r="L8" s="11">
        <v>6177000</v>
      </c>
      <c r="M8" s="11">
        <v>9733699</v>
      </c>
      <c r="N8" s="11">
        <v>20606699</v>
      </c>
      <c r="O8" s="11">
        <v>1970386</v>
      </c>
      <c r="P8" s="11">
        <v>1018742</v>
      </c>
      <c r="Q8" s="11">
        <v>7121784</v>
      </c>
      <c r="R8" s="11">
        <v>10110912</v>
      </c>
      <c r="S8" s="11">
        <v>7121784</v>
      </c>
      <c r="T8" s="11">
        <v>3794000</v>
      </c>
      <c r="U8" s="11">
        <v>5684816</v>
      </c>
      <c r="V8" s="11">
        <v>16600600</v>
      </c>
      <c r="W8" s="11">
        <v>60290526</v>
      </c>
      <c r="X8" s="11">
        <v>46762685</v>
      </c>
      <c r="Y8" s="11">
        <v>13527841</v>
      </c>
      <c r="Z8" s="2">
        <v>28.93</v>
      </c>
      <c r="AA8" s="15">
        <v>46762685</v>
      </c>
    </row>
    <row r="9" spans="1:27" ht="13.5">
      <c r="A9" s="46" t="s">
        <v>35</v>
      </c>
      <c r="B9" s="47"/>
      <c r="C9" s="9">
        <v>48707189</v>
      </c>
      <c r="D9" s="10"/>
      <c r="E9" s="11">
        <v>28062350</v>
      </c>
      <c r="F9" s="11">
        <v>18284521</v>
      </c>
      <c r="G9" s="11">
        <v>7756000</v>
      </c>
      <c r="H9" s="11">
        <v>716319</v>
      </c>
      <c r="I9" s="11">
        <v>3848000</v>
      </c>
      <c r="J9" s="11">
        <v>12320319</v>
      </c>
      <c r="K9" s="11">
        <v>1128359</v>
      </c>
      <c r="L9" s="11">
        <v>1104000</v>
      </c>
      <c r="M9" s="11">
        <v>2741252</v>
      </c>
      <c r="N9" s="11">
        <v>4973611</v>
      </c>
      <c r="O9" s="11"/>
      <c r="P9" s="11"/>
      <c r="Q9" s="11">
        <v>217917</v>
      </c>
      <c r="R9" s="11">
        <v>217917</v>
      </c>
      <c r="S9" s="11">
        <v>217917</v>
      </c>
      <c r="T9" s="11">
        <v>851000</v>
      </c>
      <c r="U9" s="11">
        <v>7725482</v>
      </c>
      <c r="V9" s="11">
        <v>8794399</v>
      </c>
      <c r="W9" s="11">
        <v>26306246</v>
      </c>
      <c r="X9" s="11">
        <v>18284521</v>
      </c>
      <c r="Y9" s="11">
        <v>8021725</v>
      </c>
      <c r="Z9" s="2">
        <v>43.87</v>
      </c>
      <c r="AA9" s="15">
        <v>18284521</v>
      </c>
    </row>
    <row r="10" spans="1:27" ht="13.5">
      <c r="A10" s="46" t="s">
        <v>36</v>
      </c>
      <c r="B10" s="47"/>
      <c r="C10" s="9"/>
      <c r="D10" s="10"/>
      <c r="E10" s="11"/>
      <c r="F10" s="11"/>
      <c r="G10" s="11">
        <v>30000</v>
      </c>
      <c r="H10" s="11"/>
      <c r="I10" s="11"/>
      <c r="J10" s="11">
        <v>30000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30000</v>
      </c>
      <c r="X10" s="11"/>
      <c r="Y10" s="11">
        <v>30000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112069352</v>
      </c>
      <c r="D11" s="50">
        <f t="shared" si="1"/>
        <v>0</v>
      </c>
      <c r="E11" s="51">
        <f t="shared" si="1"/>
        <v>97109950</v>
      </c>
      <c r="F11" s="51">
        <f t="shared" si="1"/>
        <v>148791373</v>
      </c>
      <c r="G11" s="51">
        <f t="shared" si="1"/>
        <v>35157000</v>
      </c>
      <c r="H11" s="51">
        <f t="shared" si="1"/>
        <v>4036413</v>
      </c>
      <c r="I11" s="51">
        <f t="shared" si="1"/>
        <v>16402000</v>
      </c>
      <c r="J11" s="51">
        <f t="shared" si="1"/>
        <v>55595413</v>
      </c>
      <c r="K11" s="51">
        <f t="shared" si="1"/>
        <v>12764359</v>
      </c>
      <c r="L11" s="51">
        <f t="shared" si="1"/>
        <v>14240000</v>
      </c>
      <c r="M11" s="51">
        <f t="shared" si="1"/>
        <v>31963683</v>
      </c>
      <c r="N11" s="51">
        <f t="shared" si="1"/>
        <v>58968042</v>
      </c>
      <c r="O11" s="51">
        <f t="shared" si="1"/>
        <v>4386025</v>
      </c>
      <c r="P11" s="51">
        <f t="shared" si="1"/>
        <v>3954208</v>
      </c>
      <c r="Q11" s="51">
        <f t="shared" si="1"/>
        <v>10509260</v>
      </c>
      <c r="R11" s="51">
        <f t="shared" si="1"/>
        <v>18849493</v>
      </c>
      <c r="S11" s="51">
        <f t="shared" si="1"/>
        <v>10509260</v>
      </c>
      <c r="T11" s="51">
        <f t="shared" si="1"/>
        <v>13141000</v>
      </c>
      <c r="U11" s="51">
        <f t="shared" si="1"/>
        <v>23416520</v>
      </c>
      <c r="V11" s="51">
        <f t="shared" si="1"/>
        <v>47066780</v>
      </c>
      <c r="W11" s="51">
        <f t="shared" si="1"/>
        <v>180479728</v>
      </c>
      <c r="X11" s="51">
        <f t="shared" si="1"/>
        <v>148791373</v>
      </c>
      <c r="Y11" s="51">
        <f t="shared" si="1"/>
        <v>31688355</v>
      </c>
      <c r="Z11" s="52">
        <f>+IF(X11&lt;&gt;0,+(Y11/X11)*100,0)</f>
        <v>21.297172249361527</v>
      </c>
      <c r="AA11" s="53">
        <f>SUM(AA6:AA10)</f>
        <v>148791373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>
        <v>464000</v>
      </c>
      <c r="U12" s="11"/>
      <c r="V12" s="11">
        <v>464000</v>
      </c>
      <c r="W12" s="11">
        <v>464000</v>
      </c>
      <c r="X12" s="11"/>
      <c r="Y12" s="11">
        <v>464000</v>
      </c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936525</v>
      </c>
      <c r="D15" s="10"/>
      <c r="E15" s="11">
        <v>10356000</v>
      </c>
      <c r="F15" s="11">
        <v>3756000</v>
      </c>
      <c r="G15" s="11"/>
      <c r="H15" s="11"/>
      <c r="I15" s="11"/>
      <c r="J15" s="11"/>
      <c r="K15" s="11"/>
      <c r="L15" s="11">
        <v>17000</v>
      </c>
      <c r="M15" s="11"/>
      <c r="N15" s="11">
        <v>17000</v>
      </c>
      <c r="O15" s="11"/>
      <c r="P15" s="11"/>
      <c r="Q15" s="11">
        <v>190000</v>
      </c>
      <c r="R15" s="11">
        <v>190000</v>
      </c>
      <c r="S15" s="11">
        <v>190000</v>
      </c>
      <c r="T15" s="11"/>
      <c r="U15" s="11"/>
      <c r="V15" s="11">
        <v>190000</v>
      </c>
      <c r="W15" s="11">
        <v>397000</v>
      </c>
      <c r="X15" s="11">
        <v>3756000</v>
      </c>
      <c r="Y15" s="11">
        <v>-3359000</v>
      </c>
      <c r="Z15" s="2">
        <v>-89.43</v>
      </c>
      <c r="AA15" s="15">
        <v>3756000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375000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11200000</v>
      </c>
      <c r="F20" s="60">
        <f t="shared" si="2"/>
        <v>11522000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935721</v>
      </c>
      <c r="N20" s="60">
        <f t="shared" si="2"/>
        <v>935721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935721</v>
      </c>
      <c r="X20" s="60">
        <f t="shared" si="2"/>
        <v>11522000</v>
      </c>
      <c r="Y20" s="60">
        <f t="shared" si="2"/>
        <v>-10586279</v>
      </c>
      <c r="Z20" s="61">
        <f>+IF(X20&lt;&gt;0,+(Y20/X20)*100,0)</f>
        <v>-91.87883180003472</v>
      </c>
      <c r="AA20" s="62">
        <f>SUM(AA26:AA33)</f>
        <v>11522000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>
        <v>1200000</v>
      </c>
      <c r="F22" s="11">
        <v>1522000</v>
      </c>
      <c r="G22" s="11"/>
      <c r="H22" s="11"/>
      <c r="I22" s="11"/>
      <c r="J22" s="11"/>
      <c r="K22" s="11"/>
      <c r="L22" s="11"/>
      <c r="M22" s="11">
        <v>935721</v>
      </c>
      <c r="N22" s="11">
        <v>935721</v>
      </c>
      <c r="O22" s="11"/>
      <c r="P22" s="11"/>
      <c r="Q22" s="11"/>
      <c r="R22" s="11"/>
      <c r="S22" s="11"/>
      <c r="T22" s="11"/>
      <c r="U22" s="11"/>
      <c r="V22" s="11"/>
      <c r="W22" s="11">
        <v>935721</v>
      </c>
      <c r="X22" s="11">
        <v>1522000</v>
      </c>
      <c r="Y22" s="11">
        <v>-586279</v>
      </c>
      <c r="Z22" s="2">
        <v>-38.52</v>
      </c>
      <c r="AA22" s="15">
        <v>1522000</v>
      </c>
    </row>
    <row r="23" spans="1:27" ht="13.5">
      <c r="A23" s="46" t="s">
        <v>34</v>
      </c>
      <c r="B23" s="47"/>
      <c r="C23" s="9"/>
      <c r="D23" s="10"/>
      <c r="E23" s="11">
        <v>10000000</v>
      </c>
      <c r="F23" s="11">
        <v>10000000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10000000</v>
      </c>
      <c r="Y23" s="11">
        <v>-10000000</v>
      </c>
      <c r="Z23" s="2">
        <v>-100</v>
      </c>
      <c r="AA23" s="15">
        <v>10000000</v>
      </c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11200000</v>
      </c>
      <c r="F26" s="51">
        <f t="shared" si="3"/>
        <v>11522000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935721</v>
      </c>
      <c r="N26" s="51">
        <f t="shared" si="3"/>
        <v>935721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935721</v>
      </c>
      <c r="X26" s="51">
        <f t="shared" si="3"/>
        <v>11522000</v>
      </c>
      <c r="Y26" s="51">
        <f t="shared" si="3"/>
        <v>-10586279</v>
      </c>
      <c r="Z26" s="52">
        <f>+IF(X26&lt;&gt;0,+(Y26/X26)*100,0)</f>
        <v>-91.87883180003472</v>
      </c>
      <c r="AA26" s="53">
        <f>SUM(AA21:AA25)</f>
        <v>11522000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47300811</v>
      </c>
      <c r="D36" s="10">
        <f t="shared" si="4"/>
        <v>0</v>
      </c>
      <c r="E36" s="11">
        <f t="shared" si="4"/>
        <v>60290650</v>
      </c>
      <c r="F36" s="11">
        <f t="shared" si="4"/>
        <v>82374595</v>
      </c>
      <c r="G36" s="11">
        <f t="shared" si="4"/>
        <v>19735000</v>
      </c>
      <c r="H36" s="11">
        <f t="shared" si="4"/>
        <v>2791779</v>
      </c>
      <c r="I36" s="11">
        <f t="shared" si="4"/>
        <v>7746000</v>
      </c>
      <c r="J36" s="11">
        <f t="shared" si="4"/>
        <v>30272779</v>
      </c>
      <c r="K36" s="11">
        <f t="shared" si="4"/>
        <v>6940000</v>
      </c>
      <c r="L36" s="11">
        <f t="shared" si="4"/>
        <v>6959000</v>
      </c>
      <c r="M36" s="11">
        <f t="shared" si="4"/>
        <v>18569160</v>
      </c>
      <c r="N36" s="11">
        <f t="shared" si="4"/>
        <v>32468160</v>
      </c>
      <c r="O36" s="11">
        <f t="shared" si="4"/>
        <v>2415639</v>
      </c>
      <c r="P36" s="11">
        <f t="shared" si="4"/>
        <v>2935466</v>
      </c>
      <c r="Q36" s="11">
        <f t="shared" si="4"/>
        <v>3169559</v>
      </c>
      <c r="R36" s="11">
        <f t="shared" si="4"/>
        <v>8520664</v>
      </c>
      <c r="S36" s="11">
        <f t="shared" si="4"/>
        <v>3169559</v>
      </c>
      <c r="T36" s="11">
        <f t="shared" si="4"/>
        <v>8496000</v>
      </c>
      <c r="U36" s="11">
        <f t="shared" si="4"/>
        <v>10006222</v>
      </c>
      <c r="V36" s="11">
        <f t="shared" si="4"/>
        <v>21671781</v>
      </c>
      <c r="W36" s="11">
        <f t="shared" si="4"/>
        <v>92933384</v>
      </c>
      <c r="X36" s="11">
        <f t="shared" si="4"/>
        <v>82374595</v>
      </c>
      <c r="Y36" s="11">
        <f t="shared" si="4"/>
        <v>10558789</v>
      </c>
      <c r="Z36" s="2">
        <f aca="true" t="shared" si="5" ref="Z36:Z49">+IF(X36&lt;&gt;0,+(Y36/X36)*100,0)</f>
        <v>12.818016282811467</v>
      </c>
      <c r="AA36" s="15">
        <f>AA6+AA21</f>
        <v>82374595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2000000</v>
      </c>
      <c r="F37" s="11">
        <f t="shared" si="4"/>
        <v>2891572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1855293</v>
      </c>
      <c r="N37" s="11">
        <f t="shared" si="4"/>
        <v>1855293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1855293</v>
      </c>
      <c r="X37" s="11">
        <f t="shared" si="4"/>
        <v>2891572</v>
      </c>
      <c r="Y37" s="11">
        <f t="shared" si="4"/>
        <v>-1036279</v>
      </c>
      <c r="Z37" s="2">
        <f t="shared" si="5"/>
        <v>-35.83791100480984</v>
      </c>
      <c r="AA37" s="15">
        <f>AA7+AA22</f>
        <v>2891572</v>
      </c>
    </row>
    <row r="38" spans="1:27" ht="13.5">
      <c r="A38" s="46" t="s">
        <v>34</v>
      </c>
      <c r="B38" s="47"/>
      <c r="C38" s="9">
        <f t="shared" si="4"/>
        <v>16061352</v>
      </c>
      <c r="D38" s="10">
        <f t="shared" si="4"/>
        <v>0</v>
      </c>
      <c r="E38" s="11">
        <f t="shared" si="4"/>
        <v>17956950</v>
      </c>
      <c r="F38" s="11">
        <f t="shared" si="4"/>
        <v>56762685</v>
      </c>
      <c r="G38" s="11">
        <f t="shared" si="4"/>
        <v>7636000</v>
      </c>
      <c r="H38" s="11">
        <f t="shared" si="4"/>
        <v>528315</v>
      </c>
      <c r="I38" s="11">
        <f t="shared" si="4"/>
        <v>4808000</v>
      </c>
      <c r="J38" s="11">
        <f t="shared" si="4"/>
        <v>12972315</v>
      </c>
      <c r="K38" s="11">
        <f t="shared" si="4"/>
        <v>4696000</v>
      </c>
      <c r="L38" s="11">
        <f t="shared" si="4"/>
        <v>6177000</v>
      </c>
      <c r="M38" s="11">
        <f t="shared" si="4"/>
        <v>9733699</v>
      </c>
      <c r="N38" s="11">
        <f t="shared" si="4"/>
        <v>20606699</v>
      </c>
      <c r="O38" s="11">
        <f t="shared" si="4"/>
        <v>1970386</v>
      </c>
      <c r="P38" s="11">
        <f t="shared" si="4"/>
        <v>1018742</v>
      </c>
      <c r="Q38" s="11">
        <f t="shared" si="4"/>
        <v>7121784</v>
      </c>
      <c r="R38" s="11">
        <f t="shared" si="4"/>
        <v>10110912</v>
      </c>
      <c r="S38" s="11">
        <f t="shared" si="4"/>
        <v>7121784</v>
      </c>
      <c r="T38" s="11">
        <f t="shared" si="4"/>
        <v>3794000</v>
      </c>
      <c r="U38" s="11">
        <f t="shared" si="4"/>
        <v>5684816</v>
      </c>
      <c r="V38" s="11">
        <f t="shared" si="4"/>
        <v>16600600</v>
      </c>
      <c r="W38" s="11">
        <f t="shared" si="4"/>
        <v>60290526</v>
      </c>
      <c r="X38" s="11">
        <f t="shared" si="4"/>
        <v>56762685</v>
      </c>
      <c r="Y38" s="11">
        <f t="shared" si="4"/>
        <v>3527841</v>
      </c>
      <c r="Z38" s="2">
        <f t="shared" si="5"/>
        <v>6.215070693008972</v>
      </c>
      <c r="AA38" s="15">
        <f>AA8+AA23</f>
        <v>56762685</v>
      </c>
    </row>
    <row r="39" spans="1:27" ht="13.5">
      <c r="A39" s="46" t="s">
        <v>35</v>
      </c>
      <c r="B39" s="47"/>
      <c r="C39" s="9">
        <f t="shared" si="4"/>
        <v>48707189</v>
      </c>
      <c r="D39" s="10">
        <f t="shared" si="4"/>
        <v>0</v>
      </c>
      <c r="E39" s="11">
        <f t="shared" si="4"/>
        <v>28062350</v>
      </c>
      <c r="F39" s="11">
        <f t="shared" si="4"/>
        <v>18284521</v>
      </c>
      <c r="G39" s="11">
        <f t="shared" si="4"/>
        <v>7756000</v>
      </c>
      <c r="H39" s="11">
        <f t="shared" si="4"/>
        <v>716319</v>
      </c>
      <c r="I39" s="11">
        <f t="shared" si="4"/>
        <v>3848000</v>
      </c>
      <c r="J39" s="11">
        <f t="shared" si="4"/>
        <v>12320319</v>
      </c>
      <c r="K39" s="11">
        <f t="shared" si="4"/>
        <v>1128359</v>
      </c>
      <c r="L39" s="11">
        <f t="shared" si="4"/>
        <v>1104000</v>
      </c>
      <c r="M39" s="11">
        <f t="shared" si="4"/>
        <v>2741252</v>
      </c>
      <c r="N39" s="11">
        <f t="shared" si="4"/>
        <v>4973611</v>
      </c>
      <c r="O39" s="11">
        <f t="shared" si="4"/>
        <v>0</v>
      </c>
      <c r="P39" s="11">
        <f t="shared" si="4"/>
        <v>0</v>
      </c>
      <c r="Q39" s="11">
        <f t="shared" si="4"/>
        <v>217917</v>
      </c>
      <c r="R39" s="11">
        <f t="shared" si="4"/>
        <v>217917</v>
      </c>
      <c r="S39" s="11">
        <f t="shared" si="4"/>
        <v>217917</v>
      </c>
      <c r="T39" s="11">
        <f t="shared" si="4"/>
        <v>851000</v>
      </c>
      <c r="U39" s="11">
        <f t="shared" si="4"/>
        <v>7725482</v>
      </c>
      <c r="V39" s="11">
        <f t="shared" si="4"/>
        <v>8794399</v>
      </c>
      <c r="W39" s="11">
        <f t="shared" si="4"/>
        <v>26306246</v>
      </c>
      <c r="X39" s="11">
        <f t="shared" si="4"/>
        <v>18284521</v>
      </c>
      <c r="Y39" s="11">
        <f t="shared" si="4"/>
        <v>8021725</v>
      </c>
      <c r="Z39" s="2">
        <f t="shared" si="5"/>
        <v>43.87167156306692</v>
      </c>
      <c r="AA39" s="15">
        <f>AA9+AA24</f>
        <v>18284521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30000</v>
      </c>
      <c r="H40" s="11">
        <f t="shared" si="4"/>
        <v>0</v>
      </c>
      <c r="I40" s="11">
        <f t="shared" si="4"/>
        <v>0</v>
      </c>
      <c r="J40" s="11">
        <f t="shared" si="4"/>
        <v>30000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30000</v>
      </c>
      <c r="X40" s="11">
        <f t="shared" si="4"/>
        <v>0</v>
      </c>
      <c r="Y40" s="11">
        <f t="shared" si="4"/>
        <v>30000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112069352</v>
      </c>
      <c r="D41" s="50">
        <f t="shared" si="6"/>
        <v>0</v>
      </c>
      <c r="E41" s="51">
        <f t="shared" si="6"/>
        <v>108309950</v>
      </c>
      <c r="F41" s="51">
        <f t="shared" si="6"/>
        <v>160313373</v>
      </c>
      <c r="G41" s="51">
        <f t="shared" si="6"/>
        <v>35157000</v>
      </c>
      <c r="H41" s="51">
        <f t="shared" si="6"/>
        <v>4036413</v>
      </c>
      <c r="I41" s="51">
        <f t="shared" si="6"/>
        <v>16402000</v>
      </c>
      <c r="J41" s="51">
        <f t="shared" si="6"/>
        <v>55595413</v>
      </c>
      <c r="K41" s="51">
        <f t="shared" si="6"/>
        <v>12764359</v>
      </c>
      <c r="L41" s="51">
        <f t="shared" si="6"/>
        <v>14240000</v>
      </c>
      <c r="M41" s="51">
        <f t="shared" si="6"/>
        <v>32899404</v>
      </c>
      <c r="N41" s="51">
        <f t="shared" si="6"/>
        <v>59903763</v>
      </c>
      <c r="O41" s="51">
        <f t="shared" si="6"/>
        <v>4386025</v>
      </c>
      <c r="P41" s="51">
        <f t="shared" si="6"/>
        <v>3954208</v>
      </c>
      <c r="Q41" s="51">
        <f t="shared" si="6"/>
        <v>10509260</v>
      </c>
      <c r="R41" s="51">
        <f t="shared" si="6"/>
        <v>18849493</v>
      </c>
      <c r="S41" s="51">
        <f t="shared" si="6"/>
        <v>10509260</v>
      </c>
      <c r="T41" s="51">
        <f t="shared" si="6"/>
        <v>13141000</v>
      </c>
      <c r="U41" s="51">
        <f t="shared" si="6"/>
        <v>23416520</v>
      </c>
      <c r="V41" s="51">
        <f t="shared" si="6"/>
        <v>47066780</v>
      </c>
      <c r="W41" s="51">
        <f t="shared" si="6"/>
        <v>181415449</v>
      </c>
      <c r="X41" s="51">
        <f t="shared" si="6"/>
        <v>160313373</v>
      </c>
      <c r="Y41" s="51">
        <f t="shared" si="6"/>
        <v>21102076</v>
      </c>
      <c r="Z41" s="52">
        <f t="shared" si="5"/>
        <v>13.163016662371641</v>
      </c>
      <c r="AA41" s="53">
        <f>SUM(AA36:AA40)</f>
        <v>160313373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464000</v>
      </c>
      <c r="U42" s="67">
        <f t="shared" si="7"/>
        <v>0</v>
      </c>
      <c r="V42" s="67">
        <f t="shared" si="7"/>
        <v>464000</v>
      </c>
      <c r="W42" s="67">
        <f t="shared" si="7"/>
        <v>464000</v>
      </c>
      <c r="X42" s="67">
        <f t="shared" si="7"/>
        <v>0</v>
      </c>
      <c r="Y42" s="67">
        <f t="shared" si="7"/>
        <v>464000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936525</v>
      </c>
      <c r="D45" s="66">
        <f t="shared" si="7"/>
        <v>0</v>
      </c>
      <c r="E45" s="67">
        <f t="shared" si="7"/>
        <v>10356000</v>
      </c>
      <c r="F45" s="67">
        <f t="shared" si="7"/>
        <v>3756000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17000</v>
      </c>
      <c r="M45" s="67">
        <f t="shared" si="7"/>
        <v>0</v>
      </c>
      <c r="N45" s="67">
        <f t="shared" si="7"/>
        <v>17000</v>
      </c>
      <c r="O45" s="67">
        <f t="shared" si="7"/>
        <v>0</v>
      </c>
      <c r="P45" s="67">
        <f t="shared" si="7"/>
        <v>0</v>
      </c>
      <c r="Q45" s="67">
        <f t="shared" si="7"/>
        <v>190000</v>
      </c>
      <c r="R45" s="67">
        <f t="shared" si="7"/>
        <v>190000</v>
      </c>
      <c r="S45" s="67">
        <f t="shared" si="7"/>
        <v>190000</v>
      </c>
      <c r="T45" s="67">
        <f t="shared" si="7"/>
        <v>0</v>
      </c>
      <c r="U45" s="67">
        <f t="shared" si="7"/>
        <v>0</v>
      </c>
      <c r="V45" s="67">
        <f t="shared" si="7"/>
        <v>190000</v>
      </c>
      <c r="W45" s="67">
        <f t="shared" si="7"/>
        <v>397000</v>
      </c>
      <c r="X45" s="67">
        <f t="shared" si="7"/>
        <v>3756000</v>
      </c>
      <c r="Y45" s="67">
        <f t="shared" si="7"/>
        <v>-3359000</v>
      </c>
      <c r="Z45" s="69">
        <f t="shared" si="5"/>
        <v>-89.43024494142705</v>
      </c>
      <c r="AA45" s="68">
        <f t="shared" si="8"/>
        <v>3756000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375000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113380877</v>
      </c>
      <c r="D49" s="78">
        <f t="shared" si="9"/>
        <v>0</v>
      </c>
      <c r="E49" s="79">
        <f t="shared" si="9"/>
        <v>118665950</v>
      </c>
      <c r="F49" s="79">
        <f t="shared" si="9"/>
        <v>164069373</v>
      </c>
      <c r="G49" s="79">
        <f t="shared" si="9"/>
        <v>35157000</v>
      </c>
      <c r="H49" s="79">
        <f t="shared" si="9"/>
        <v>4036413</v>
      </c>
      <c r="I49" s="79">
        <f t="shared" si="9"/>
        <v>16402000</v>
      </c>
      <c r="J49" s="79">
        <f t="shared" si="9"/>
        <v>55595413</v>
      </c>
      <c r="K49" s="79">
        <f t="shared" si="9"/>
        <v>12764359</v>
      </c>
      <c r="L49" s="79">
        <f t="shared" si="9"/>
        <v>14257000</v>
      </c>
      <c r="M49" s="79">
        <f t="shared" si="9"/>
        <v>32899404</v>
      </c>
      <c r="N49" s="79">
        <f t="shared" si="9"/>
        <v>59920763</v>
      </c>
      <c r="O49" s="79">
        <f t="shared" si="9"/>
        <v>4386025</v>
      </c>
      <c r="P49" s="79">
        <f t="shared" si="9"/>
        <v>3954208</v>
      </c>
      <c r="Q49" s="79">
        <f t="shared" si="9"/>
        <v>10699260</v>
      </c>
      <c r="R49" s="79">
        <f t="shared" si="9"/>
        <v>19039493</v>
      </c>
      <c r="S49" s="79">
        <f t="shared" si="9"/>
        <v>10699260</v>
      </c>
      <c r="T49" s="79">
        <f t="shared" si="9"/>
        <v>13605000</v>
      </c>
      <c r="U49" s="79">
        <f t="shared" si="9"/>
        <v>23416520</v>
      </c>
      <c r="V49" s="79">
        <f t="shared" si="9"/>
        <v>47720780</v>
      </c>
      <c r="W49" s="79">
        <f t="shared" si="9"/>
        <v>182276449</v>
      </c>
      <c r="X49" s="79">
        <f t="shared" si="9"/>
        <v>164069373</v>
      </c>
      <c r="Y49" s="79">
        <f t="shared" si="9"/>
        <v>18207076</v>
      </c>
      <c r="Z49" s="80">
        <f t="shared" si="5"/>
        <v>11.09718143434363</v>
      </c>
      <c r="AA49" s="81">
        <f>SUM(AA41:AA48)</f>
        <v>164069373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17904470</v>
      </c>
      <c r="F51" s="67">
        <f t="shared" si="10"/>
        <v>18856245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412184</v>
      </c>
      <c r="N51" s="67">
        <f t="shared" si="10"/>
        <v>412184</v>
      </c>
      <c r="O51" s="67">
        <f t="shared" si="10"/>
        <v>358864</v>
      </c>
      <c r="P51" s="67">
        <f t="shared" si="10"/>
        <v>6174</v>
      </c>
      <c r="Q51" s="67">
        <f t="shared" si="10"/>
        <v>12921</v>
      </c>
      <c r="R51" s="67">
        <f t="shared" si="10"/>
        <v>377959</v>
      </c>
      <c r="S51" s="67">
        <f t="shared" si="10"/>
        <v>12921</v>
      </c>
      <c r="T51" s="67">
        <f t="shared" si="10"/>
        <v>0</v>
      </c>
      <c r="U51" s="67">
        <f t="shared" si="10"/>
        <v>0</v>
      </c>
      <c r="V51" s="67">
        <f t="shared" si="10"/>
        <v>12921</v>
      </c>
      <c r="W51" s="67">
        <f t="shared" si="10"/>
        <v>803064</v>
      </c>
      <c r="X51" s="67">
        <f t="shared" si="10"/>
        <v>18856245</v>
      </c>
      <c r="Y51" s="67">
        <f t="shared" si="10"/>
        <v>-18053181</v>
      </c>
      <c r="Z51" s="69">
        <f>+IF(X51&lt;&gt;0,+(Y51/X51)*100,0)</f>
        <v>-95.74112449217752</v>
      </c>
      <c r="AA51" s="68">
        <f>SUM(AA57:AA61)</f>
        <v>18856245</v>
      </c>
    </row>
    <row r="52" spans="1:27" ht="13.5">
      <c r="A52" s="84" t="s">
        <v>32</v>
      </c>
      <c r="B52" s="47"/>
      <c r="C52" s="9"/>
      <c r="D52" s="10"/>
      <c r="E52" s="11">
        <v>200000</v>
      </c>
      <c r="F52" s="11">
        <v>200000</v>
      </c>
      <c r="G52" s="11"/>
      <c r="H52" s="11"/>
      <c r="I52" s="11"/>
      <c r="J52" s="11"/>
      <c r="K52" s="11"/>
      <c r="L52" s="11"/>
      <c r="M52" s="11">
        <v>27319</v>
      </c>
      <c r="N52" s="11">
        <v>27319</v>
      </c>
      <c r="O52" s="11"/>
      <c r="P52" s="11"/>
      <c r="Q52" s="11"/>
      <c r="R52" s="11"/>
      <c r="S52" s="11"/>
      <c r="T52" s="11"/>
      <c r="U52" s="11"/>
      <c r="V52" s="11"/>
      <c r="W52" s="11">
        <v>27319</v>
      </c>
      <c r="X52" s="11">
        <v>200000</v>
      </c>
      <c r="Y52" s="11">
        <v>-172681</v>
      </c>
      <c r="Z52" s="2">
        <v>-86.34</v>
      </c>
      <c r="AA52" s="15">
        <v>200000</v>
      </c>
    </row>
    <row r="53" spans="1:27" ht="13.5">
      <c r="A53" s="84" t="s">
        <v>33</v>
      </c>
      <c r="B53" s="47"/>
      <c r="C53" s="9"/>
      <c r="D53" s="10"/>
      <c r="E53" s="11">
        <v>1681500</v>
      </c>
      <c r="F53" s="11">
        <v>4181500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4181500</v>
      </c>
      <c r="Y53" s="11">
        <v>-4181500</v>
      </c>
      <c r="Z53" s="2">
        <v>-100</v>
      </c>
      <c r="AA53" s="15">
        <v>4181500</v>
      </c>
    </row>
    <row r="54" spans="1:27" ht="13.5">
      <c r="A54" s="84" t="s">
        <v>34</v>
      </c>
      <c r="B54" s="47"/>
      <c r="C54" s="9"/>
      <c r="D54" s="10"/>
      <c r="E54" s="11">
        <v>9739988</v>
      </c>
      <c r="F54" s="11">
        <v>7635285</v>
      </c>
      <c r="G54" s="11"/>
      <c r="H54" s="11"/>
      <c r="I54" s="11"/>
      <c r="J54" s="11"/>
      <c r="K54" s="11"/>
      <c r="L54" s="11"/>
      <c r="M54" s="11"/>
      <c r="N54" s="11"/>
      <c r="O54" s="11">
        <v>341364</v>
      </c>
      <c r="P54" s="11"/>
      <c r="Q54" s="11"/>
      <c r="R54" s="11">
        <v>341364</v>
      </c>
      <c r="S54" s="11"/>
      <c r="T54" s="11"/>
      <c r="U54" s="11"/>
      <c r="V54" s="11"/>
      <c r="W54" s="11">
        <v>341364</v>
      </c>
      <c r="X54" s="11">
        <v>7635285</v>
      </c>
      <c r="Y54" s="11">
        <v>-7293921</v>
      </c>
      <c r="Z54" s="2">
        <v>-95.53</v>
      </c>
      <c r="AA54" s="15">
        <v>7635285</v>
      </c>
    </row>
    <row r="55" spans="1:27" ht="13.5">
      <c r="A55" s="84" t="s">
        <v>35</v>
      </c>
      <c r="B55" s="47"/>
      <c r="C55" s="9"/>
      <c r="D55" s="10"/>
      <c r="E55" s="11">
        <v>2114060</v>
      </c>
      <c r="F55" s="11">
        <v>2114060</v>
      </c>
      <c r="G55" s="11"/>
      <c r="H55" s="11"/>
      <c r="I55" s="11"/>
      <c r="J55" s="11"/>
      <c r="K55" s="11"/>
      <c r="L55" s="11"/>
      <c r="M55" s="11">
        <v>262773</v>
      </c>
      <c r="N55" s="11">
        <v>262773</v>
      </c>
      <c r="O55" s="11"/>
      <c r="P55" s="11"/>
      <c r="Q55" s="11"/>
      <c r="R55" s="11"/>
      <c r="S55" s="11"/>
      <c r="T55" s="11"/>
      <c r="U55" s="11"/>
      <c r="V55" s="11"/>
      <c r="W55" s="11">
        <v>262773</v>
      </c>
      <c r="X55" s="11">
        <v>2114060</v>
      </c>
      <c r="Y55" s="11">
        <v>-1851287</v>
      </c>
      <c r="Z55" s="2">
        <v>-87.57</v>
      </c>
      <c r="AA55" s="15">
        <v>2114060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13735548</v>
      </c>
      <c r="F57" s="51">
        <f t="shared" si="11"/>
        <v>14130845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290092</v>
      </c>
      <c r="N57" s="51">
        <f t="shared" si="11"/>
        <v>290092</v>
      </c>
      <c r="O57" s="51">
        <f t="shared" si="11"/>
        <v>341364</v>
      </c>
      <c r="P57" s="51">
        <f t="shared" si="11"/>
        <v>0</v>
      </c>
      <c r="Q57" s="51">
        <f t="shared" si="11"/>
        <v>0</v>
      </c>
      <c r="R57" s="51">
        <f t="shared" si="11"/>
        <v>341364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631456</v>
      </c>
      <c r="X57" s="51">
        <f t="shared" si="11"/>
        <v>14130845</v>
      </c>
      <c r="Y57" s="51">
        <f t="shared" si="11"/>
        <v>-13499389</v>
      </c>
      <c r="Z57" s="52">
        <f>+IF(X57&lt;&gt;0,+(Y57/X57)*100,0)</f>
        <v>-95.53136418947345</v>
      </c>
      <c r="AA57" s="53">
        <f>SUM(AA52:AA56)</f>
        <v>14130845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4168922</v>
      </c>
      <c r="F61" s="11">
        <v>4725400</v>
      </c>
      <c r="G61" s="11"/>
      <c r="H61" s="11"/>
      <c r="I61" s="11"/>
      <c r="J61" s="11"/>
      <c r="K61" s="11"/>
      <c r="L61" s="11"/>
      <c r="M61" s="11">
        <v>122092</v>
      </c>
      <c r="N61" s="11">
        <v>122092</v>
      </c>
      <c r="O61" s="11">
        <v>17500</v>
      </c>
      <c r="P61" s="11">
        <v>6174</v>
      </c>
      <c r="Q61" s="11">
        <v>12921</v>
      </c>
      <c r="R61" s="11">
        <v>36595</v>
      </c>
      <c r="S61" s="11">
        <v>12921</v>
      </c>
      <c r="T61" s="11"/>
      <c r="U61" s="11"/>
      <c r="V61" s="11">
        <v>12921</v>
      </c>
      <c r="W61" s="11">
        <v>171608</v>
      </c>
      <c r="X61" s="11">
        <v>4725400</v>
      </c>
      <c r="Y61" s="11">
        <v>-4553792</v>
      </c>
      <c r="Z61" s="2">
        <v>-96.37</v>
      </c>
      <c r="AA61" s="15">
        <v>4725400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>
        <v>8169386</v>
      </c>
      <c r="D68" s="10"/>
      <c r="E68" s="11">
        <v>17904570</v>
      </c>
      <c r="F68" s="11">
        <v>18856345</v>
      </c>
      <c r="G68" s="11">
        <v>318711</v>
      </c>
      <c r="H68" s="11">
        <v>1665878</v>
      </c>
      <c r="I68" s="11">
        <v>1458464</v>
      </c>
      <c r="J68" s="11">
        <v>3443053</v>
      </c>
      <c r="K68" s="11">
        <v>5934772</v>
      </c>
      <c r="L68" s="11">
        <v>-3371294</v>
      </c>
      <c r="M68" s="11">
        <v>412184</v>
      </c>
      <c r="N68" s="11">
        <v>2975662</v>
      </c>
      <c r="O68" s="11">
        <v>362616</v>
      </c>
      <c r="P68" s="11">
        <v>21185</v>
      </c>
      <c r="Q68" s="11">
        <v>906370</v>
      </c>
      <c r="R68" s="11">
        <v>1290171</v>
      </c>
      <c r="S68" s="11">
        <v>3231305</v>
      </c>
      <c r="T68" s="11">
        <v>407460</v>
      </c>
      <c r="U68" s="11">
        <v>949457</v>
      </c>
      <c r="V68" s="11">
        <v>4588222</v>
      </c>
      <c r="W68" s="11">
        <v>12297108</v>
      </c>
      <c r="X68" s="11">
        <v>18856345</v>
      </c>
      <c r="Y68" s="11">
        <v>-6559237</v>
      </c>
      <c r="Z68" s="2">
        <v>-34.79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8169386</v>
      </c>
      <c r="D69" s="78">
        <f t="shared" si="12"/>
        <v>0</v>
      </c>
      <c r="E69" s="79">
        <f t="shared" si="12"/>
        <v>17904570</v>
      </c>
      <c r="F69" s="79">
        <f t="shared" si="12"/>
        <v>18856345</v>
      </c>
      <c r="G69" s="79">
        <f t="shared" si="12"/>
        <v>318711</v>
      </c>
      <c r="H69" s="79">
        <f t="shared" si="12"/>
        <v>1665878</v>
      </c>
      <c r="I69" s="79">
        <f t="shared" si="12"/>
        <v>1458464</v>
      </c>
      <c r="J69" s="79">
        <f t="shared" si="12"/>
        <v>3443053</v>
      </c>
      <c r="K69" s="79">
        <f t="shared" si="12"/>
        <v>5934772</v>
      </c>
      <c r="L69" s="79">
        <f t="shared" si="12"/>
        <v>-3371294</v>
      </c>
      <c r="M69" s="79">
        <f t="shared" si="12"/>
        <v>412184</v>
      </c>
      <c r="N69" s="79">
        <f t="shared" si="12"/>
        <v>2975662</v>
      </c>
      <c r="O69" s="79">
        <f t="shared" si="12"/>
        <v>362616</v>
      </c>
      <c r="P69" s="79">
        <f t="shared" si="12"/>
        <v>21185</v>
      </c>
      <c r="Q69" s="79">
        <f t="shared" si="12"/>
        <v>906370</v>
      </c>
      <c r="R69" s="79">
        <f t="shared" si="12"/>
        <v>1290171</v>
      </c>
      <c r="S69" s="79">
        <f t="shared" si="12"/>
        <v>3231305</v>
      </c>
      <c r="T69" s="79">
        <f t="shared" si="12"/>
        <v>407460</v>
      </c>
      <c r="U69" s="79">
        <f t="shared" si="12"/>
        <v>949457</v>
      </c>
      <c r="V69" s="79">
        <f t="shared" si="12"/>
        <v>4588222</v>
      </c>
      <c r="W69" s="79">
        <f t="shared" si="12"/>
        <v>12297108</v>
      </c>
      <c r="X69" s="79">
        <f t="shared" si="12"/>
        <v>18856345</v>
      </c>
      <c r="Y69" s="79">
        <f t="shared" si="12"/>
        <v>-6559237</v>
      </c>
      <c r="Z69" s="80">
        <f>+IF(X69&lt;&gt;0,+(Y69/X69)*100,0)</f>
        <v>-34.78530436306718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40568757</v>
      </c>
      <c r="D5" s="42">
        <f t="shared" si="0"/>
        <v>0</v>
      </c>
      <c r="E5" s="43">
        <f t="shared" si="0"/>
        <v>28809000</v>
      </c>
      <c r="F5" s="43">
        <f t="shared" si="0"/>
        <v>28809000</v>
      </c>
      <c r="G5" s="43">
        <f t="shared" si="0"/>
        <v>0</v>
      </c>
      <c r="H5" s="43">
        <f t="shared" si="0"/>
        <v>1819015</v>
      </c>
      <c r="I5" s="43">
        <f t="shared" si="0"/>
        <v>1615048</v>
      </c>
      <c r="J5" s="43">
        <f t="shared" si="0"/>
        <v>3434063</v>
      </c>
      <c r="K5" s="43">
        <f t="shared" si="0"/>
        <v>4836861</v>
      </c>
      <c r="L5" s="43">
        <f t="shared" si="0"/>
        <v>3120811</v>
      </c>
      <c r="M5" s="43">
        <f t="shared" si="0"/>
        <v>1298064</v>
      </c>
      <c r="N5" s="43">
        <f t="shared" si="0"/>
        <v>9255736</v>
      </c>
      <c r="O5" s="43">
        <f t="shared" si="0"/>
        <v>0</v>
      </c>
      <c r="P5" s="43">
        <f t="shared" si="0"/>
        <v>1244802</v>
      </c>
      <c r="Q5" s="43">
        <f t="shared" si="0"/>
        <v>2187300</v>
      </c>
      <c r="R5" s="43">
        <f t="shared" si="0"/>
        <v>3432102</v>
      </c>
      <c r="S5" s="43">
        <f t="shared" si="0"/>
        <v>2483982</v>
      </c>
      <c r="T5" s="43">
        <f t="shared" si="0"/>
        <v>3200</v>
      </c>
      <c r="U5" s="43">
        <f t="shared" si="0"/>
        <v>3649593</v>
      </c>
      <c r="V5" s="43">
        <f t="shared" si="0"/>
        <v>6136775</v>
      </c>
      <c r="W5" s="43">
        <f t="shared" si="0"/>
        <v>22258676</v>
      </c>
      <c r="X5" s="43">
        <f t="shared" si="0"/>
        <v>28809000</v>
      </c>
      <c r="Y5" s="43">
        <f t="shared" si="0"/>
        <v>-6550324</v>
      </c>
      <c r="Z5" s="44">
        <f>+IF(X5&lt;&gt;0,+(Y5/X5)*100,0)</f>
        <v>-22.737075219549446</v>
      </c>
      <c r="AA5" s="45">
        <f>SUM(AA11:AA18)</f>
        <v>28809000</v>
      </c>
    </row>
    <row r="6" spans="1:27" ht="13.5">
      <c r="A6" s="46" t="s">
        <v>32</v>
      </c>
      <c r="B6" s="47"/>
      <c r="C6" s="9">
        <v>15865928</v>
      </c>
      <c r="D6" s="10"/>
      <c r="E6" s="11">
        <v>7500000</v>
      </c>
      <c r="F6" s="11">
        <v>7500000</v>
      </c>
      <c r="G6" s="11"/>
      <c r="H6" s="11"/>
      <c r="I6" s="11">
        <v>443085</v>
      </c>
      <c r="J6" s="11">
        <v>443085</v>
      </c>
      <c r="K6" s="11">
        <v>450743</v>
      </c>
      <c r="L6" s="11"/>
      <c r="M6" s="11"/>
      <c r="N6" s="11">
        <v>450743</v>
      </c>
      <c r="O6" s="11"/>
      <c r="P6" s="11"/>
      <c r="Q6" s="11">
        <v>647507</v>
      </c>
      <c r="R6" s="11">
        <v>647507</v>
      </c>
      <c r="S6" s="11">
        <v>2426333</v>
      </c>
      <c r="T6" s="11"/>
      <c r="U6" s="11">
        <v>1568408</v>
      </c>
      <c r="V6" s="11">
        <v>3994741</v>
      </c>
      <c r="W6" s="11">
        <v>5536076</v>
      </c>
      <c r="X6" s="11">
        <v>7500000</v>
      </c>
      <c r="Y6" s="11">
        <v>-1963924</v>
      </c>
      <c r="Z6" s="2">
        <v>-26.19</v>
      </c>
      <c r="AA6" s="15">
        <v>7500000</v>
      </c>
    </row>
    <row r="7" spans="1:27" ht="13.5">
      <c r="A7" s="46" t="s">
        <v>33</v>
      </c>
      <c r="B7" s="47"/>
      <c r="C7" s="9">
        <v>11546790</v>
      </c>
      <c r="D7" s="10"/>
      <c r="E7" s="11">
        <v>8000000</v>
      </c>
      <c r="F7" s="11">
        <v>8000000</v>
      </c>
      <c r="G7" s="11"/>
      <c r="H7" s="11">
        <v>1005180</v>
      </c>
      <c r="I7" s="11">
        <v>94452</v>
      </c>
      <c r="J7" s="11">
        <v>1099632</v>
      </c>
      <c r="K7" s="11"/>
      <c r="L7" s="11">
        <v>2520343</v>
      </c>
      <c r="M7" s="11"/>
      <c r="N7" s="11">
        <v>2520343</v>
      </c>
      <c r="O7" s="11"/>
      <c r="P7" s="11"/>
      <c r="Q7" s="11">
        <v>360383</v>
      </c>
      <c r="R7" s="11">
        <v>360383</v>
      </c>
      <c r="S7" s="11">
        <v>57649</v>
      </c>
      <c r="T7" s="11"/>
      <c r="U7" s="11">
        <v>1194186</v>
      </c>
      <c r="V7" s="11">
        <v>1251835</v>
      </c>
      <c r="W7" s="11">
        <v>5232193</v>
      </c>
      <c r="X7" s="11">
        <v>8000000</v>
      </c>
      <c r="Y7" s="11">
        <v>-2767807</v>
      </c>
      <c r="Z7" s="2">
        <v>-34.6</v>
      </c>
      <c r="AA7" s="15">
        <v>8000000</v>
      </c>
    </row>
    <row r="8" spans="1:27" ht="13.5">
      <c r="A8" s="46" t="s">
        <v>34</v>
      </c>
      <c r="B8" s="47"/>
      <c r="C8" s="9">
        <v>7717118</v>
      </c>
      <c r="D8" s="10"/>
      <c r="E8" s="11"/>
      <c r="F8" s="11"/>
      <c r="G8" s="11"/>
      <c r="H8" s="11">
        <v>813835</v>
      </c>
      <c r="I8" s="11"/>
      <c r="J8" s="11">
        <v>813835</v>
      </c>
      <c r="K8" s="11"/>
      <c r="L8" s="11">
        <v>600468</v>
      </c>
      <c r="M8" s="11"/>
      <c r="N8" s="11">
        <v>600468</v>
      </c>
      <c r="O8" s="11"/>
      <c r="P8" s="11">
        <v>133597</v>
      </c>
      <c r="Q8" s="11"/>
      <c r="R8" s="11">
        <v>133597</v>
      </c>
      <c r="S8" s="11"/>
      <c r="T8" s="11"/>
      <c r="U8" s="11"/>
      <c r="V8" s="11"/>
      <c r="W8" s="11">
        <v>1547900</v>
      </c>
      <c r="X8" s="11"/>
      <c r="Y8" s="11">
        <v>1547900</v>
      </c>
      <c r="Z8" s="2"/>
      <c r="AA8" s="15"/>
    </row>
    <row r="9" spans="1:27" ht="13.5">
      <c r="A9" s="46" t="s">
        <v>35</v>
      </c>
      <c r="B9" s="47"/>
      <c r="C9" s="9">
        <v>560671</v>
      </c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35690507</v>
      </c>
      <c r="D11" s="50">
        <f t="shared" si="1"/>
        <v>0</v>
      </c>
      <c r="E11" s="51">
        <f t="shared" si="1"/>
        <v>15500000</v>
      </c>
      <c r="F11" s="51">
        <f t="shared" si="1"/>
        <v>15500000</v>
      </c>
      <c r="G11" s="51">
        <f t="shared" si="1"/>
        <v>0</v>
      </c>
      <c r="H11" s="51">
        <f t="shared" si="1"/>
        <v>1819015</v>
      </c>
      <c r="I11" s="51">
        <f t="shared" si="1"/>
        <v>537537</v>
      </c>
      <c r="J11" s="51">
        <f t="shared" si="1"/>
        <v>2356552</v>
      </c>
      <c r="K11" s="51">
        <f t="shared" si="1"/>
        <v>450743</v>
      </c>
      <c r="L11" s="51">
        <f t="shared" si="1"/>
        <v>3120811</v>
      </c>
      <c r="M11" s="51">
        <f t="shared" si="1"/>
        <v>0</v>
      </c>
      <c r="N11" s="51">
        <f t="shared" si="1"/>
        <v>3571554</v>
      </c>
      <c r="O11" s="51">
        <f t="shared" si="1"/>
        <v>0</v>
      </c>
      <c r="P11" s="51">
        <f t="shared" si="1"/>
        <v>133597</v>
      </c>
      <c r="Q11" s="51">
        <f t="shared" si="1"/>
        <v>1007890</v>
      </c>
      <c r="R11" s="51">
        <f t="shared" si="1"/>
        <v>1141487</v>
      </c>
      <c r="S11" s="51">
        <f t="shared" si="1"/>
        <v>2483982</v>
      </c>
      <c r="T11" s="51">
        <f t="shared" si="1"/>
        <v>0</v>
      </c>
      <c r="U11" s="51">
        <f t="shared" si="1"/>
        <v>2762594</v>
      </c>
      <c r="V11" s="51">
        <f t="shared" si="1"/>
        <v>5246576</v>
      </c>
      <c r="W11" s="51">
        <f t="shared" si="1"/>
        <v>12316169</v>
      </c>
      <c r="X11" s="51">
        <f t="shared" si="1"/>
        <v>15500000</v>
      </c>
      <c r="Y11" s="51">
        <f t="shared" si="1"/>
        <v>-3183831</v>
      </c>
      <c r="Z11" s="52">
        <f>+IF(X11&lt;&gt;0,+(Y11/X11)*100,0)</f>
        <v>-20.54084516129032</v>
      </c>
      <c r="AA11" s="53">
        <f>SUM(AA6:AA10)</f>
        <v>15500000</v>
      </c>
    </row>
    <row r="12" spans="1:27" ht="13.5">
      <c r="A12" s="54" t="s">
        <v>38</v>
      </c>
      <c r="B12" s="35"/>
      <c r="C12" s="9">
        <v>1567115</v>
      </c>
      <c r="D12" s="10"/>
      <c r="E12" s="11">
        <v>13309000</v>
      </c>
      <c r="F12" s="11">
        <v>13309000</v>
      </c>
      <c r="G12" s="11"/>
      <c r="H12" s="11"/>
      <c r="I12" s="11">
        <v>1077511</v>
      </c>
      <c r="J12" s="11">
        <v>1077511</v>
      </c>
      <c r="K12" s="11">
        <v>4386118</v>
      </c>
      <c r="L12" s="11"/>
      <c r="M12" s="11">
        <v>1298064</v>
      </c>
      <c r="N12" s="11">
        <v>5684182</v>
      </c>
      <c r="O12" s="11"/>
      <c r="P12" s="11">
        <v>1111205</v>
      </c>
      <c r="Q12" s="11">
        <v>1179410</v>
      </c>
      <c r="R12" s="11">
        <v>2290615</v>
      </c>
      <c r="S12" s="11"/>
      <c r="T12" s="11"/>
      <c r="U12" s="11">
        <v>886999</v>
      </c>
      <c r="V12" s="11">
        <v>886999</v>
      </c>
      <c r="W12" s="11">
        <v>9939307</v>
      </c>
      <c r="X12" s="11">
        <v>13309000</v>
      </c>
      <c r="Y12" s="11">
        <v>-3369693</v>
      </c>
      <c r="Z12" s="2">
        <v>-25.32</v>
      </c>
      <c r="AA12" s="15">
        <v>13309000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3211246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>
        <v>3200</v>
      </c>
      <c r="U15" s="11"/>
      <c r="V15" s="11">
        <v>3200</v>
      </c>
      <c r="W15" s="11">
        <v>3200</v>
      </c>
      <c r="X15" s="11"/>
      <c r="Y15" s="11">
        <v>3200</v>
      </c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99889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15865928</v>
      </c>
      <c r="D36" s="10">
        <f t="shared" si="4"/>
        <v>0</v>
      </c>
      <c r="E36" s="11">
        <f t="shared" si="4"/>
        <v>7500000</v>
      </c>
      <c r="F36" s="11">
        <f t="shared" si="4"/>
        <v>7500000</v>
      </c>
      <c r="G36" s="11">
        <f t="shared" si="4"/>
        <v>0</v>
      </c>
      <c r="H36" s="11">
        <f t="shared" si="4"/>
        <v>0</v>
      </c>
      <c r="I36" s="11">
        <f t="shared" si="4"/>
        <v>443085</v>
      </c>
      <c r="J36" s="11">
        <f t="shared" si="4"/>
        <v>443085</v>
      </c>
      <c r="K36" s="11">
        <f t="shared" si="4"/>
        <v>450743</v>
      </c>
      <c r="L36" s="11">
        <f t="shared" si="4"/>
        <v>0</v>
      </c>
      <c r="M36" s="11">
        <f t="shared" si="4"/>
        <v>0</v>
      </c>
      <c r="N36" s="11">
        <f t="shared" si="4"/>
        <v>450743</v>
      </c>
      <c r="O36" s="11">
        <f t="shared" si="4"/>
        <v>0</v>
      </c>
      <c r="P36" s="11">
        <f t="shared" si="4"/>
        <v>0</v>
      </c>
      <c r="Q36" s="11">
        <f t="shared" si="4"/>
        <v>647507</v>
      </c>
      <c r="R36" s="11">
        <f t="shared" si="4"/>
        <v>647507</v>
      </c>
      <c r="S36" s="11">
        <f t="shared" si="4"/>
        <v>2426333</v>
      </c>
      <c r="T36" s="11">
        <f t="shared" si="4"/>
        <v>0</v>
      </c>
      <c r="U36" s="11">
        <f t="shared" si="4"/>
        <v>1568408</v>
      </c>
      <c r="V36" s="11">
        <f t="shared" si="4"/>
        <v>3994741</v>
      </c>
      <c r="W36" s="11">
        <f t="shared" si="4"/>
        <v>5536076</v>
      </c>
      <c r="X36" s="11">
        <f t="shared" si="4"/>
        <v>7500000</v>
      </c>
      <c r="Y36" s="11">
        <f t="shared" si="4"/>
        <v>-1963924</v>
      </c>
      <c r="Z36" s="2">
        <f aca="true" t="shared" si="5" ref="Z36:Z49">+IF(X36&lt;&gt;0,+(Y36/X36)*100,0)</f>
        <v>-26.18565333333333</v>
      </c>
      <c r="AA36" s="15">
        <f>AA6+AA21</f>
        <v>7500000</v>
      </c>
    </row>
    <row r="37" spans="1:27" ht="13.5">
      <c r="A37" s="46" t="s">
        <v>33</v>
      </c>
      <c r="B37" s="47"/>
      <c r="C37" s="9">
        <f t="shared" si="4"/>
        <v>11546790</v>
      </c>
      <c r="D37" s="10">
        <f t="shared" si="4"/>
        <v>0</v>
      </c>
      <c r="E37" s="11">
        <f t="shared" si="4"/>
        <v>8000000</v>
      </c>
      <c r="F37" s="11">
        <f t="shared" si="4"/>
        <v>8000000</v>
      </c>
      <c r="G37" s="11">
        <f t="shared" si="4"/>
        <v>0</v>
      </c>
      <c r="H37" s="11">
        <f t="shared" si="4"/>
        <v>1005180</v>
      </c>
      <c r="I37" s="11">
        <f t="shared" si="4"/>
        <v>94452</v>
      </c>
      <c r="J37" s="11">
        <f t="shared" si="4"/>
        <v>1099632</v>
      </c>
      <c r="K37" s="11">
        <f t="shared" si="4"/>
        <v>0</v>
      </c>
      <c r="L37" s="11">
        <f t="shared" si="4"/>
        <v>2520343</v>
      </c>
      <c r="M37" s="11">
        <f t="shared" si="4"/>
        <v>0</v>
      </c>
      <c r="N37" s="11">
        <f t="shared" si="4"/>
        <v>2520343</v>
      </c>
      <c r="O37" s="11">
        <f t="shared" si="4"/>
        <v>0</v>
      </c>
      <c r="P37" s="11">
        <f t="shared" si="4"/>
        <v>0</v>
      </c>
      <c r="Q37" s="11">
        <f t="shared" si="4"/>
        <v>360383</v>
      </c>
      <c r="R37" s="11">
        <f t="shared" si="4"/>
        <v>360383</v>
      </c>
      <c r="S37" s="11">
        <f t="shared" si="4"/>
        <v>57649</v>
      </c>
      <c r="T37" s="11">
        <f t="shared" si="4"/>
        <v>0</v>
      </c>
      <c r="U37" s="11">
        <f t="shared" si="4"/>
        <v>1194186</v>
      </c>
      <c r="V37" s="11">
        <f t="shared" si="4"/>
        <v>1251835</v>
      </c>
      <c r="W37" s="11">
        <f t="shared" si="4"/>
        <v>5232193</v>
      </c>
      <c r="X37" s="11">
        <f t="shared" si="4"/>
        <v>8000000</v>
      </c>
      <c r="Y37" s="11">
        <f t="shared" si="4"/>
        <v>-2767807</v>
      </c>
      <c r="Z37" s="2">
        <f t="shared" si="5"/>
        <v>-34.597587499999996</v>
      </c>
      <c r="AA37" s="15">
        <f>AA7+AA22</f>
        <v>8000000</v>
      </c>
    </row>
    <row r="38" spans="1:27" ht="13.5">
      <c r="A38" s="46" t="s">
        <v>34</v>
      </c>
      <c r="B38" s="47"/>
      <c r="C38" s="9">
        <f t="shared" si="4"/>
        <v>7717118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813835</v>
      </c>
      <c r="I38" s="11">
        <f t="shared" si="4"/>
        <v>0</v>
      </c>
      <c r="J38" s="11">
        <f t="shared" si="4"/>
        <v>813835</v>
      </c>
      <c r="K38" s="11">
        <f t="shared" si="4"/>
        <v>0</v>
      </c>
      <c r="L38" s="11">
        <f t="shared" si="4"/>
        <v>600468</v>
      </c>
      <c r="M38" s="11">
        <f t="shared" si="4"/>
        <v>0</v>
      </c>
      <c r="N38" s="11">
        <f t="shared" si="4"/>
        <v>600468</v>
      </c>
      <c r="O38" s="11">
        <f t="shared" si="4"/>
        <v>0</v>
      </c>
      <c r="P38" s="11">
        <f t="shared" si="4"/>
        <v>133597</v>
      </c>
      <c r="Q38" s="11">
        <f t="shared" si="4"/>
        <v>0</v>
      </c>
      <c r="R38" s="11">
        <f t="shared" si="4"/>
        <v>133597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1547900</v>
      </c>
      <c r="X38" s="11">
        <f t="shared" si="4"/>
        <v>0</v>
      </c>
      <c r="Y38" s="11">
        <f t="shared" si="4"/>
        <v>1547900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560671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35690507</v>
      </c>
      <c r="D41" s="50">
        <f t="shared" si="6"/>
        <v>0</v>
      </c>
      <c r="E41" s="51">
        <f t="shared" si="6"/>
        <v>15500000</v>
      </c>
      <c r="F41" s="51">
        <f t="shared" si="6"/>
        <v>15500000</v>
      </c>
      <c r="G41" s="51">
        <f t="shared" si="6"/>
        <v>0</v>
      </c>
      <c r="H41" s="51">
        <f t="shared" si="6"/>
        <v>1819015</v>
      </c>
      <c r="I41" s="51">
        <f t="shared" si="6"/>
        <v>537537</v>
      </c>
      <c r="J41" s="51">
        <f t="shared" si="6"/>
        <v>2356552</v>
      </c>
      <c r="K41" s="51">
        <f t="shared" si="6"/>
        <v>450743</v>
      </c>
      <c r="L41" s="51">
        <f t="shared" si="6"/>
        <v>3120811</v>
      </c>
      <c r="M41" s="51">
        <f t="shared" si="6"/>
        <v>0</v>
      </c>
      <c r="N41" s="51">
        <f t="shared" si="6"/>
        <v>3571554</v>
      </c>
      <c r="O41" s="51">
        <f t="shared" si="6"/>
        <v>0</v>
      </c>
      <c r="P41" s="51">
        <f t="shared" si="6"/>
        <v>133597</v>
      </c>
      <c r="Q41" s="51">
        <f t="shared" si="6"/>
        <v>1007890</v>
      </c>
      <c r="R41" s="51">
        <f t="shared" si="6"/>
        <v>1141487</v>
      </c>
      <c r="S41" s="51">
        <f t="shared" si="6"/>
        <v>2483982</v>
      </c>
      <c r="T41" s="51">
        <f t="shared" si="6"/>
        <v>0</v>
      </c>
      <c r="U41" s="51">
        <f t="shared" si="6"/>
        <v>2762594</v>
      </c>
      <c r="V41" s="51">
        <f t="shared" si="6"/>
        <v>5246576</v>
      </c>
      <c r="W41" s="51">
        <f t="shared" si="6"/>
        <v>12316169</v>
      </c>
      <c r="X41" s="51">
        <f t="shared" si="6"/>
        <v>15500000</v>
      </c>
      <c r="Y41" s="51">
        <f t="shared" si="6"/>
        <v>-3183831</v>
      </c>
      <c r="Z41" s="52">
        <f t="shared" si="5"/>
        <v>-20.54084516129032</v>
      </c>
      <c r="AA41" s="53">
        <f>SUM(AA36:AA40)</f>
        <v>15500000</v>
      </c>
    </row>
    <row r="42" spans="1:27" ht="13.5">
      <c r="A42" s="54" t="s">
        <v>38</v>
      </c>
      <c r="B42" s="35"/>
      <c r="C42" s="65">
        <f aca="true" t="shared" si="7" ref="C42:Y48">C12+C27</f>
        <v>1567115</v>
      </c>
      <c r="D42" s="66">
        <f t="shared" si="7"/>
        <v>0</v>
      </c>
      <c r="E42" s="67">
        <f t="shared" si="7"/>
        <v>13309000</v>
      </c>
      <c r="F42" s="67">
        <f t="shared" si="7"/>
        <v>13309000</v>
      </c>
      <c r="G42" s="67">
        <f t="shared" si="7"/>
        <v>0</v>
      </c>
      <c r="H42" s="67">
        <f t="shared" si="7"/>
        <v>0</v>
      </c>
      <c r="I42" s="67">
        <f t="shared" si="7"/>
        <v>1077511</v>
      </c>
      <c r="J42" s="67">
        <f t="shared" si="7"/>
        <v>1077511</v>
      </c>
      <c r="K42" s="67">
        <f t="shared" si="7"/>
        <v>4386118</v>
      </c>
      <c r="L42" s="67">
        <f t="shared" si="7"/>
        <v>0</v>
      </c>
      <c r="M42" s="67">
        <f t="shared" si="7"/>
        <v>1298064</v>
      </c>
      <c r="N42" s="67">
        <f t="shared" si="7"/>
        <v>5684182</v>
      </c>
      <c r="O42" s="67">
        <f t="shared" si="7"/>
        <v>0</v>
      </c>
      <c r="P42" s="67">
        <f t="shared" si="7"/>
        <v>1111205</v>
      </c>
      <c r="Q42" s="67">
        <f t="shared" si="7"/>
        <v>1179410</v>
      </c>
      <c r="R42" s="67">
        <f t="shared" si="7"/>
        <v>2290615</v>
      </c>
      <c r="S42" s="67">
        <f t="shared" si="7"/>
        <v>0</v>
      </c>
      <c r="T42" s="67">
        <f t="shared" si="7"/>
        <v>0</v>
      </c>
      <c r="U42" s="67">
        <f t="shared" si="7"/>
        <v>886999</v>
      </c>
      <c r="V42" s="67">
        <f t="shared" si="7"/>
        <v>886999</v>
      </c>
      <c r="W42" s="67">
        <f t="shared" si="7"/>
        <v>9939307</v>
      </c>
      <c r="X42" s="67">
        <f t="shared" si="7"/>
        <v>13309000</v>
      </c>
      <c r="Y42" s="67">
        <f t="shared" si="7"/>
        <v>-3369693</v>
      </c>
      <c r="Z42" s="69">
        <f t="shared" si="5"/>
        <v>-25.318904500713803</v>
      </c>
      <c r="AA42" s="68">
        <f aca="true" t="shared" si="8" ref="AA42:AA48">AA12+AA27</f>
        <v>13309000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3211246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3200</v>
      </c>
      <c r="U45" s="67">
        <f t="shared" si="7"/>
        <v>0</v>
      </c>
      <c r="V45" s="67">
        <f t="shared" si="7"/>
        <v>3200</v>
      </c>
      <c r="W45" s="67">
        <f t="shared" si="7"/>
        <v>3200</v>
      </c>
      <c r="X45" s="67">
        <f t="shared" si="7"/>
        <v>0</v>
      </c>
      <c r="Y45" s="67">
        <f t="shared" si="7"/>
        <v>3200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99889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40568757</v>
      </c>
      <c r="D49" s="78">
        <f t="shared" si="9"/>
        <v>0</v>
      </c>
      <c r="E49" s="79">
        <f t="shared" si="9"/>
        <v>28809000</v>
      </c>
      <c r="F49" s="79">
        <f t="shared" si="9"/>
        <v>28809000</v>
      </c>
      <c r="G49" s="79">
        <f t="shared" si="9"/>
        <v>0</v>
      </c>
      <c r="H49" s="79">
        <f t="shared" si="9"/>
        <v>1819015</v>
      </c>
      <c r="I49" s="79">
        <f t="shared" si="9"/>
        <v>1615048</v>
      </c>
      <c r="J49" s="79">
        <f t="shared" si="9"/>
        <v>3434063</v>
      </c>
      <c r="K49" s="79">
        <f t="shared" si="9"/>
        <v>4836861</v>
      </c>
      <c r="L49" s="79">
        <f t="shared" si="9"/>
        <v>3120811</v>
      </c>
      <c r="M49" s="79">
        <f t="shared" si="9"/>
        <v>1298064</v>
      </c>
      <c r="N49" s="79">
        <f t="shared" si="9"/>
        <v>9255736</v>
      </c>
      <c r="O49" s="79">
        <f t="shared" si="9"/>
        <v>0</v>
      </c>
      <c r="P49" s="79">
        <f t="shared" si="9"/>
        <v>1244802</v>
      </c>
      <c r="Q49" s="79">
        <f t="shared" si="9"/>
        <v>2187300</v>
      </c>
      <c r="R49" s="79">
        <f t="shared" si="9"/>
        <v>3432102</v>
      </c>
      <c r="S49" s="79">
        <f t="shared" si="9"/>
        <v>2483982</v>
      </c>
      <c r="T49" s="79">
        <f t="shared" si="9"/>
        <v>3200</v>
      </c>
      <c r="U49" s="79">
        <f t="shared" si="9"/>
        <v>3649593</v>
      </c>
      <c r="V49" s="79">
        <f t="shared" si="9"/>
        <v>6136775</v>
      </c>
      <c r="W49" s="79">
        <f t="shared" si="9"/>
        <v>22258676</v>
      </c>
      <c r="X49" s="79">
        <f t="shared" si="9"/>
        <v>28809000</v>
      </c>
      <c r="Y49" s="79">
        <f t="shared" si="9"/>
        <v>-6550324</v>
      </c>
      <c r="Z49" s="80">
        <f t="shared" si="5"/>
        <v>-22.737075219549446</v>
      </c>
      <c r="AA49" s="81">
        <f>SUM(AA41:AA48)</f>
        <v>28809000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7991550</v>
      </c>
      <c r="F66" s="14"/>
      <c r="G66" s="14">
        <v>163378</v>
      </c>
      <c r="H66" s="14"/>
      <c r="I66" s="14">
        <v>243426</v>
      </c>
      <c r="J66" s="14">
        <v>406804</v>
      </c>
      <c r="K66" s="14">
        <v>171018</v>
      </c>
      <c r="L66" s="14">
        <v>526860</v>
      </c>
      <c r="M66" s="14">
        <v>603622</v>
      </c>
      <c r="N66" s="14">
        <v>1301500</v>
      </c>
      <c r="O66" s="14">
        <v>259043</v>
      </c>
      <c r="P66" s="14">
        <v>1024493</v>
      </c>
      <c r="Q66" s="14">
        <v>307836</v>
      </c>
      <c r="R66" s="14">
        <v>1591372</v>
      </c>
      <c r="S66" s="14">
        <v>156827</v>
      </c>
      <c r="T66" s="14">
        <v>363713</v>
      </c>
      <c r="U66" s="14">
        <v>71137</v>
      </c>
      <c r="V66" s="14">
        <v>591677</v>
      </c>
      <c r="W66" s="14">
        <v>3891353</v>
      </c>
      <c r="X66" s="14"/>
      <c r="Y66" s="14">
        <v>3891353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>
        <v>73647</v>
      </c>
      <c r="I67" s="11"/>
      <c r="J67" s="11">
        <v>73647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73647</v>
      </c>
      <c r="X67" s="11"/>
      <c r="Y67" s="11">
        <v>73647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7991550</v>
      </c>
      <c r="F69" s="79">
        <f t="shared" si="12"/>
        <v>0</v>
      </c>
      <c r="G69" s="79">
        <f t="shared" si="12"/>
        <v>163378</v>
      </c>
      <c r="H69" s="79">
        <f t="shared" si="12"/>
        <v>73647</v>
      </c>
      <c r="I69" s="79">
        <f t="shared" si="12"/>
        <v>243426</v>
      </c>
      <c r="J69" s="79">
        <f t="shared" si="12"/>
        <v>480451</v>
      </c>
      <c r="K69" s="79">
        <f t="shared" si="12"/>
        <v>171018</v>
      </c>
      <c r="L69" s="79">
        <f t="shared" si="12"/>
        <v>526860</v>
      </c>
      <c r="M69" s="79">
        <f t="shared" si="12"/>
        <v>603622</v>
      </c>
      <c r="N69" s="79">
        <f t="shared" si="12"/>
        <v>1301500</v>
      </c>
      <c r="O69" s="79">
        <f t="shared" si="12"/>
        <v>259043</v>
      </c>
      <c r="P69" s="79">
        <f t="shared" si="12"/>
        <v>1024493</v>
      </c>
      <c r="Q69" s="79">
        <f t="shared" si="12"/>
        <v>307836</v>
      </c>
      <c r="R69" s="79">
        <f t="shared" si="12"/>
        <v>1591372</v>
      </c>
      <c r="S69" s="79">
        <f t="shared" si="12"/>
        <v>156827</v>
      </c>
      <c r="T69" s="79">
        <f t="shared" si="12"/>
        <v>363713</v>
      </c>
      <c r="U69" s="79">
        <f t="shared" si="12"/>
        <v>71137</v>
      </c>
      <c r="V69" s="79">
        <f t="shared" si="12"/>
        <v>591677</v>
      </c>
      <c r="W69" s="79">
        <f t="shared" si="12"/>
        <v>3965000</v>
      </c>
      <c r="X69" s="79">
        <f t="shared" si="12"/>
        <v>0</v>
      </c>
      <c r="Y69" s="79">
        <f t="shared" si="12"/>
        <v>3965000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139813038</v>
      </c>
      <c r="F5" s="43">
        <f t="shared" si="0"/>
        <v>191806052</v>
      </c>
      <c r="G5" s="43">
        <f t="shared" si="0"/>
        <v>1913363</v>
      </c>
      <c r="H5" s="43">
        <f t="shared" si="0"/>
        <v>3768082</v>
      </c>
      <c r="I5" s="43">
        <f t="shared" si="0"/>
        <v>6629587</v>
      </c>
      <c r="J5" s="43">
        <f t="shared" si="0"/>
        <v>12311032</v>
      </c>
      <c r="K5" s="43">
        <f t="shared" si="0"/>
        <v>9608593</v>
      </c>
      <c r="L5" s="43">
        <f t="shared" si="0"/>
        <v>7189836</v>
      </c>
      <c r="M5" s="43">
        <f t="shared" si="0"/>
        <v>18778248</v>
      </c>
      <c r="N5" s="43">
        <f t="shared" si="0"/>
        <v>35576677</v>
      </c>
      <c r="O5" s="43">
        <f t="shared" si="0"/>
        <v>13400713</v>
      </c>
      <c r="P5" s="43">
        <f t="shared" si="0"/>
        <v>10678108</v>
      </c>
      <c r="Q5" s="43">
        <f t="shared" si="0"/>
        <v>13222145</v>
      </c>
      <c r="R5" s="43">
        <f t="shared" si="0"/>
        <v>37300966</v>
      </c>
      <c r="S5" s="43">
        <f t="shared" si="0"/>
        <v>11925696</v>
      </c>
      <c r="T5" s="43">
        <f t="shared" si="0"/>
        <v>22383328</v>
      </c>
      <c r="U5" s="43">
        <f t="shared" si="0"/>
        <v>30943061</v>
      </c>
      <c r="V5" s="43">
        <f t="shared" si="0"/>
        <v>65252085</v>
      </c>
      <c r="W5" s="43">
        <f t="shared" si="0"/>
        <v>150440760</v>
      </c>
      <c r="X5" s="43">
        <f t="shared" si="0"/>
        <v>191806052</v>
      </c>
      <c r="Y5" s="43">
        <f t="shared" si="0"/>
        <v>-41365292</v>
      </c>
      <c r="Z5" s="44">
        <f>+IF(X5&lt;&gt;0,+(Y5/X5)*100,0)</f>
        <v>-21.566207931749723</v>
      </c>
      <c r="AA5" s="45">
        <f>SUM(AA11:AA18)</f>
        <v>191806052</v>
      </c>
    </row>
    <row r="6" spans="1:27" ht="13.5">
      <c r="A6" s="46" t="s">
        <v>32</v>
      </c>
      <c r="B6" s="47"/>
      <c r="C6" s="9"/>
      <c r="D6" s="10"/>
      <c r="E6" s="11">
        <v>40706622</v>
      </c>
      <c r="F6" s="11">
        <v>37659636</v>
      </c>
      <c r="G6" s="11">
        <v>406378</v>
      </c>
      <c r="H6" s="11">
        <v>2485108</v>
      </c>
      <c r="I6" s="11">
        <v>1957389</v>
      </c>
      <c r="J6" s="11">
        <v>4848875</v>
      </c>
      <c r="K6" s="11">
        <v>537217</v>
      </c>
      <c r="L6" s="11">
        <v>529665</v>
      </c>
      <c r="M6" s="11">
        <v>3182547</v>
      </c>
      <c r="N6" s="11">
        <v>4249429</v>
      </c>
      <c r="O6" s="11">
        <v>2354860</v>
      </c>
      <c r="P6" s="11">
        <v>3122762</v>
      </c>
      <c r="Q6" s="11">
        <v>2276640</v>
      </c>
      <c r="R6" s="11">
        <v>7754262</v>
      </c>
      <c r="S6" s="11">
        <v>5687246</v>
      </c>
      <c r="T6" s="11">
        <v>5639603</v>
      </c>
      <c r="U6" s="11">
        <v>7893679</v>
      </c>
      <c r="V6" s="11">
        <v>19220528</v>
      </c>
      <c r="W6" s="11">
        <v>36073094</v>
      </c>
      <c r="X6" s="11">
        <v>37659636</v>
      </c>
      <c r="Y6" s="11">
        <v>-1586542</v>
      </c>
      <c r="Z6" s="2">
        <v>-4.21</v>
      </c>
      <c r="AA6" s="15">
        <v>37659636</v>
      </c>
    </row>
    <row r="7" spans="1:27" ht="13.5">
      <c r="A7" s="46" t="s">
        <v>33</v>
      </c>
      <c r="B7" s="47"/>
      <c r="C7" s="9"/>
      <c r="D7" s="10"/>
      <c r="E7" s="11">
        <v>44304084</v>
      </c>
      <c r="F7" s="11">
        <v>59999858</v>
      </c>
      <c r="G7" s="11"/>
      <c r="H7" s="11">
        <v>63147</v>
      </c>
      <c r="I7" s="11">
        <v>800138</v>
      </c>
      <c r="J7" s="11">
        <v>863285</v>
      </c>
      <c r="K7" s="11">
        <v>4355520</v>
      </c>
      <c r="L7" s="11">
        <v>134080</v>
      </c>
      <c r="M7" s="11">
        <v>9511152</v>
      </c>
      <c r="N7" s="11">
        <v>14000752</v>
      </c>
      <c r="O7" s="11">
        <v>6836283</v>
      </c>
      <c r="P7" s="11">
        <v>2229801</v>
      </c>
      <c r="Q7" s="11">
        <v>3341631</v>
      </c>
      <c r="R7" s="11">
        <v>12407715</v>
      </c>
      <c r="S7" s="11">
        <v>1072607</v>
      </c>
      <c r="T7" s="11">
        <v>7377526</v>
      </c>
      <c r="U7" s="11">
        <v>12214719</v>
      </c>
      <c r="V7" s="11">
        <v>20664852</v>
      </c>
      <c r="W7" s="11">
        <v>47936604</v>
      </c>
      <c r="X7" s="11">
        <v>59999858</v>
      </c>
      <c r="Y7" s="11">
        <v>-12063254</v>
      </c>
      <c r="Z7" s="2">
        <v>-20.11</v>
      </c>
      <c r="AA7" s="15">
        <v>59999858</v>
      </c>
    </row>
    <row r="8" spans="1:27" ht="13.5">
      <c r="A8" s="46" t="s">
        <v>34</v>
      </c>
      <c r="B8" s="47"/>
      <c r="C8" s="9"/>
      <c r="D8" s="10"/>
      <c r="E8" s="11">
        <v>13550000</v>
      </c>
      <c r="F8" s="11">
        <v>22531943</v>
      </c>
      <c r="G8" s="11">
        <v>1506985</v>
      </c>
      <c r="H8" s="11">
        <v>157304</v>
      </c>
      <c r="I8" s="11">
        <v>2434433</v>
      </c>
      <c r="J8" s="11">
        <v>4098722</v>
      </c>
      <c r="K8" s="11">
        <v>1408771</v>
      </c>
      <c r="L8" s="11">
        <v>1020892</v>
      </c>
      <c r="M8" s="11">
        <v>1685433</v>
      </c>
      <c r="N8" s="11">
        <v>4115096</v>
      </c>
      <c r="O8" s="11">
        <v>759719</v>
      </c>
      <c r="P8" s="11">
        <v>1977278</v>
      </c>
      <c r="Q8" s="11">
        <v>3843710</v>
      </c>
      <c r="R8" s="11">
        <v>6580707</v>
      </c>
      <c r="S8" s="11">
        <v>1417630</v>
      </c>
      <c r="T8" s="11">
        <v>6283876</v>
      </c>
      <c r="U8" s="11">
        <v>6384692</v>
      </c>
      <c r="V8" s="11">
        <v>14086198</v>
      </c>
      <c r="W8" s="11">
        <v>28880723</v>
      </c>
      <c r="X8" s="11">
        <v>22531943</v>
      </c>
      <c r="Y8" s="11">
        <v>6348780</v>
      </c>
      <c r="Z8" s="2">
        <v>28.18</v>
      </c>
      <c r="AA8" s="15">
        <v>22531943</v>
      </c>
    </row>
    <row r="9" spans="1:27" ht="13.5">
      <c r="A9" s="46" t="s">
        <v>35</v>
      </c>
      <c r="B9" s="47"/>
      <c r="C9" s="9"/>
      <c r="D9" s="10"/>
      <c r="E9" s="11">
        <v>10020000</v>
      </c>
      <c r="F9" s="11">
        <v>5970268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>
        <v>1358968</v>
      </c>
      <c r="U9" s="11"/>
      <c r="V9" s="11">
        <v>1358968</v>
      </c>
      <c r="W9" s="11">
        <v>1358968</v>
      </c>
      <c r="X9" s="11">
        <v>5970268</v>
      </c>
      <c r="Y9" s="11">
        <v>-4611300</v>
      </c>
      <c r="Z9" s="2">
        <v>-77.24</v>
      </c>
      <c r="AA9" s="15">
        <v>5970268</v>
      </c>
    </row>
    <row r="10" spans="1:27" ht="13.5">
      <c r="A10" s="46" t="s">
        <v>36</v>
      </c>
      <c r="B10" s="47"/>
      <c r="C10" s="9"/>
      <c r="D10" s="10"/>
      <c r="E10" s="11">
        <v>115000</v>
      </c>
      <c r="F10" s="11">
        <v>1445860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1445860</v>
      </c>
      <c r="Y10" s="11">
        <v>-1445860</v>
      </c>
      <c r="Z10" s="2">
        <v>-100</v>
      </c>
      <c r="AA10" s="15">
        <v>1445860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108695706</v>
      </c>
      <c r="F11" s="51">
        <f t="shared" si="1"/>
        <v>127607565</v>
      </c>
      <c r="G11" s="51">
        <f t="shared" si="1"/>
        <v>1913363</v>
      </c>
      <c r="H11" s="51">
        <f t="shared" si="1"/>
        <v>2705559</v>
      </c>
      <c r="I11" s="51">
        <f t="shared" si="1"/>
        <v>5191960</v>
      </c>
      <c r="J11" s="51">
        <f t="shared" si="1"/>
        <v>9810882</v>
      </c>
      <c r="K11" s="51">
        <f t="shared" si="1"/>
        <v>6301508</v>
      </c>
      <c r="L11" s="51">
        <f t="shared" si="1"/>
        <v>1684637</v>
      </c>
      <c r="M11" s="51">
        <f t="shared" si="1"/>
        <v>14379132</v>
      </c>
      <c r="N11" s="51">
        <f t="shared" si="1"/>
        <v>22365277</v>
      </c>
      <c r="O11" s="51">
        <f t="shared" si="1"/>
        <v>9950862</v>
      </c>
      <c r="P11" s="51">
        <f t="shared" si="1"/>
        <v>7329841</v>
      </c>
      <c r="Q11" s="51">
        <f t="shared" si="1"/>
        <v>9461981</v>
      </c>
      <c r="R11" s="51">
        <f t="shared" si="1"/>
        <v>26742684</v>
      </c>
      <c r="S11" s="51">
        <f t="shared" si="1"/>
        <v>8177483</v>
      </c>
      <c r="T11" s="51">
        <f t="shared" si="1"/>
        <v>20659973</v>
      </c>
      <c r="U11" s="51">
        <f t="shared" si="1"/>
        <v>26493090</v>
      </c>
      <c r="V11" s="51">
        <f t="shared" si="1"/>
        <v>55330546</v>
      </c>
      <c r="W11" s="51">
        <f t="shared" si="1"/>
        <v>114249389</v>
      </c>
      <c r="X11" s="51">
        <f t="shared" si="1"/>
        <v>127607565</v>
      </c>
      <c r="Y11" s="51">
        <f t="shared" si="1"/>
        <v>-13358176</v>
      </c>
      <c r="Z11" s="52">
        <f>+IF(X11&lt;&gt;0,+(Y11/X11)*100,0)</f>
        <v>-10.468169344035363</v>
      </c>
      <c r="AA11" s="53">
        <f>SUM(AA6:AA10)</f>
        <v>127607565</v>
      </c>
    </row>
    <row r="12" spans="1:27" ht="13.5">
      <c r="A12" s="54" t="s">
        <v>38</v>
      </c>
      <c r="B12" s="35"/>
      <c r="C12" s="9"/>
      <c r="D12" s="10"/>
      <c r="E12" s="11">
        <v>12495000</v>
      </c>
      <c r="F12" s="11">
        <v>13854159</v>
      </c>
      <c r="G12" s="11"/>
      <c r="H12" s="11">
        <v>679</v>
      </c>
      <c r="I12" s="11">
        <v>279906</v>
      </c>
      <c r="J12" s="11">
        <v>280585</v>
      </c>
      <c r="K12" s="11">
        <v>487539</v>
      </c>
      <c r="L12" s="11">
        <v>2020151</v>
      </c>
      <c r="M12" s="11">
        <v>2047960</v>
      </c>
      <c r="N12" s="11">
        <v>4555650</v>
      </c>
      <c r="O12" s="11">
        <v>1161188</v>
      </c>
      <c r="P12" s="11">
        <v>1119243</v>
      </c>
      <c r="Q12" s="11">
        <v>821431</v>
      </c>
      <c r="R12" s="11">
        <v>3101862</v>
      </c>
      <c r="S12" s="11">
        <v>128067</v>
      </c>
      <c r="T12" s="11">
        <v>194690</v>
      </c>
      <c r="U12" s="11">
        <v>370767</v>
      </c>
      <c r="V12" s="11">
        <v>693524</v>
      </c>
      <c r="W12" s="11">
        <v>8631621</v>
      </c>
      <c r="X12" s="11">
        <v>13854159</v>
      </c>
      <c r="Y12" s="11">
        <v>-5222538</v>
      </c>
      <c r="Z12" s="2">
        <v>-37.7</v>
      </c>
      <c r="AA12" s="15">
        <v>13854159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>
        <v>1827000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16795332</v>
      </c>
      <c r="F15" s="11">
        <v>50344328</v>
      </c>
      <c r="G15" s="11"/>
      <c r="H15" s="11">
        <v>1061844</v>
      </c>
      <c r="I15" s="11">
        <v>1157721</v>
      </c>
      <c r="J15" s="11">
        <v>2219565</v>
      </c>
      <c r="K15" s="11">
        <v>2819546</v>
      </c>
      <c r="L15" s="11">
        <v>3485048</v>
      </c>
      <c r="M15" s="11">
        <v>2351156</v>
      </c>
      <c r="N15" s="11">
        <v>8655750</v>
      </c>
      <c r="O15" s="11">
        <v>2288663</v>
      </c>
      <c r="P15" s="11">
        <v>2229024</v>
      </c>
      <c r="Q15" s="11">
        <v>2938733</v>
      </c>
      <c r="R15" s="11">
        <v>7456420</v>
      </c>
      <c r="S15" s="11">
        <v>3620146</v>
      </c>
      <c r="T15" s="11">
        <v>1528665</v>
      </c>
      <c r="U15" s="11">
        <v>4079204</v>
      </c>
      <c r="V15" s="11">
        <v>9228015</v>
      </c>
      <c r="W15" s="11">
        <v>27559750</v>
      </c>
      <c r="X15" s="11">
        <v>50344328</v>
      </c>
      <c r="Y15" s="11">
        <v>-22784578</v>
      </c>
      <c r="Z15" s="2">
        <v>-45.26</v>
      </c>
      <c r="AA15" s="15">
        <v>50344328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60755728</v>
      </c>
      <c r="F20" s="60">
        <f t="shared" si="2"/>
        <v>94678100</v>
      </c>
      <c r="G20" s="60">
        <f t="shared" si="2"/>
        <v>1132237</v>
      </c>
      <c r="H20" s="60">
        <f t="shared" si="2"/>
        <v>4857541</v>
      </c>
      <c r="I20" s="60">
        <f t="shared" si="2"/>
        <v>5789161</v>
      </c>
      <c r="J20" s="60">
        <f t="shared" si="2"/>
        <v>11778939</v>
      </c>
      <c r="K20" s="60">
        <f t="shared" si="2"/>
        <v>4370267</v>
      </c>
      <c r="L20" s="60">
        <f t="shared" si="2"/>
        <v>3088271</v>
      </c>
      <c r="M20" s="60">
        <f t="shared" si="2"/>
        <v>5315840</v>
      </c>
      <c r="N20" s="60">
        <f t="shared" si="2"/>
        <v>12774378</v>
      </c>
      <c r="O20" s="60">
        <f t="shared" si="2"/>
        <v>499999</v>
      </c>
      <c r="P20" s="60">
        <f t="shared" si="2"/>
        <v>5601909</v>
      </c>
      <c r="Q20" s="60">
        <f t="shared" si="2"/>
        <v>7788046</v>
      </c>
      <c r="R20" s="60">
        <f t="shared" si="2"/>
        <v>13889954</v>
      </c>
      <c r="S20" s="60">
        <f t="shared" si="2"/>
        <v>6915324</v>
      </c>
      <c r="T20" s="60">
        <f t="shared" si="2"/>
        <v>4906235</v>
      </c>
      <c r="U20" s="60">
        <f t="shared" si="2"/>
        <v>23466666</v>
      </c>
      <c r="V20" s="60">
        <f t="shared" si="2"/>
        <v>35288225</v>
      </c>
      <c r="W20" s="60">
        <f t="shared" si="2"/>
        <v>73731496</v>
      </c>
      <c r="X20" s="60">
        <f t="shared" si="2"/>
        <v>94678100</v>
      </c>
      <c r="Y20" s="60">
        <f t="shared" si="2"/>
        <v>-20946604</v>
      </c>
      <c r="Z20" s="61">
        <f>+IF(X20&lt;&gt;0,+(Y20/X20)*100,0)</f>
        <v>-22.12402234518859</v>
      </c>
      <c r="AA20" s="62">
        <f>SUM(AA26:AA33)</f>
        <v>94678100</v>
      </c>
    </row>
    <row r="21" spans="1:27" ht="13.5">
      <c r="A21" s="46" t="s">
        <v>32</v>
      </c>
      <c r="B21" s="47"/>
      <c r="C21" s="9"/>
      <c r="D21" s="10"/>
      <c r="E21" s="11">
        <v>18635000</v>
      </c>
      <c r="F21" s="11">
        <v>21714408</v>
      </c>
      <c r="G21" s="11">
        <v>17929</v>
      </c>
      <c r="H21" s="11">
        <v>1786634</v>
      </c>
      <c r="I21" s="11"/>
      <c r="J21" s="11">
        <v>1804563</v>
      </c>
      <c r="K21" s="11"/>
      <c r="L21" s="11">
        <v>599998</v>
      </c>
      <c r="M21" s="11">
        <v>858618</v>
      </c>
      <c r="N21" s="11">
        <v>1458616</v>
      </c>
      <c r="O21" s="11"/>
      <c r="P21" s="11">
        <v>103186</v>
      </c>
      <c r="Q21" s="11">
        <v>41214</v>
      </c>
      <c r="R21" s="11">
        <v>144400</v>
      </c>
      <c r="S21" s="11">
        <v>146523</v>
      </c>
      <c r="T21" s="11">
        <v>1000538</v>
      </c>
      <c r="U21" s="11">
        <v>4290902</v>
      </c>
      <c r="V21" s="11">
        <v>5437963</v>
      </c>
      <c r="W21" s="11">
        <v>8845542</v>
      </c>
      <c r="X21" s="11">
        <v>21714408</v>
      </c>
      <c r="Y21" s="11">
        <v>-12868866</v>
      </c>
      <c r="Z21" s="2">
        <v>-59.26</v>
      </c>
      <c r="AA21" s="15">
        <v>21714408</v>
      </c>
    </row>
    <row r="22" spans="1:27" ht="13.5">
      <c r="A22" s="46" t="s">
        <v>33</v>
      </c>
      <c r="B22" s="47"/>
      <c r="C22" s="9"/>
      <c r="D22" s="10"/>
      <c r="E22" s="11">
        <v>4000000</v>
      </c>
      <c r="F22" s="11">
        <v>7999593</v>
      </c>
      <c r="G22" s="11"/>
      <c r="H22" s="11"/>
      <c r="I22" s="11">
        <v>96844</v>
      </c>
      <c r="J22" s="11">
        <v>96844</v>
      </c>
      <c r="K22" s="11"/>
      <c r="L22" s="11"/>
      <c r="M22" s="11">
        <v>91122</v>
      </c>
      <c r="N22" s="11">
        <v>91122</v>
      </c>
      <c r="O22" s="11">
        <v>-360798</v>
      </c>
      <c r="P22" s="11"/>
      <c r="Q22" s="11"/>
      <c r="R22" s="11">
        <v>-360798</v>
      </c>
      <c r="S22" s="11">
        <v>4074933</v>
      </c>
      <c r="T22" s="11">
        <v>187493</v>
      </c>
      <c r="U22" s="11">
        <v>2959414</v>
      </c>
      <c r="V22" s="11">
        <v>7221840</v>
      </c>
      <c r="W22" s="11">
        <v>7049008</v>
      </c>
      <c r="X22" s="11">
        <v>7999593</v>
      </c>
      <c r="Y22" s="11">
        <v>-950585</v>
      </c>
      <c r="Z22" s="2">
        <v>-11.88</v>
      </c>
      <c r="AA22" s="15">
        <v>7999593</v>
      </c>
    </row>
    <row r="23" spans="1:27" ht="13.5">
      <c r="A23" s="46" t="s">
        <v>34</v>
      </c>
      <c r="B23" s="47"/>
      <c r="C23" s="9"/>
      <c r="D23" s="10"/>
      <c r="E23" s="11">
        <v>14300000</v>
      </c>
      <c r="F23" s="11">
        <v>21853673</v>
      </c>
      <c r="G23" s="11">
        <v>111639</v>
      </c>
      <c r="H23" s="11">
        <v>891981</v>
      </c>
      <c r="I23" s="11">
        <v>4470077</v>
      </c>
      <c r="J23" s="11">
        <v>5473697</v>
      </c>
      <c r="K23" s="11">
        <v>2006986</v>
      </c>
      <c r="L23" s="11">
        <v>1137922</v>
      </c>
      <c r="M23" s="11">
        <v>2184628</v>
      </c>
      <c r="N23" s="11">
        <v>5329536</v>
      </c>
      <c r="O23" s="11"/>
      <c r="P23" s="11">
        <v>4132482</v>
      </c>
      <c r="Q23" s="11">
        <v>49799</v>
      </c>
      <c r="R23" s="11">
        <v>4182281</v>
      </c>
      <c r="S23" s="11">
        <v>644461</v>
      </c>
      <c r="T23" s="11">
        <v>952581</v>
      </c>
      <c r="U23" s="11">
        <v>-76305</v>
      </c>
      <c r="V23" s="11">
        <v>1520737</v>
      </c>
      <c r="W23" s="11">
        <v>16506251</v>
      </c>
      <c r="X23" s="11">
        <v>21853673</v>
      </c>
      <c r="Y23" s="11">
        <v>-5347422</v>
      </c>
      <c r="Z23" s="2">
        <v>-24.47</v>
      </c>
      <c r="AA23" s="15">
        <v>21853673</v>
      </c>
    </row>
    <row r="24" spans="1:27" ht="13.5">
      <c r="A24" s="46" t="s">
        <v>35</v>
      </c>
      <c r="B24" s="47"/>
      <c r="C24" s="9"/>
      <c r="D24" s="10"/>
      <c r="E24" s="11">
        <v>18605728</v>
      </c>
      <c r="F24" s="11">
        <v>19996396</v>
      </c>
      <c r="G24" s="11">
        <v>957669</v>
      </c>
      <c r="H24" s="11">
        <v>1631200</v>
      </c>
      <c r="I24" s="11">
        <v>955673</v>
      </c>
      <c r="J24" s="11">
        <v>3544542</v>
      </c>
      <c r="K24" s="11">
        <v>860765</v>
      </c>
      <c r="L24" s="11">
        <v>146342</v>
      </c>
      <c r="M24" s="11">
        <v>1304100</v>
      </c>
      <c r="N24" s="11">
        <v>2311207</v>
      </c>
      <c r="O24" s="11">
        <v>699353</v>
      </c>
      <c r="P24" s="11">
        <v>1017883</v>
      </c>
      <c r="Q24" s="11">
        <v>5303373</v>
      </c>
      <c r="R24" s="11">
        <v>7020609</v>
      </c>
      <c r="S24" s="11"/>
      <c r="T24" s="11">
        <v>1087019</v>
      </c>
      <c r="U24" s="11">
        <v>13207879</v>
      </c>
      <c r="V24" s="11">
        <v>14294898</v>
      </c>
      <c r="W24" s="11">
        <v>27171256</v>
      </c>
      <c r="X24" s="11">
        <v>19996396</v>
      </c>
      <c r="Y24" s="11">
        <v>7174860</v>
      </c>
      <c r="Z24" s="2">
        <v>35.88</v>
      </c>
      <c r="AA24" s="15">
        <v>19996396</v>
      </c>
    </row>
    <row r="25" spans="1:27" ht="13.5">
      <c r="A25" s="46" t="s">
        <v>36</v>
      </c>
      <c r="B25" s="47"/>
      <c r="C25" s="9"/>
      <c r="D25" s="10"/>
      <c r="E25" s="11">
        <v>1365000</v>
      </c>
      <c r="F25" s="11">
        <v>8050000</v>
      </c>
      <c r="G25" s="11"/>
      <c r="H25" s="11"/>
      <c r="I25" s="11"/>
      <c r="J25" s="11"/>
      <c r="K25" s="11"/>
      <c r="L25" s="11"/>
      <c r="M25" s="11">
        <v>567851</v>
      </c>
      <c r="N25" s="11">
        <v>567851</v>
      </c>
      <c r="O25" s="11"/>
      <c r="P25" s="11"/>
      <c r="Q25" s="11">
        <v>1565452</v>
      </c>
      <c r="R25" s="11">
        <v>1565452</v>
      </c>
      <c r="S25" s="11">
        <v>1565178</v>
      </c>
      <c r="T25" s="11">
        <v>1611684</v>
      </c>
      <c r="U25" s="11">
        <v>803705</v>
      </c>
      <c r="V25" s="11">
        <v>3980567</v>
      </c>
      <c r="W25" s="11">
        <v>6113870</v>
      </c>
      <c r="X25" s="11">
        <v>8050000</v>
      </c>
      <c r="Y25" s="11">
        <v>-1936130</v>
      </c>
      <c r="Z25" s="2">
        <v>-24.05</v>
      </c>
      <c r="AA25" s="15">
        <v>8050000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56905728</v>
      </c>
      <c r="F26" s="51">
        <f t="shared" si="3"/>
        <v>79614070</v>
      </c>
      <c r="G26" s="51">
        <f t="shared" si="3"/>
        <v>1087237</v>
      </c>
      <c r="H26" s="51">
        <f t="shared" si="3"/>
        <v>4309815</v>
      </c>
      <c r="I26" s="51">
        <f t="shared" si="3"/>
        <v>5522594</v>
      </c>
      <c r="J26" s="51">
        <f t="shared" si="3"/>
        <v>10919646</v>
      </c>
      <c r="K26" s="51">
        <f t="shared" si="3"/>
        <v>2867751</v>
      </c>
      <c r="L26" s="51">
        <f t="shared" si="3"/>
        <v>1884262</v>
      </c>
      <c r="M26" s="51">
        <f t="shared" si="3"/>
        <v>5006319</v>
      </c>
      <c r="N26" s="51">
        <f t="shared" si="3"/>
        <v>9758332</v>
      </c>
      <c r="O26" s="51">
        <f t="shared" si="3"/>
        <v>338555</v>
      </c>
      <c r="P26" s="51">
        <f t="shared" si="3"/>
        <v>5253551</v>
      </c>
      <c r="Q26" s="51">
        <f t="shared" si="3"/>
        <v>6959838</v>
      </c>
      <c r="R26" s="51">
        <f t="shared" si="3"/>
        <v>12551944</v>
      </c>
      <c r="S26" s="51">
        <f t="shared" si="3"/>
        <v>6431095</v>
      </c>
      <c r="T26" s="51">
        <f t="shared" si="3"/>
        <v>4839315</v>
      </c>
      <c r="U26" s="51">
        <f t="shared" si="3"/>
        <v>21185595</v>
      </c>
      <c r="V26" s="51">
        <f t="shared" si="3"/>
        <v>32456005</v>
      </c>
      <c r="W26" s="51">
        <f t="shared" si="3"/>
        <v>65685927</v>
      </c>
      <c r="X26" s="51">
        <f t="shared" si="3"/>
        <v>79614070</v>
      </c>
      <c r="Y26" s="51">
        <f t="shared" si="3"/>
        <v>-13928143</v>
      </c>
      <c r="Z26" s="52">
        <f>+IF(X26&lt;&gt;0,+(Y26/X26)*100,0)</f>
        <v>-17.494574765490572</v>
      </c>
      <c r="AA26" s="53">
        <f>SUM(AA21:AA25)</f>
        <v>79614070</v>
      </c>
    </row>
    <row r="27" spans="1:27" ht="13.5">
      <c r="A27" s="54" t="s">
        <v>38</v>
      </c>
      <c r="B27" s="64"/>
      <c r="C27" s="9"/>
      <c r="D27" s="10"/>
      <c r="E27" s="11">
        <v>3300000</v>
      </c>
      <c r="F27" s="11">
        <v>2712282</v>
      </c>
      <c r="G27" s="11"/>
      <c r="H27" s="11">
        <v>168007</v>
      </c>
      <c r="I27" s="11"/>
      <c r="J27" s="11">
        <v>168007</v>
      </c>
      <c r="K27" s="11">
        <v>148848</v>
      </c>
      <c r="L27" s="11">
        <v>50376</v>
      </c>
      <c r="M27" s="11">
        <v>209909</v>
      </c>
      <c r="N27" s="11">
        <v>409133</v>
      </c>
      <c r="O27" s="11">
        <v>8900</v>
      </c>
      <c r="P27" s="11">
        <v>7807</v>
      </c>
      <c r="Q27" s="11">
        <v>12600</v>
      </c>
      <c r="R27" s="11">
        <v>29307</v>
      </c>
      <c r="S27" s="11">
        <v>36811</v>
      </c>
      <c r="T27" s="11">
        <v>106198</v>
      </c>
      <c r="U27" s="11">
        <v>77528</v>
      </c>
      <c r="V27" s="11">
        <v>220537</v>
      </c>
      <c r="W27" s="11">
        <v>826984</v>
      </c>
      <c r="X27" s="11">
        <v>2712282</v>
      </c>
      <c r="Y27" s="11">
        <v>-1885298</v>
      </c>
      <c r="Z27" s="2">
        <v>-69.51</v>
      </c>
      <c r="AA27" s="15">
        <v>2712282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550000</v>
      </c>
      <c r="F30" s="11">
        <v>12351748</v>
      </c>
      <c r="G30" s="11">
        <v>45000</v>
      </c>
      <c r="H30" s="11">
        <v>379719</v>
      </c>
      <c r="I30" s="11">
        <v>266567</v>
      </c>
      <c r="J30" s="11">
        <v>691286</v>
      </c>
      <c r="K30" s="11">
        <v>1353668</v>
      </c>
      <c r="L30" s="11">
        <v>1153633</v>
      </c>
      <c r="M30" s="11">
        <v>99612</v>
      </c>
      <c r="N30" s="11">
        <v>2606913</v>
      </c>
      <c r="O30" s="11">
        <v>152544</v>
      </c>
      <c r="P30" s="11">
        <v>340551</v>
      </c>
      <c r="Q30" s="11">
        <v>815608</v>
      </c>
      <c r="R30" s="11">
        <v>1308703</v>
      </c>
      <c r="S30" s="11">
        <v>447418</v>
      </c>
      <c r="T30" s="11">
        <v>-39278</v>
      </c>
      <c r="U30" s="11">
        <v>2203543</v>
      </c>
      <c r="V30" s="11">
        <v>2611683</v>
      </c>
      <c r="W30" s="11">
        <v>7218585</v>
      </c>
      <c r="X30" s="11">
        <v>12351748</v>
      </c>
      <c r="Y30" s="11">
        <v>-5133163</v>
      </c>
      <c r="Z30" s="2">
        <v>-41.56</v>
      </c>
      <c r="AA30" s="15">
        <v>12351748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59341622</v>
      </c>
      <c r="F36" s="11">
        <f t="shared" si="4"/>
        <v>59374044</v>
      </c>
      <c r="G36" s="11">
        <f t="shared" si="4"/>
        <v>424307</v>
      </c>
      <c r="H36" s="11">
        <f t="shared" si="4"/>
        <v>4271742</v>
      </c>
      <c r="I36" s="11">
        <f t="shared" si="4"/>
        <v>1957389</v>
      </c>
      <c r="J36" s="11">
        <f t="shared" si="4"/>
        <v>6653438</v>
      </c>
      <c r="K36" s="11">
        <f t="shared" si="4"/>
        <v>537217</v>
      </c>
      <c r="L36" s="11">
        <f t="shared" si="4"/>
        <v>1129663</v>
      </c>
      <c r="M36" s="11">
        <f t="shared" si="4"/>
        <v>4041165</v>
      </c>
      <c r="N36" s="11">
        <f t="shared" si="4"/>
        <v>5708045</v>
      </c>
      <c r="O36" s="11">
        <f t="shared" si="4"/>
        <v>2354860</v>
      </c>
      <c r="P36" s="11">
        <f t="shared" si="4"/>
        <v>3225948</v>
      </c>
      <c r="Q36" s="11">
        <f t="shared" si="4"/>
        <v>2317854</v>
      </c>
      <c r="R36" s="11">
        <f t="shared" si="4"/>
        <v>7898662</v>
      </c>
      <c r="S36" s="11">
        <f t="shared" si="4"/>
        <v>5833769</v>
      </c>
      <c r="T36" s="11">
        <f t="shared" si="4"/>
        <v>6640141</v>
      </c>
      <c r="U36" s="11">
        <f t="shared" si="4"/>
        <v>12184581</v>
      </c>
      <c r="V36" s="11">
        <f t="shared" si="4"/>
        <v>24658491</v>
      </c>
      <c r="W36" s="11">
        <f t="shared" si="4"/>
        <v>44918636</v>
      </c>
      <c r="X36" s="11">
        <f t="shared" si="4"/>
        <v>59374044</v>
      </c>
      <c r="Y36" s="11">
        <f t="shared" si="4"/>
        <v>-14455408</v>
      </c>
      <c r="Z36" s="2">
        <f aca="true" t="shared" si="5" ref="Z36:Z49">+IF(X36&lt;&gt;0,+(Y36/X36)*100,0)</f>
        <v>-24.346342317528517</v>
      </c>
      <c r="AA36" s="15">
        <f>AA6+AA21</f>
        <v>59374044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48304084</v>
      </c>
      <c r="F37" s="11">
        <f t="shared" si="4"/>
        <v>67999451</v>
      </c>
      <c r="G37" s="11">
        <f t="shared" si="4"/>
        <v>0</v>
      </c>
      <c r="H37" s="11">
        <f t="shared" si="4"/>
        <v>63147</v>
      </c>
      <c r="I37" s="11">
        <f t="shared" si="4"/>
        <v>896982</v>
      </c>
      <c r="J37" s="11">
        <f t="shared" si="4"/>
        <v>960129</v>
      </c>
      <c r="K37" s="11">
        <f t="shared" si="4"/>
        <v>4355520</v>
      </c>
      <c r="L37" s="11">
        <f t="shared" si="4"/>
        <v>134080</v>
      </c>
      <c r="M37" s="11">
        <f t="shared" si="4"/>
        <v>9602274</v>
      </c>
      <c r="N37" s="11">
        <f t="shared" si="4"/>
        <v>14091874</v>
      </c>
      <c r="O37" s="11">
        <f t="shared" si="4"/>
        <v>6475485</v>
      </c>
      <c r="P37" s="11">
        <f t="shared" si="4"/>
        <v>2229801</v>
      </c>
      <c r="Q37" s="11">
        <f t="shared" si="4"/>
        <v>3341631</v>
      </c>
      <c r="R37" s="11">
        <f t="shared" si="4"/>
        <v>12046917</v>
      </c>
      <c r="S37" s="11">
        <f t="shared" si="4"/>
        <v>5147540</v>
      </c>
      <c r="T37" s="11">
        <f t="shared" si="4"/>
        <v>7565019</v>
      </c>
      <c r="U37" s="11">
        <f t="shared" si="4"/>
        <v>15174133</v>
      </c>
      <c r="V37" s="11">
        <f t="shared" si="4"/>
        <v>27886692</v>
      </c>
      <c r="W37" s="11">
        <f t="shared" si="4"/>
        <v>54985612</v>
      </c>
      <c r="X37" s="11">
        <f t="shared" si="4"/>
        <v>67999451</v>
      </c>
      <c r="Y37" s="11">
        <f t="shared" si="4"/>
        <v>-13013839</v>
      </c>
      <c r="Z37" s="2">
        <f t="shared" si="5"/>
        <v>-19.138153041853233</v>
      </c>
      <c r="AA37" s="15">
        <f>AA7+AA22</f>
        <v>67999451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27850000</v>
      </c>
      <c r="F38" s="11">
        <f t="shared" si="4"/>
        <v>44385616</v>
      </c>
      <c r="G38" s="11">
        <f t="shared" si="4"/>
        <v>1618624</v>
      </c>
      <c r="H38" s="11">
        <f t="shared" si="4"/>
        <v>1049285</v>
      </c>
      <c r="I38" s="11">
        <f t="shared" si="4"/>
        <v>6904510</v>
      </c>
      <c r="J38" s="11">
        <f t="shared" si="4"/>
        <v>9572419</v>
      </c>
      <c r="K38" s="11">
        <f t="shared" si="4"/>
        <v>3415757</v>
      </c>
      <c r="L38" s="11">
        <f t="shared" si="4"/>
        <v>2158814</v>
      </c>
      <c r="M38" s="11">
        <f t="shared" si="4"/>
        <v>3870061</v>
      </c>
      <c r="N38" s="11">
        <f t="shared" si="4"/>
        <v>9444632</v>
      </c>
      <c r="O38" s="11">
        <f t="shared" si="4"/>
        <v>759719</v>
      </c>
      <c r="P38" s="11">
        <f t="shared" si="4"/>
        <v>6109760</v>
      </c>
      <c r="Q38" s="11">
        <f t="shared" si="4"/>
        <v>3893509</v>
      </c>
      <c r="R38" s="11">
        <f t="shared" si="4"/>
        <v>10762988</v>
      </c>
      <c r="S38" s="11">
        <f t="shared" si="4"/>
        <v>2062091</v>
      </c>
      <c r="T38" s="11">
        <f t="shared" si="4"/>
        <v>7236457</v>
      </c>
      <c r="U38" s="11">
        <f t="shared" si="4"/>
        <v>6308387</v>
      </c>
      <c r="V38" s="11">
        <f t="shared" si="4"/>
        <v>15606935</v>
      </c>
      <c r="W38" s="11">
        <f t="shared" si="4"/>
        <v>45386974</v>
      </c>
      <c r="X38" s="11">
        <f t="shared" si="4"/>
        <v>44385616</v>
      </c>
      <c r="Y38" s="11">
        <f t="shared" si="4"/>
        <v>1001358</v>
      </c>
      <c r="Z38" s="2">
        <f t="shared" si="5"/>
        <v>2.2560416870186053</v>
      </c>
      <c r="AA38" s="15">
        <f>AA8+AA23</f>
        <v>44385616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28625728</v>
      </c>
      <c r="F39" s="11">
        <f t="shared" si="4"/>
        <v>25966664</v>
      </c>
      <c r="G39" s="11">
        <f t="shared" si="4"/>
        <v>957669</v>
      </c>
      <c r="H39" s="11">
        <f t="shared" si="4"/>
        <v>1631200</v>
      </c>
      <c r="I39" s="11">
        <f t="shared" si="4"/>
        <v>955673</v>
      </c>
      <c r="J39" s="11">
        <f t="shared" si="4"/>
        <v>3544542</v>
      </c>
      <c r="K39" s="11">
        <f t="shared" si="4"/>
        <v>860765</v>
      </c>
      <c r="L39" s="11">
        <f t="shared" si="4"/>
        <v>146342</v>
      </c>
      <c r="M39" s="11">
        <f t="shared" si="4"/>
        <v>1304100</v>
      </c>
      <c r="N39" s="11">
        <f t="shared" si="4"/>
        <v>2311207</v>
      </c>
      <c r="O39" s="11">
        <f t="shared" si="4"/>
        <v>699353</v>
      </c>
      <c r="P39" s="11">
        <f t="shared" si="4"/>
        <v>1017883</v>
      </c>
      <c r="Q39" s="11">
        <f t="shared" si="4"/>
        <v>5303373</v>
      </c>
      <c r="R39" s="11">
        <f t="shared" si="4"/>
        <v>7020609</v>
      </c>
      <c r="S39" s="11">
        <f t="shared" si="4"/>
        <v>0</v>
      </c>
      <c r="T39" s="11">
        <f t="shared" si="4"/>
        <v>2445987</v>
      </c>
      <c r="U39" s="11">
        <f t="shared" si="4"/>
        <v>13207879</v>
      </c>
      <c r="V39" s="11">
        <f t="shared" si="4"/>
        <v>15653866</v>
      </c>
      <c r="W39" s="11">
        <f t="shared" si="4"/>
        <v>28530224</v>
      </c>
      <c r="X39" s="11">
        <f t="shared" si="4"/>
        <v>25966664</v>
      </c>
      <c r="Y39" s="11">
        <f t="shared" si="4"/>
        <v>2563560</v>
      </c>
      <c r="Z39" s="2">
        <f t="shared" si="5"/>
        <v>9.87250422310698</v>
      </c>
      <c r="AA39" s="15">
        <f>AA9+AA24</f>
        <v>25966664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1480000</v>
      </c>
      <c r="F40" s="11">
        <f t="shared" si="4"/>
        <v>9495860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567851</v>
      </c>
      <c r="N40" s="11">
        <f t="shared" si="4"/>
        <v>567851</v>
      </c>
      <c r="O40" s="11">
        <f t="shared" si="4"/>
        <v>0</v>
      </c>
      <c r="P40" s="11">
        <f t="shared" si="4"/>
        <v>0</v>
      </c>
      <c r="Q40" s="11">
        <f t="shared" si="4"/>
        <v>1565452</v>
      </c>
      <c r="R40" s="11">
        <f t="shared" si="4"/>
        <v>1565452</v>
      </c>
      <c r="S40" s="11">
        <f t="shared" si="4"/>
        <v>1565178</v>
      </c>
      <c r="T40" s="11">
        <f t="shared" si="4"/>
        <v>1611684</v>
      </c>
      <c r="U40" s="11">
        <f t="shared" si="4"/>
        <v>803705</v>
      </c>
      <c r="V40" s="11">
        <f t="shared" si="4"/>
        <v>3980567</v>
      </c>
      <c r="W40" s="11">
        <f t="shared" si="4"/>
        <v>6113870</v>
      </c>
      <c r="X40" s="11">
        <f t="shared" si="4"/>
        <v>9495860</v>
      </c>
      <c r="Y40" s="11">
        <f t="shared" si="4"/>
        <v>-3381990</v>
      </c>
      <c r="Z40" s="2">
        <f t="shared" si="5"/>
        <v>-35.61541556004406</v>
      </c>
      <c r="AA40" s="15">
        <f>AA10+AA25</f>
        <v>9495860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165601434</v>
      </c>
      <c r="F41" s="51">
        <f t="shared" si="6"/>
        <v>207221635</v>
      </c>
      <c r="G41" s="51">
        <f t="shared" si="6"/>
        <v>3000600</v>
      </c>
      <c r="H41" s="51">
        <f t="shared" si="6"/>
        <v>7015374</v>
      </c>
      <c r="I41" s="51">
        <f t="shared" si="6"/>
        <v>10714554</v>
      </c>
      <c r="J41" s="51">
        <f t="shared" si="6"/>
        <v>20730528</v>
      </c>
      <c r="K41" s="51">
        <f t="shared" si="6"/>
        <v>9169259</v>
      </c>
      <c r="L41" s="51">
        <f t="shared" si="6"/>
        <v>3568899</v>
      </c>
      <c r="M41" s="51">
        <f t="shared" si="6"/>
        <v>19385451</v>
      </c>
      <c r="N41" s="51">
        <f t="shared" si="6"/>
        <v>32123609</v>
      </c>
      <c r="O41" s="51">
        <f t="shared" si="6"/>
        <v>10289417</v>
      </c>
      <c r="P41" s="51">
        <f t="shared" si="6"/>
        <v>12583392</v>
      </c>
      <c r="Q41" s="51">
        <f t="shared" si="6"/>
        <v>16421819</v>
      </c>
      <c r="R41" s="51">
        <f t="shared" si="6"/>
        <v>39294628</v>
      </c>
      <c r="S41" s="51">
        <f t="shared" si="6"/>
        <v>14608578</v>
      </c>
      <c r="T41" s="51">
        <f t="shared" si="6"/>
        <v>25499288</v>
      </c>
      <c r="U41" s="51">
        <f t="shared" si="6"/>
        <v>47678685</v>
      </c>
      <c r="V41" s="51">
        <f t="shared" si="6"/>
        <v>87786551</v>
      </c>
      <c r="W41" s="51">
        <f t="shared" si="6"/>
        <v>179935316</v>
      </c>
      <c r="X41" s="51">
        <f t="shared" si="6"/>
        <v>207221635</v>
      </c>
      <c r="Y41" s="51">
        <f t="shared" si="6"/>
        <v>-27286319</v>
      </c>
      <c r="Z41" s="52">
        <f t="shared" si="5"/>
        <v>-13.167697957792873</v>
      </c>
      <c r="AA41" s="53">
        <f>SUM(AA36:AA40)</f>
        <v>207221635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15795000</v>
      </c>
      <c r="F42" s="67">
        <f t="shared" si="7"/>
        <v>16566441</v>
      </c>
      <c r="G42" s="67">
        <f t="shared" si="7"/>
        <v>0</v>
      </c>
      <c r="H42" s="67">
        <f t="shared" si="7"/>
        <v>168686</v>
      </c>
      <c r="I42" s="67">
        <f t="shared" si="7"/>
        <v>279906</v>
      </c>
      <c r="J42" s="67">
        <f t="shared" si="7"/>
        <v>448592</v>
      </c>
      <c r="K42" s="67">
        <f t="shared" si="7"/>
        <v>636387</v>
      </c>
      <c r="L42" s="67">
        <f t="shared" si="7"/>
        <v>2070527</v>
      </c>
      <c r="M42" s="67">
        <f t="shared" si="7"/>
        <v>2257869</v>
      </c>
      <c r="N42" s="67">
        <f t="shared" si="7"/>
        <v>4964783</v>
      </c>
      <c r="O42" s="67">
        <f t="shared" si="7"/>
        <v>1170088</v>
      </c>
      <c r="P42" s="67">
        <f t="shared" si="7"/>
        <v>1127050</v>
      </c>
      <c r="Q42" s="67">
        <f t="shared" si="7"/>
        <v>834031</v>
      </c>
      <c r="R42" s="67">
        <f t="shared" si="7"/>
        <v>3131169</v>
      </c>
      <c r="S42" s="67">
        <f t="shared" si="7"/>
        <v>164878</v>
      </c>
      <c r="T42" s="67">
        <f t="shared" si="7"/>
        <v>300888</v>
      </c>
      <c r="U42" s="67">
        <f t="shared" si="7"/>
        <v>448295</v>
      </c>
      <c r="V42" s="67">
        <f t="shared" si="7"/>
        <v>914061</v>
      </c>
      <c r="W42" s="67">
        <f t="shared" si="7"/>
        <v>9458605</v>
      </c>
      <c r="X42" s="67">
        <f t="shared" si="7"/>
        <v>16566441</v>
      </c>
      <c r="Y42" s="67">
        <f t="shared" si="7"/>
        <v>-7107836</v>
      </c>
      <c r="Z42" s="69">
        <f t="shared" si="5"/>
        <v>-42.90502709664677</v>
      </c>
      <c r="AA42" s="68">
        <f aca="true" t="shared" si="8" ref="AA42:AA48">AA12+AA27</f>
        <v>16566441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1827000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17345332</v>
      </c>
      <c r="F45" s="67">
        <f t="shared" si="7"/>
        <v>62696076</v>
      </c>
      <c r="G45" s="67">
        <f t="shared" si="7"/>
        <v>45000</v>
      </c>
      <c r="H45" s="67">
        <f t="shared" si="7"/>
        <v>1441563</v>
      </c>
      <c r="I45" s="67">
        <f t="shared" si="7"/>
        <v>1424288</v>
      </c>
      <c r="J45" s="67">
        <f t="shared" si="7"/>
        <v>2910851</v>
      </c>
      <c r="K45" s="67">
        <f t="shared" si="7"/>
        <v>4173214</v>
      </c>
      <c r="L45" s="67">
        <f t="shared" si="7"/>
        <v>4638681</v>
      </c>
      <c r="M45" s="67">
        <f t="shared" si="7"/>
        <v>2450768</v>
      </c>
      <c r="N45" s="67">
        <f t="shared" si="7"/>
        <v>11262663</v>
      </c>
      <c r="O45" s="67">
        <f t="shared" si="7"/>
        <v>2441207</v>
      </c>
      <c r="P45" s="67">
        <f t="shared" si="7"/>
        <v>2569575</v>
      </c>
      <c r="Q45" s="67">
        <f t="shared" si="7"/>
        <v>3754341</v>
      </c>
      <c r="R45" s="67">
        <f t="shared" si="7"/>
        <v>8765123</v>
      </c>
      <c r="S45" s="67">
        <f t="shared" si="7"/>
        <v>4067564</v>
      </c>
      <c r="T45" s="67">
        <f t="shared" si="7"/>
        <v>1489387</v>
      </c>
      <c r="U45" s="67">
        <f t="shared" si="7"/>
        <v>6282747</v>
      </c>
      <c r="V45" s="67">
        <f t="shared" si="7"/>
        <v>11839698</v>
      </c>
      <c r="W45" s="67">
        <f t="shared" si="7"/>
        <v>34778335</v>
      </c>
      <c r="X45" s="67">
        <f t="shared" si="7"/>
        <v>62696076</v>
      </c>
      <c r="Y45" s="67">
        <f t="shared" si="7"/>
        <v>-27917741</v>
      </c>
      <c r="Z45" s="69">
        <f t="shared" si="5"/>
        <v>-44.52868948289523</v>
      </c>
      <c r="AA45" s="68">
        <f t="shared" si="8"/>
        <v>62696076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200568766</v>
      </c>
      <c r="F49" s="79">
        <f t="shared" si="9"/>
        <v>286484152</v>
      </c>
      <c r="G49" s="79">
        <f t="shared" si="9"/>
        <v>3045600</v>
      </c>
      <c r="H49" s="79">
        <f t="shared" si="9"/>
        <v>8625623</v>
      </c>
      <c r="I49" s="79">
        <f t="shared" si="9"/>
        <v>12418748</v>
      </c>
      <c r="J49" s="79">
        <f t="shared" si="9"/>
        <v>24089971</v>
      </c>
      <c r="K49" s="79">
        <f t="shared" si="9"/>
        <v>13978860</v>
      </c>
      <c r="L49" s="79">
        <f t="shared" si="9"/>
        <v>10278107</v>
      </c>
      <c r="M49" s="79">
        <f t="shared" si="9"/>
        <v>24094088</v>
      </c>
      <c r="N49" s="79">
        <f t="shared" si="9"/>
        <v>48351055</v>
      </c>
      <c r="O49" s="79">
        <f t="shared" si="9"/>
        <v>13900712</v>
      </c>
      <c r="P49" s="79">
        <f t="shared" si="9"/>
        <v>16280017</v>
      </c>
      <c r="Q49" s="79">
        <f t="shared" si="9"/>
        <v>21010191</v>
      </c>
      <c r="R49" s="79">
        <f t="shared" si="9"/>
        <v>51190920</v>
      </c>
      <c r="S49" s="79">
        <f t="shared" si="9"/>
        <v>18841020</v>
      </c>
      <c r="T49" s="79">
        <f t="shared" si="9"/>
        <v>27289563</v>
      </c>
      <c r="U49" s="79">
        <f t="shared" si="9"/>
        <v>54409727</v>
      </c>
      <c r="V49" s="79">
        <f t="shared" si="9"/>
        <v>100540310</v>
      </c>
      <c r="W49" s="79">
        <f t="shared" si="9"/>
        <v>224172256</v>
      </c>
      <c r="X49" s="79">
        <f t="shared" si="9"/>
        <v>286484152</v>
      </c>
      <c r="Y49" s="79">
        <f t="shared" si="9"/>
        <v>-62311896</v>
      </c>
      <c r="Z49" s="80">
        <f t="shared" si="5"/>
        <v>-21.75055603075733</v>
      </c>
      <c r="AA49" s="81">
        <f>SUM(AA41:AA48)</f>
        <v>286484152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23329248</v>
      </c>
      <c r="H65" s="11">
        <v>20933656</v>
      </c>
      <c r="I65" s="11">
        <v>21377410</v>
      </c>
      <c r="J65" s="11">
        <v>65640314</v>
      </c>
      <c r="K65" s="11">
        <v>21281696</v>
      </c>
      <c r="L65" s="11"/>
      <c r="M65" s="11">
        <v>21988748</v>
      </c>
      <c r="N65" s="11">
        <v>43270444</v>
      </c>
      <c r="O65" s="11">
        <v>22626401</v>
      </c>
      <c r="P65" s="11">
        <v>22754293</v>
      </c>
      <c r="Q65" s="11">
        <v>22219435</v>
      </c>
      <c r="R65" s="11">
        <v>67600129</v>
      </c>
      <c r="S65" s="11">
        <v>23247572</v>
      </c>
      <c r="T65" s="11">
        <v>22248987</v>
      </c>
      <c r="U65" s="11">
        <v>23463060</v>
      </c>
      <c r="V65" s="11">
        <v>68959619</v>
      </c>
      <c r="W65" s="11">
        <v>245470506</v>
      </c>
      <c r="X65" s="11"/>
      <c r="Y65" s="11">
        <v>245470506</v>
      </c>
      <c r="Z65" s="2"/>
      <c r="AA65" s="15"/>
    </row>
    <row r="66" spans="1:27" ht="13.5">
      <c r="A66" s="86" t="s">
        <v>54</v>
      </c>
      <c r="B66" s="93"/>
      <c r="C66" s="12">
        <v>48829900</v>
      </c>
      <c r="D66" s="13"/>
      <c r="E66" s="14">
        <v>66985820</v>
      </c>
      <c r="F66" s="14">
        <v>64704960</v>
      </c>
      <c r="G66" s="14">
        <v>83791</v>
      </c>
      <c r="H66" s="14">
        <v>200771</v>
      </c>
      <c r="I66" s="14">
        <v>147547</v>
      </c>
      <c r="J66" s="14">
        <v>432109</v>
      </c>
      <c r="K66" s="14">
        <v>797319</v>
      </c>
      <c r="L66" s="14"/>
      <c r="M66" s="14">
        <v>199164</v>
      </c>
      <c r="N66" s="14">
        <v>996483</v>
      </c>
      <c r="O66" s="14">
        <v>693082</v>
      </c>
      <c r="P66" s="14">
        <v>1011311</v>
      </c>
      <c r="Q66" s="14">
        <v>708051</v>
      </c>
      <c r="R66" s="14">
        <v>2412444</v>
      </c>
      <c r="S66" s="14">
        <v>317353</v>
      </c>
      <c r="T66" s="14">
        <v>467325</v>
      </c>
      <c r="U66" s="14">
        <v>606724</v>
      </c>
      <c r="V66" s="14">
        <v>1391402</v>
      </c>
      <c r="W66" s="14">
        <v>5232438</v>
      </c>
      <c r="X66" s="14">
        <v>64704960</v>
      </c>
      <c r="Y66" s="14">
        <v>-59472522</v>
      </c>
      <c r="Z66" s="2">
        <v>-91.91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1958913</v>
      </c>
      <c r="H67" s="11">
        <v>4105998</v>
      </c>
      <c r="I67" s="11">
        <v>6320209</v>
      </c>
      <c r="J67" s="11">
        <v>12385120</v>
      </c>
      <c r="K67" s="11">
        <v>6331898</v>
      </c>
      <c r="L67" s="11"/>
      <c r="M67" s="11">
        <v>6063761</v>
      </c>
      <c r="N67" s="11">
        <v>12395659</v>
      </c>
      <c r="O67" s="11">
        <v>5811108</v>
      </c>
      <c r="P67" s="11">
        <v>3124019</v>
      </c>
      <c r="Q67" s="11">
        <v>5300199</v>
      </c>
      <c r="R67" s="11">
        <v>14235326</v>
      </c>
      <c r="S67" s="11">
        <v>5999665</v>
      </c>
      <c r="T67" s="11">
        <v>6951971</v>
      </c>
      <c r="U67" s="11">
        <v>8586885</v>
      </c>
      <c r="V67" s="11">
        <v>21538521</v>
      </c>
      <c r="W67" s="11">
        <v>60554626</v>
      </c>
      <c r="X67" s="11"/>
      <c r="Y67" s="11">
        <v>60554626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64941514</v>
      </c>
      <c r="H68" s="11">
        <v>88996224</v>
      </c>
      <c r="I68" s="11">
        <v>61059633</v>
      </c>
      <c r="J68" s="11">
        <v>214997371</v>
      </c>
      <c r="K68" s="11">
        <v>117731275</v>
      </c>
      <c r="L68" s="11"/>
      <c r="M68" s="11">
        <v>58215638</v>
      </c>
      <c r="N68" s="11">
        <v>175946913</v>
      </c>
      <c r="O68" s="11">
        <v>39530020</v>
      </c>
      <c r="P68" s="11">
        <v>66047014</v>
      </c>
      <c r="Q68" s="11">
        <v>63431445</v>
      </c>
      <c r="R68" s="11">
        <v>169008479</v>
      </c>
      <c r="S68" s="11">
        <v>53179744</v>
      </c>
      <c r="T68" s="11">
        <v>55407398</v>
      </c>
      <c r="U68" s="11">
        <v>59806775</v>
      </c>
      <c r="V68" s="11">
        <v>168393917</v>
      </c>
      <c r="W68" s="11">
        <v>728346680</v>
      </c>
      <c r="X68" s="11"/>
      <c r="Y68" s="11">
        <v>728346680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48829900</v>
      </c>
      <c r="D69" s="78">
        <f t="shared" si="12"/>
        <v>0</v>
      </c>
      <c r="E69" s="79">
        <f t="shared" si="12"/>
        <v>66985820</v>
      </c>
      <c r="F69" s="79">
        <f t="shared" si="12"/>
        <v>64704960</v>
      </c>
      <c r="G69" s="79">
        <f t="shared" si="12"/>
        <v>90313466</v>
      </c>
      <c r="H69" s="79">
        <f t="shared" si="12"/>
        <v>114236649</v>
      </c>
      <c r="I69" s="79">
        <f t="shared" si="12"/>
        <v>88904799</v>
      </c>
      <c r="J69" s="79">
        <f t="shared" si="12"/>
        <v>293454914</v>
      </c>
      <c r="K69" s="79">
        <f t="shared" si="12"/>
        <v>146142188</v>
      </c>
      <c r="L69" s="79">
        <f t="shared" si="12"/>
        <v>0</v>
      </c>
      <c r="M69" s="79">
        <f t="shared" si="12"/>
        <v>86467311</v>
      </c>
      <c r="N69" s="79">
        <f t="shared" si="12"/>
        <v>232609499</v>
      </c>
      <c r="O69" s="79">
        <f t="shared" si="12"/>
        <v>68660611</v>
      </c>
      <c r="P69" s="79">
        <f t="shared" si="12"/>
        <v>92936637</v>
      </c>
      <c r="Q69" s="79">
        <f t="shared" si="12"/>
        <v>91659130</v>
      </c>
      <c r="R69" s="79">
        <f t="shared" si="12"/>
        <v>253256378</v>
      </c>
      <c r="S69" s="79">
        <f t="shared" si="12"/>
        <v>82744334</v>
      </c>
      <c r="T69" s="79">
        <f t="shared" si="12"/>
        <v>85075681</v>
      </c>
      <c r="U69" s="79">
        <f t="shared" si="12"/>
        <v>92463444</v>
      </c>
      <c r="V69" s="79">
        <f t="shared" si="12"/>
        <v>260283459</v>
      </c>
      <c r="W69" s="79">
        <f t="shared" si="12"/>
        <v>1039604250</v>
      </c>
      <c r="X69" s="79">
        <f t="shared" si="12"/>
        <v>64704960</v>
      </c>
      <c r="Y69" s="79">
        <f t="shared" si="12"/>
        <v>974899290</v>
      </c>
      <c r="Z69" s="80">
        <f>+IF(X69&lt;&gt;0,+(Y69/X69)*100,0)</f>
        <v>1506.6840161867035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132756619</v>
      </c>
      <c r="D5" s="42">
        <f t="shared" si="0"/>
        <v>0</v>
      </c>
      <c r="E5" s="43">
        <f t="shared" si="0"/>
        <v>114856000</v>
      </c>
      <c r="F5" s="43">
        <f t="shared" si="0"/>
        <v>157106000</v>
      </c>
      <c r="G5" s="43">
        <f t="shared" si="0"/>
        <v>0</v>
      </c>
      <c r="H5" s="43">
        <f t="shared" si="0"/>
        <v>7108295</v>
      </c>
      <c r="I5" s="43">
        <f t="shared" si="0"/>
        <v>1578893</v>
      </c>
      <c r="J5" s="43">
        <f t="shared" si="0"/>
        <v>8687188</v>
      </c>
      <c r="K5" s="43">
        <f t="shared" si="0"/>
        <v>2563777</v>
      </c>
      <c r="L5" s="43">
        <f t="shared" si="0"/>
        <v>8756593</v>
      </c>
      <c r="M5" s="43">
        <f t="shared" si="0"/>
        <v>10215244</v>
      </c>
      <c r="N5" s="43">
        <f t="shared" si="0"/>
        <v>21535614</v>
      </c>
      <c r="O5" s="43">
        <f t="shared" si="0"/>
        <v>1040434</v>
      </c>
      <c r="P5" s="43">
        <f t="shared" si="0"/>
        <v>2733667</v>
      </c>
      <c r="Q5" s="43">
        <f t="shared" si="0"/>
        <v>19771875</v>
      </c>
      <c r="R5" s="43">
        <f t="shared" si="0"/>
        <v>23545976</v>
      </c>
      <c r="S5" s="43">
        <f t="shared" si="0"/>
        <v>4875886</v>
      </c>
      <c r="T5" s="43">
        <f t="shared" si="0"/>
        <v>7974044</v>
      </c>
      <c r="U5" s="43">
        <f t="shared" si="0"/>
        <v>25680439</v>
      </c>
      <c r="V5" s="43">
        <f t="shared" si="0"/>
        <v>38530369</v>
      </c>
      <c r="W5" s="43">
        <f t="shared" si="0"/>
        <v>92299147</v>
      </c>
      <c r="X5" s="43">
        <f t="shared" si="0"/>
        <v>157106000</v>
      </c>
      <c r="Y5" s="43">
        <f t="shared" si="0"/>
        <v>-64806853</v>
      </c>
      <c r="Z5" s="44">
        <f>+IF(X5&lt;&gt;0,+(Y5/X5)*100,0)</f>
        <v>-41.25039973011852</v>
      </c>
      <c r="AA5" s="45">
        <f>SUM(AA11:AA18)</f>
        <v>157106000</v>
      </c>
    </row>
    <row r="6" spans="1:27" ht="13.5">
      <c r="A6" s="46" t="s">
        <v>32</v>
      </c>
      <c r="B6" s="47"/>
      <c r="C6" s="9">
        <v>57090371</v>
      </c>
      <c r="D6" s="10"/>
      <c r="E6" s="11">
        <v>44971519</v>
      </c>
      <c r="F6" s="11">
        <v>53478301</v>
      </c>
      <c r="G6" s="11"/>
      <c r="H6" s="11">
        <v>3934676</v>
      </c>
      <c r="I6" s="11"/>
      <c r="J6" s="11">
        <v>3934676</v>
      </c>
      <c r="K6" s="11">
        <v>2103048</v>
      </c>
      <c r="L6" s="11">
        <v>208302</v>
      </c>
      <c r="M6" s="11">
        <v>3496957</v>
      </c>
      <c r="N6" s="11">
        <v>5808307</v>
      </c>
      <c r="O6" s="11">
        <v>1040434</v>
      </c>
      <c r="P6" s="11">
        <v>2391731</v>
      </c>
      <c r="Q6" s="11">
        <v>10042424</v>
      </c>
      <c r="R6" s="11">
        <v>13474589</v>
      </c>
      <c r="S6" s="11">
        <v>3963358</v>
      </c>
      <c r="T6" s="11">
        <v>4355992</v>
      </c>
      <c r="U6" s="11">
        <v>11033871</v>
      </c>
      <c r="V6" s="11">
        <v>19353221</v>
      </c>
      <c r="W6" s="11">
        <v>42570793</v>
      </c>
      <c r="X6" s="11">
        <v>53478301</v>
      </c>
      <c r="Y6" s="11">
        <v>-10907508</v>
      </c>
      <c r="Z6" s="2">
        <v>-20.4</v>
      </c>
      <c r="AA6" s="15">
        <v>53478301</v>
      </c>
    </row>
    <row r="7" spans="1:27" ht="13.5">
      <c r="A7" s="46" t="s">
        <v>33</v>
      </c>
      <c r="B7" s="47"/>
      <c r="C7" s="9">
        <v>12056943</v>
      </c>
      <c r="D7" s="10"/>
      <c r="E7" s="11">
        <v>6661165</v>
      </c>
      <c r="F7" s="11">
        <v>4379903</v>
      </c>
      <c r="G7" s="11"/>
      <c r="H7" s="11">
        <v>-170000</v>
      </c>
      <c r="I7" s="11">
        <v>88100</v>
      </c>
      <c r="J7" s="11">
        <v>-81900</v>
      </c>
      <c r="K7" s="11"/>
      <c r="L7" s="11"/>
      <c r="M7" s="11"/>
      <c r="N7" s="11"/>
      <c r="O7" s="11"/>
      <c r="P7" s="11"/>
      <c r="Q7" s="11">
        <v>562096</v>
      </c>
      <c r="R7" s="11">
        <v>562096</v>
      </c>
      <c r="S7" s="11"/>
      <c r="T7" s="11"/>
      <c r="U7" s="11">
        <v>685587</v>
      </c>
      <c r="V7" s="11">
        <v>685587</v>
      </c>
      <c r="W7" s="11">
        <v>1165783</v>
      </c>
      <c r="X7" s="11">
        <v>4379903</v>
      </c>
      <c r="Y7" s="11">
        <v>-3214120</v>
      </c>
      <c r="Z7" s="2">
        <v>-73.38</v>
      </c>
      <c r="AA7" s="15">
        <v>4379903</v>
      </c>
    </row>
    <row r="8" spans="1:27" ht="13.5">
      <c r="A8" s="46" t="s">
        <v>34</v>
      </c>
      <c r="B8" s="47"/>
      <c r="C8" s="9">
        <v>28539607</v>
      </c>
      <c r="D8" s="10"/>
      <c r="E8" s="11">
        <v>30196615</v>
      </c>
      <c r="F8" s="11">
        <v>34226247</v>
      </c>
      <c r="G8" s="11"/>
      <c r="H8" s="11">
        <v>1467771</v>
      </c>
      <c r="I8" s="11">
        <v>323254</v>
      </c>
      <c r="J8" s="11">
        <v>1791025</v>
      </c>
      <c r="K8" s="11">
        <v>244252</v>
      </c>
      <c r="L8" s="11">
        <v>4409611</v>
      </c>
      <c r="M8" s="11">
        <v>4205442</v>
      </c>
      <c r="N8" s="11">
        <v>8859305</v>
      </c>
      <c r="O8" s="11"/>
      <c r="P8" s="11">
        <v>133576</v>
      </c>
      <c r="Q8" s="11">
        <v>5231555</v>
      </c>
      <c r="R8" s="11">
        <v>5365131</v>
      </c>
      <c r="S8" s="11">
        <v>231665</v>
      </c>
      <c r="T8" s="11">
        <v>656389</v>
      </c>
      <c r="U8" s="11">
        <v>6916819</v>
      </c>
      <c r="V8" s="11">
        <v>7804873</v>
      </c>
      <c r="W8" s="11">
        <v>23820334</v>
      </c>
      <c r="X8" s="11">
        <v>34226247</v>
      </c>
      <c r="Y8" s="11">
        <v>-10405913</v>
      </c>
      <c r="Z8" s="2">
        <v>-30.4</v>
      </c>
      <c r="AA8" s="15">
        <v>34226247</v>
      </c>
    </row>
    <row r="9" spans="1:27" ht="13.5">
      <c r="A9" s="46" t="s">
        <v>35</v>
      </c>
      <c r="B9" s="47"/>
      <c r="C9" s="9">
        <v>17540693</v>
      </c>
      <c r="D9" s="10"/>
      <c r="E9" s="11">
        <v>23438398</v>
      </c>
      <c r="F9" s="11">
        <v>25598124</v>
      </c>
      <c r="G9" s="11"/>
      <c r="H9" s="11">
        <v>1554206</v>
      </c>
      <c r="I9" s="11">
        <v>1167539</v>
      </c>
      <c r="J9" s="11">
        <v>2721745</v>
      </c>
      <c r="K9" s="11">
        <v>216477</v>
      </c>
      <c r="L9" s="11">
        <v>988542</v>
      </c>
      <c r="M9" s="11">
        <v>2512845</v>
      </c>
      <c r="N9" s="11">
        <v>3717864</v>
      </c>
      <c r="O9" s="11"/>
      <c r="P9" s="11">
        <v>208360</v>
      </c>
      <c r="Q9" s="11">
        <v>1099784</v>
      </c>
      <c r="R9" s="11">
        <v>1308144</v>
      </c>
      <c r="S9" s="11"/>
      <c r="T9" s="11">
        <v>2961663</v>
      </c>
      <c r="U9" s="11">
        <v>4544471</v>
      </c>
      <c r="V9" s="11">
        <v>7506134</v>
      </c>
      <c r="W9" s="11">
        <v>15253887</v>
      </c>
      <c r="X9" s="11">
        <v>25598124</v>
      </c>
      <c r="Y9" s="11">
        <v>-10344237</v>
      </c>
      <c r="Z9" s="2">
        <v>-40.41</v>
      </c>
      <c r="AA9" s="15">
        <v>25598124</v>
      </c>
    </row>
    <row r="10" spans="1:27" ht="13.5">
      <c r="A10" s="46" t="s">
        <v>36</v>
      </c>
      <c r="B10" s="47"/>
      <c r="C10" s="9"/>
      <c r="D10" s="10"/>
      <c r="E10" s="11"/>
      <c r="F10" s="11">
        <v>13729470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13729470</v>
      </c>
      <c r="Y10" s="11">
        <v>-13729470</v>
      </c>
      <c r="Z10" s="2">
        <v>-100</v>
      </c>
      <c r="AA10" s="15">
        <v>13729470</v>
      </c>
    </row>
    <row r="11" spans="1:27" ht="13.5">
      <c r="A11" s="48" t="s">
        <v>37</v>
      </c>
      <c r="B11" s="47"/>
      <c r="C11" s="49">
        <f aca="true" t="shared" si="1" ref="C11:Y11">SUM(C6:C10)</f>
        <v>115227614</v>
      </c>
      <c r="D11" s="50">
        <f t="shared" si="1"/>
        <v>0</v>
      </c>
      <c r="E11" s="51">
        <f t="shared" si="1"/>
        <v>105267697</v>
      </c>
      <c r="F11" s="51">
        <f t="shared" si="1"/>
        <v>131412045</v>
      </c>
      <c r="G11" s="51">
        <f t="shared" si="1"/>
        <v>0</v>
      </c>
      <c r="H11" s="51">
        <f t="shared" si="1"/>
        <v>6786653</v>
      </c>
      <c r="I11" s="51">
        <f t="shared" si="1"/>
        <v>1578893</v>
      </c>
      <c r="J11" s="51">
        <f t="shared" si="1"/>
        <v>8365546</v>
      </c>
      <c r="K11" s="51">
        <f t="shared" si="1"/>
        <v>2563777</v>
      </c>
      <c r="L11" s="51">
        <f t="shared" si="1"/>
        <v>5606455</v>
      </c>
      <c r="M11" s="51">
        <f t="shared" si="1"/>
        <v>10215244</v>
      </c>
      <c r="N11" s="51">
        <f t="shared" si="1"/>
        <v>18385476</v>
      </c>
      <c r="O11" s="51">
        <f t="shared" si="1"/>
        <v>1040434</v>
      </c>
      <c r="P11" s="51">
        <f t="shared" si="1"/>
        <v>2733667</v>
      </c>
      <c r="Q11" s="51">
        <f t="shared" si="1"/>
        <v>16935859</v>
      </c>
      <c r="R11" s="51">
        <f t="shared" si="1"/>
        <v>20709960</v>
      </c>
      <c r="S11" s="51">
        <f t="shared" si="1"/>
        <v>4195023</v>
      </c>
      <c r="T11" s="51">
        <f t="shared" si="1"/>
        <v>7974044</v>
      </c>
      <c r="U11" s="51">
        <f t="shared" si="1"/>
        <v>23180748</v>
      </c>
      <c r="V11" s="51">
        <f t="shared" si="1"/>
        <v>35349815</v>
      </c>
      <c r="W11" s="51">
        <f t="shared" si="1"/>
        <v>82810797</v>
      </c>
      <c r="X11" s="51">
        <f t="shared" si="1"/>
        <v>131412045</v>
      </c>
      <c r="Y11" s="51">
        <f t="shared" si="1"/>
        <v>-48601248</v>
      </c>
      <c r="Z11" s="52">
        <f>+IF(X11&lt;&gt;0,+(Y11/X11)*100,0)</f>
        <v>-36.98386095429837</v>
      </c>
      <c r="AA11" s="53">
        <f>SUM(AA6:AA10)</f>
        <v>131412045</v>
      </c>
    </row>
    <row r="12" spans="1:27" ht="13.5">
      <c r="A12" s="54" t="s">
        <v>38</v>
      </c>
      <c r="B12" s="35"/>
      <c r="C12" s="9">
        <v>13983442</v>
      </c>
      <c r="D12" s="10"/>
      <c r="E12" s="11">
        <v>9588303</v>
      </c>
      <c r="F12" s="11">
        <v>15630752</v>
      </c>
      <c r="G12" s="11"/>
      <c r="H12" s="11">
        <v>321642</v>
      </c>
      <c r="I12" s="11"/>
      <c r="J12" s="11">
        <v>321642</v>
      </c>
      <c r="K12" s="11"/>
      <c r="L12" s="11">
        <v>3150138</v>
      </c>
      <c r="M12" s="11"/>
      <c r="N12" s="11">
        <v>3150138</v>
      </c>
      <c r="O12" s="11"/>
      <c r="P12" s="11"/>
      <c r="Q12" s="11">
        <v>2154411</v>
      </c>
      <c r="R12" s="11">
        <v>2154411</v>
      </c>
      <c r="S12" s="11">
        <v>680863</v>
      </c>
      <c r="T12" s="11"/>
      <c r="U12" s="11">
        <v>2397717</v>
      </c>
      <c r="V12" s="11">
        <v>3078580</v>
      </c>
      <c r="W12" s="11">
        <v>8704771</v>
      </c>
      <c r="X12" s="11">
        <v>15630752</v>
      </c>
      <c r="Y12" s="11">
        <v>-6925981</v>
      </c>
      <c r="Z12" s="2">
        <v>-44.31</v>
      </c>
      <c r="AA12" s="15">
        <v>15630752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3545563</v>
      </c>
      <c r="D15" s="10"/>
      <c r="E15" s="11"/>
      <c r="F15" s="11">
        <v>10063203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v>681605</v>
      </c>
      <c r="R15" s="11">
        <v>681605</v>
      </c>
      <c r="S15" s="11"/>
      <c r="T15" s="11"/>
      <c r="U15" s="11">
        <v>101974</v>
      </c>
      <c r="V15" s="11">
        <v>101974</v>
      </c>
      <c r="W15" s="11">
        <v>783579</v>
      </c>
      <c r="X15" s="11">
        <v>10063203</v>
      </c>
      <c r="Y15" s="11">
        <v>-9279624</v>
      </c>
      <c r="Z15" s="2">
        <v>-92.21</v>
      </c>
      <c r="AA15" s="15">
        <v>10063203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57090371</v>
      </c>
      <c r="D36" s="10">
        <f t="shared" si="4"/>
        <v>0</v>
      </c>
      <c r="E36" s="11">
        <f t="shared" si="4"/>
        <v>44971519</v>
      </c>
      <c r="F36" s="11">
        <f t="shared" si="4"/>
        <v>53478301</v>
      </c>
      <c r="G36" s="11">
        <f t="shared" si="4"/>
        <v>0</v>
      </c>
      <c r="H36" s="11">
        <f t="shared" si="4"/>
        <v>3934676</v>
      </c>
      <c r="I36" s="11">
        <f t="shared" si="4"/>
        <v>0</v>
      </c>
      <c r="J36" s="11">
        <f t="shared" si="4"/>
        <v>3934676</v>
      </c>
      <c r="K36" s="11">
        <f t="shared" si="4"/>
        <v>2103048</v>
      </c>
      <c r="L36" s="11">
        <f t="shared" si="4"/>
        <v>208302</v>
      </c>
      <c r="M36" s="11">
        <f t="shared" si="4"/>
        <v>3496957</v>
      </c>
      <c r="N36" s="11">
        <f t="shared" si="4"/>
        <v>5808307</v>
      </c>
      <c r="O36" s="11">
        <f t="shared" si="4"/>
        <v>1040434</v>
      </c>
      <c r="P36" s="11">
        <f t="shared" si="4"/>
        <v>2391731</v>
      </c>
      <c r="Q36" s="11">
        <f t="shared" si="4"/>
        <v>10042424</v>
      </c>
      <c r="R36" s="11">
        <f t="shared" si="4"/>
        <v>13474589</v>
      </c>
      <c r="S36" s="11">
        <f t="shared" si="4"/>
        <v>3963358</v>
      </c>
      <c r="T36" s="11">
        <f t="shared" si="4"/>
        <v>4355992</v>
      </c>
      <c r="U36" s="11">
        <f t="shared" si="4"/>
        <v>11033871</v>
      </c>
      <c r="V36" s="11">
        <f t="shared" si="4"/>
        <v>19353221</v>
      </c>
      <c r="W36" s="11">
        <f t="shared" si="4"/>
        <v>42570793</v>
      </c>
      <c r="X36" s="11">
        <f t="shared" si="4"/>
        <v>53478301</v>
      </c>
      <c r="Y36" s="11">
        <f t="shared" si="4"/>
        <v>-10907508</v>
      </c>
      <c r="Z36" s="2">
        <f aca="true" t="shared" si="5" ref="Z36:Z49">+IF(X36&lt;&gt;0,+(Y36/X36)*100,0)</f>
        <v>-20.396137865337195</v>
      </c>
      <c r="AA36" s="15">
        <f>AA6+AA21</f>
        <v>53478301</v>
      </c>
    </row>
    <row r="37" spans="1:27" ht="13.5">
      <c r="A37" s="46" t="s">
        <v>33</v>
      </c>
      <c r="B37" s="47"/>
      <c r="C37" s="9">
        <f t="shared" si="4"/>
        <v>12056943</v>
      </c>
      <c r="D37" s="10">
        <f t="shared" si="4"/>
        <v>0</v>
      </c>
      <c r="E37" s="11">
        <f t="shared" si="4"/>
        <v>6661165</v>
      </c>
      <c r="F37" s="11">
        <f t="shared" si="4"/>
        <v>4379903</v>
      </c>
      <c r="G37" s="11">
        <f t="shared" si="4"/>
        <v>0</v>
      </c>
      <c r="H37" s="11">
        <f t="shared" si="4"/>
        <v>-170000</v>
      </c>
      <c r="I37" s="11">
        <f t="shared" si="4"/>
        <v>88100</v>
      </c>
      <c r="J37" s="11">
        <f t="shared" si="4"/>
        <v>-81900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562096</v>
      </c>
      <c r="R37" s="11">
        <f t="shared" si="4"/>
        <v>562096</v>
      </c>
      <c r="S37" s="11">
        <f t="shared" si="4"/>
        <v>0</v>
      </c>
      <c r="T37" s="11">
        <f t="shared" si="4"/>
        <v>0</v>
      </c>
      <c r="U37" s="11">
        <f t="shared" si="4"/>
        <v>685587</v>
      </c>
      <c r="V37" s="11">
        <f t="shared" si="4"/>
        <v>685587</v>
      </c>
      <c r="W37" s="11">
        <f t="shared" si="4"/>
        <v>1165783</v>
      </c>
      <c r="X37" s="11">
        <f t="shared" si="4"/>
        <v>4379903</v>
      </c>
      <c r="Y37" s="11">
        <f t="shared" si="4"/>
        <v>-3214120</v>
      </c>
      <c r="Z37" s="2">
        <f t="shared" si="5"/>
        <v>-73.3833603164271</v>
      </c>
      <c r="AA37" s="15">
        <f>AA7+AA22</f>
        <v>4379903</v>
      </c>
    </row>
    <row r="38" spans="1:27" ht="13.5">
      <c r="A38" s="46" t="s">
        <v>34</v>
      </c>
      <c r="B38" s="47"/>
      <c r="C38" s="9">
        <f t="shared" si="4"/>
        <v>28539607</v>
      </c>
      <c r="D38" s="10">
        <f t="shared" si="4"/>
        <v>0</v>
      </c>
      <c r="E38" s="11">
        <f t="shared" si="4"/>
        <v>30196615</v>
      </c>
      <c r="F38" s="11">
        <f t="shared" si="4"/>
        <v>34226247</v>
      </c>
      <c r="G38" s="11">
        <f t="shared" si="4"/>
        <v>0</v>
      </c>
      <c r="H38" s="11">
        <f t="shared" si="4"/>
        <v>1467771</v>
      </c>
      <c r="I38" s="11">
        <f t="shared" si="4"/>
        <v>323254</v>
      </c>
      <c r="J38" s="11">
        <f t="shared" si="4"/>
        <v>1791025</v>
      </c>
      <c r="K38" s="11">
        <f t="shared" si="4"/>
        <v>244252</v>
      </c>
      <c r="L38" s="11">
        <f t="shared" si="4"/>
        <v>4409611</v>
      </c>
      <c r="M38" s="11">
        <f t="shared" si="4"/>
        <v>4205442</v>
      </c>
      <c r="N38" s="11">
        <f t="shared" si="4"/>
        <v>8859305</v>
      </c>
      <c r="O38" s="11">
        <f t="shared" si="4"/>
        <v>0</v>
      </c>
      <c r="P38" s="11">
        <f t="shared" si="4"/>
        <v>133576</v>
      </c>
      <c r="Q38" s="11">
        <f t="shared" si="4"/>
        <v>5231555</v>
      </c>
      <c r="R38" s="11">
        <f t="shared" si="4"/>
        <v>5365131</v>
      </c>
      <c r="S38" s="11">
        <f t="shared" si="4"/>
        <v>231665</v>
      </c>
      <c r="T38" s="11">
        <f t="shared" si="4"/>
        <v>656389</v>
      </c>
      <c r="U38" s="11">
        <f t="shared" si="4"/>
        <v>6916819</v>
      </c>
      <c r="V38" s="11">
        <f t="shared" si="4"/>
        <v>7804873</v>
      </c>
      <c r="W38" s="11">
        <f t="shared" si="4"/>
        <v>23820334</v>
      </c>
      <c r="X38" s="11">
        <f t="shared" si="4"/>
        <v>34226247</v>
      </c>
      <c r="Y38" s="11">
        <f t="shared" si="4"/>
        <v>-10405913</v>
      </c>
      <c r="Z38" s="2">
        <f t="shared" si="5"/>
        <v>-30.403312989589537</v>
      </c>
      <c r="AA38" s="15">
        <f>AA8+AA23</f>
        <v>34226247</v>
      </c>
    </row>
    <row r="39" spans="1:27" ht="13.5">
      <c r="A39" s="46" t="s">
        <v>35</v>
      </c>
      <c r="B39" s="47"/>
      <c r="C39" s="9">
        <f t="shared" si="4"/>
        <v>17540693</v>
      </c>
      <c r="D39" s="10">
        <f t="shared" si="4"/>
        <v>0</v>
      </c>
      <c r="E39" s="11">
        <f t="shared" si="4"/>
        <v>23438398</v>
      </c>
      <c r="F39" s="11">
        <f t="shared" si="4"/>
        <v>25598124</v>
      </c>
      <c r="G39" s="11">
        <f t="shared" si="4"/>
        <v>0</v>
      </c>
      <c r="H39" s="11">
        <f t="shared" si="4"/>
        <v>1554206</v>
      </c>
      <c r="I39" s="11">
        <f t="shared" si="4"/>
        <v>1167539</v>
      </c>
      <c r="J39" s="11">
        <f t="shared" si="4"/>
        <v>2721745</v>
      </c>
      <c r="K39" s="11">
        <f t="shared" si="4"/>
        <v>216477</v>
      </c>
      <c r="L39" s="11">
        <f t="shared" si="4"/>
        <v>988542</v>
      </c>
      <c r="M39" s="11">
        <f t="shared" si="4"/>
        <v>2512845</v>
      </c>
      <c r="N39" s="11">
        <f t="shared" si="4"/>
        <v>3717864</v>
      </c>
      <c r="O39" s="11">
        <f t="shared" si="4"/>
        <v>0</v>
      </c>
      <c r="P39" s="11">
        <f t="shared" si="4"/>
        <v>208360</v>
      </c>
      <c r="Q39" s="11">
        <f t="shared" si="4"/>
        <v>1099784</v>
      </c>
      <c r="R39" s="11">
        <f t="shared" si="4"/>
        <v>1308144</v>
      </c>
      <c r="S39" s="11">
        <f t="shared" si="4"/>
        <v>0</v>
      </c>
      <c r="T39" s="11">
        <f t="shared" si="4"/>
        <v>2961663</v>
      </c>
      <c r="U39" s="11">
        <f t="shared" si="4"/>
        <v>4544471</v>
      </c>
      <c r="V39" s="11">
        <f t="shared" si="4"/>
        <v>7506134</v>
      </c>
      <c r="W39" s="11">
        <f t="shared" si="4"/>
        <v>15253887</v>
      </c>
      <c r="X39" s="11">
        <f t="shared" si="4"/>
        <v>25598124</v>
      </c>
      <c r="Y39" s="11">
        <f t="shared" si="4"/>
        <v>-10344237</v>
      </c>
      <c r="Z39" s="2">
        <f t="shared" si="5"/>
        <v>-40.41013708660838</v>
      </c>
      <c r="AA39" s="15">
        <f>AA9+AA24</f>
        <v>25598124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13729470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13729470</v>
      </c>
      <c r="Y40" s="11">
        <f t="shared" si="4"/>
        <v>-13729470</v>
      </c>
      <c r="Z40" s="2">
        <f t="shared" si="5"/>
        <v>-100</v>
      </c>
      <c r="AA40" s="15">
        <f>AA10+AA25</f>
        <v>13729470</v>
      </c>
    </row>
    <row r="41" spans="1:27" ht="13.5">
      <c r="A41" s="48" t="s">
        <v>37</v>
      </c>
      <c r="B41" s="47"/>
      <c r="C41" s="49">
        <f aca="true" t="shared" si="6" ref="C41:Y41">SUM(C36:C40)</f>
        <v>115227614</v>
      </c>
      <c r="D41" s="50">
        <f t="shared" si="6"/>
        <v>0</v>
      </c>
      <c r="E41" s="51">
        <f t="shared" si="6"/>
        <v>105267697</v>
      </c>
      <c r="F41" s="51">
        <f t="shared" si="6"/>
        <v>131412045</v>
      </c>
      <c r="G41" s="51">
        <f t="shared" si="6"/>
        <v>0</v>
      </c>
      <c r="H41" s="51">
        <f t="shared" si="6"/>
        <v>6786653</v>
      </c>
      <c r="I41" s="51">
        <f t="shared" si="6"/>
        <v>1578893</v>
      </c>
      <c r="J41" s="51">
        <f t="shared" si="6"/>
        <v>8365546</v>
      </c>
      <c r="K41" s="51">
        <f t="shared" si="6"/>
        <v>2563777</v>
      </c>
      <c r="L41" s="51">
        <f t="shared" si="6"/>
        <v>5606455</v>
      </c>
      <c r="M41" s="51">
        <f t="shared" si="6"/>
        <v>10215244</v>
      </c>
      <c r="N41" s="51">
        <f t="shared" si="6"/>
        <v>18385476</v>
      </c>
      <c r="O41" s="51">
        <f t="shared" si="6"/>
        <v>1040434</v>
      </c>
      <c r="P41" s="51">
        <f t="shared" si="6"/>
        <v>2733667</v>
      </c>
      <c r="Q41" s="51">
        <f t="shared" si="6"/>
        <v>16935859</v>
      </c>
      <c r="R41" s="51">
        <f t="shared" si="6"/>
        <v>20709960</v>
      </c>
      <c r="S41" s="51">
        <f t="shared" si="6"/>
        <v>4195023</v>
      </c>
      <c r="T41" s="51">
        <f t="shared" si="6"/>
        <v>7974044</v>
      </c>
      <c r="U41" s="51">
        <f t="shared" si="6"/>
        <v>23180748</v>
      </c>
      <c r="V41" s="51">
        <f t="shared" si="6"/>
        <v>35349815</v>
      </c>
      <c r="W41" s="51">
        <f t="shared" si="6"/>
        <v>82810797</v>
      </c>
      <c r="X41" s="51">
        <f t="shared" si="6"/>
        <v>131412045</v>
      </c>
      <c r="Y41" s="51">
        <f t="shared" si="6"/>
        <v>-48601248</v>
      </c>
      <c r="Z41" s="52">
        <f t="shared" si="5"/>
        <v>-36.98386095429837</v>
      </c>
      <c r="AA41" s="53">
        <f>SUM(AA36:AA40)</f>
        <v>131412045</v>
      </c>
    </row>
    <row r="42" spans="1:27" ht="13.5">
      <c r="A42" s="54" t="s">
        <v>38</v>
      </c>
      <c r="B42" s="35"/>
      <c r="C42" s="65">
        <f aca="true" t="shared" si="7" ref="C42:Y48">C12+C27</f>
        <v>13983442</v>
      </c>
      <c r="D42" s="66">
        <f t="shared" si="7"/>
        <v>0</v>
      </c>
      <c r="E42" s="67">
        <f t="shared" si="7"/>
        <v>9588303</v>
      </c>
      <c r="F42" s="67">
        <f t="shared" si="7"/>
        <v>15630752</v>
      </c>
      <c r="G42" s="67">
        <f t="shared" si="7"/>
        <v>0</v>
      </c>
      <c r="H42" s="67">
        <f t="shared" si="7"/>
        <v>321642</v>
      </c>
      <c r="I42" s="67">
        <f t="shared" si="7"/>
        <v>0</v>
      </c>
      <c r="J42" s="67">
        <f t="shared" si="7"/>
        <v>321642</v>
      </c>
      <c r="K42" s="67">
        <f t="shared" si="7"/>
        <v>0</v>
      </c>
      <c r="L42" s="67">
        <f t="shared" si="7"/>
        <v>3150138</v>
      </c>
      <c r="M42" s="67">
        <f t="shared" si="7"/>
        <v>0</v>
      </c>
      <c r="N42" s="67">
        <f t="shared" si="7"/>
        <v>3150138</v>
      </c>
      <c r="O42" s="67">
        <f t="shared" si="7"/>
        <v>0</v>
      </c>
      <c r="P42" s="67">
        <f t="shared" si="7"/>
        <v>0</v>
      </c>
      <c r="Q42" s="67">
        <f t="shared" si="7"/>
        <v>2154411</v>
      </c>
      <c r="R42" s="67">
        <f t="shared" si="7"/>
        <v>2154411</v>
      </c>
      <c r="S42" s="67">
        <f t="shared" si="7"/>
        <v>680863</v>
      </c>
      <c r="T42" s="67">
        <f t="shared" si="7"/>
        <v>0</v>
      </c>
      <c r="U42" s="67">
        <f t="shared" si="7"/>
        <v>2397717</v>
      </c>
      <c r="V42" s="67">
        <f t="shared" si="7"/>
        <v>3078580</v>
      </c>
      <c r="W42" s="67">
        <f t="shared" si="7"/>
        <v>8704771</v>
      </c>
      <c r="X42" s="67">
        <f t="shared" si="7"/>
        <v>15630752</v>
      </c>
      <c r="Y42" s="67">
        <f t="shared" si="7"/>
        <v>-6925981</v>
      </c>
      <c r="Z42" s="69">
        <f t="shared" si="5"/>
        <v>-44.30996666059317</v>
      </c>
      <c r="AA42" s="68">
        <f aca="true" t="shared" si="8" ref="AA42:AA48">AA12+AA27</f>
        <v>15630752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3545563</v>
      </c>
      <c r="D45" s="66">
        <f t="shared" si="7"/>
        <v>0</v>
      </c>
      <c r="E45" s="67">
        <f t="shared" si="7"/>
        <v>0</v>
      </c>
      <c r="F45" s="67">
        <f t="shared" si="7"/>
        <v>10063203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681605</v>
      </c>
      <c r="R45" s="67">
        <f t="shared" si="7"/>
        <v>681605</v>
      </c>
      <c r="S45" s="67">
        <f t="shared" si="7"/>
        <v>0</v>
      </c>
      <c r="T45" s="67">
        <f t="shared" si="7"/>
        <v>0</v>
      </c>
      <c r="U45" s="67">
        <f t="shared" si="7"/>
        <v>101974</v>
      </c>
      <c r="V45" s="67">
        <f t="shared" si="7"/>
        <v>101974</v>
      </c>
      <c r="W45" s="67">
        <f t="shared" si="7"/>
        <v>783579</v>
      </c>
      <c r="X45" s="67">
        <f t="shared" si="7"/>
        <v>10063203</v>
      </c>
      <c r="Y45" s="67">
        <f t="shared" si="7"/>
        <v>-9279624</v>
      </c>
      <c r="Z45" s="69">
        <f t="shared" si="5"/>
        <v>-92.21342349945638</v>
      </c>
      <c r="AA45" s="68">
        <f t="shared" si="8"/>
        <v>10063203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132756619</v>
      </c>
      <c r="D49" s="78">
        <f t="shared" si="9"/>
        <v>0</v>
      </c>
      <c r="E49" s="79">
        <f t="shared" si="9"/>
        <v>114856000</v>
      </c>
      <c r="F49" s="79">
        <f t="shared" si="9"/>
        <v>157106000</v>
      </c>
      <c r="G49" s="79">
        <f t="shared" si="9"/>
        <v>0</v>
      </c>
      <c r="H49" s="79">
        <f t="shared" si="9"/>
        <v>7108295</v>
      </c>
      <c r="I49" s="79">
        <f t="shared" si="9"/>
        <v>1578893</v>
      </c>
      <c r="J49" s="79">
        <f t="shared" si="9"/>
        <v>8687188</v>
      </c>
      <c r="K49" s="79">
        <f t="shared" si="9"/>
        <v>2563777</v>
      </c>
      <c r="L49" s="79">
        <f t="shared" si="9"/>
        <v>8756593</v>
      </c>
      <c r="M49" s="79">
        <f t="shared" si="9"/>
        <v>10215244</v>
      </c>
      <c r="N49" s="79">
        <f t="shared" si="9"/>
        <v>21535614</v>
      </c>
      <c r="O49" s="79">
        <f t="shared" si="9"/>
        <v>1040434</v>
      </c>
      <c r="P49" s="79">
        <f t="shared" si="9"/>
        <v>2733667</v>
      </c>
      <c r="Q49" s="79">
        <f t="shared" si="9"/>
        <v>19771875</v>
      </c>
      <c r="R49" s="79">
        <f t="shared" si="9"/>
        <v>23545976</v>
      </c>
      <c r="S49" s="79">
        <f t="shared" si="9"/>
        <v>4875886</v>
      </c>
      <c r="T49" s="79">
        <f t="shared" si="9"/>
        <v>7974044</v>
      </c>
      <c r="U49" s="79">
        <f t="shared" si="9"/>
        <v>25680439</v>
      </c>
      <c r="V49" s="79">
        <f t="shared" si="9"/>
        <v>38530369</v>
      </c>
      <c r="W49" s="79">
        <f t="shared" si="9"/>
        <v>92299147</v>
      </c>
      <c r="X49" s="79">
        <f t="shared" si="9"/>
        <v>157106000</v>
      </c>
      <c r="Y49" s="79">
        <f t="shared" si="9"/>
        <v>-64806853</v>
      </c>
      <c r="Z49" s="80">
        <f t="shared" si="5"/>
        <v>-41.25039973011852</v>
      </c>
      <c r="AA49" s="81">
        <f>SUM(AA41:AA48)</f>
        <v>157106000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609008</v>
      </c>
      <c r="H66" s="14">
        <v>3546143</v>
      </c>
      <c r="I66" s="14">
        <v>3094910</v>
      </c>
      <c r="J66" s="14">
        <v>7250061</v>
      </c>
      <c r="K66" s="14">
        <v>8028120</v>
      </c>
      <c r="L66" s="14">
        <v>6479333</v>
      </c>
      <c r="M66" s="14">
        <v>7102153</v>
      </c>
      <c r="N66" s="14">
        <v>21609606</v>
      </c>
      <c r="O66" s="14">
        <v>1903945</v>
      </c>
      <c r="P66" s="14">
        <v>5275305</v>
      </c>
      <c r="Q66" s="14">
        <v>4947689</v>
      </c>
      <c r="R66" s="14">
        <v>12126939</v>
      </c>
      <c r="S66" s="14">
        <v>4680890</v>
      </c>
      <c r="T66" s="14">
        <v>8657213</v>
      </c>
      <c r="U66" s="14">
        <v>13864708</v>
      </c>
      <c r="V66" s="14">
        <v>27202811</v>
      </c>
      <c r="W66" s="14">
        <v>68189417</v>
      </c>
      <c r="X66" s="14"/>
      <c r="Y66" s="14">
        <v>68189417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>
        <v>39497939</v>
      </c>
      <c r="D68" s="10"/>
      <c r="E68" s="11">
        <v>98919123</v>
      </c>
      <c r="F68" s="11">
        <v>90000000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>
        <v>90000000</v>
      </c>
      <c r="Y68" s="11">
        <v>-90000000</v>
      </c>
      <c r="Z68" s="2">
        <v>-100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39497939</v>
      </c>
      <c r="D69" s="78">
        <f t="shared" si="12"/>
        <v>0</v>
      </c>
      <c r="E69" s="79">
        <f t="shared" si="12"/>
        <v>98919123</v>
      </c>
      <c r="F69" s="79">
        <f t="shared" si="12"/>
        <v>90000000</v>
      </c>
      <c r="G69" s="79">
        <f t="shared" si="12"/>
        <v>609008</v>
      </c>
      <c r="H69" s="79">
        <f t="shared" si="12"/>
        <v>3546143</v>
      </c>
      <c r="I69" s="79">
        <f t="shared" si="12"/>
        <v>3094910</v>
      </c>
      <c r="J69" s="79">
        <f t="shared" si="12"/>
        <v>7250061</v>
      </c>
      <c r="K69" s="79">
        <f t="shared" si="12"/>
        <v>8028120</v>
      </c>
      <c r="L69" s="79">
        <f t="shared" si="12"/>
        <v>6479333</v>
      </c>
      <c r="M69" s="79">
        <f t="shared" si="12"/>
        <v>7102153</v>
      </c>
      <c r="N69" s="79">
        <f t="shared" si="12"/>
        <v>21609606</v>
      </c>
      <c r="O69" s="79">
        <f t="shared" si="12"/>
        <v>1903945</v>
      </c>
      <c r="P69" s="79">
        <f t="shared" si="12"/>
        <v>5275305</v>
      </c>
      <c r="Q69" s="79">
        <f t="shared" si="12"/>
        <v>4947689</v>
      </c>
      <c r="R69" s="79">
        <f t="shared" si="12"/>
        <v>12126939</v>
      </c>
      <c r="S69" s="79">
        <f t="shared" si="12"/>
        <v>4680890</v>
      </c>
      <c r="T69" s="79">
        <f t="shared" si="12"/>
        <v>8657213</v>
      </c>
      <c r="U69" s="79">
        <f t="shared" si="12"/>
        <v>13864708</v>
      </c>
      <c r="V69" s="79">
        <f t="shared" si="12"/>
        <v>27202811</v>
      </c>
      <c r="W69" s="79">
        <f t="shared" si="12"/>
        <v>68189417</v>
      </c>
      <c r="X69" s="79">
        <f t="shared" si="12"/>
        <v>90000000</v>
      </c>
      <c r="Y69" s="79">
        <f t="shared" si="12"/>
        <v>-21810583</v>
      </c>
      <c r="Z69" s="80">
        <f>+IF(X69&lt;&gt;0,+(Y69/X69)*100,0)</f>
        <v>-24.23398111111111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28997272</v>
      </c>
      <c r="D5" s="42">
        <f t="shared" si="0"/>
        <v>0</v>
      </c>
      <c r="E5" s="43">
        <f t="shared" si="0"/>
        <v>54849500</v>
      </c>
      <c r="F5" s="43">
        <f t="shared" si="0"/>
        <v>35790425</v>
      </c>
      <c r="G5" s="43">
        <f t="shared" si="0"/>
        <v>0</v>
      </c>
      <c r="H5" s="43">
        <f t="shared" si="0"/>
        <v>16896</v>
      </c>
      <c r="I5" s="43">
        <f t="shared" si="0"/>
        <v>0</v>
      </c>
      <c r="J5" s="43">
        <f t="shared" si="0"/>
        <v>16896</v>
      </c>
      <c r="K5" s="43">
        <f t="shared" si="0"/>
        <v>1168125</v>
      </c>
      <c r="L5" s="43">
        <f t="shared" si="0"/>
        <v>1569606</v>
      </c>
      <c r="M5" s="43">
        <f t="shared" si="0"/>
        <v>936241</v>
      </c>
      <c r="N5" s="43">
        <f t="shared" si="0"/>
        <v>3673972</v>
      </c>
      <c r="O5" s="43">
        <f t="shared" si="0"/>
        <v>11874678</v>
      </c>
      <c r="P5" s="43">
        <f t="shared" si="0"/>
        <v>3431160</v>
      </c>
      <c r="Q5" s="43">
        <f t="shared" si="0"/>
        <v>3561679</v>
      </c>
      <c r="R5" s="43">
        <f t="shared" si="0"/>
        <v>18867517</v>
      </c>
      <c r="S5" s="43">
        <f t="shared" si="0"/>
        <v>2634394</v>
      </c>
      <c r="T5" s="43">
        <f t="shared" si="0"/>
        <v>3519491</v>
      </c>
      <c r="U5" s="43">
        <f t="shared" si="0"/>
        <v>2973418</v>
      </c>
      <c r="V5" s="43">
        <f t="shared" si="0"/>
        <v>9127303</v>
      </c>
      <c r="W5" s="43">
        <f t="shared" si="0"/>
        <v>31685688</v>
      </c>
      <c r="X5" s="43">
        <f t="shared" si="0"/>
        <v>35790425</v>
      </c>
      <c r="Y5" s="43">
        <f t="shared" si="0"/>
        <v>-4104737</v>
      </c>
      <c r="Z5" s="44">
        <f>+IF(X5&lt;&gt;0,+(Y5/X5)*100,0)</f>
        <v>-11.468813237059912</v>
      </c>
      <c r="AA5" s="45">
        <f>SUM(AA11:AA18)</f>
        <v>35790425</v>
      </c>
    </row>
    <row r="6" spans="1:27" ht="13.5">
      <c r="A6" s="46" t="s">
        <v>32</v>
      </c>
      <c r="B6" s="47"/>
      <c r="C6" s="9">
        <v>18299622</v>
      </c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>
        <v>934220</v>
      </c>
      <c r="D7" s="10"/>
      <c r="E7" s="11"/>
      <c r="F7" s="11">
        <v>6806997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>
        <v>257063</v>
      </c>
      <c r="R7" s="11">
        <v>257063</v>
      </c>
      <c r="S7" s="11"/>
      <c r="T7" s="11">
        <v>2331842</v>
      </c>
      <c r="U7" s="11">
        <v>438596</v>
      </c>
      <c r="V7" s="11">
        <v>2770438</v>
      </c>
      <c r="W7" s="11">
        <v>3027501</v>
      </c>
      <c r="X7" s="11">
        <v>6806997</v>
      </c>
      <c r="Y7" s="11">
        <v>-3779496</v>
      </c>
      <c r="Z7" s="2">
        <v>-55.52</v>
      </c>
      <c r="AA7" s="15">
        <v>6806997</v>
      </c>
    </row>
    <row r="8" spans="1:27" ht="13.5">
      <c r="A8" s="46" t="s">
        <v>34</v>
      </c>
      <c r="B8" s="47"/>
      <c r="C8" s="9">
        <v>5482915</v>
      </c>
      <c r="D8" s="10"/>
      <c r="E8" s="11">
        <v>9300000</v>
      </c>
      <c r="F8" s="11">
        <v>19059458</v>
      </c>
      <c r="G8" s="11"/>
      <c r="H8" s="11"/>
      <c r="I8" s="11"/>
      <c r="J8" s="11"/>
      <c r="K8" s="11">
        <v>1155812</v>
      </c>
      <c r="L8" s="11">
        <v>861178</v>
      </c>
      <c r="M8" s="11">
        <v>281664</v>
      </c>
      <c r="N8" s="11">
        <v>2298654</v>
      </c>
      <c r="O8" s="11">
        <v>7826394</v>
      </c>
      <c r="P8" s="11">
        <v>2339634</v>
      </c>
      <c r="Q8" s="11">
        <v>1707707</v>
      </c>
      <c r="R8" s="11">
        <v>11873735</v>
      </c>
      <c r="S8" s="11">
        <v>2100378</v>
      </c>
      <c r="T8" s="11">
        <v>1187649</v>
      </c>
      <c r="U8" s="11">
        <v>792116</v>
      </c>
      <c r="V8" s="11">
        <v>4080143</v>
      </c>
      <c r="W8" s="11">
        <v>18252532</v>
      </c>
      <c r="X8" s="11">
        <v>19059458</v>
      </c>
      <c r="Y8" s="11">
        <v>-806926</v>
      </c>
      <c r="Z8" s="2">
        <v>-4.23</v>
      </c>
      <c r="AA8" s="15">
        <v>19059458</v>
      </c>
    </row>
    <row r="9" spans="1:27" ht="13.5">
      <c r="A9" s="46" t="s">
        <v>35</v>
      </c>
      <c r="B9" s="47"/>
      <c r="C9" s="9">
        <v>1291569</v>
      </c>
      <c r="D9" s="10"/>
      <c r="E9" s="11">
        <v>10000000</v>
      </c>
      <c r="F9" s="11">
        <v>8220000</v>
      </c>
      <c r="G9" s="11"/>
      <c r="H9" s="11"/>
      <c r="I9" s="11"/>
      <c r="J9" s="11"/>
      <c r="K9" s="11"/>
      <c r="L9" s="11">
        <v>577774</v>
      </c>
      <c r="M9" s="11">
        <v>234716</v>
      </c>
      <c r="N9" s="11">
        <v>812490</v>
      </c>
      <c r="O9" s="11">
        <v>3784775</v>
      </c>
      <c r="P9" s="11">
        <v>792430</v>
      </c>
      <c r="Q9" s="11">
        <v>1596909</v>
      </c>
      <c r="R9" s="11">
        <v>6174114</v>
      </c>
      <c r="S9" s="11">
        <v>283494</v>
      </c>
      <c r="T9" s="11"/>
      <c r="U9" s="11">
        <v>1741373</v>
      </c>
      <c r="V9" s="11">
        <v>2024867</v>
      </c>
      <c r="W9" s="11">
        <v>9011471</v>
      </c>
      <c r="X9" s="11">
        <v>8220000</v>
      </c>
      <c r="Y9" s="11">
        <v>791471</v>
      </c>
      <c r="Z9" s="2">
        <v>9.63</v>
      </c>
      <c r="AA9" s="15">
        <v>8220000</v>
      </c>
    </row>
    <row r="10" spans="1:27" ht="13.5">
      <c r="A10" s="46" t="s">
        <v>36</v>
      </c>
      <c r="B10" s="47"/>
      <c r="C10" s="9"/>
      <c r="D10" s="10"/>
      <c r="E10" s="11">
        <v>34325000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26008326</v>
      </c>
      <c r="D11" s="50">
        <f t="shared" si="1"/>
        <v>0</v>
      </c>
      <c r="E11" s="51">
        <f t="shared" si="1"/>
        <v>53625000</v>
      </c>
      <c r="F11" s="51">
        <f t="shared" si="1"/>
        <v>34086455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1155812</v>
      </c>
      <c r="L11" s="51">
        <f t="shared" si="1"/>
        <v>1438952</v>
      </c>
      <c r="M11" s="51">
        <f t="shared" si="1"/>
        <v>516380</v>
      </c>
      <c r="N11" s="51">
        <f t="shared" si="1"/>
        <v>3111144</v>
      </c>
      <c r="O11" s="51">
        <f t="shared" si="1"/>
        <v>11611169</v>
      </c>
      <c r="P11" s="51">
        <f t="shared" si="1"/>
        <v>3132064</v>
      </c>
      <c r="Q11" s="51">
        <f t="shared" si="1"/>
        <v>3561679</v>
      </c>
      <c r="R11" s="51">
        <f t="shared" si="1"/>
        <v>18304912</v>
      </c>
      <c r="S11" s="51">
        <f t="shared" si="1"/>
        <v>2383872</v>
      </c>
      <c r="T11" s="51">
        <f t="shared" si="1"/>
        <v>3519491</v>
      </c>
      <c r="U11" s="51">
        <f t="shared" si="1"/>
        <v>2972085</v>
      </c>
      <c r="V11" s="51">
        <f t="shared" si="1"/>
        <v>8875448</v>
      </c>
      <c r="W11" s="51">
        <f t="shared" si="1"/>
        <v>30291504</v>
      </c>
      <c r="X11" s="51">
        <f t="shared" si="1"/>
        <v>34086455</v>
      </c>
      <c r="Y11" s="51">
        <f t="shared" si="1"/>
        <v>-3794951</v>
      </c>
      <c r="Z11" s="52">
        <f>+IF(X11&lt;&gt;0,+(Y11/X11)*100,0)</f>
        <v>-11.133310870842978</v>
      </c>
      <c r="AA11" s="53">
        <f>SUM(AA6:AA10)</f>
        <v>34086455</v>
      </c>
    </row>
    <row r="12" spans="1:27" ht="13.5">
      <c r="A12" s="54" t="s">
        <v>38</v>
      </c>
      <c r="B12" s="35"/>
      <c r="C12" s="9"/>
      <c r="D12" s="10"/>
      <c r="E12" s="11">
        <v>650000</v>
      </c>
      <c r="F12" s="11">
        <v>319970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>
        <v>81900</v>
      </c>
      <c r="T12" s="11"/>
      <c r="U12" s="11"/>
      <c r="V12" s="11">
        <v>81900</v>
      </c>
      <c r="W12" s="11">
        <v>81900</v>
      </c>
      <c r="X12" s="11">
        <v>319970</v>
      </c>
      <c r="Y12" s="11">
        <v>-238070</v>
      </c>
      <c r="Z12" s="2">
        <v>-74.4</v>
      </c>
      <c r="AA12" s="15">
        <v>319970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2988946</v>
      </c>
      <c r="D15" s="10"/>
      <c r="E15" s="11">
        <v>574500</v>
      </c>
      <c r="F15" s="11">
        <v>1384000</v>
      </c>
      <c r="G15" s="11"/>
      <c r="H15" s="11">
        <v>16896</v>
      </c>
      <c r="I15" s="11"/>
      <c r="J15" s="11">
        <v>16896</v>
      </c>
      <c r="K15" s="11">
        <v>12313</v>
      </c>
      <c r="L15" s="11">
        <v>130654</v>
      </c>
      <c r="M15" s="11">
        <v>419861</v>
      </c>
      <c r="N15" s="11">
        <v>562828</v>
      </c>
      <c r="O15" s="11">
        <v>263509</v>
      </c>
      <c r="P15" s="11">
        <v>299096</v>
      </c>
      <c r="Q15" s="11"/>
      <c r="R15" s="11">
        <v>562605</v>
      </c>
      <c r="S15" s="11">
        <v>168622</v>
      </c>
      <c r="T15" s="11"/>
      <c r="U15" s="11">
        <v>1333</v>
      </c>
      <c r="V15" s="11">
        <v>169955</v>
      </c>
      <c r="W15" s="11">
        <v>1312284</v>
      </c>
      <c r="X15" s="11">
        <v>1384000</v>
      </c>
      <c r="Y15" s="11">
        <v>-71716</v>
      </c>
      <c r="Z15" s="2">
        <v>-5.18</v>
      </c>
      <c r="AA15" s="15">
        <v>1384000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18299622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934220</v>
      </c>
      <c r="D37" s="10">
        <f t="shared" si="4"/>
        <v>0</v>
      </c>
      <c r="E37" s="11">
        <f t="shared" si="4"/>
        <v>0</v>
      </c>
      <c r="F37" s="11">
        <f t="shared" si="4"/>
        <v>6806997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257063</v>
      </c>
      <c r="R37" s="11">
        <f t="shared" si="4"/>
        <v>257063</v>
      </c>
      <c r="S37" s="11">
        <f t="shared" si="4"/>
        <v>0</v>
      </c>
      <c r="T37" s="11">
        <f t="shared" si="4"/>
        <v>2331842</v>
      </c>
      <c r="U37" s="11">
        <f t="shared" si="4"/>
        <v>438596</v>
      </c>
      <c r="V37" s="11">
        <f t="shared" si="4"/>
        <v>2770438</v>
      </c>
      <c r="W37" s="11">
        <f t="shared" si="4"/>
        <v>3027501</v>
      </c>
      <c r="X37" s="11">
        <f t="shared" si="4"/>
        <v>6806997</v>
      </c>
      <c r="Y37" s="11">
        <f t="shared" si="4"/>
        <v>-3779496</v>
      </c>
      <c r="Z37" s="2">
        <f t="shared" si="5"/>
        <v>-55.52369128413014</v>
      </c>
      <c r="AA37" s="15">
        <f>AA7+AA22</f>
        <v>6806997</v>
      </c>
    </row>
    <row r="38" spans="1:27" ht="13.5">
      <c r="A38" s="46" t="s">
        <v>34</v>
      </c>
      <c r="B38" s="47"/>
      <c r="C38" s="9">
        <f t="shared" si="4"/>
        <v>5482915</v>
      </c>
      <c r="D38" s="10">
        <f t="shared" si="4"/>
        <v>0</v>
      </c>
      <c r="E38" s="11">
        <f t="shared" si="4"/>
        <v>9300000</v>
      </c>
      <c r="F38" s="11">
        <f t="shared" si="4"/>
        <v>19059458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1155812</v>
      </c>
      <c r="L38" s="11">
        <f t="shared" si="4"/>
        <v>861178</v>
      </c>
      <c r="M38" s="11">
        <f t="shared" si="4"/>
        <v>281664</v>
      </c>
      <c r="N38" s="11">
        <f t="shared" si="4"/>
        <v>2298654</v>
      </c>
      <c r="O38" s="11">
        <f t="shared" si="4"/>
        <v>7826394</v>
      </c>
      <c r="P38" s="11">
        <f t="shared" si="4"/>
        <v>2339634</v>
      </c>
      <c r="Q38" s="11">
        <f t="shared" si="4"/>
        <v>1707707</v>
      </c>
      <c r="R38" s="11">
        <f t="shared" si="4"/>
        <v>11873735</v>
      </c>
      <c r="S38" s="11">
        <f t="shared" si="4"/>
        <v>2100378</v>
      </c>
      <c r="T38" s="11">
        <f t="shared" si="4"/>
        <v>1187649</v>
      </c>
      <c r="U38" s="11">
        <f t="shared" si="4"/>
        <v>792116</v>
      </c>
      <c r="V38" s="11">
        <f t="shared" si="4"/>
        <v>4080143</v>
      </c>
      <c r="W38" s="11">
        <f t="shared" si="4"/>
        <v>18252532</v>
      </c>
      <c r="X38" s="11">
        <f t="shared" si="4"/>
        <v>19059458</v>
      </c>
      <c r="Y38" s="11">
        <f t="shared" si="4"/>
        <v>-806926</v>
      </c>
      <c r="Z38" s="2">
        <f t="shared" si="5"/>
        <v>-4.233730046258398</v>
      </c>
      <c r="AA38" s="15">
        <f>AA8+AA23</f>
        <v>19059458</v>
      </c>
    </row>
    <row r="39" spans="1:27" ht="13.5">
      <c r="A39" s="46" t="s">
        <v>35</v>
      </c>
      <c r="B39" s="47"/>
      <c r="C39" s="9">
        <f t="shared" si="4"/>
        <v>1291569</v>
      </c>
      <c r="D39" s="10">
        <f t="shared" si="4"/>
        <v>0</v>
      </c>
      <c r="E39" s="11">
        <f t="shared" si="4"/>
        <v>10000000</v>
      </c>
      <c r="F39" s="11">
        <f t="shared" si="4"/>
        <v>8220000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577774</v>
      </c>
      <c r="M39" s="11">
        <f t="shared" si="4"/>
        <v>234716</v>
      </c>
      <c r="N39" s="11">
        <f t="shared" si="4"/>
        <v>812490</v>
      </c>
      <c r="O39" s="11">
        <f t="shared" si="4"/>
        <v>3784775</v>
      </c>
      <c r="P39" s="11">
        <f t="shared" si="4"/>
        <v>792430</v>
      </c>
      <c r="Q39" s="11">
        <f t="shared" si="4"/>
        <v>1596909</v>
      </c>
      <c r="R39" s="11">
        <f t="shared" si="4"/>
        <v>6174114</v>
      </c>
      <c r="S39" s="11">
        <f t="shared" si="4"/>
        <v>283494</v>
      </c>
      <c r="T39" s="11">
        <f t="shared" si="4"/>
        <v>0</v>
      </c>
      <c r="U39" s="11">
        <f t="shared" si="4"/>
        <v>1741373</v>
      </c>
      <c r="V39" s="11">
        <f t="shared" si="4"/>
        <v>2024867</v>
      </c>
      <c r="W39" s="11">
        <f t="shared" si="4"/>
        <v>9011471</v>
      </c>
      <c r="X39" s="11">
        <f t="shared" si="4"/>
        <v>8220000</v>
      </c>
      <c r="Y39" s="11">
        <f t="shared" si="4"/>
        <v>791471</v>
      </c>
      <c r="Z39" s="2">
        <f t="shared" si="5"/>
        <v>9.62860097323601</v>
      </c>
      <c r="AA39" s="15">
        <f>AA9+AA24</f>
        <v>8220000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34325000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26008326</v>
      </c>
      <c r="D41" s="50">
        <f t="shared" si="6"/>
        <v>0</v>
      </c>
      <c r="E41" s="51">
        <f t="shared" si="6"/>
        <v>53625000</v>
      </c>
      <c r="F41" s="51">
        <f t="shared" si="6"/>
        <v>34086455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1155812</v>
      </c>
      <c r="L41" s="51">
        <f t="shared" si="6"/>
        <v>1438952</v>
      </c>
      <c r="M41" s="51">
        <f t="shared" si="6"/>
        <v>516380</v>
      </c>
      <c r="N41" s="51">
        <f t="shared" si="6"/>
        <v>3111144</v>
      </c>
      <c r="O41" s="51">
        <f t="shared" si="6"/>
        <v>11611169</v>
      </c>
      <c r="P41" s="51">
        <f t="shared" si="6"/>
        <v>3132064</v>
      </c>
      <c r="Q41" s="51">
        <f t="shared" si="6"/>
        <v>3561679</v>
      </c>
      <c r="R41" s="51">
        <f t="shared" si="6"/>
        <v>18304912</v>
      </c>
      <c r="S41" s="51">
        <f t="shared" si="6"/>
        <v>2383872</v>
      </c>
      <c r="T41" s="51">
        <f t="shared" si="6"/>
        <v>3519491</v>
      </c>
      <c r="U41" s="51">
        <f t="shared" si="6"/>
        <v>2972085</v>
      </c>
      <c r="V41" s="51">
        <f t="shared" si="6"/>
        <v>8875448</v>
      </c>
      <c r="W41" s="51">
        <f t="shared" si="6"/>
        <v>30291504</v>
      </c>
      <c r="X41" s="51">
        <f t="shared" si="6"/>
        <v>34086455</v>
      </c>
      <c r="Y41" s="51">
        <f t="shared" si="6"/>
        <v>-3794951</v>
      </c>
      <c r="Z41" s="52">
        <f t="shared" si="5"/>
        <v>-11.133310870842978</v>
      </c>
      <c r="AA41" s="53">
        <f>SUM(AA36:AA40)</f>
        <v>34086455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650000</v>
      </c>
      <c r="F42" s="67">
        <f t="shared" si="7"/>
        <v>319970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81900</v>
      </c>
      <c r="T42" s="67">
        <f t="shared" si="7"/>
        <v>0</v>
      </c>
      <c r="U42" s="67">
        <f t="shared" si="7"/>
        <v>0</v>
      </c>
      <c r="V42" s="67">
        <f t="shared" si="7"/>
        <v>81900</v>
      </c>
      <c r="W42" s="67">
        <f t="shared" si="7"/>
        <v>81900</v>
      </c>
      <c r="X42" s="67">
        <f t="shared" si="7"/>
        <v>319970</v>
      </c>
      <c r="Y42" s="67">
        <f t="shared" si="7"/>
        <v>-238070</v>
      </c>
      <c r="Z42" s="69">
        <f t="shared" si="5"/>
        <v>-74.40385036097135</v>
      </c>
      <c r="AA42" s="68">
        <f aca="true" t="shared" si="8" ref="AA42:AA48">AA12+AA27</f>
        <v>319970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2988946</v>
      </c>
      <c r="D45" s="66">
        <f t="shared" si="7"/>
        <v>0</v>
      </c>
      <c r="E45" s="67">
        <f t="shared" si="7"/>
        <v>574500</v>
      </c>
      <c r="F45" s="67">
        <f t="shared" si="7"/>
        <v>1384000</v>
      </c>
      <c r="G45" s="67">
        <f t="shared" si="7"/>
        <v>0</v>
      </c>
      <c r="H45" s="67">
        <f t="shared" si="7"/>
        <v>16896</v>
      </c>
      <c r="I45" s="67">
        <f t="shared" si="7"/>
        <v>0</v>
      </c>
      <c r="J45" s="67">
        <f t="shared" si="7"/>
        <v>16896</v>
      </c>
      <c r="K45" s="67">
        <f t="shared" si="7"/>
        <v>12313</v>
      </c>
      <c r="L45" s="67">
        <f t="shared" si="7"/>
        <v>130654</v>
      </c>
      <c r="M45" s="67">
        <f t="shared" si="7"/>
        <v>419861</v>
      </c>
      <c r="N45" s="67">
        <f t="shared" si="7"/>
        <v>562828</v>
      </c>
      <c r="O45" s="67">
        <f t="shared" si="7"/>
        <v>263509</v>
      </c>
      <c r="P45" s="67">
        <f t="shared" si="7"/>
        <v>299096</v>
      </c>
      <c r="Q45" s="67">
        <f t="shared" si="7"/>
        <v>0</v>
      </c>
      <c r="R45" s="67">
        <f t="shared" si="7"/>
        <v>562605</v>
      </c>
      <c r="S45" s="67">
        <f t="shared" si="7"/>
        <v>168622</v>
      </c>
      <c r="T45" s="67">
        <f t="shared" si="7"/>
        <v>0</v>
      </c>
      <c r="U45" s="67">
        <f t="shared" si="7"/>
        <v>1333</v>
      </c>
      <c r="V45" s="67">
        <f t="shared" si="7"/>
        <v>169955</v>
      </c>
      <c r="W45" s="67">
        <f t="shared" si="7"/>
        <v>1312284</v>
      </c>
      <c r="X45" s="67">
        <f t="shared" si="7"/>
        <v>1384000</v>
      </c>
      <c r="Y45" s="67">
        <f t="shared" si="7"/>
        <v>-71716</v>
      </c>
      <c r="Z45" s="69">
        <f t="shared" si="5"/>
        <v>-5.181791907514451</v>
      </c>
      <c r="AA45" s="68">
        <f t="shared" si="8"/>
        <v>1384000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28997272</v>
      </c>
      <c r="D49" s="78">
        <f t="shared" si="9"/>
        <v>0</v>
      </c>
      <c r="E49" s="79">
        <f t="shared" si="9"/>
        <v>54849500</v>
      </c>
      <c r="F49" s="79">
        <f t="shared" si="9"/>
        <v>35790425</v>
      </c>
      <c r="G49" s="79">
        <f t="shared" si="9"/>
        <v>0</v>
      </c>
      <c r="H49" s="79">
        <f t="shared" si="9"/>
        <v>16896</v>
      </c>
      <c r="I49" s="79">
        <f t="shared" si="9"/>
        <v>0</v>
      </c>
      <c r="J49" s="79">
        <f t="shared" si="9"/>
        <v>16896</v>
      </c>
      <c r="K49" s="79">
        <f t="shared" si="9"/>
        <v>1168125</v>
      </c>
      <c r="L49" s="79">
        <f t="shared" si="9"/>
        <v>1569606</v>
      </c>
      <c r="M49" s="79">
        <f t="shared" si="9"/>
        <v>936241</v>
      </c>
      <c r="N49" s="79">
        <f t="shared" si="9"/>
        <v>3673972</v>
      </c>
      <c r="O49" s="79">
        <f t="shared" si="9"/>
        <v>11874678</v>
      </c>
      <c r="P49" s="79">
        <f t="shared" si="9"/>
        <v>3431160</v>
      </c>
      <c r="Q49" s="79">
        <f t="shared" si="9"/>
        <v>3561679</v>
      </c>
      <c r="R49" s="79">
        <f t="shared" si="9"/>
        <v>18867517</v>
      </c>
      <c r="S49" s="79">
        <f t="shared" si="9"/>
        <v>2634394</v>
      </c>
      <c r="T49" s="79">
        <f t="shared" si="9"/>
        <v>3519491</v>
      </c>
      <c r="U49" s="79">
        <f t="shared" si="9"/>
        <v>2973418</v>
      </c>
      <c r="V49" s="79">
        <f t="shared" si="9"/>
        <v>9127303</v>
      </c>
      <c r="W49" s="79">
        <f t="shared" si="9"/>
        <v>31685688</v>
      </c>
      <c r="X49" s="79">
        <f t="shared" si="9"/>
        <v>35790425</v>
      </c>
      <c r="Y49" s="79">
        <f t="shared" si="9"/>
        <v>-4104737</v>
      </c>
      <c r="Z49" s="80">
        <f t="shared" si="5"/>
        <v>-11.468813237059912</v>
      </c>
      <c r="AA49" s="81">
        <f>SUM(AA41:AA48)</f>
        <v>35790425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14312165</v>
      </c>
      <c r="G51" s="67">
        <f t="shared" si="10"/>
        <v>252320</v>
      </c>
      <c r="H51" s="67">
        <f t="shared" si="10"/>
        <v>370358</v>
      </c>
      <c r="I51" s="67">
        <f t="shared" si="10"/>
        <v>0</v>
      </c>
      <c r="J51" s="67">
        <f t="shared" si="10"/>
        <v>622678</v>
      </c>
      <c r="K51" s="67">
        <f t="shared" si="10"/>
        <v>126402</v>
      </c>
      <c r="L51" s="67">
        <f t="shared" si="10"/>
        <v>343939</v>
      </c>
      <c r="M51" s="67">
        <f t="shared" si="10"/>
        <v>2753757</v>
      </c>
      <c r="N51" s="67">
        <f t="shared" si="10"/>
        <v>3224098</v>
      </c>
      <c r="O51" s="67">
        <f t="shared" si="10"/>
        <v>142946</v>
      </c>
      <c r="P51" s="67">
        <f t="shared" si="10"/>
        <v>1815563</v>
      </c>
      <c r="Q51" s="67">
        <f t="shared" si="10"/>
        <v>179663</v>
      </c>
      <c r="R51" s="67">
        <f t="shared" si="10"/>
        <v>2138172</v>
      </c>
      <c r="S51" s="67">
        <f t="shared" si="10"/>
        <v>2570563</v>
      </c>
      <c r="T51" s="67">
        <f t="shared" si="10"/>
        <v>539088</v>
      </c>
      <c r="U51" s="67">
        <f t="shared" si="10"/>
        <v>942464</v>
      </c>
      <c r="V51" s="67">
        <f t="shared" si="10"/>
        <v>4052115</v>
      </c>
      <c r="W51" s="67">
        <f t="shared" si="10"/>
        <v>10037063</v>
      </c>
      <c r="X51" s="67">
        <f t="shared" si="10"/>
        <v>14312165</v>
      </c>
      <c r="Y51" s="67">
        <f t="shared" si="10"/>
        <v>-4275102</v>
      </c>
      <c r="Z51" s="69">
        <f>+IF(X51&lt;&gt;0,+(Y51/X51)*100,0)</f>
        <v>-29.870407447091342</v>
      </c>
      <c r="AA51" s="68">
        <f>SUM(AA57:AA61)</f>
        <v>14312165</v>
      </c>
    </row>
    <row r="52" spans="1:27" ht="13.5">
      <c r="A52" s="84" t="s">
        <v>32</v>
      </c>
      <c r="B52" s="47"/>
      <c r="C52" s="9"/>
      <c r="D52" s="10"/>
      <c r="E52" s="11"/>
      <c r="F52" s="11">
        <v>383000</v>
      </c>
      <c r="G52" s="11"/>
      <c r="H52" s="11"/>
      <c r="I52" s="11"/>
      <c r="J52" s="11"/>
      <c r="K52" s="11"/>
      <c r="L52" s="11"/>
      <c r="M52" s="11">
        <v>247200</v>
      </c>
      <c r="N52" s="11">
        <v>247200</v>
      </c>
      <c r="O52" s="11"/>
      <c r="P52" s="11"/>
      <c r="Q52" s="11"/>
      <c r="R52" s="11"/>
      <c r="S52" s="11">
        <v>11136</v>
      </c>
      <c r="T52" s="11"/>
      <c r="U52" s="11"/>
      <c r="V52" s="11">
        <v>11136</v>
      </c>
      <c r="W52" s="11">
        <v>258336</v>
      </c>
      <c r="X52" s="11">
        <v>383000</v>
      </c>
      <c r="Y52" s="11">
        <v>-124664</v>
      </c>
      <c r="Z52" s="2">
        <v>-32.55</v>
      </c>
      <c r="AA52" s="15">
        <v>383000</v>
      </c>
    </row>
    <row r="53" spans="1:27" ht="13.5">
      <c r="A53" s="84" t="s">
        <v>33</v>
      </c>
      <c r="B53" s="47"/>
      <c r="C53" s="9"/>
      <c r="D53" s="10"/>
      <c r="E53" s="11"/>
      <c r="F53" s="11">
        <v>3153000</v>
      </c>
      <c r="G53" s="11">
        <v>84913</v>
      </c>
      <c r="H53" s="11">
        <v>10258</v>
      </c>
      <c r="I53" s="11"/>
      <c r="J53" s="11">
        <v>95171</v>
      </c>
      <c r="K53" s="11">
        <v>32586</v>
      </c>
      <c r="L53" s="11">
        <v>69032</v>
      </c>
      <c r="M53" s="11">
        <v>93650</v>
      </c>
      <c r="N53" s="11">
        <v>195268</v>
      </c>
      <c r="O53" s="11">
        <v>111841</v>
      </c>
      <c r="P53" s="11">
        <v>1667441</v>
      </c>
      <c r="Q53" s="11"/>
      <c r="R53" s="11">
        <v>1779282</v>
      </c>
      <c r="S53" s="11">
        <v>119915</v>
      </c>
      <c r="T53" s="11">
        <v>7705</v>
      </c>
      <c r="U53" s="11">
        <v>109695</v>
      </c>
      <c r="V53" s="11">
        <v>237315</v>
      </c>
      <c r="W53" s="11">
        <v>2307036</v>
      </c>
      <c r="X53" s="11">
        <v>3153000</v>
      </c>
      <c r="Y53" s="11">
        <v>-845964</v>
      </c>
      <c r="Z53" s="2">
        <v>-26.83</v>
      </c>
      <c r="AA53" s="15">
        <v>3153000</v>
      </c>
    </row>
    <row r="54" spans="1:27" ht="13.5">
      <c r="A54" s="84" t="s">
        <v>34</v>
      </c>
      <c r="B54" s="47"/>
      <c r="C54" s="9"/>
      <c r="D54" s="10"/>
      <c r="E54" s="11"/>
      <c r="F54" s="11">
        <v>1819388</v>
      </c>
      <c r="G54" s="11">
        <v>20264</v>
      </c>
      <c r="H54" s="11">
        <v>131909</v>
      </c>
      <c r="I54" s="11"/>
      <c r="J54" s="11">
        <v>152173</v>
      </c>
      <c r="K54" s="11">
        <v>2127</v>
      </c>
      <c r="L54" s="11">
        <v>11345</v>
      </c>
      <c r="M54" s="11">
        <v>427870</v>
      </c>
      <c r="N54" s="11">
        <v>441342</v>
      </c>
      <c r="O54" s="11">
        <v>2948</v>
      </c>
      <c r="P54" s="11">
        <v>5949</v>
      </c>
      <c r="Q54" s="11">
        <v>1680</v>
      </c>
      <c r="R54" s="11">
        <v>10577</v>
      </c>
      <c r="S54" s="11">
        <v>5603</v>
      </c>
      <c r="T54" s="11">
        <v>101017</v>
      </c>
      <c r="U54" s="11">
        <v>19174</v>
      </c>
      <c r="V54" s="11">
        <v>125794</v>
      </c>
      <c r="W54" s="11">
        <v>729886</v>
      </c>
      <c r="X54" s="11">
        <v>1819388</v>
      </c>
      <c r="Y54" s="11">
        <v>-1089502</v>
      </c>
      <c r="Z54" s="2">
        <v>-59.88</v>
      </c>
      <c r="AA54" s="15">
        <v>1819388</v>
      </c>
    </row>
    <row r="55" spans="1:27" ht="13.5">
      <c r="A55" s="84" t="s">
        <v>35</v>
      </c>
      <c r="B55" s="47"/>
      <c r="C55" s="9"/>
      <c r="D55" s="10"/>
      <c r="E55" s="11"/>
      <c r="F55" s="11">
        <v>5579236</v>
      </c>
      <c r="G55" s="11">
        <v>1344</v>
      </c>
      <c r="H55" s="11">
        <v>33670</v>
      </c>
      <c r="I55" s="11"/>
      <c r="J55" s="11">
        <v>35014</v>
      </c>
      <c r="K55" s="11">
        <v>15750</v>
      </c>
      <c r="L55" s="11">
        <v>189014</v>
      </c>
      <c r="M55" s="11">
        <v>1627305</v>
      </c>
      <c r="N55" s="11">
        <v>1832069</v>
      </c>
      <c r="O55" s="11">
        <v>7500</v>
      </c>
      <c r="P55" s="11">
        <v>78</v>
      </c>
      <c r="Q55" s="11">
        <v>810</v>
      </c>
      <c r="R55" s="11">
        <v>8388</v>
      </c>
      <c r="S55" s="11">
        <v>2279049</v>
      </c>
      <c r="T55" s="11">
        <v>1962</v>
      </c>
      <c r="U55" s="11">
        <v>65641</v>
      </c>
      <c r="V55" s="11">
        <v>2346652</v>
      </c>
      <c r="W55" s="11">
        <v>4222123</v>
      </c>
      <c r="X55" s="11">
        <v>5579236</v>
      </c>
      <c r="Y55" s="11">
        <v>-1357113</v>
      </c>
      <c r="Z55" s="2">
        <v>-24.32</v>
      </c>
      <c r="AA55" s="15">
        <v>5579236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10934624</v>
      </c>
      <c r="G57" s="51">
        <f t="shared" si="11"/>
        <v>106521</v>
      </c>
      <c r="H57" s="51">
        <f t="shared" si="11"/>
        <v>175837</v>
      </c>
      <c r="I57" s="51">
        <f t="shared" si="11"/>
        <v>0</v>
      </c>
      <c r="J57" s="51">
        <f t="shared" si="11"/>
        <v>282358</v>
      </c>
      <c r="K57" s="51">
        <f t="shared" si="11"/>
        <v>50463</v>
      </c>
      <c r="L57" s="51">
        <f t="shared" si="11"/>
        <v>269391</v>
      </c>
      <c r="M57" s="51">
        <f t="shared" si="11"/>
        <v>2396025</v>
      </c>
      <c r="N57" s="51">
        <f t="shared" si="11"/>
        <v>2715879</v>
      </c>
      <c r="O57" s="51">
        <f t="shared" si="11"/>
        <v>122289</v>
      </c>
      <c r="P57" s="51">
        <f t="shared" si="11"/>
        <v>1673468</v>
      </c>
      <c r="Q57" s="51">
        <f t="shared" si="11"/>
        <v>2490</v>
      </c>
      <c r="R57" s="51">
        <f t="shared" si="11"/>
        <v>1798247</v>
      </c>
      <c r="S57" s="51">
        <f t="shared" si="11"/>
        <v>2415703</v>
      </c>
      <c r="T57" s="51">
        <f t="shared" si="11"/>
        <v>110684</v>
      </c>
      <c r="U57" s="51">
        <f t="shared" si="11"/>
        <v>194510</v>
      </c>
      <c r="V57" s="51">
        <f t="shared" si="11"/>
        <v>2720897</v>
      </c>
      <c r="W57" s="51">
        <f t="shared" si="11"/>
        <v>7517381</v>
      </c>
      <c r="X57" s="51">
        <f t="shared" si="11"/>
        <v>10934624</v>
      </c>
      <c r="Y57" s="51">
        <f t="shared" si="11"/>
        <v>-3417243</v>
      </c>
      <c r="Z57" s="52">
        <f>+IF(X57&lt;&gt;0,+(Y57/X57)*100,0)</f>
        <v>-31.251582130304616</v>
      </c>
      <c r="AA57" s="53">
        <f>SUM(AA52:AA56)</f>
        <v>10934624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>
        <v>23500</v>
      </c>
      <c r="N58" s="11">
        <v>23500</v>
      </c>
      <c r="O58" s="11"/>
      <c r="P58" s="11"/>
      <c r="Q58" s="11"/>
      <c r="R58" s="11"/>
      <c r="S58" s="11"/>
      <c r="T58" s="11"/>
      <c r="U58" s="11"/>
      <c r="V58" s="11"/>
      <c r="W58" s="11">
        <v>23500</v>
      </c>
      <c r="X58" s="11"/>
      <c r="Y58" s="11">
        <v>23500</v>
      </c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>
        <v>3377541</v>
      </c>
      <c r="G61" s="11">
        <v>145799</v>
      </c>
      <c r="H61" s="11">
        <v>194521</v>
      </c>
      <c r="I61" s="11"/>
      <c r="J61" s="11">
        <v>340320</v>
      </c>
      <c r="K61" s="11">
        <v>75939</v>
      </c>
      <c r="L61" s="11">
        <v>74548</v>
      </c>
      <c r="M61" s="11">
        <v>334232</v>
      </c>
      <c r="N61" s="11">
        <v>484719</v>
      </c>
      <c r="O61" s="11">
        <v>20657</v>
      </c>
      <c r="P61" s="11">
        <v>142095</v>
      </c>
      <c r="Q61" s="11">
        <v>177173</v>
      </c>
      <c r="R61" s="11">
        <v>339925</v>
      </c>
      <c r="S61" s="11">
        <v>154860</v>
      </c>
      <c r="T61" s="11">
        <v>428404</v>
      </c>
      <c r="U61" s="11">
        <v>747954</v>
      </c>
      <c r="V61" s="11">
        <v>1331218</v>
      </c>
      <c r="W61" s="11">
        <v>2496182</v>
      </c>
      <c r="X61" s="11">
        <v>3377541</v>
      </c>
      <c r="Y61" s="11">
        <v>-881359</v>
      </c>
      <c r="Z61" s="2">
        <v>-26.09</v>
      </c>
      <c r="AA61" s="15">
        <v>3377541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505000</v>
      </c>
      <c r="F65" s="11"/>
      <c r="G65" s="11"/>
      <c r="H65" s="11">
        <v>39545</v>
      </c>
      <c r="I65" s="11">
        <v>26279</v>
      </c>
      <c r="J65" s="11">
        <v>65824</v>
      </c>
      <c r="K65" s="11">
        <v>14178</v>
      </c>
      <c r="L65" s="11">
        <v>28349</v>
      </c>
      <c r="M65" s="11"/>
      <c r="N65" s="11">
        <v>42527</v>
      </c>
      <c r="O65" s="11">
        <v>11709</v>
      </c>
      <c r="P65" s="11">
        <v>26486</v>
      </c>
      <c r="Q65" s="11">
        <v>57152</v>
      </c>
      <c r="R65" s="11">
        <v>95347</v>
      </c>
      <c r="S65" s="11">
        <v>250</v>
      </c>
      <c r="T65" s="11">
        <v>363584</v>
      </c>
      <c r="U65" s="11">
        <v>629429</v>
      </c>
      <c r="V65" s="11">
        <v>993263</v>
      </c>
      <c r="W65" s="11">
        <v>1196961</v>
      </c>
      <c r="X65" s="11"/>
      <c r="Y65" s="11">
        <v>1196961</v>
      </c>
      <c r="Z65" s="2"/>
      <c r="AA65" s="15"/>
    </row>
    <row r="66" spans="1:27" ht="13.5">
      <c r="A66" s="86" t="s">
        <v>54</v>
      </c>
      <c r="B66" s="93"/>
      <c r="C66" s="12">
        <v>2664326</v>
      </c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10742000</v>
      </c>
      <c r="F68" s="11">
        <v>9345839</v>
      </c>
      <c r="G68" s="11">
        <v>252323</v>
      </c>
      <c r="H68" s="11">
        <v>330812</v>
      </c>
      <c r="I68" s="11">
        <v>196099</v>
      </c>
      <c r="J68" s="11">
        <v>779234</v>
      </c>
      <c r="K68" s="11">
        <v>122224</v>
      </c>
      <c r="L68" s="11">
        <v>315590</v>
      </c>
      <c r="M68" s="11">
        <v>2753757</v>
      </c>
      <c r="N68" s="11">
        <v>3191571</v>
      </c>
      <c r="O68" s="11">
        <v>131237</v>
      </c>
      <c r="P68" s="11">
        <v>1789077</v>
      </c>
      <c r="Q68" s="11">
        <v>122510</v>
      </c>
      <c r="R68" s="11">
        <v>2042824</v>
      </c>
      <c r="S68" s="11">
        <v>577538</v>
      </c>
      <c r="T68" s="11">
        <v>-26529</v>
      </c>
      <c r="U68" s="11">
        <v>282992</v>
      </c>
      <c r="V68" s="11">
        <v>834001</v>
      </c>
      <c r="W68" s="11">
        <v>6847630</v>
      </c>
      <c r="X68" s="11">
        <v>9345839</v>
      </c>
      <c r="Y68" s="11">
        <v>-2498209</v>
      </c>
      <c r="Z68" s="2">
        <v>-26.73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2664326</v>
      </c>
      <c r="D69" s="78">
        <f t="shared" si="12"/>
        <v>0</v>
      </c>
      <c r="E69" s="79">
        <f t="shared" si="12"/>
        <v>11247000</v>
      </c>
      <c r="F69" s="79">
        <f t="shared" si="12"/>
        <v>9345839</v>
      </c>
      <c r="G69" s="79">
        <f t="shared" si="12"/>
        <v>252323</v>
      </c>
      <c r="H69" s="79">
        <f t="shared" si="12"/>
        <v>370357</v>
      </c>
      <c r="I69" s="79">
        <f t="shared" si="12"/>
        <v>222378</v>
      </c>
      <c r="J69" s="79">
        <f t="shared" si="12"/>
        <v>845058</v>
      </c>
      <c r="K69" s="79">
        <f t="shared" si="12"/>
        <v>136402</v>
      </c>
      <c r="L69" s="79">
        <f t="shared" si="12"/>
        <v>343939</v>
      </c>
      <c r="M69" s="79">
        <f t="shared" si="12"/>
        <v>2753757</v>
      </c>
      <c r="N69" s="79">
        <f t="shared" si="12"/>
        <v>3234098</v>
      </c>
      <c r="O69" s="79">
        <f t="shared" si="12"/>
        <v>142946</v>
      </c>
      <c r="P69" s="79">
        <f t="shared" si="12"/>
        <v>1815563</v>
      </c>
      <c r="Q69" s="79">
        <f t="shared" si="12"/>
        <v>179662</v>
      </c>
      <c r="R69" s="79">
        <f t="shared" si="12"/>
        <v>2138171</v>
      </c>
      <c r="S69" s="79">
        <f t="shared" si="12"/>
        <v>577788</v>
      </c>
      <c r="T69" s="79">
        <f t="shared" si="12"/>
        <v>337055</v>
      </c>
      <c r="U69" s="79">
        <f t="shared" si="12"/>
        <v>912421</v>
      </c>
      <c r="V69" s="79">
        <f t="shared" si="12"/>
        <v>1827264</v>
      </c>
      <c r="W69" s="79">
        <f t="shared" si="12"/>
        <v>8044591</v>
      </c>
      <c r="X69" s="79">
        <f t="shared" si="12"/>
        <v>9345839</v>
      </c>
      <c r="Y69" s="79">
        <f t="shared" si="12"/>
        <v>-1301248</v>
      </c>
      <c r="Z69" s="80">
        <f>+IF(X69&lt;&gt;0,+(Y69/X69)*100,0)</f>
        <v>-13.923287144150462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4498850</v>
      </c>
      <c r="D5" s="42">
        <f t="shared" si="0"/>
        <v>0</v>
      </c>
      <c r="E5" s="43">
        <f t="shared" si="0"/>
        <v>12127200</v>
      </c>
      <c r="F5" s="43">
        <f t="shared" si="0"/>
        <v>12567200</v>
      </c>
      <c r="G5" s="43">
        <f t="shared" si="0"/>
        <v>414153</v>
      </c>
      <c r="H5" s="43">
        <f t="shared" si="0"/>
        <v>618965</v>
      </c>
      <c r="I5" s="43">
        <f t="shared" si="0"/>
        <v>14116</v>
      </c>
      <c r="J5" s="43">
        <f t="shared" si="0"/>
        <v>1047234</v>
      </c>
      <c r="K5" s="43">
        <f t="shared" si="0"/>
        <v>194000</v>
      </c>
      <c r="L5" s="43">
        <f t="shared" si="0"/>
        <v>216993</v>
      </c>
      <c r="M5" s="43">
        <f t="shared" si="0"/>
        <v>206584</v>
      </c>
      <c r="N5" s="43">
        <f t="shared" si="0"/>
        <v>617577</v>
      </c>
      <c r="O5" s="43">
        <f t="shared" si="0"/>
        <v>69529</v>
      </c>
      <c r="P5" s="43">
        <f t="shared" si="0"/>
        <v>364286</v>
      </c>
      <c r="Q5" s="43">
        <f t="shared" si="0"/>
        <v>833898</v>
      </c>
      <c r="R5" s="43">
        <f t="shared" si="0"/>
        <v>1267713</v>
      </c>
      <c r="S5" s="43">
        <f t="shared" si="0"/>
        <v>249427</v>
      </c>
      <c r="T5" s="43">
        <f t="shared" si="0"/>
        <v>19422</v>
      </c>
      <c r="U5" s="43">
        <f t="shared" si="0"/>
        <v>107921</v>
      </c>
      <c r="V5" s="43">
        <f t="shared" si="0"/>
        <v>376770</v>
      </c>
      <c r="W5" s="43">
        <f t="shared" si="0"/>
        <v>3309294</v>
      </c>
      <c r="X5" s="43">
        <f t="shared" si="0"/>
        <v>12567200</v>
      </c>
      <c r="Y5" s="43">
        <f t="shared" si="0"/>
        <v>-9257906</v>
      </c>
      <c r="Z5" s="44">
        <f>+IF(X5&lt;&gt;0,+(Y5/X5)*100,0)</f>
        <v>-73.6672130625756</v>
      </c>
      <c r="AA5" s="45">
        <f>SUM(AA11:AA18)</f>
        <v>12567200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3313795</v>
      </c>
      <c r="D15" s="10"/>
      <c r="E15" s="11">
        <v>11622200</v>
      </c>
      <c r="F15" s="11">
        <v>12082200</v>
      </c>
      <c r="G15" s="11">
        <v>354153</v>
      </c>
      <c r="H15" s="11">
        <v>618965</v>
      </c>
      <c r="I15" s="11">
        <v>14116</v>
      </c>
      <c r="J15" s="11">
        <v>987234</v>
      </c>
      <c r="K15" s="11">
        <v>183500</v>
      </c>
      <c r="L15" s="11">
        <v>216993</v>
      </c>
      <c r="M15" s="11">
        <v>206584</v>
      </c>
      <c r="N15" s="11">
        <v>607077</v>
      </c>
      <c r="O15" s="11">
        <v>69529</v>
      </c>
      <c r="P15" s="11">
        <v>364286</v>
      </c>
      <c r="Q15" s="11">
        <v>828955</v>
      </c>
      <c r="R15" s="11">
        <v>1262770</v>
      </c>
      <c r="S15" s="11">
        <v>249427</v>
      </c>
      <c r="T15" s="11">
        <v>19422</v>
      </c>
      <c r="U15" s="11">
        <v>107921</v>
      </c>
      <c r="V15" s="11">
        <v>376770</v>
      </c>
      <c r="W15" s="11">
        <v>3233851</v>
      </c>
      <c r="X15" s="11">
        <v>12082200</v>
      </c>
      <c r="Y15" s="11">
        <v>-8848349</v>
      </c>
      <c r="Z15" s="2">
        <v>-73.23</v>
      </c>
      <c r="AA15" s="15">
        <v>12082200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1185055</v>
      </c>
      <c r="D18" s="17"/>
      <c r="E18" s="18">
        <v>505000</v>
      </c>
      <c r="F18" s="18">
        <v>485000</v>
      </c>
      <c r="G18" s="18">
        <v>60000</v>
      </c>
      <c r="H18" s="18"/>
      <c r="I18" s="18"/>
      <c r="J18" s="18">
        <v>60000</v>
      </c>
      <c r="K18" s="18">
        <v>10500</v>
      </c>
      <c r="L18" s="18"/>
      <c r="M18" s="18"/>
      <c r="N18" s="18">
        <v>10500</v>
      </c>
      <c r="O18" s="18"/>
      <c r="P18" s="18"/>
      <c r="Q18" s="18">
        <v>4943</v>
      </c>
      <c r="R18" s="18">
        <v>4943</v>
      </c>
      <c r="S18" s="18"/>
      <c r="T18" s="18"/>
      <c r="U18" s="18"/>
      <c r="V18" s="18"/>
      <c r="W18" s="18">
        <v>75443</v>
      </c>
      <c r="X18" s="18">
        <v>485000</v>
      </c>
      <c r="Y18" s="18">
        <v>-409557</v>
      </c>
      <c r="Z18" s="3">
        <v>-84.44</v>
      </c>
      <c r="AA18" s="23">
        <v>485000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3313795</v>
      </c>
      <c r="D45" s="66">
        <f t="shared" si="7"/>
        <v>0</v>
      </c>
      <c r="E45" s="67">
        <f t="shared" si="7"/>
        <v>11622200</v>
      </c>
      <c r="F45" s="67">
        <f t="shared" si="7"/>
        <v>12082200</v>
      </c>
      <c r="G45" s="67">
        <f t="shared" si="7"/>
        <v>354153</v>
      </c>
      <c r="H45" s="67">
        <f t="shared" si="7"/>
        <v>618965</v>
      </c>
      <c r="I45" s="67">
        <f t="shared" si="7"/>
        <v>14116</v>
      </c>
      <c r="J45" s="67">
        <f t="shared" si="7"/>
        <v>987234</v>
      </c>
      <c r="K45" s="67">
        <f t="shared" si="7"/>
        <v>183500</v>
      </c>
      <c r="L45" s="67">
        <f t="shared" si="7"/>
        <v>216993</v>
      </c>
      <c r="M45" s="67">
        <f t="shared" si="7"/>
        <v>206584</v>
      </c>
      <c r="N45" s="67">
        <f t="shared" si="7"/>
        <v>607077</v>
      </c>
      <c r="O45" s="67">
        <f t="shared" si="7"/>
        <v>69529</v>
      </c>
      <c r="P45" s="67">
        <f t="shared" si="7"/>
        <v>364286</v>
      </c>
      <c r="Q45" s="67">
        <f t="shared" si="7"/>
        <v>828955</v>
      </c>
      <c r="R45" s="67">
        <f t="shared" si="7"/>
        <v>1262770</v>
      </c>
      <c r="S45" s="67">
        <f t="shared" si="7"/>
        <v>249427</v>
      </c>
      <c r="T45" s="67">
        <f t="shared" si="7"/>
        <v>19422</v>
      </c>
      <c r="U45" s="67">
        <f t="shared" si="7"/>
        <v>107921</v>
      </c>
      <c r="V45" s="67">
        <f t="shared" si="7"/>
        <v>376770</v>
      </c>
      <c r="W45" s="67">
        <f t="shared" si="7"/>
        <v>3233851</v>
      </c>
      <c r="X45" s="67">
        <f t="shared" si="7"/>
        <v>12082200</v>
      </c>
      <c r="Y45" s="67">
        <f t="shared" si="7"/>
        <v>-8848349</v>
      </c>
      <c r="Z45" s="69">
        <f t="shared" si="5"/>
        <v>-73.23458476105344</v>
      </c>
      <c r="AA45" s="68">
        <f t="shared" si="8"/>
        <v>12082200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1185055</v>
      </c>
      <c r="D48" s="66">
        <f t="shared" si="7"/>
        <v>0</v>
      </c>
      <c r="E48" s="67">
        <f t="shared" si="7"/>
        <v>505000</v>
      </c>
      <c r="F48" s="67">
        <f t="shared" si="7"/>
        <v>485000</v>
      </c>
      <c r="G48" s="67">
        <f t="shared" si="7"/>
        <v>60000</v>
      </c>
      <c r="H48" s="67">
        <f t="shared" si="7"/>
        <v>0</v>
      </c>
      <c r="I48" s="67">
        <f t="shared" si="7"/>
        <v>0</v>
      </c>
      <c r="J48" s="67">
        <f t="shared" si="7"/>
        <v>60000</v>
      </c>
      <c r="K48" s="67">
        <f t="shared" si="7"/>
        <v>10500</v>
      </c>
      <c r="L48" s="67">
        <f t="shared" si="7"/>
        <v>0</v>
      </c>
      <c r="M48" s="67">
        <f t="shared" si="7"/>
        <v>0</v>
      </c>
      <c r="N48" s="67">
        <f t="shared" si="7"/>
        <v>10500</v>
      </c>
      <c r="O48" s="67">
        <f t="shared" si="7"/>
        <v>0</v>
      </c>
      <c r="P48" s="67">
        <f t="shared" si="7"/>
        <v>0</v>
      </c>
      <c r="Q48" s="67">
        <f t="shared" si="7"/>
        <v>4943</v>
      </c>
      <c r="R48" s="67">
        <f t="shared" si="7"/>
        <v>4943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75443</v>
      </c>
      <c r="X48" s="67">
        <f t="shared" si="7"/>
        <v>485000</v>
      </c>
      <c r="Y48" s="67">
        <f t="shared" si="7"/>
        <v>-409557</v>
      </c>
      <c r="Z48" s="69">
        <f t="shared" si="5"/>
        <v>-84.44474226804124</v>
      </c>
      <c r="AA48" s="68">
        <f t="shared" si="8"/>
        <v>485000</v>
      </c>
    </row>
    <row r="49" spans="1:27" ht="13.5">
      <c r="A49" s="75" t="s">
        <v>49</v>
      </c>
      <c r="B49" s="76"/>
      <c r="C49" s="77">
        <f aca="true" t="shared" si="9" ref="C49:Y49">SUM(C41:C48)</f>
        <v>4498850</v>
      </c>
      <c r="D49" s="78">
        <f t="shared" si="9"/>
        <v>0</v>
      </c>
      <c r="E49" s="79">
        <f t="shared" si="9"/>
        <v>12127200</v>
      </c>
      <c r="F49" s="79">
        <f t="shared" si="9"/>
        <v>12567200</v>
      </c>
      <c r="G49" s="79">
        <f t="shared" si="9"/>
        <v>414153</v>
      </c>
      <c r="H49" s="79">
        <f t="shared" si="9"/>
        <v>618965</v>
      </c>
      <c r="I49" s="79">
        <f t="shared" si="9"/>
        <v>14116</v>
      </c>
      <c r="J49" s="79">
        <f t="shared" si="9"/>
        <v>1047234</v>
      </c>
      <c r="K49" s="79">
        <f t="shared" si="9"/>
        <v>194000</v>
      </c>
      <c r="L49" s="79">
        <f t="shared" si="9"/>
        <v>216993</v>
      </c>
      <c r="M49" s="79">
        <f t="shared" si="9"/>
        <v>206584</v>
      </c>
      <c r="N49" s="79">
        <f t="shared" si="9"/>
        <v>617577</v>
      </c>
      <c r="O49" s="79">
        <f t="shared" si="9"/>
        <v>69529</v>
      </c>
      <c r="P49" s="79">
        <f t="shared" si="9"/>
        <v>364286</v>
      </c>
      <c r="Q49" s="79">
        <f t="shared" si="9"/>
        <v>833898</v>
      </c>
      <c r="R49" s="79">
        <f t="shared" si="9"/>
        <v>1267713</v>
      </c>
      <c r="S49" s="79">
        <f t="shared" si="9"/>
        <v>249427</v>
      </c>
      <c r="T49" s="79">
        <f t="shared" si="9"/>
        <v>19422</v>
      </c>
      <c r="U49" s="79">
        <f t="shared" si="9"/>
        <v>107921</v>
      </c>
      <c r="V49" s="79">
        <f t="shared" si="9"/>
        <v>376770</v>
      </c>
      <c r="W49" s="79">
        <f t="shared" si="9"/>
        <v>3309294</v>
      </c>
      <c r="X49" s="79">
        <f t="shared" si="9"/>
        <v>12567200</v>
      </c>
      <c r="Y49" s="79">
        <f t="shared" si="9"/>
        <v>-9257906</v>
      </c>
      <c r="Z49" s="80">
        <f t="shared" si="5"/>
        <v>-73.6672130625756</v>
      </c>
      <c r="AA49" s="81">
        <f>SUM(AA41:AA48)</f>
        <v>12567200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576777</v>
      </c>
      <c r="D51" s="66">
        <f t="shared" si="10"/>
        <v>0</v>
      </c>
      <c r="E51" s="67">
        <f t="shared" si="10"/>
        <v>1944100</v>
      </c>
      <c r="F51" s="67">
        <f t="shared" si="10"/>
        <v>2265100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2265100</v>
      </c>
      <c r="Y51" s="67">
        <f t="shared" si="10"/>
        <v>-2265100</v>
      </c>
      <c r="Z51" s="69">
        <f>+IF(X51&lt;&gt;0,+(Y51/X51)*100,0)</f>
        <v>-100</v>
      </c>
      <c r="AA51" s="68">
        <f>SUM(AA57:AA61)</f>
        <v>2265100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576777</v>
      </c>
      <c r="D61" s="10"/>
      <c r="E61" s="11">
        <v>1944100</v>
      </c>
      <c r="F61" s="11">
        <v>2265100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2265100</v>
      </c>
      <c r="Y61" s="11">
        <v>-2265100</v>
      </c>
      <c r="Z61" s="2">
        <v>-100</v>
      </c>
      <c r="AA61" s="15">
        <v>2265100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>
        <v>572192</v>
      </c>
      <c r="D66" s="13"/>
      <c r="E66" s="14">
        <v>1944100</v>
      </c>
      <c r="F66" s="14">
        <v>2265100</v>
      </c>
      <c r="G66" s="14">
        <v>8663</v>
      </c>
      <c r="H66" s="14">
        <v>64827</v>
      </c>
      <c r="I66" s="14">
        <v>36864</v>
      </c>
      <c r="J66" s="14">
        <v>110354</v>
      </c>
      <c r="K66" s="14">
        <v>66936</v>
      </c>
      <c r="L66" s="14">
        <v>83329</v>
      </c>
      <c r="M66" s="14">
        <v>50104</v>
      </c>
      <c r="N66" s="14">
        <v>200369</v>
      </c>
      <c r="O66" s="14">
        <v>100969</v>
      </c>
      <c r="P66" s="14">
        <v>14731</v>
      </c>
      <c r="Q66" s="14">
        <v>299927</v>
      </c>
      <c r="R66" s="14">
        <v>415627</v>
      </c>
      <c r="S66" s="14">
        <v>167055</v>
      </c>
      <c r="T66" s="14">
        <v>317550</v>
      </c>
      <c r="U66" s="14">
        <v>240351</v>
      </c>
      <c r="V66" s="14">
        <v>724956</v>
      </c>
      <c r="W66" s="14">
        <v>1451306</v>
      </c>
      <c r="X66" s="14">
        <v>2265100</v>
      </c>
      <c r="Y66" s="14">
        <v>-813794</v>
      </c>
      <c r="Z66" s="2">
        <v>-35.93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572192</v>
      </c>
      <c r="D69" s="78">
        <f t="shared" si="12"/>
        <v>0</v>
      </c>
      <c r="E69" s="79">
        <f t="shared" si="12"/>
        <v>1944100</v>
      </c>
      <c r="F69" s="79">
        <f t="shared" si="12"/>
        <v>2265100</v>
      </c>
      <c r="G69" s="79">
        <f t="shared" si="12"/>
        <v>8663</v>
      </c>
      <c r="H69" s="79">
        <f t="shared" si="12"/>
        <v>64827</v>
      </c>
      <c r="I69" s="79">
        <f t="shared" si="12"/>
        <v>36864</v>
      </c>
      <c r="J69" s="79">
        <f t="shared" si="12"/>
        <v>110354</v>
      </c>
      <c r="K69" s="79">
        <f t="shared" si="12"/>
        <v>66936</v>
      </c>
      <c r="L69" s="79">
        <f t="shared" si="12"/>
        <v>83329</v>
      </c>
      <c r="M69" s="79">
        <f t="shared" si="12"/>
        <v>50104</v>
      </c>
      <c r="N69" s="79">
        <f t="shared" si="12"/>
        <v>200369</v>
      </c>
      <c r="O69" s="79">
        <f t="shared" si="12"/>
        <v>100969</v>
      </c>
      <c r="P69" s="79">
        <f t="shared" si="12"/>
        <v>14731</v>
      </c>
      <c r="Q69" s="79">
        <f t="shared" si="12"/>
        <v>299927</v>
      </c>
      <c r="R69" s="79">
        <f t="shared" si="12"/>
        <v>415627</v>
      </c>
      <c r="S69" s="79">
        <f t="shared" si="12"/>
        <v>167055</v>
      </c>
      <c r="T69" s="79">
        <f t="shared" si="12"/>
        <v>317550</v>
      </c>
      <c r="U69" s="79">
        <f t="shared" si="12"/>
        <v>240351</v>
      </c>
      <c r="V69" s="79">
        <f t="shared" si="12"/>
        <v>724956</v>
      </c>
      <c r="W69" s="79">
        <f t="shared" si="12"/>
        <v>1451306</v>
      </c>
      <c r="X69" s="79">
        <f t="shared" si="12"/>
        <v>2265100</v>
      </c>
      <c r="Y69" s="79">
        <f t="shared" si="12"/>
        <v>-813794</v>
      </c>
      <c r="Z69" s="80">
        <f>+IF(X69&lt;&gt;0,+(Y69/X69)*100,0)</f>
        <v>-35.927508719261844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232250130</v>
      </c>
      <c r="D5" s="42">
        <f t="shared" si="0"/>
        <v>0</v>
      </c>
      <c r="E5" s="43">
        <f t="shared" si="0"/>
        <v>265678000</v>
      </c>
      <c r="F5" s="43">
        <f t="shared" si="0"/>
        <v>275874528</v>
      </c>
      <c r="G5" s="43">
        <f t="shared" si="0"/>
        <v>4525259</v>
      </c>
      <c r="H5" s="43">
        <f t="shared" si="0"/>
        <v>3544009</v>
      </c>
      <c r="I5" s="43">
        <f t="shared" si="0"/>
        <v>10755810</v>
      </c>
      <c r="J5" s="43">
        <f t="shared" si="0"/>
        <v>18825078</v>
      </c>
      <c r="K5" s="43">
        <f t="shared" si="0"/>
        <v>11230606</v>
      </c>
      <c r="L5" s="43">
        <f t="shared" si="0"/>
        <v>15319971</v>
      </c>
      <c r="M5" s="43">
        <f t="shared" si="0"/>
        <v>18309415</v>
      </c>
      <c r="N5" s="43">
        <f t="shared" si="0"/>
        <v>44859992</v>
      </c>
      <c r="O5" s="43">
        <f t="shared" si="0"/>
        <v>21320890</v>
      </c>
      <c r="P5" s="43">
        <f t="shared" si="0"/>
        <v>34298950</v>
      </c>
      <c r="Q5" s="43">
        <f t="shared" si="0"/>
        <v>38205110</v>
      </c>
      <c r="R5" s="43">
        <f t="shared" si="0"/>
        <v>93824950</v>
      </c>
      <c r="S5" s="43">
        <f t="shared" si="0"/>
        <v>19234253</v>
      </c>
      <c r="T5" s="43">
        <f t="shared" si="0"/>
        <v>26822970</v>
      </c>
      <c r="U5" s="43">
        <f t="shared" si="0"/>
        <v>59698346</v>
      </c>
      <c r="V5" s="43">
        <f t="shared" si="0"/>
        <v>105755569</v>
      </c>
      <c r="W5" s="43">
        <f t="shared" si="0"/>
        <v>263265589</v>
      </c>
      <c r="X5" s="43">
        <f t="shared" si="0"/>
        <v>275874528</v>
      </c>
      <c r="Y5" s="43">
        <f t="shared" si="0"/>
        <v>-12608939</v>
      </c>
      <c r="Z5" s="44">
        <f>+IF(X5&lt;&gt;0,+(Y5/X5)*100,0)</f>
        <v>-4.570533963904054</v>
      </c>
      <c r="AA5" s="45">
        <f>SUM(AA11:AA18)</f>
        <v>275874528</v>
      </c>
    </row>
    <row r="6" spans="1:27" ht="13.5">
      <c r="A6" s="46" t="s">
        <v>32</v>
      </c>
      <c r="B6" s="47"/>
      <c r="C6" s="9">
        <v>72850968</v>
      </c>
      <c r="D6" s="10"/>
      <c r="E6" s="11">
        <v>84300000</v>
      </c>
      <c r="F6" s="11">
        <v>87234870</v>
      </c>
      <c r="G6" s="11">
        <v>1903520</v>
      </c>
      <c r="H6" s="11">
        <v>325713</v>
      </c>
      <c r="I6" s="11">
        <v>2448588</v>
      </c>
      <c r="J6" s="11">
        <v>4677821</v>
      </c>
      <c r="K6" s="11">
        <v>4320008</v>
      </c>
      <c r="L6" s="11">
        <v>4308578</v>
      </c>
      <c r="M6" s="11">
        <v>8898685</v>
      </c>
      <c r="N6" s="11">
        <v>17527271</v>
      </c>
      <c r="O6" s="11">
        <v>5085476</v>
      </c>
      <c r="P6" s="11">
        <v>14040325</v>
      </c>
      <c r="Q6" s="11">
        <v>10477432</v>
      </c>
      <c r="R6" s="11">
        <v>29603233</v>
      </c>
      <c r="S6" s="11">
        <v>5577776</v>
      </c>
      <c r="T6" s="11">
        <v>4813492</v>
      </c>
      <c r="U6" s="11">
        <v>21215675</v>
      </c>
      <c r="V6" s="11">
        <v>31606943</v>
      </c>
      <c r="W6" s="11">
        <v>83415268</v>
      </c>
      <c r="X6" s="11">
        <v>87234870</v>
      </c>
      <c r="Y6" s="11">
        <v>-3819602</v>
      </c>
      <c r="Z6" s="2">
        <v>-4.38</v>
      </c>
      <c r="AA6" s="15">
        <v>87234870</v>
      </c>
    </row>
    <row r="7" spans="1:27" ht="13.5">
      <c r="A7" s="46" t="s">
        <v>33</v>
      </c>
      <c r="B7" s="47"/>
      <c r="C7" s="9">
        <v>9328871</v>
      </c>
      <c r="D7" s="10"/>
      <c r="E7" s="11">
        <v>12000000</v>
      </c>
      <c r="F7" s="11">
        <v>12000000</v>
      </c>
      <c r="G7" s="11"/>
      <c r="H7" s="11"/>
      <c r="I7" s="11"/>
      <c r="J7" s="11"/>
      <c r="K7" s="11"/>
      <c r="L7" s="11">
        <v>238242</v>
      </c>
      <c r="M7" s="11"/>
      <c r="N7" s="11">
        <v>238242</v>
      </c>
      <c r="O7" s="11"/>
      <c r="P7" s="11">
        <v>1703463</v>
      </c>
      <c r="Q7" s="11">
        <v>3786214</v>
      </c>
      <c r="R7" s="11">
        <v>5489677</v>
      </c>
      <c r="S7" s="11"/>
      <c r="T7" s="11"/>
      <c r="U7" s="11">
        <v>3684122</v>
      </c>
      <c r="V7" s="11">
        <v>3684122</v>
      </c>
      <c r="W7" s="11">
        <v>9412041</v>
      </c>
      <c r="X7" s="11">
        <v>12000000</v>
      </c>
      <c r="Y7" s="11">
        <v>-2587959</v>
      </c>
      <c r="Z7" s="2">
        <v>-21.57</v>
      </c>
      <c r="AA7" s="15">
        <v>12000000</v>
      </c>
    </row>
    <row r="8" spans="1:27" ht="13.5">
      <c r="A8" s="46" t="s">
        <v>34</v>
      </c>
      <c r="B8" s="47"/>
      <c r="C8" s="9">
        <v>80540764</v>
      </c>
      <c r="D8" s="10"/>
      <c r="E8" s="11">
        <v>88178000</v>
      </c>
      <c r="F8" s="11">
        <v>59100000</v>
      </c>
      <c r="G8" s="11"/>
      <c r="H8" s="11">
        <v>1855709</v>
      </c>
      <c r="I8" s="11">
        <v>1382414</v>
      </c>
      <c r="J8" s="11">
        <v>3238123</v>
      </c>
      <c r="K8" s="11">
        <v>1086632</v>
      </c>
      <c r="L8" s="11">
        <v>1864415</v>
      </c>
      <c r="M8" s="11">
        <v>4403022</v>
      </c>
      <c r="N8" s="11">
        <v>7354069</v>
      </c>
      <c r="O8" s="11">
        <v>10855649</v>
      </c>
      <c r="P8" s="11">
        <v>2098438</v>
      </c>
      <c r="Q8" s="11">
        <v>11489679</v>
      </c>
      <c r="R8" s="11">
        <v>24443766</v>
      </c>
      <c r="S8" s="11">
        <v>6418730</v>
      </c>
      <c r="T8" s="11">
        <v>12700348</v>
      </c>
      <c r="U8" s="11">
        <v>16997320</v>
      </c>
      <c r="V8" s="11">
        <v>36116398</v>
      </c>
      <c r="W8" s="11">
        <v>71152356</v>
      </c>
      <c r="X8" s="11">
        <v>59100000</v>
      </c>
      <c r="Y8" s="11">
        <v>12052356</v>
      </c>
      <c r="Z8" s="2">
        <v>20.39</v>
      </c>
      <c r="AA8" s="15">
        <v>59100000</v>
      </c>
    </row>
    <row r="9" spans="1:27" ht="13.5">
      <c r="A9" s="46" t="s">
        <v>35</v>
      </c>
      <c r="B9" s="47"/>
      <c r="C9" s="9">
        <v>18200476</v>
      </c>
      <c r="D9" s="10"/>
      <c r="E9" s="11">
        <v>51800000</v>
      </c>
      <c r="F9" s="11">
        <v>38683876</v>
      </c>
      <c r="G9" s="11">
        <v>2621739</v>
      </c>
      <c r="H9" s="11">
        <v>1268955</v>
      </c>
      <c r="I9" s="11">
        <v>2349398</v>
      </c>
      <c r="J9" s="11">
        <v>6240092</v>
      </c>
      <c r="K9" s="11">
        <v>1554844</v>
      </c>
      <c r="L9" s="11">
        <v>2612377</v>
      </c>
      <c r="M9" s="11">
        <v>599222</v>
      </c>
      <c r="N9" s="11">
        <v>4766443</v>
      </c>
      <c r="O9" s="11">
        <v>3793025</v>
      </c>
      <c r="P9" s="11">
        <v>10398751</v>
      </c>
      <c r="Q9" s="11">
        <v>8077611</v>
      </c>
      <c r="R9" s="11">
        <v>22269387</v>
      </c>
      <c r="S9" s="11">
        <v>623024</v>
      </c>
      <c r="T9" s="11">
        <v>5883981</v>
      </c>
      <c r="U9" s="11">
        <v>5906210</v>
      </c>
      <c r="V9" s="11">
        <v>12413215</v>
      </c>
      <c r="W9" s="11">
        <v>45689137</v>
      </c>
      <c r="X9" s="11">
        <v>38683876</v>
      </c>
      <c r="Y9" s="11">
        <v>7005261</v>
      </c>
      <c r="Z9" s="2">
        <v>18.11</v>
      </c>
      <c r="AA9" s="15">
        <v>38683876</v>
      </c>
    </row>
    <row r="10" spans="1:27" ht="13.5">
      <c r="A10" s="46" t="s">
        <v>36</v>
      </c>
      <c r="B10" s="47"/>
      <c r="C10" s="9">
        <v>16303846</v>
      </c>
      <c r="D10" s="10"/>
      <c r="E10" s="11">
        <v>14000000</v>
      </c>
      <c r="F10" s="11">
        <v>10000000</v>
      </c>
      <c r="G10" s="11"/>
      <c r="H10" s="11"/>
      <c r="I10" s="11">
        <v>280015</v>
      </c>
      <c r="J10" s="11">
        <v>280015</v>
      </c>
      <c r="K10" s="11">
        <v>303918</v>
      </c>
      <c r="L10" s="11">
        <v>1043415</v>
      </c>
      <c r="M10" s="11">
        <v>503693</v>
      </c>
      <c r="N10" s="11">
        <v>1851026</v>
      </c>
      <c r="O10" s="11">
        <v>27681</v>
      </c>
      <c r="P10" s="11">
        <v>443394</v>
      </c>
      <c r="Q10" s="11">
        <v>495498</v>
      </c>
      <c r="R10" s="11">
        <v>966573</v>
      </c>
      <c r="S10" s="11">
        <v>3614793</v>
      </c>
      <c r="T10" s="11">
        <v>878988</v>
      </c>
      <c r="U10" s="11">
        <v>746372</v>
      </c>
      <c r="V10" s="11">
        <v>5240153</v>
      </c>
      <c r="W10" s="11">
        <v>8337767</v>
      </c>
      <c r="X10" s="11">
        <v>10000000</v>
      </c>
      <c r="Y10" s="11">
        <v>-1662233</v>
      </c>
      <c r="Z10" s="2">
        <v>-16.62</v>
      </c>
      <c r="AA10" s="15">
        <v>10000000</v>
      </c>
    </row>
    <row r="11" spans="1:27" ht="13.5">
      <c r="A11" s="48" t="s">
        <v>37</v>
      </c>
      <c r="B11" s="47"/>
      <c r="C11" s="49">
        <f aca="true" t="shared" si="1" ref="C11:Y11">SUM(C6:C10)</f>
        <v>197224925</v>
      </c>
      <c r="D11" s="50">
        <f t="shared" si="1"/>
        <v>0</v>
      </c>
      <c r="E11" s="51">
        <f t="shared" si="1"/>
        <v>250278000</v>
      </c>
      <c r="F11" s="51">
        <f t="shared" si="1"/>
        <v>207018746</v>
      </c>
      <c r="G11" s="51">
        <f t="shared" si="1"/>
        <v>4525259</v>
      </c>
      <c r="H11" s="51">
        <f t="shared" si="1"/>
        <v>3450377</v>
      </c>
      <c r="I11" s="51">
        <f t="shared" si="1"/>
        <v>6460415</v>
      </c>
      <c r="J11" s="51">
        <f t="shared" si="1"/>
        <v>14436051</v>
      </c>
      <c r="K11" s="51">
        <f t="shared" si="1"/>
        <v>7265402</v>
      </c>
      <c r="L11" s="51">
        <f t="shared" si="1"/>
        <v>10067027</v>
      </c>
      <c r="M11" s="51">
        <f t="shared" si="1"/>
        <v>14404622</v>
      </c>
      <c r="N11" s="51">
        <f t="shared" si="1"/>
        <v>31737051</v>
      </c>
      <c r="O11" s="51">
        <f t="shared" si="1"/>
        <v>19761831</v>
      </c>
      <c r="P11" s="51">
        <f t="shared" si="1"/>
        <v>28684371</v>
      </c>
      <c r="Q11" s="51">
        <f t="shared" si="1"/>
        <v>34326434</v>
      </c>
      <c r="R11" s="51">
        <f t="shared" si="1"/>
        <v>82772636</v>
      </c>
      <c r="S11" s="51">
        <f t="shared" si="1"/>
        <v>16234323</v>
      </c>
      <c r="T11" s="51">
        <f t="shared" si="1"/>
        <v>24276809</v>
      </c>
      <c r="U11" s="51">
        <f t="shared" si="1"/>
        <v>48549699</v>
      </c>
      <c r="V11" s="51">
        <f t="shared" si="1"/>
        <v>89060831</v>
      </c>
      <c r="W11" s="51">
        <f t="shared" si="1"/>
        <v>218006569</v>
      </c>
      <c r="X11" s="51">
        <f t="shared" si="1"/>
        <v>207018746</v>
      </c>
      <c r="Y11" s="51">
        <f t="shared" si="1"/>
        <v>10987823</v>
      </c>
      <c r="Z11" s="52">
        <f>+IF(X11&lt;&gt;0,+(Y11/X11)*100,0)</f>
        <v>5.307646390631697</v>
      </c>
      <c r="AA11" s="53">
        <f>SUM(AA6:AA10)</f>
        <v>207018746</v>
      </c>
    </row>
    <row r="12" spans="1:27" ht="13.5">
      <c r="A12" s="54" t="s">
        <v>38</v>
      </c>
      <c r="B12" s="35"/>
      <c r="C12" s="9">
        <v>30000957</v>
      </c>
      <c r="D12" s="10"/>
      <c r="E12" s="11">
        <v>5900000</v>
      </c>
      <c r="F12" s="11">
        <v>37609025</v>
      </c>
      <c r="G12" s="11"/>
      <c r="H12" s="11"/>
      <c r="I12" s="11">
        <v>3873763</v>
      </c>
      <c r="J12" s="11">
        <v>3873763</v>
      </c>
      <c r="K12" s="11">
        <v>1810920</v>
      </c>
      <c r="L12" s="11">
        <v>3788891</v>
      </c>
      <c r="M12" s="11">
        <v>2645228</v>
      </c>
      <c r="N12" s="11">
        <v>8245039</v>
      </c>
      <c r="O12" s="11">
        <v>1559059</v>
      </c>
      <c r="P12" s="11">
        <v>2430426</v>
      </c>
      <c r="Q12" s="11">
        <v>3878676</v>
      </c>
      <c r="R12" s="11">
        <v>7868161</v>
      </c>
      <c r="S12" s="11">
        <v>2544735</v>
      </c>
      <c r="T12" s="11">
        <v>2092180</v>
      </c>
      <c r="U12" s="11">
        <v>7390922</v>
      </c>
      <c r="V12" s="11">
        <v>12027837</v>
      </c>
      <c r="W12" s="11">
        <v>32014800</v>
      </c>
      <c r="X12" s="11">
        <v>37609025</v>
      </c>
      <c r="Y12" s="11">
        <v>-5594225</v>
      </c>
      <c r="Z12" s="2">
        <v>-14.87</v>
      </c>
      <c r="AA12" s="15">
        <v>37609025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5024248</v>
      </c>
      <c r="D15" s="10"/>
      <c r="E15" s="11">
        <v>9500000</v>
      </c>
      <c r="F15" s="11">
        <v>31246757</v>
      </c>
      <c r="G15" s="11"/>
      <c r="H15" s="11">
        <v>93632</v>
      </c>
      <c r="I15" s="11">
        <v>421632</v>
      </c>
      <c r="J15" s="11">
        <v>515264</v>
      </c>
      <c r="K15" s="11">
        <v>2154284</v>
      </c>
      <c r="L15" s="11">
        <v>1464053</v>
      </c>
      <c r="M15" s="11">
        <v>1259565</v>
      </c>
      <c r="N15" s="11">
        <v>4877902</v>
      </c>
      <c r="O15" s="11"/>
      <c r="P15" s="11">
        <v>3184153</v>
      </c>
      <c r="Q15" s="11"/>
      <c r="R15" s="11">
        <v>3184153</v>
      </c>
      <c r="S15" s="11">
        <v>455195</v>
      </c>
      <c r="T15" s="11">
        <v>453981</v>
      </c>
      <c r="U15" s="11">
        <v>3757725</v>
      </c>
      <c r="V15" s="11">
        <v>4666901</v>
      </c>
      <c r="W15" s="11">
        <v>13244220</v>
      </c>
      <c r="X15" s="11">
        <v>31246757</v>
      </c>
      <c r="Y15" s="11">
        <v>-18002537</v>
      </c>
      <c r="Z15" s="2">
        <v>-57.61</v>
      </c>
      <c r="AA15" s="15">
        <v>31246757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72850968</v>
      </c>
      <c r="D36" s="10">
        <f t="shared" si="4"/>
        <v>0</v>
      </c>
      <c r="E36" s="11">
        <f t="shared" si="4"/>
        <v>84300000</v>
      </c>
      <c r="F36" s="11">
        <f t="shared" si="4"/>
        <v>87234870</v>
      </c>
      <c r="G36" s="11">
        <f t="shared" si="4"/>
        <v>1903520</v>
      </c>
      <c r="H36" s="11">
        <f t="shared" si="4"/>
        <v>325713</v>
      </c>
      <c r="I36" s="11">
        <f t="shared" si="4"/>
        <v>2448588</v>
      </c>
      <c r="J36" s="11">
        <f t="shared" si="4"/>
        <v>4677821</v>
      </c>
      <c r="K36" s="11">
        <f t="shared" si="4"/>
        <v>4320008</v>
      </c>
      <c r="L36" s="11">
        <f t="shared" si="4"/>
        <v>4308578</v>
      </c>
      <c r="M36" s="11">
        <f t="shared" si="4"/>
        <v>8898685</v>
      </c>
      <c r="N36" s="11">
        <f t="shared" si="4"/>
        <v>17527271</v>
      </c>
      <c r="O36" s="11">
        <f t="shared" si="4"/>
        <v>5085476</v>
      </c>
      <c r="P36" s="11">
        <f t="shared" si="4"/>
        <v>14040325</v>
      </c>
      <c r="Q36" s="11">
        <f t="shared" si="4"/>
        <v>10477432</v>
      </c>
      <c r="R36" s="11">
        <f t="shared" si="4"/>
        <v>29603233</v>
      </c>
      <c r="S36" s="11">
        <f t="shared" si="4"/>
        <v>5577776</v>
      </c>
      <c r="T36" s="11">
        <f t="shared" si="4"/>
        <v>4813492</v>
      </c>
      <c r="U36" s="11">
        <f t="shared" si="4"/>
        <v>21215675</v>
      </c>
      <c r="V36" s="11">
        <f t="shared" si="4"/>
        <v>31606943</v>
      </c>
      <c r="W36" s="11">
        <f t="shared" si="4"/>
        <v>83415268</v>
      </c>
      <c r="X36" s="11">
        <f t="shared" si="4"/>
        <v>87234870</v>
      </c>
      <c r="Y36" s="11">
        <f t="shared" si="4"/>
        <v>-3819602</v>
      </c>
      <c r="Z36" s="2">
        <f aca="true" t="shared" si="5" ref="Z36:Z49">+IF(X36&lt;&gt;0,+(Y36/X36)*100,0)</f>
        <v>-4.378526614414626</v>
      </c>
      <c r="AA36" s="15">
        <f>AA6+AA21</f>
        <v>87234870</v>
      </c>
    </row>
    <row r="37" spans="1:27" ht="13.5">
      <c r="A37" s="46" t="s">
        <v>33</v>
      </c>
      <c r="B37" s="47"/>
      <c r="C37" s="9">
        <f t="shared" si="4"/>
        <v>9328871</v>
      </c>
      <c r="D37" s="10">
        <f t="shared" si="4"/>
        <v>0</v>
      </c>
      <c r="E37" s="11">
        <f t="shared" si="4"/>
        <v>12000000</v>
      </c>
      <c r="F37" s="11">
        <f t="shared" si="4"/>
        <v>12000000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238242</v>
      </c>
      <c r="M37" s="11">
        <f t="shared" si="4"/>
        <v>0</v>
      </c>
      <c r="N37" s="11">
        <f t="shared" si="4"/>
        <v>238242</v>
      </c>
      <c r="O37" s="11">
        <f t="shared" si="4"/>
        <v>0</v>
      </c>
      <c r="P37" s="11">
        <f t="shared" si="4"/>
        <v>1703463</v>
      </c>
      <c r="Q37" s="11">
        <f t="shared" si="4"/>
        <v>3786214</v>
      </c>
      <c r="R37" s="11">
        <f t="shared" si="4"/>
        <v>5489677</v>
      </c>
      <c r="S37" s="11">
        <f t="shared" si="4"/>
        <v>0</v>
      </c>
      <c r="T37" s="11">
        <f t="shared" si="4"/>
        <v>0</v>
      </c>
      <c r="U37" s="11">
        <f t="shared" si="4"/>
        <v>3684122</v>
      </c>
      <c r="V37" s="11">
        <f t="shared" si="4"/>
        <v>3684122</v>
      </c>
      <c r="W37" s="11">
        <f t="shared" si="4"/>
        <v>9412041</v>
      </c>
      <c r="X37" s="11">
        <f t="shared" si="4"/>
        <v>12000000</v>
      </c>
      <c r="Y37" s="11">
        <f t="shared" si="4"/>
        <v>-2587959</v>
      </c>
      <c r="Z37" s="2">
        <f t="shared" si="5"/>
        <v>-21.566325</v>
      </c>
      <c r="AA37" s="15">
        <f>AA7+AA22</f>
        <v>12000000</v>
      </c>
    </row>
    <row r="38" spans="1:27" ht="13.5">
      <c r="A38" s="46" t="s">
        <v>34</v>
      </c>
      <c r="B38" s="47"/>
      <c r="C38" s="9">
        <f t="shared" si="4"/>
        <v>80540764</v>
      </c>
      <c r="D38" s="10">
        <f t="shared" si="4"/>
        <v>0</v>
      </c>
      <c r="E38" s="11">
        <f t="shared" si="4"/>
        <v>88178000</v>
      </c>
      <c r="F38" s="11">
        <f t="shared" si="4"/>
        <v>59100000</v>
      </c>
      <c r="G38" s="11">
        <f t="shared" si="4"/>
        <v>0</v>
      </c>
      <c r="H38" s="11">
        <f t="shared" si="4"/>
        <v>1855709</v>
      </c>
      <c r="I38" s="11">
        <f t="shared" si="4"/>
        <v>1382414</v>
      </c>
      <c r="J38" s="11">
        <f t="shared" si="4"/>
        <v>3238123</v>
      </c>
      <c r="K38" s="11">
        <f t="shared" si="4"/>
        <v>1086632</v>
      </c>
      <c r="L38" s="11">
        <f t="shared" si="4"/>
        <v>1864415</v>
      </c>
      <c r="M38" s="11">
        <f t="shared" si="4"/>
        <v>4403022</v>
      </c>
      <c r="N38" s="11">
        <f t="shared" si="4"/>
        <v>7354069</v>
      </c>
      <c r="O38" s="11">
        <f t="shared" si="4"/>
        <v>10855649</v>
      </c>
      <c r="P38" s="11">
        <f t="shared" si="4"/>
        <v>2098438</v>
      </c>
      <c r="Q38" s="11">
        <f t="shared" si="4"/>
        <v>11489679</v>
      </c>
      <c r="R38" s="11">
        <f t="shared" si="4"/>
        <v>24443766</v>
      </c>
      <c r="S38" s="11">
        <f t="shared" si="4"/>
        <v>6418730</v>
      </c>
      <c r="T38" s="11">
        <f t="shared" si="4"/>
        <v>12700348</v>
      </c>
      <c r="U38" s="11">
        <f t="shared" si="4"/>
        <v>16997320</v>
      </c>
      <c r="V38" s="11">
        <f t="shared" si="4"/>
        <v>36116398</v>
      </c>
      <c r="W38" s="11">
        <f t="shared" si="4"/>
        <v>71152356</v>
      </c>
      <c r="X38" s="11">
        <f t="shared" si="4"/>
        <v>59100000</v>
      </c>
      <c r="Y38" s="11">
        <f t="shared" si="4"/>
        <v>12052356</v>
      </c>
      <c r="Z38" s="2">
        <f t="shared" si="5"/>
        <v>20.393157360406093</v>
      </c>
      <c r="AA38" s="15">
        <f>AA8+AA23</f>
        <v>59100000</v>
      </c>
    </row>
    <row r="39" spans="1:27" ht="13.5">
      <c r="A39" s="46" t="s">
        <v>35</v>
      </c>
      <c r="B39" s="47"/>
      <c r="C39" s="9">
        <f t="shared" si="4"/>
        <v>18200476</v>
      </c>
      <c r="D39" s="10">
        <f t="shared" si="4"/>
        <v>0</v>
      </c>
      <c r="E39" s="11">
        <f t="shared" si="4"/>
        <v>51800000</v>
      </c>
      <c r="F39" s="11">
        <f t="shared" si="4"/>
        <v>38683876</v>
      </c>
      <c r="G39" s="11">
        <f t="shared" si="4"/>
        <v>2621739</v>
      </c>
      <c r="H39" s="11">
        <f t="shared" si="4"/>
        <v>1268955</v>
      </c>
      <c r="I39" s="11">
        <f t="shared" si="4"/>
        <v>2349398</v>
      </c>
      <c r="J39" s="11">
        <f t="shared" si="4"/>
        <v>6240092</v>
      </c>
      <c r="K39" s="11">
        <f t="shared" si="4"/>
        <v>1554844</v>
      </c>
      <c r="L39" s="11">
        <f t="shared" si="4"/>
        <v>2612377</v>
      </c>
      <c r="M39" s="11">
        <f t="shared" si="4"/>
        <v>599222</v>
      </c>
      <c r="N39" s="11">
        <f t="shared" si="4"/>
        <v>4766443</v>
      </c>
      <c r="O39" s="11">
        <f t="shared" si="4"/>
        <v>3793025</v>
      </c>
      <c r="P39" s="11">
        <f t="shared" si="4"/>
        <v>10398751</v>
      </c>
      <c r="Q39" s="11">
        <f t="shared" si="4"/>
        <v>8077611</v>
      </c>
      <c r="R39" s="11">
        <f t="shared" si="4"/>
        <v>22269387</v>
      </c>
      <c r="S39" s="11">
        <f t="shared" si="4"/>
        <v>623024</v>
      </c>
      <c r="T39" s="11">
        <f t="shared" si="4"/>
        <v>5883981</v>
      </c>
      <c r="U39" s="11">
        <f t="shared" si="4"/>
        <v>5906210</v>
      </c>
      <c r="V39" s="11">
        <f t="shared" si="4"/>
        <v>12413215</v>
      </c>
      <c r="W39" s="11">
        <f t="shared" si="4"/>
        <v>45689137</v>
      </c>
      <c r="X39" s="11">
        <f t="shared" si="4"/>
        <v>38683876</v>
      </c>
      <c r="Y39" s="11">
        <f t="shared" si="4"/>
        <v>7005261</v>
      </c>
      <c r="Z39" s="2">
        <f t="shared" si="5"/>
        <v>18.108994558869952</v>
      </c>
      <c r="AA39" s="15">
        <f>AA9+AA24</f>
        <v>38683876</v>
      </c>
    </row>
    <row r="40" spans="1:27" ht="13.5">
      <c r="A40" s="46" t="s">
        <v>36</v>
      </c>
      <c r="B40" s="47"/>
      <c r="C40" s="9">
        <f t="shared" si="4"/>
        <v>16303846</v>
      </c>
      <c r="D40" s="10">
        <f t="shared" si="4"/>
        <v>0</v>
      </c>
      <c r="E40" s="11">
        <f t="shared" si="4"/>
        <v>14000000</v>
      </c>
      <c r="F40" s="11">
        <f t="shared" si="4"/>
        <v>10000000</v>
      </c>
      <c r="G40" s="11">
        <f t="shared" si="4"/>
        <v>0</v>
      </c>
      <c r="H40" s="11">
        <f t="shared" si="4"/>
        <v>0</v>
      </c>
      <c r="I40" s="11">
        <f t="shared" si="4"/>
        <v>280015</v>
      </c>
      <c r="J40" s="11">
        <f t="shared" si="4"/>
        <v>280015</v>
      </c>
      <c r="K40" s="11">
        <f t="shared" si="4"/>
        <v>303918</v>
      </c>
      <c r="L40" s="11">
        <f t="shared" si="4"/>
        <v>1043415</v>
      </c>
      <c r="M40" s="11">
        <f t="shared" si="4"/>
        <v>503693</v>
      </c>
      <c r="N40" s="11">
        <f t="shared" si="4"/>
        <v>1851026</v>
      </c>
      <c r="O40" s="11">
        <f t="shared" si="4"/>
        <v>27681</v>
      </c>
      <c r="P40" s="11">
        <f t="shared" si="4"/>
        <v>443394</v>
      </c>
      <c r="Q40" s="11">
        <f t="shared" si="4"/>
        <v>495498</v>
      </c>
      <c r="R40" s="11">
        <f t="shared" si="4"/>
        <v>966573</v>
      </c>
      <c r="S40" s="11">
        <f t="shared" si="4"/>
        <v>3614793</v>
      </c>
      <c r="T40" s="11">
        <f t="shared" si="4"/>
        <v>878988</v>
      </c>
      <c r="U40" s="11">
        <f t="shared" si="4"/>
        <v>746372</v>
      </c>
      <c r="V40" s="11">
        <f t="shared" si="4"/>
        <v>5240153</v>
      </c>
      <c r="W40" s="11">
        <f t="shared" si="4"/>
        <v>8337767</v>
      </c>
      <c r="X40" s="11">
        <f t="shared" si="4"/>
        <v>10000000</v>
      </c>
      <c r="Y40" s="11">
        <f t="shared" si="4"/>
        <v>-1662233</v>
      </c>
      <c r="Z40" s="2">
        <f t="shared" si="5"/>
        <v>-16.622329999999998</v>
      </c>
      <c r="AA40" s="15">
        <f>AA10+AA25</f>
        <v>10000000</v>
      </c>
    </row>
    <row r="41" spans="1:27" ht="13.5">
      <c r="A41" s="48" t="s">
        <v>37</v>
      </c>
      <c r="B41" s="47"/>
      <c r="C41" s="49">
        <f aca="true" t="shared" si="6" ref="C41:Y41">SUM(C36:C40)</f>
        <v>197224925</v>
      </c>
      <c r="D41" s="50">
        <f t="shared" si="6"/>
        <v>0</v>
      </c>
      <c r="E41" s="51">
        <f t="shared" si="6"/>
        <v>250278000</v>
      </c>
      <c r="F41" s="51">
        <f t="shared" si="6"/>
        <v>207018746</v>
      </c>
      <c r="G41" s="51">
        <f t="shared" si="6"/>
        <v>4525259</v>
      </c>
      <c r="H41" s="51">
        <f t="shared" si="6"/>
        <v>3450377</v>
      </c>
      <c r="I41" s="51">
        <f t="shared" si="6"/>
        <v>6460415</v>
      </c>
      <c r="J41" s="51">
        <f t="shared" si="6"/>
        <v>14436051</v>
      </c>
      <c r="K41" s="51">
        <f t="shared" si="6"/>
        <v>7265402</v>
      </c>
      <c r="L41" s="51">
        <f t="shared" si="6"/>
        <v>10067027</v>
      </c>
      <c r="M41" s="51">
        <f t="shared" si="6"/>
        <v>14404622</v>
      </c>
      <c r="N41" s="51">
        <f t="shared" si="6"/>
        <v>31737051</v>
      </c>
      <c r="O41" s="51">
        <f t="shared" si="6"/>
        <v>19761831</v>
      </c>
      <c r="P41" s="51">
        <f t="shared" si="6"/>
        <v>28684371</v>
      </c>
      <c r="Q41" s="51">
        <f t="shared" si="6"/>
        <v>34326434</v>
      </c>
      <c r="R41" s="51">
        <f t="shared" si="6"/>
        <v>82772636</v>
      </c>
      <c r="S41" s="51">
        <f t="shared" si="6"/>
        <v>16234323</v>
      </c>
      <c r="T41" s="51">
        <f t="shared" si="6"/>
        <v>24276809</v>
      </c>
      <c r="U41" s="51">
        <f t="shared" si="6"/>
        <v>48549699</v>
      </c>
      <c r="V41" s="51">
        <f t="shared" si="6"/>
        <v>89060831</v>
      </c>
      <c r="W41" s="51">
        <f t="shared" si="6"/>
        <v>218006569</v>
      </c>
      <c r="X41" s="51">
        <f t="shared" si="6"/>
        <v>207018746</v>
      </c>
      <c r="Y41" s="51">
        <f t="shared" si="6"/>
        <v>10987823</v>
      </c>
      <c r="Z41" s="52">
        <f t="shared" si="5"/>
        <v>5.307646390631697</v>
      </c>
      <c r="AA41" s="53">
        <f>SUM(AA36:AA40)</f>
        <v>207018746</v>
      </c>
    </row>
    <row r="42" spans="1:27" ht="13.5">
      <c r="A42" s="54" t="s">
        <v>38</v>
      </c>
      <c r="B42" s="35"/>
      <c r="C42" s="65">
        <f aca="true" t="shared" si="7" ref="C42:Y48">C12+C27</f>
        <v>30000957</v>
      </c>
      <c r="D42" s="66">
        <f t="shared" si="7"/>
        <v>0</v>
      </c>
      <c r="E42" s="67">
        <f t="shared" si="7"/>
        <v>5900000</v>
      </c>
      <c r="F42" s="67">
        <f t="shared" si="7"/>
        <v>37609025</v>
      </c>
      <c r="G42" s="67">
        <f t="shared" si="7"/>
        <v>0</v>
      </c>
      <c r="H42" s="67">
        <f t="shared" si="7"/>
        <v>0</v>
      </c>
      <c r="I42" s="67">
        <f t="shared" si="7"/>
        <v>3873763</v>
      </c>
      <c r="J42" s="67">
        <f t="shared" si="7"/>
        <v>3873763</v>
      </c>
      <c r="K42" s="67">
        <f t="shared" si="7"/>
        <v>1810920</v>
      </c>
      <c r="L42" s="67">
        <f t="shared" si="7"/>
        <v>3788891</v>
      </c>
      <c r="M42" s="67">
        <f t="shared" si="7"/>
        <v>2645228</v>
      </c>
      <c r="N42" s="67">
        <f t="shared" si="7"/>
        <v>8245039</v>
      </c>
      <c r="O42" s="67">
        <f t="shared" si="7"/>
        <v>1559059</v>
      </c>
      <c r="P42" s="67">
        <f t="shared" si="7"/>
        <v>2430426</v>
      </c>
      <c r="Q42" s="67">
        <f t="shared" si="7"/>
        <v>3878676</v>
      </c>
      <c r="R42" s="67">
        <f t="shared" si="7"/>
        <v>7868161</v>
      </c>
      <c r="S42" s="67">
        <f t="shared" si="7"/>
        <v>2544735</v>
      </c>
      <c r="T42" s="67">
        <f t="shared" si="7"/>
        <v>2092180</v>
      </c>
      <c r="U42" s="67">
        <f t="shared" si="7"/>
        <v>7390922</v>
      </c>
      <c r="V42" s="67">
        <f t="shared" si="7"/>
        <v>12027837</v>
      </c>
      <c r="W42" s="67">
        <f t="shared" si="7"/>
        <v>32014800</v>
      </c>
      <c r="X42" s="67">
        <f t="shared" si="7"/>
        <v>37609025</v>
      </c>
      <c r="Y42" s="67">
        <f t="shared" si="7"/>
        <v>-5594225</v>
      </c>
      <c r="Z42" s="69">
        <f t="shared" si="5"/>
        <v>-14.87468765808207</v>
      </c>
      <c r="AA42" s="68">
        <f aca="true" t="shared" si="8" ref="AA42:AA48">AA12+AA27</f>
        <v>37609025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5024248</v>
      </c>
      <c r="D45" s="66">
        <f t="shared" si="7"/>
        <v>0</v>
      </c>
      <c r="E45" s="67">
        <f t="shared" si="7"/>
        <v>9500000</v>
      </c>
      <c r="F45" s="67">
        <f t="shared" si="7"/>
        <v>31246757</v>
      </c>
      <c r="G45" s="67">
        <f t="shared" si="7"/>
        <v>0</v>
      </c>
      <c r="H45" s="67">
        <f t="shared" si="7"/>
        <v>93632</v>
      </c>
      <c r="I45" s="67">
        <f t="shared" si="7"/>
        <v>421632</v>
      </c>
      <c r="J45" s="67">
        <f t="shared" si="7"/>
        <v>515264</v>
      </c>
      <c r="K45" s="67">
        <f t="shared" si="7"/>
        <v>2154284</v>
      </c>
      <c r="L45" s="67">
        <f t="shared" si="7"/>
        <v>1464053</v>
      </c>
      <c r="M45" s="67">
        <f t="shared" si="7"/>
        <v>1259565</v>
      </c>
      <c r="N45" s="67">
        <f t="shared" si="7"/>
        <v>4877902</v>
      </c>
      <c r="O45" s="67">
        <f t="shared" si="7"/>
        <v>0</v>
      </c>
      <c r="P45" s="67">
        <f t="shared" si="7"/>
        <v>3184153</v>
      </c>
      <c r="Q45" s="67">
        <f t="shared" si="7"/>
        <v>0</v>
      </c>
      <c r="R45" s="67">
        <f t="shared" si="7"/>
        <v>3184153</v>
      </c>
      <c r="S45" s="67">
        <f t="shared" si="7"/>
        <v>455195</v>
      </c>
      <c r="T45" s="67">
        <f t="shared" si="7"/>
        <v>453981</v>
      </c>
      <c r="U45" s="67">
        <f t="shared" si="7"/>
        <v>3757725</v>
      </c>
      <c r="V45" s="67">
        <f t="shared" si="7"/>
        <v>4666901</v>
      </c>
      <c r="W45" s="67">
        <f t="shared" si="7"/>
        <v>13244220</v>
      </c>
      <c r="X45" s="67">
        <f t="shared" si="7"/>
        <v>31246757</v>
      </c>
      <c r="Y45" s="67">
        <f t="shared" si="7"/>
        <v>-18002537</v>
      </c>
      <c r="Z45" s="69">
        <f t="shared" si="5"/>
        <v>-57.6140973605677</v>
      </c>
      <c r="AA45" s="68">
        <f t="shared" si="8"/>
        <v>31246757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232250130</v>
      </c>
      <c r="D49" s="78">
        <f t="shared" si="9"/>
        <v>0</v>
      </c>
      <c r="E49" s="79">
        <f t="shared" si="9"/>
        <v>265678000</v>
      </c>
      <c r="F49" s="79">
        <f t="shared" si="9"/>
        <v>275874528</v>
      </c>
      <c r="G49" s="79">
        <f t="shared" si="9"/>
        <v>4525259</v>
      </c>
      <c r="H49" s="79">
        <f t="shared" si="9"/>
        <v>3544009</v>
      </c>
      <c r="I49" s="79">
        <f t="shared" si="9"/>
        <v>10755810</v>
      </c>
      <c r="J49" s="79">
        <f t="shared" si="9"/>
        <v>18825078</v>
      </c>
      <c r="K49" s="79">
        <f t="shared" si="9"/>
        <v>11230606</v>
      </c>
      <c r="L49" s="79">
        <f t="shared" si="9"/>
        <v>15319971</v>
      </c>
      <c r="M49" s="79">
        <f t="shared" si="9"/>
        <v>18309415</v>
      </c>
      <c r="N49" s="79">
        <f t="shared" si="9"/>
        <v>44859992</v>
      </c>
      <c r="O49" s="79">
        <f t="shared" si="9"/>
        <v>21320890</v>
      </c>
      <c r="P49" s="79">
        <f t="shared" si="9"/>
        <v>34298950</v>
      </c>
      <c r="Q49" s="79">
        <f t="shared" si="9"/>
        <v>38205110</v>
      </c>
      <c r="R49" s="79">
        <f t="shared" si="9"/>
        <v>93824950</v>
      </c>
      <c r="S49" s="79">
        <f t="shared" si="9"/>
        <v>19234253</v>
      </c>
      <c r="T49" s="79">
        <f t="shared" si="9"/>
        <v>26822970</v>
      </c>
      <c r="U49" s="79">
        <f t="shared" si="9"/>
        <v>59698346</v>
      </c>
      <c r="V49" s="79">
        <f t="shared" si="9"/>
        <v>105755569</v>
      </c>
      <c r="W49" s="79">
        <f t="shared" si="9"/>
        <v>263265589</v>
      </c>
      <c r="X49" s="79">
        <f t="shared" si="9"/>
        <v>275874528</v>
      </c>
      <c r="Y49" s="79">
        <f t="shared" si="9"/>
        <v>-12608939</v>
      </c>
      <c r="Z49" s="80">
        <f t="shared" si="5"/>
        <v>-4.570533963904054</v>
      </c>
      <c r="AA49" s="81">
        <f>SUM(AA41:AA48)</f>
        <v>275874528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44905000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>
        <v>7790000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>
        <v>19800000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>
        <v>6510000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>
        <v>3400000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>
        <v>440000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37940000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>
        <v>2035000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4930000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7388246</v>
      </c>
      <c r="H65" s="11">
        <v>5804973</v>
      </c>
      <c r="I65" s="11">
        <v>5921994</v>
      </c>
      <c r="J65" s="11">
        <v>19115213</v>
      </c>
      <c r="K65" s="11">
        <v>7537884</v>
      </c>
      <c r="L65" s="11">
        <v>7380285</v>
      </c>
      <c r="M65" s="11">
        <v>9979292</v>
      </c>
      <c r="N65" s="11">
        <v>24897461</v>
      </c>
      <c r="O65" s="11">
        <v>7747436</v>
      </c>
      <c r="P65" s="11">
        <v>7496280</v>
      </c>
      <c r="Q65" s="11"/>
      <c r="R65" s="11">
        <v>15243716</v>
      </c>
      <c r="S65" s="11">
        <v>7087219</v>
      </c>
      <c r="T65" s="11">
        <v>7329113</v>
      </c>
      <c r="U65" s="11">
        <v>7851070</v>
      </c>
      <c r="V65" s="11">
        <v>22267402</v>
      </c>
      <c r="W65" s="11">
        <v>81523792</v>
      </c>
      <c r="X65" s="11"/>
      <c r="Y65" s="11">
        <v>81523792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132632</v>
      </c>
      <c r="H66" s="14">
        <v>2716835</v>
      </c>
      <c r="I66" s="14">
        <v>2760667</v>
      </c>
      <c r="J66" s="14">
        <v>5610134</v>
      </c>
      <c r="K66" s="14">
        <v>1850516</v>
      </c>
      <c r="L66" s="14">
        <v>4107993</v>
      </c>
      <c r="M66" s="14">
        <v>4335510</v>
      </c>
      <c r="N66" s="14">
        <v>10294019</v>
      </c>
      <c r="O66" s="14">
        <v>1423202</v>
      </c>
      <c r="P66" s="14">
        <v>3762890</v>
      </c>
      <c r="Q66" s="14"/>
      <c r="R66" s="14">
        <v>5186092</v>
      </c>
      <c r="S66" s="14">
        <v>2705328</v>
      </c>
      <c r="T66" s="14">
        <v>1108251</v>
      </c>
      <c r="U66" s="14">
        <v>5582588</v>
      </c>
      <c r="V66" s="14">
        <v>9396167</v>
      </c>
      <c r="W66" s="14">
        <v>30486412</v>
      </c>
      <c r="X66" s="14"/>
      <c r="Y66" s="14">
        <v>30486412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2164184</v>
      </c>
      <c r="H67" s="11">
        <v>4964759</v>
      </c>
      <c r="I67" s="11">
        <v>5593636</v>
      </c>
      <c r="J67" s="11">
        <v>12722579</v>
      </c>
      <c r="K67" s="11">
        <v>6212629</v>
      </c>
      <c r="L67" s="11">
        <v>3139913</v>
      </c>
      <c r="M67" s="11">
        <v>1709817</v>
      </c>
      <c r="N67" s="11">
        <v>11062359</v>
      </c>
      <c r="O67" s="11">
        <v>2848723</v>
      </c>
      <c r="P67" s="11">
        <v>4609959</v>
      </c>
      <c r="Q67" s="11"/>
      <c r="R67" s="11">
        <v>7458682</v>
      </c>
      <c r="S67" s="11">
        <v>2595344</v>
      </c>
      <c r="T67" s="11">
        <v>7661485</v>
      </c>
      <c r="U67" s="11">
        <v>6580670</v>
      </c>
      <c r="V67" s="11">
        <v>16837499</v>
      </c>
      <c r="W67" s="11">
        <v>48081119</v>
      </c>
      <c r="X67" s="11"/>
      <c r="Y67" s="11">
        <v>48081119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551995</v>
      </c>
      <c r="H68" s="11">
        <v>1144721</v>
      </c>
      <c r="I68" s="11">
        <v>1786019</v>
      </c>
      <c r="J68" s="11">
        <v>3482735</v>
      </c>
      <c r="K68" s="11">
        <v>4026980</v>
      </c>
      <c r="L68" s="11">
        <v>1954983</v>
      </c>
      <c r="M68" s="11">
        <v>4159515</v>
      </c>
      <c r="N68" s="11">
        <v>10141478</v>
      </c>
      <c r="O68" s="11">
        <v>1690141</v>
      </c>
      <c r="P68" s="11">
        <v>4495986</v>
      </c>
      <c r="Q68" s="11"/>
      <c r="R68" s="11">
        <v>6186127</v>
      </c>
      <c r="S68" s="11">
        <v>1059830</v>
      </c>
      <c r="T68" s="11">
        <v>2146302</v>
      </c>
      <c r="U68" s="11">
        <v>5126220</v>
      </c>
      <c r="V68" s="11">
        <v>8332352</v>
      </c>
      <c r="W68" s="11">
        <v>28142692</v>
      </c>
      <c r="X68" s="11"/>
      <c r="Y68" s="11">
        <v>28142692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10237057</v>
      </c>
      <c r="H69" s="79">
        <f t="shared" si="12"/>
        <v>14631288</v>
      </c>
      <c r="I69" s="79">
        <f t="shared" si="12"/>
        <v>16062316</v>
      </c>
      <c r="J69" s="79">
        <f t="shared" si="12"/>
        <v>40930661</v>
      </c>
      <c r="K69" s="79">
        <f t="shared" si="12"/>
        <v>19628009</v>
      </c>
      <c r="L69" s="79">
        <f t="shared" si="12"/>
        <v>16583174</v>
      </c>
      <c r="M69" s="79">
        <f t="shared" si="12"/>
        <v>20184134</v>
      </c>
      <c r="N69" s="79">
        <f t="shared" si="12"/>
        <v>56395317</v>
      </c>
      <c r="O69" s="79">
        <f t="shared" si="12"/>
        <v>13709502</v>
      </c>
      <c r="P69" s="79">
        <f t="shared" si="12"/>
        <v>20365115</v>
      </c>
      <c r="Q69" s="79">
        <f t="shared" si="12"/>
        <v>0</v>
      </c>
      <c r="R69" s="79">
        <f t="shared" si="12"/>
        <v>34074617</v>
      </c>
      <c r="S69" s="79">
        <f t="shared" si="12"/>
        <v>13447721</v>
      </c>
      <c r="T69" s="79">
        <f t="shared" si="12"/>
        <v>18245151</v>
      </c>
      <c r="U69" s="79">
        <f t="shared" si="12"/>
        <v>25140548</v>
      </c>
      <c r="V69" s="79">
        <f t="shared" si="12"/>
        <v>56833420</v>
      </c>
      <c r="W69" s="79">
        <f t="shared" si="12"/>
        <v>188234015</v>
      </c>
      <c r="X69" s="79">
        <f t="shared" si="12"/>
        <v>0</v>
      </c>
      <c r="Y69" s="79">
        <f t="shared" si="12"/>
        <v>188234015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857953561</v>
      </c>
      <c r="D5" s="42">
        <f t="shared" si="0"/>
        <v>0</v>
      </c>
      <c r="E5" s="43">
        <f t="shared" si="0"/>
        <v>886827077</v>
      </c>
      <c r="F5" s="43">
        <f t="shared" si="0"/>
        <v>886827077</v>
      </c>
      <c r="G5" s="43">
        <f t="shared" si="0"/>
        <v>16036255</v>
      </c>
      <c r="H5" s="43">
        <f t="shared" si="0"/>
        <v>35578134</v>
      </c>
      <c r="I5" s="43">
        <f t="shared" si="0"/>
        <v>68005359</v>
      </c>
      <c r="J5" s="43">
        <f t="shared" si="0"/>
        <v>119619748</v>
      </c>
      <c r="K5" s="43">
        <f t="shared" si="0"/>
        <v>49603305</v>
      </c>
      <c r="L5" s="43">
        <f t="shared" si="0"/>
        <v>113249682</v>
      </c>
      <c r="M5" s="43">
        <f t="shared" si="0"/>
        <v>48942966</v>
      </c>
      <c r="N5" s="43">
        <f t="shared" si="0"/>
        <v>211795953</v>
      </c>
      <c r="O5" s="43">
        <f t="shared" si="0"/>
        <v>24685977</v>
      </c>
      <c r="P5" s="43">
        <f t="shared" si="0"/>
        <v>65943737</v>
      </c>
      <c r="Q5" s="43">
        <f t="shared" si="0"/>
        <v>55981003</v>
      </c>
      <c r="R5" s="43">
        <f t="shared" si="0"/>
        <v>146610717</v>
      </c>
      <c r="S5" s="43">
        <f t="shared" si="0"/>
        <v>53447205</v>
      </c>
      <c r="T5" s="43">
        <f t="shared" si="0"/>
        <v>53003016</v>
      </c>
      <c r="U5" s="43">
        <f t="shared" si="0"/>
        <v>106998725</v>
      </c>
      <c r="V5" s="43">
        <f t="shared" si="0"/>
        <v>213448946</v>
      </c>
      <c r="W5" s="43">
        <f t="shared" si="0"/>
        <v>691475364</v>
      </c>
      <c r="X5" s="43">
        <f t="shared" si="0"/>
        <v>886827077</v>
      </c>
      <c r="Y5" s="43">
        <f t="shared" si="0"/>
        <v>-195351713</v>
      </c>
      <c r="Z5" s="44">
        <f>+IF(X5&lt;&gt;0,+(Y5/X5)*100,0)</f>
        <v>-22.028162881634703</v>
      </c>
      <c r="AA5" s="45">
        <f>SUM(AA11:AA18)</f>
        <v>886827077</v>
      </c>
    </row>
    <row r="6" spans="1:27" ht="13.5">
      <c r="A6" s="46" t="s">
        <v>32</v>
      </c>
      <c r="B6" s="47"/>
      <c r="C6" s="9">
        <v>122903592</v>
      </c>
      <c r="D6" s="10"/>
      <c r="E6" s="11">
        <v>635986301</v>
      </c>
      <c r="F6" s="11">
        <v>635986301</v>
      </c>
      <c r="G6" s="11">
        <v>14363300</v>
      </c>
      <c r="H6" s="11">
        <v>26868316</v>
      </c>
      <c r="I6" s="11">
        <v>45305277</v>
      </c>
      <c r="J6" s="11">
        <v>86536893</v>
      </c>
      <c r="K6" s="11">
        <v>6220762</v>
      </c>
      <c r="L6" s="11">
        <v>7360100</v>
      </c>
      <c r="M6" s="11">
        <v>299578</v>
      </c>
      <c r="N6" s="11">
        <v>13880440</v>
      </c>
      <c r="O6" s="11">
        <v>18277037</v>
      </c>
      <c r="P6" s="11">
        <v>43272971</v>
      </c>
      <c r="Q6" s="11">
        <v>35322384</v>
      </c>
      <c r="R6" s="11">
        <v>96872392</v>
      </c>
      <c r="S6" s="11">
        <v>44045782</v>
      </c>
      <c r="T6" s="11">
        <v>40600076</v>
      </c>
      <c r="U6" s="11">
        <v>94482561</v>
      </c>
      <c r="V6" s="11">
        <v>179128419</v>
      </c>
      <c r="W6" s="11">
        <v>376418144</v>
      </c>
      <c r="X6" s="11">
        <v>635986301</v>
      </c>
      <c r="Y6" s="11">
        <v>-259568157</v>
      </c>
      <c r="Z6" s="2">
        <v>-40.81</v>
      </c>
      <c r="AA6" s="15">
        <v>635986301</v>
      </c>
    </row>
    <row r="7" spans="1:27" ht="13.5">
      <c r="A7" s="46" t="s">
        <v>33</v>
      </c>
      <c r="B7" s="47"/>
      <c r="C7" s="9">
        <v>9083074</v>
      </c>
      <c r="D7" s="10"/>
      <c r="E7" s="11">
        <v>7000000</v>
      </c>
      <c r="F7" s="11">
        <v>7000000</v>
      </c>
      <c r="G7" s="11"/>
      <c r="H7" s="11">
        <v>3636420</v>
      </c>
      <c r="I7" s="11">
        <v>20368102</v>
      </c>
      <c r="J7" s="11">
        <v>24004522</v>
      </c>
      <c r="K7" s="11"/>
      <c r="L7" s="11">
        <v>6001477</v>
      </c>
      <c r="M7" s="11">
        <v>1962380</v>
      </c>
      <c r="N7" s="11">
        <v>7963857</v>
      </c>
      <c r="O7" s="11">
        <v>3699024</v>
      </c>
      <c r="P7" s="11">
        <v>13571216</v>
      </c>
      <c r="Q7" s="11">
        <v>2341506</v>
      </c>
      <c r="R7" s="11">
        <v>19611746</v>
      </c>
      <c r="S7" s="11">
        <v>2902553</v>
      </c>
      <c r="T7" s="11">
        <v>485796</v>
      </c>
      <c r="U7" s="11">
        <v>4394448</v>
      </c>
      <c r="V7" s="11">
        <v>7782797</v>
      </c>
      <c r="W7" s="11">
        <v>59362922</v>
      </c>
      <c r="X7" s="11">
        <v>7000000</v>
      </c>
      <c r="Y7" s="11">
        <v>52362922</v>
      </c>
      <c r="Z7" s="2">
        <v>748.04</v>
      </c>
      <c r="AA7" s="15">
        <v>7000000</v>
      </c>
    </row>
    <row r="8" spans="1:27" ht="13.5">
      <c r="A8" s="46" t="s">
        <v>34</v>
      </c>
      <c r="B8" s="47"/>
      <c r="C8" s="9">
        <v>68032495</v>
      </c>
      <c r="D8" s="10"/>
      <c r="E8" s="11">
        <v>151783803</v>
      </c>
      <c r="F8" s="11">
        <v>151783803</v>
      </c>
      <c r="G8" s="11">
        <v>1577465</v>
      </c>
      <c r="H8" s="11">
        <v>794464</v>
      </c>
      <c r="I8" s="11">
        <v>1352489</v>
      </c>
      <c r="J8" s="11">
        <v>3724418</v>
      </c>
      <c r="K8" s="11">
        <v>1617572</v>
      </c>
      <c r="L8" s="11">
        <v>17040927</v>
      </c>
      <c r="M8" s="11">
        <v>3747953</v>
      </c>
      <c r="N8" s="11">
        <v>22406452</v>
      </c>
      <c r="O8" s="11">
        <v>2267448</v>
      </c>
      <c r="P8" s="11">
        <v>1933028</v>
      </c>
      <c r="Q8" s="11">
        <v>5763379</v>
      </c>
      <c r="R8" s="11">
        <v>9963855</v>
      </c>
      <c r="S8" s="11">
        <v>4693205</v>
      </c>
      <c r="T8" s="11">
        <v>4990587</v>
      </c>
      <c r="U8" s="11">
        <v>2025195</v>
      </c>
      <c r="V8" s="11">
        <v>11708987</v>
      </c>
      <c r="W8" s="11">
        <v>47803712</v>
      </c>
      <c r="X8" s="11">
        <v>151783803</v>
      </c>
      <c r="Y8" s="11">
        <v>-103980091</v>
      </c>
      <c r="Z8" s="2">
        <v>-68.51</v>
      </c>
      <c r="AA8" s="15">
        <v>151783803</v>
      </c>
    </row>
    <row r="9" spans="1:27" ht="13.5">
      <c r="A9" s="46" t="s">
        <v>35</v>
      </c>
      <c r="B9" s="47"/>
      <c r="C9" s="9">
        <v>30268861</v>
      </c>
      <c r="D9" s="10"/>
      <c r="E9" s="11">
        <v>11000000</v>
      </c>
      <c r="F9" s="11">
        <v>11000000</v>
      </c>
      <c r="G9" s="11">
        <v>95490</v>
      </c>
      <c r="H9" s="11">
        <v>3298306</v>
      </c>
      <c r="I9" s="11">
        <v>143964</v>
      </c>
      <c r="J9" s="11">
        <v>3537760</v>
      </c>
      <c r="K9" s="11">
        <v>421684</v>
      </c>
      <c r="L9" s="11">
        <v>13885734</v>
      </c>
      <c r="M9" s="11">
        <v>1776125</v>
      </c>
      <c r="N9" s="11">
        <v>16083543</v>
      </c>
      <c r="O9" s="11"/>
      <c r="P9" s="11">
        <v>984526</v>
      </c>
      <c r="Q9" s="11">
        <v>9320867</v>
      </c>
      <c r="R9" s="11">
        <v>10305393</v>
      </c>
      <c r="S9" s="11">
        <v>376601</v>
      </c>
      <c r="T9" s="11">
        <v>3853309</v>
      </c>
      <c r="U9" s="11">
        <v>1609323</v>
      </c>
      <c r="V9" s="11">
        <v>5839233</v>
      </c>
      <c r="W9" s="11">
        <v>35765929</v>
      </c>
      <c r="X9" s="11">
        <v>11000000</v>
      </c>
      <c r="Y9" s="11">
        <v>24765929</v>
      </c>
      <c r="Z9" s="2">
        <v>225.14</v>
      </c>
      <c r="AA9" s="15">
        <v>11000000</v>
      </c>
    </row>
    <row r="10" spans="1:27" ht="13.5">
      <c r="A10" s="46" t="s">
        <v>36</v>
      </c>
      <c r="B10" s="47"/>
      <c r="C10" s="9">
        <v>573343555</v>
      </c>
      <c r="D10" s="10"/>
      <c r="E10" s="11">
        <v>32802473</v>
      </c>
      <c r="F10" s="11">
        <v>32802473</v>
      </c>
      <c r="G10" s="11"/>
      <c r="H10" s="11"/>
      <c r="I10" s="11"/>
      <c r="J10" s="11"/>
      <c r="K10" s="11">
        <v>39152755</v>
      </c>
      <c r="L10" s="11">
        <v>5852253</v>
      </c>
      <c r="M10" s="11">
        <v>38940406</v>
      </c>
      <c r="N10" s="11">
        <v>83945414</v>
      </c>
      <c r="O10" s="11">
        <v>50000</v>
      </c>
      <c r="P10" s="11">
        <v>2254683</v>
      </c>
      <c r="Q10" s="11">
        <v>-64317</v>
      </c>
      <c r="R10" s="11">
        <v>2240366</v>
      </c>
      <c r="S10" s="11">
        <v>278761</v>
      </c>
      <c r="T10" s="11">
        <v>2169838</v>
      </c>
      <c r="U10" s="11">
        <v>2717284</v>
      </c>
      <c r="V10" s="11">
        <v>5165883</v>
      </c>
      <c r="W10" s="11">
        <v>91351663</v>
      </c>
      <c r="X10" s="11">
        <v>32802473</v>
      </c>
      <c r="Y10" s="11">
        <v>58549190</v>
      </c>
      <c r="Z10" s="2">
        <v>178.49</v>
      </c>
      <c r="AA10" s="15">
        <v>32802473</v>
      </c>
    </row>
    <row r="11" spans="1:27" ht="13.5">
      <c r="A11" s="48" t="s">
        <v>37</v>
      </c>
      <c r="B11" s="47"/>
      <c r="C11" s="49">
        <f aca="true" t="shared" si="1" ref="C11:Y11">SUM(C6:C10)</f>
        <v>803631577</v>
      </c>
      <c r="D11" s="50">
        <f t="shared" si="1"/>
        <v>0</v>
      </c>
      <c r="E11" s="51">
        <f t="shared" si="1"/>
        <v>838572577</v>
      </c>
      <c r="F11" s="51">
        <f t="shared" si="1"/>
        <v>838572577</v>
      </c>
      <c r="G11" s="51">
        <f t="shared" si="1"/>
        <v>16036255</v>
      </c>
      <c r="H11" s="51">
        <f t="shared" si="1"/>
        <v>34597506</v>
      </c>
      <c r="I11" s="51">
        <f t="shared" si="1"/>
        <v>67169832</v>
      </c>
      <c r="J11" s="51">
        <f t="shared" si="1"/>
        <v>117803593</v>
      </c>
      <c r="K11" s="51">
        <f t="shared" si="1"/>
        <v>47412773</v>
      </c>
      <c r="L11" s="51">
        <f t="shared" si="1"/>
        <v>50140491</v>
      </c>
      <c r="M11" s="51">
        <f t="shared" si="1"/>
        <v>46726442</v>
      </c>
      <c r="N11" s="51">
        <f t="shared" si="1"/>
        <v>144279706</v>
      </c>
      <c r="O11" s="51">
        <f t="shared" si="1"/>
        <v>24293509</v>
      </c>
      <c r="P11" s="51">
        <f t="shared" si="1"/>
        <v>62016424</v>
      </c>
      <c r="Q11" s="51">
        <f t="shared" si="1"/>
        <v>52683819</v>
      </c>
      <c r="R11" s="51">
        <f t="shared" si="1"/>
        <v>138993752</v>
      </c>
      <c r="S11" s="51">
        <f t="shared" si="1"/>
        <v>52296902</v>
      </c>
      <c r="T11" s="51">
        <f t="shared" si="1"/>
        <v>52099606</v>
      </c>
      <c r="U11" s="51">
        <f t="shared" si="1"/>
        <v>105228811</v>
      </c>
      <c r="V11" s="51">
        <f t="shared" si="1"/>
        <v>209625319</v>
      </c>
      <c r="W11" s="51">
        <f t="shared" si="1"/>
        <v>610702370</v>
      </c>
      <c r="X11" s="51">
        <f t="shared" si="1"/>
        <v>838572577</v>
      </c>
      <c r="Y11" s="51">
        <f t="shared" si="1"/>
        <v>-227870207</v>
      </c>
      <c r="Z11" s="52">
        <f>+IF(X11&lt;&gt;0,+(Y11/X11)*100,0)</f>
        <v>-27.17358201900752</v>
      </c>
      <c r="AA11" s="53">
        <f>SUM(AA6:AA10)</f>
        <v>838572577</v>
      </c>
    </row>
    <row r="12" spans="1:27" ht="13.5">
      <c r="A12" s="54" t="s">
        <v>38</v>
      </c>
      <c r="B12" s="35"/>
      <c r="C12" s="9">
        <v>17430935</v>
      </c>
      <c r="D12" s="10"/>
      <c r="E12" s="11">
        <v>6475000</v>
      </c>
      <c r="F12" s="11">
        <v>6475000</v>
      </c>
      <c r="G12" s="11"/>
      <c r="H12" s="11">
        <v>980628</v>
      </c>
      <c r="I12" s="11">
        <v>829124</v>
      </c>
      <c r="J12" s="11">
        <v>1809752</v>
      </c>
      <c r="K12" s="11">
        <v>2328359</v>
      </c>
      <c r="L12" s="11">
        <v>242407</v>
      </c>
      <c r="M12" s="11">
        <v>979281</v>
      </c>
      <c r="N12" s="11">
        <v>3550047</v>
      </c>
      <c r="O12" s="11">
        <v>246468</v>
      </c>
      <c r="P12" s="11">
        <v>3927313</v>
      </c>
      <c r="Q12" s="11">
        <v>3297184</v>
      </c>
      <c r="R12" s="11">
        <v>7470965</v>
      </c>
      <c r="S12" s="11">
        <v>1150303</v>
      </c>
      <c r="T12" s="11">
        <v>873710</v>
      </c>
      <c r="U12" s="11">
        <v>286611</v>
      </c>
      <c r="V12" s="11">
        <v>2310624</v>
      </c>
      <c r="W12" s="11">
        <v>15141388</v>
      </c>
      <c r="X12" s="11">
        <v>6475000</v>
      </c>
      <c r="Y12" s="11">
        <v>8666388</v>
      </c>
      <c r="Z12" s="2">
        <v>133.84</v>
      </c>
      <c r="AA12" s="15">
        <v>6475000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>
        <v>4218000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32673049</v>
      </c>
      <c r="D15" s="10"/>
      <c r="E15" s="11">
        <v>41779500</v>
      </c>
      <c r="F15" s="11">
        <v>41779500</v>
      </c>
      <c r="G15" s="11"/>
      <c r="H15" s="11"/>
      <c r="I15" s="11">
        <v>6403</v>
      </c>
      <c r="J15" s="11">
        <v>6403</v>
      </c>
      <c r="K15" s="11">
        <v>-137827</v>
      </c>
      <c r="L15" s="11">
        <v>62866784</v>
      </c>
      <c r="M15" s="11">
        <v>1237243</v>
      </c>
      <c r="N15" s="11">
        <v>63966200</v>
      </c>
      <c r="O15" s="11">
        <v>146000</v>
      </c>
      <c r="P15" s="11"/>
      <c r="Q15" s="11"/>
      <c r="R15" s="11">
        <v>146000</v>
      </c>
      <c r="S15" s="11"/>
      <c r="T15" s="11">
        <v>29700</v>
      </c>
      <c r="U15" s="11">
        <v>1483303</v>
      </c>
      <c r="V15" s="11">
        <v>1513003</v>
      </c>
      <c r="W15" s="11">
        <v>65631606</v>
      </c>
      <c r="X15" s="11">
        <v>41779500</v>
      </c>
      <c r="Y15" s="11">
        <v>23852106</v>
      </c>
      <c r="Z15" s="2">
        <v>57.09</v>
      </c>
      <c r="AA15" s="15">
        <v>41779500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99923182</v>
      </c>
      <c r="D20" s="59">
        <f t="shared" si="2"/>
        <v>0</v>
      </c>
      <c r="E20" s="60">
        <f t="shared" si="2"/>
        <v>198213000</v>
      </c>
      <c r="F20" s="60">
        <f t="shared" si="2"/>
        <v>198213000</v>
      </c>
      <c r="G20" s="60">
        <f t="shared" si="2"/>
        <v>0</v>
      </c>
      <c r="H20" s="60">
        <f t="shared" si="2"/>
        <v>3453205</v>
      </c>
      <c r="I20" s="60">
        <f t="shared" si="2"/>
        <v>1291236</v>
      </c>
      <c r="J20" s="60">
        <f t="shared" si="2"/>
        <v>4744441</v>
      </c>
      <c r="K20" s="60">
        <f t="shared" si="2"/>
        <v>29200</v>
      </c>
      <c r="L20" s="60">
        <f t="shared" si="2"/>
        <v>3790454</v>
      </c>
      <c r="M20" s="60">
        <f t="shared" si="2"/>
        <v>0</v>
      </c>
      <c r="N20" s="60">
        <f t="shared" si="2"/>
        <v>3819654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3166684</v>
      </c>
      <c r="T20" s="60">
        <f t="shared" si="2"/>
        <v>61606</v>
      </c>
      <c r="U20" s="60">
        <f t="shared" si="2"/>
        <v>18100</v>
      </c>
      <c r="V20" s="60">
        <f t="shared" si="2"/>
        <v>3246390</v>
      </c>
      <c r="W20" s="60">
        <f t="shared" si="2"/>
        <v>11810485</v>
      </c>
      <c r="X20" s="60">
        <f t="shared" si="2"/>
        <v>198213000</v>
      </c>
      <c r="Y20" s="60">
        <f t="shared" si="2"/>
        <v>-186402515</v>
      </c>
      <c r="Z20" s="61">
        <f>+IF(X20&lt;&gt;0,+(Y20/X20)*100,0)</f>
        <v>-94.04151846750717</v>
      </c>
      <c r="AA20" s="62">
        <f>SUM(AA26:AA33)</f>
        <v>198213000</v>
      </c>
    </row>
    <row r="21" spans="1:27" ht="13.5">
      <c r="A21" s="46" t="s">
        <v>32</v>
      </c>
      <c r="B21" s="47"/>
      <c r="C21" s="9">
        <v>6829993</v>
      </c>
      <c r="D21" s="10"/>
      <c r="E21" s="11"/>
      <c r="F21" s="11"/>
      <c r="G21" s="11"/>
      <c r="H21" s="11"/>
      <c r="I21" s="11">
        <v>1291236</v>
      </c>
      <c r="J21" s="11">
        <v>1291236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1291236</v>
      </c>
      <c r="X21" s="11"/>
      <c r="Y21" s="11">
        <v>1291236</v>
      </c>
      <c r="Z21" s="2"/>
      <c r="AA21" s="15"/>
    </row>
    <row r="22" spans="1:27" ht="13.5">
      <c r="A22" s="46" t="s">
        <v>33</v>
      </c>
      <c r="B22" s="47"/>
      <c r="C22" s="9">
        <v>37915939</v>
      </c>
      <c r="D22" s="10"/>
      <c r="E22" s="11">
        <v>158000000</v>
      </c>
      <c r="F22" s="11">
        <v>158000000</v>
      </c>
      <c r="G22" s="11"/>
      <c r="H22" s="11"/>
      <c r="I22" s="11"/>
      <c r="J22" s="11"/>
      <c r="K22" s="11"/>
      <c r="L22" s="11">
        <v>3669745</v>
      </c>
      <c r="M22" s="11"/>
      <c r="N22" s="11">
        <v>3669745</v>
      </c>
      <c r="O22" s="11"/>
      <c r="P22" s="11"/>
      <c r="Q22" s="11"/>
      <c r="R22" s="11"/>
      <c r="S22" s="11">
        <v>3166684</v>
      </c>
      <c r="T22" s="11"/>
      <c r="U22" s="11"/>
      <c r="V22" s="11">
        <v>3166684</v>
      </c>
      <c r="W22" s="11">
        <v>6836429</v>
      </c>
      <c r="X22" s="11">
        <v>158000000</v>
      </c>
      <c r="Y22" s="11">
        <v>-151163571</v>
      </c>
      <c r="Z22" s="2">
        <v>-95.67</v>
      </c>
      <c r="AA22" s="15">
        <v>158000000</v>
      </c>
    </row>
    <row r="23" spans="1:27" ht="13.5">
      <c r="A23" s="46" t="s">
        <v>34</v>
      </c>
      <c r="B23" s="47"/>
      <c r="C23" s="9">
        <v>27021495</v>
      </c>
      <c r="D23" s="10"/>
      <c r="E23" s="11">
        <v>20000000</v>
      </c>
      <c r="F23" s="11">
        <v>20000000</v>
      </c>
      <c r="G23" s="11"/>
      <c r="H23" s="11">
        <v>3453205</v>
      </c>
      <c r="I23" s="11"/>
      <c r="J23" s="11">
        <v>3453205</v>
      </c>
      <c r="K23" s="11"/>
      <c r="L23" s="11">
        <v>107377</v>
      </c>
      <c r="M23" s="11"/>
      <c r="N23" s="11">
        <v>107377</v>
      </c>
      <c r="O23" s="11"/>
      <c r="P23" s="11"/>
      <c r="Q23" s="11"/>
      <c r="R23" s="11"/>
      <c r="S23" s="11"/>
      <c r="T23" s="11"/>
      <c r="U23" s="11"/>
      <c r="V23" s="11"/>
      <c r="W23" s="11">
        <v>3560582</v>
      </c>
      <c r="X23" s="11">
        <v>20000000</v>
      </c>
      <c r="Y23" s="11">
        <v>-16439418</v>
      </c>
      <c r="Z23" s="2">
        <v>-82.2</v>
      </c>
      <c r="AA23" s="15">
        <v>20000000</v>
      </c>
    </row>
    <row r="24" spans="1:27" ht="13.5">
      <c r="A24" s="46" t="s">
        <v>35</v>
      </c>
      <c r="B24" s="47"/>
      <c r="C24" s="9">
        <v>14158355</v>
      </c>
      <c r="D24" s="10"/>
      <c r="E24" s="11">
        <v>20000000</v>
      </c>
      <c r="F24" s="11">
        <v>20000000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20000000</v>
      </c>
      <c r="Y24" s="11">
        <v>-20000000</v>
      </c>
      <c r="Z24" s="2">
        <v>-100</v>
      </c>
      <c r="AA24" s="15">
        <v>20000000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85925782</v>
      </c>
      <c r="D26" s="50">
        <f t="shared" si="3"/>
        <v>0</v>
      </c>
      <c r="E26" s="51">
        <f t="shared" si="3"/>
        <v>198000000</v>
      </c>
      <c r="F26" s="51">
        <f t="shared" si="3"/>
        <v>198000000</v>
      </c>
      <c r="G26" s="51">
        <f t="shared" si="3"/>
        <v>0</v>
      </c>
      <c r="H26" s="51">
        <f t="shared" si="3"/>
        <v>3453205</v>
      </c>
      <c r="I26" s="51">
        <f t="shared" si="3"/>
        <v>1291236</v>
      </c>
      <c r="J26" s="51">
        <f t="shared" si="3"/>
        <v>4744441</v>
      </c>
      <c r="K26" s="51">
        <f t="shared" si="3"/>
        <v>0</v>
      </c>
      <c r="L26" s="51">
        <f t="shared" si="3"/>
        <v>3777122</v>
      </c>
      <c r="M26" s="51">
        <f t="shared" si="3"/>
        <v>0</v>
      </c>
      <c r="N26" s="51">
        <f t="shared" si="3"/>
        <v>3777122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3166684</v>
      </c>
      <c r="T26" s="51">
        <f t="shared" si="3"/>
        <v>0</v>
      </c>
      <c r="U26" s="51">
        <f t="shared" si="3"/>
        <v>0</v>
      </c>
      <c r="V26" s="51">
        <f t="shared" si="3"/>
        <v>3166684</v>
      </c>
      <c r="W26" s="51">
        <f t="shared" si="3"/>
        <v>11688247</v>
      </c>
      <c r="X26" s="51">
        <f t="shared" si="3"/>
        <v>198000000</v>
      </c>
      <c r="Y26" s="51">
        <f t="shared" si="3"/>
        <v>-186311753</v>
      </c>
      <c r="Z26" s="52">
        <f>+IF(X26&lt;&gt;0,+(Y26/X26)*100,0)</f>
        <v>-94.09684494949495</v>
      </c>
      <c r="AA26" s="53">
        <f>SUM(AA21:AA25)</f>
        <v>198000000</v>
      </c>
    </row>
    <row r="27" spans="1:27" ht="13.5">
      <c r="A27" s="54" t="s">
        <v>38</v>
      </c>
      <c r="B27" s="64"/>
      <c r="C27" s="9">
        <v>4699715</v>
      </c>
      <c r="D27" s="10"/>
      <c r="E27" s="11">
        <v>213000</v>
      </c>
      <c r="F27" s="11">
        <v>213000</v>
      </c>
      <c r="G27" s="11"/>
      <c r="H27" s="11"/>
      <c r="I27" s="11"/>
      <c r="J27" s="11"/>
      <c r="K27" s="11">
        <v>29200</v>
      </c>
      <c r="L27" s="11">
        <v>13332</v>
      </c>
      <c r="M27" s="11"/>
      <c r="N27" s="11">
        <v>42532</v>
      </c>
      <c r="O27" s="11"/>
      <c r="P27" s="11"/>
      <c r="Q27" s="11"/>
      <c r="R27" s="11"/>
      <c r="S27" s="11"/>
      <c r="T27" s="11">
        <v>46850</v>
      </c>
      <c r="U27" s="11">
        <v>18100</v>
      </c>
      <c r="V27" s="11">
        <v>64950</v>
      </c>
      <c r="W27" s="11">
        <v>107482</v>
      </c>
      <c r="X27" s="11">
        <v>213000</v>
      </c>
      <c r="Y27" s="11">
        <v>-105518</v>
      </c>
      <c r="Z27" s="2">
        <v>-49.54</v>
      </c>
      <c r="AA27" s="15">
        <v>213000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9297685</v>
      </c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>
        <v>14756</v>
      </c>
      <c r="U30" s="11"/>
      <c r="V30" s="11">
        <v>14756</v>
      </c>
      <c r="W30" s="11">
        <v>14756</v>
      </c>
      <c r="X30" s="11"/>
      <c r="Y30" s="11">
        <v>14756</v>
      </c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129733585</v>
      </c>
      <c r="D36" s="10">
        <f t="shared" si="4"/>
        <v>0</v>
      </c>
      <c r="E36" s="11">
        <f t="shared" si="4"/>
        <v>635986301</v>
      </c>
      <c r="F36" s="11">
        <f t="shared" si="4"/>
        <v>635986301</v>
      </c>
      <c r="G36" s="11">
        <f t="shared" si="4"/>
        <v>14363300</v>
      </c>
      <c r="H36" s="11">
        <f t="shared" si="4"/>
        <v>26868316</v>
      </c>
      <c r="I36" s="11">
        <f t="shared" si="4"/>
        <v>46596513</v>
      </c>
      <c r="J36" s="11">
        <f t="shared" si="4"/>
        <v>87828129</v>
      </c>
      <c r="K36" s="11">
        <f t="shared" si="4"/>
        <v>6220762</v>
      </c>
      <c r="L36" s="11">
        <f t="shared" si="4"/>
        <v>7360100</v>
      </c>
      <c r="M36" s="11">
        <f t="shared" si="4"/>
        <v>299578</v>
      </c>
      <c r="N36" s="11">
        <f t="shared" si="4"/>
        <v>13880440</v>
      </c>
      <c r="O36" s="11">
        <f t="shared" si="4"/>
        <v>18277037</v>
      </c>
      <c r="P36" s="11">
        <f t="shared" si="4"/>
        <v>43272971</v>
      </c>
      <c r="Q36" s="11">
        <f t="shared" si="4"/>
        <v>35322384</v>
      </c>
      <c r="R36" s="11">
        <f t="shared" si="4"/>
        <v>96872392</v>
      </c>
      <c r="S36" s="11">
        <f t="shared" si="4"/>
        <v>44045782</v>
      </c>
      <c r="T36" s="11">
        <f t="shared" si="4"/>
        <v>40600076</v>
      </c>
      <c r="U36" s="11">
        <f t="shared" si="4"/>
        <v>94482561</v>
      </c>
      <c r="V36" s="11">
        <f t="shared" si="4"/>
        <v>179128419</v>
      </c>
      <c r="W36" s="11">
        <f t="shared" si="4"/>
        <v>377709380</v>
      </c>
      <c r="X36" s="11">
        <f t="shared" si="4"/>
        <v>635986301</v>
      </c>
      <c r="Y36" s="11">
        <f t="shared" si="4"/>
        <v>-258276921</v>
      </c>
      <c r="Z36" s="2">
        <f aca="true" t="shared" si="5" ref="Z36:Z49">+IF(X36&lt;&gt;0,+(Y36/X36)*100,0)</f>
        <v>-40.6104534946579</v>
      </c>
      <c r="AA36" s="15">
        <f>AA6+AA21</f>
        <v>635986301</v>
      </c>
    </row>
    <row r="37" spans="1:27" ht="13.5">
      <c r="A37" s="46" t="s">
        <v>33</v>
      </c>
      <c r="B37" s="47"/>
      <c r="C37" s="9">
        <f t="shared" si="4"/>
        <v>46999013</v>
      </c>
      <c r="D37" s="10">
        <f t="shared" si="4"/>
        <v>0</v>
      </c>
      <c r="E37" s="11">
        <f t="shared" si="4"/>
        <v>165000000</v>
      </c>
      <c r="F37" s="11">
        <f t="shared" si="4"/>
        <v>165000000</v>
      </c>
      <c r="G37" s="11">
        <f t="shared" si="4"/>
        <v>0</v>
      </c>
      <c r="H37" s="11">
        <f t="shared" si="4"/>
        <v>3636420</v>
      </c>
      <c r="I37" s="11">
        <f t="shared" si="4"/>
        <v>20368102</v>
      </c>
      <c r="J37" s="11">
        <f t="shared" si="4"/>
        <v>24004522</v>
      </c>
      <c r="K37" s="11">
        <f t="shared" si="4"/>
        <v>0</v>
      </c>
      <c r="L37" s="11">
        <f t="shared" si="4"/>
        <v>9671222</v>
      </c>
      <c r="M37" s="11">
        <f t="shared" si="4"/>
        <v>1962380</v>
      </c>
      <c r="N37" s="11">
        <f t="shared" si="4"/>
        <v>11633602</v>
      </c>
      <c r="O37" s="11">
        <f t="shared" si="4"/>
        <v>3699024</v>
      </c>
      <c r="P37" s="11">
        <f t="shared" si="4"/>
        <v>13571216</v>
      </c>
      <c r="Q37" s="11">
        <f t="shared" si="4"/>
        <v>2341506</v>
      </c>
      <c r="R37" s="11">
        <f t="shared" si="4"/>
        <v>19611746</v>
      </c>
      <c r="S37" s="11">
        <f t="shared" si="4"/>
        <v>6069237</v>
      </c>
      <c r="T37" s="11">
        <f t="shared" si="4"/>
        <v>485796</v>
      </c>
      <c r="U37" s="11">
        <f t="shared" si="4"/>
        <v>4394448</v>
      </c>
      <c r="V37" s="11">
        <f t="shared" si="4"/>
        <v>10949481</v>
      </c>
      <c r="W37" s="11">
        <f t="shared" si="4"/>
        <v>66199351</v>
      </c>
      <c r="X37" s="11">
        <f t="shared" si="4"/>
        <v>165000000</v>
      </c>
      <c r="Y37" s="11">
        <f t="shared" si="4"/>
        <v>-98800649</v>
      </c>
      <c r="Z37" s="2">
        <f t="shared" si="5"/>
        <v>-59.87918121212121</v>
      </c>
      <c r="AA37" s="15">
        <f>AA7+AA22</f>
        <v>165000000</v>
      </c>
    </row>
    <row r="38" spans="1:27" ht="13.5">
      <c r="A38" s="46" t="s">
        <v>34</v>
      </c>
      <c r="B38" s="47"/>
      <c r="C38" s="9">
        <f t="shared" si="4"/>
        <v>95053990</v>
      </c>
      <c r="D38" s="10">
        <f t="shared" si="4"/>
        <v>0</v>
      </c>
      <c r="E38" s="11">
        <f t="shared" si="4"/>
        <v>171783803</v>
      </c>
      <c r="F38" s="11">
        <f t="shared" si="4"/>
        <v>171783803</v>
      </c>
      <c r="G38" s="11">
        <f t="shared" si="4"/>
        <v>1577465</v>
      </c>
      <c r="H38" s="11">
        <f t="shared" si="4"/>
        <v>4247669</v>
      </c>
      <c r="I38" s="11">
        <f t="shared" si="4"/>
        <v>1352489</v>
      </c>
      <c r="J38" s="11">
        <f t="shared" si="4"/>
        <v>7177623</v>
      </c>
      <c r="K38" s="11">
        <f t="shared" si="4"/>
        <v>1617572</v>
      </c>
      <c r="L38" s="11">
        <f t="shared" si="4"/>
        <v>17148304</v>
      </c>
      <c r="M38" s="11">
        <f t="shared" si="4"/>
        <v>3747953</v>
      </c>
      <c r="N38" s="11">
        <f t="shared" si="4"/>
        <v>22513829</v>
      </c>
      <c r="O38" s="11">
        <f t="shared" si="4"/>
        <v>2267448</v>
      </c>
      <c r="P38" s="11">
        <f t="shared" si="4"/>
        <v>1933028</v>
      </c>
      <c r="Q38" s="11">
        <f t="shared" si="4"/>
        <v>5763379</v>
      </c>
      <c r="R38" s="11">
        <f t="shared" si="4"/>
        <v>9963855</v>
      </c>
      <c r="S38" s="11">
        <f t="shared" si="4"/>
        <v>4693205</v>
      </c>
      <c r="T38" s="11">
        <f t="shared" si="4"/>
        <v>4990587</v>
      </c>
      <c r="U38" s="11">
        <f t="shared" si="4"/>
        <v>2025195</v>
      </c>
      <c r="V38" s="11">
        <f t="shared" si="4"/>
        <v>11708987</v>
      </c>
      <c r="W38" s="11">
        <f t="shared" si="4"/>
        <v>51364294</v>
      </c>
      <c r="X38" s="11">
        <f t="shared" si="4"/>
        <v>171783803</v>
      </c>
      <c r="Y38" s="11">
        <f t="shared" si="4"/>
        <v>-120419509</v>
      </c>
      <c r="Z38" s="2">
        <f t="shared" si="5"/>
        <v>-70.09945460341217</v>
      </c>
      <c r="AA38" s="15">
        <f>AA8+AA23</f>
        <v>171783803</v>
      </c>
    </row>
    <row r="39" spans="1:27" ht="13.5">
      <c r="A39" s="46" t="s">
        <v>35</v>
      </c>
      <c r="B39" s="47"/>
      <c r="C39" s="9">
        <f t="shared" si="4"/>
        <v>44427216</v>
      </c>
      <c r="D39" s="10">
        <f t="shared" si="4"/>
        <v>0</v>
      </c>
      <c r="E39" s="11">
        <f t="shared" si="4"/>
        <v>31000000</v>
      </c>
      <c r="F39" s="11">
        <f t="shared" si="4"/>
        <v>31000000</v>
      </c>
      <c r="G39" s="11">
        <f t="shared" si="4"/>
        <v>95490</v>
      </c>
      <c r="H39" s="11">
        <f t="shared" si="4"/>
        <v>3298306</v>
      </c>
      <c r="I39" s="11">
        <f t="shared" si="4"/>
        <v>143964</v>
      </c>
      <c r="J39" s="11">
        <f t="shared" si="4"/>
        <v>3537760</v>
      </c>
      <c r="K39" s="11">
        <f t="shared" si="4"/>
        <v>421684</v>
      </c>
      <c r="L39" s="11">
        <f t="shared" si="4"/>
        <v>13885734</v>
      </c>
      <c r="M39" s="11">
        <f t="shared" si="4"/>
        <v>1776125</v>
      </c>
      <c r="N39" s="11">
        <f t="shared" si="4"/>
        <v>16083543</v>
      </c>
      <c r="O39" s="11">
        <f t="shared" si="4"/>
        <v>0</v>
      </c>
      <c r="P39" s="11">
        <f t="shared" si="4"/>
        <v>984526</v>
      </c>
      <c r="Q39" s="11">
        <f t="shared" si="4"/>
        <v>9320867</v>
      </c>
      <c r="R39" s="11">
        <f t="shared" si="4"/>
        <v>10305393</v>
      </c>
      <c r="S39" s="11">
        <f t="shared" si="4"/>
        <v>376601</v>
      </c>
      <c r="T39" s="11">
        <f t="shared" si="4"/>
        <v>3853309</v>
      </c>
      <c r="U39" s="11">
        <f t="shared" si="4"/>
        <v>1609323</v>
      </c>
      <c r="V39" s="11">
        <f t="shared" si="4"/>
        <v>5839233</v>
      </c>
      <c r="W39" s="11">
        <f t="shared" si="4"/>
        <v>35765929</v>
      </c>
      <c r="X39" s="11">
        <f t="shared" si="4"/>
        <v>31000000</v>
      </c>
      <c r="Y39" s="11">
        <f t="shared" si="4"/>
        <v>4765929</v>
      </c>
      <c r="Z39" s="2">
        <f t="shared" si="5"/>
        <v>15.373964516129032</v>
      </c>
      <c r="AA39" s="15">
        <f>AA9+AA24</f>
        <v>31000000</v>
      </c>
    </row>
    <row r="40" spans="1:27" ht="13.5">
      <c r="A40" s="46" t="s">
        <v>36</v>
      </c>
      <c r="B40" s="47"/>
      <c r="C40" s="9">
        <f t="shared" si="4"/>
        <v>573343555</v>
      </c>
      <c r="D40" s="10">
        <f t="shared" si="4"/>
        <v>0</v>
      </c>
      <c r="E40" s="11">
        <f t="shared" si="4"/>
        <v>32802473</v>
      </c>
      <c r="F40" s="11">
        <f t="shared" si="4"/>
        <v>32802473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39152755</v>
      </c>
      <c r="L40" s="11">
        <f t="shared" si="4"/>
        <v>5852253</v>
      </c>
      <c r="M40" s="11">
        <f t="shared" si="4"/>
        <v>38940406</v>
      </c>
      <c r="N40" s="11">
        <f t="shared" si="4"/>
        <v>83945414</v>
      </c>
      <c r="O40" s="11">
        <f t="shared" si="4"/>
        <v>50000</v>
      </c>
      <c r="P40" s="11">
        <f t="shared" si="4"/>
        <v>2254683</v>
      </c>
      <c r="Q40" s="11">
        <f t="shared" si="4"/>
        <v>-64317</v>
      </c>
      <c r="R40" s="11">
        <f t="shared" si="4"/>
        <v>2240366</v>
      </c>
      <c r="S40" s="11">
        <f t="shared" si="4"/>
        <v>278761</v>
      </c>
      <c r="T40" s="11">
        <f t="shared" si="4"/>
        <v>2169838</v>
      </c>
      <c r="U40" s="11">
        <f t="shared" si="4"/>
        <v>2717284</v>
      </c>
      <c r="V40" s="11">
        <f t="shared" si="4"/>
        <v>5165883</v>
      </c>
      <c r="W40" s="11">
        <f t="shared" si="4"/>
        <v>91351663</v>
      </c>
      <c r="X40" s="11">
        <f t="shared" si="4"/>
        <v>32802473</v>
      </c>
      <c r="Y40" s="11">
        <f t="shared" si="4"/>
        <v>58549190</v>
      </c>
      <c r="Z40" s="2">
        <f t="shared" si="5"/>
        <v>178.49017054293438</v>
      </c>
      <c r="AA40" s="15">
        <f>AA10+AA25</f>
        <v>32802473</v>
      </c>
    </row>
    <row r="41" spans="1:27" ht="13.5">
      <c r="A41" s="48" t="s">
        <v>37</v>
      </c>
      <c r="B41" s="47"/>
      <c r="C41" s="49">
        <f aca="true" t="shared" si="6" ref="C41:Y41">SUM(C36:C40)</f>
        <v>889557359</v>
      </c>
      <c r="D41" s="50">
        <f t="shared" si="6"/>
        <v>0</v>
      </c>
      <c r="E41" s="51">
        <f t="shared" si="6"/>
        <v>1036572577</v>
      </c>
      <c r="F41" s="51">
        <f t="shared" si="6"/>
        <v>1036572577</v>
      </c>
      <c r="G41" s="51">
        <f t="shared" si="6"/>
        <v>16036255</v>
      </c>
      <c r="H41" s="51">
        <f t="shared" si="6"/>
        <v>38050711</v>
      </c>
      <c r="I41" s="51">
        <f t="shared" si="6"/>
        <v>68461068</v>
      </c>
      <c r="J41" s="51">
        <f t="shared" si="6"/>
        <v>122548034</v>
      </c>
      <c r="K41" s="51">
        <f t="shared" si="6"/>
        <v>47412773</v>
      </c>
      <c r="L41" s="51">
        <f t="shared" si="6"/>
        <v>53917613</v>
      </c>
      <c r="M41" s="51">
        <f t="shared" si="6"/>
        <v>46726442</v>
      </c>
      <c r="N41" s="51">
        <f t="shared" si="6"/>
        <v>148056828</v>
      </c>
      <c r="O41" s="51">
        <f t="shared" si="6"/>
        <v>24293509</v>
      </c>
      <c r="P41" s="51">
        <f t="shared" si="6"/>
        <v>62016424</v>
      </c>
      <c r="Q41" s="51">
        <f t="shared" si="6"/>
        <v>52683819</v>
      </c>
      <c r="R41" s="51">
        <f t="shared" si="6"/>
        <v>138993752</v>
      </c>
      <c r="S41" s="51">
        <f t="shared" si="6"/>
        <v>55463586</v>
      </c>
      <c r="T41" s="51">
        <f t="shared" si="6"/>
        <v>52099606</v>
      </c>
      <c r="U41" s="51">
        <f t="shared" si="6"/>
        <v>105228811</v>
      </c>
      <c r="V41" s="51">
        <f t="shared" si="6"/>
        <v>212792003</v>
      </c>
      <c r="W41" s="51">
        <f t="shared" si="6"/>
        <v>622390617</v>
      </c>
      <c r="X41" s="51">
        <f t="shared" si="6"/>
        <v>1036572577</v>
      </c>
      <c r="Y41" s="51">
        <f t="shared" si="6"/>
        <v>-414181960</v>
      </c>
      <c r="Z41" s="52">
        <f t="shared" si="5"/>
        <v>-39.95687028482908</v>
      </c>
      <c r="AA41" s="53">
        <f>SUM(AA36:AA40)</f>
        <v>1036572577</v>
      </c>
    </row>
    <row r="42" spans="1:27" ht="13.5">
      <c r="A42" s="54" t="s">
        <v>38</v>
      </c>
      <c r="B42" s="35"/>
      <c r="C42" s="65">
        <f aca="true" t="shared" si="7" ref="C42:Y48">C12+C27</f>
        <v>22130650</v>
      </c>
      <c r="D42" s="66">
        <f t="shared" si="7"/>
        <v>0</v>
      </c>
      <c r="E42" s="67">
        <f t="shared" si="7"/>
        <v>6688000</v>
      </c>
      <c r="F42" s="67">
        <f t="shared" si="7"/>
        <v>6688000</v>
      </c>
      <c r="G42" s="67">
        <f t="shared" si="7"/>
        <v>0</v>
      </c>
      <c r="H42" s="67">
        <f t="shared" si="7"/>
        <v>980628</v>
      </c>
      <c r="I42" s="67">
        <f t="shared" si="7"/>
        <v>829124</v>
      </c>
      <c r="J42" s="67">
        <f t="shared" si="7"/>
        <v>1809752</v>
      </c>
      <c r="K42" s="67">
        <f t="shared" si="7"/>
        <v>2357559</v>
      </c>
      <c r="L42" s="67">
        <f t="shared" si="7"/>
        <v>255739</v>
      </c>
      <c r="M42" s="67">
        <f t="shared" si="7"/>
        <v>979281</v>
      </c>
      <c r="N42" s="67">
        <f t="shared" si="7"/>
        <v>3592579</v>
      </c>
      <c r="O42" s="67">
        <f t="shared" si="7"/>
        <v>246468</v>
      </c>
      <c r="P42" s="67">
        <f t="shared" si="7"/>
        <v>3927313</v>
      </c>
      <c r="Q42" s="67">
        <f t="shared" si="7"/>
        <v>3297184</v>
      </c>
      <c r="R42" s="67">
        <f t="shared" si="7"/>
        <v>7470965</v>
      </c>
      <c r="S42" s="67">
        <f t="shared" si="7"/>
        <v>1150303</v>
      </c>
      <c r="T42" s="67">
        <f t="shared" si="7"/>
        <v>920560</v>
      </c>
      <c r="U42" s="67">
        <f t="shared" si="7"/>
        <v>304711</v>
      </c>
      <c r="V42" s="67">
        <f t="shared" si="7"/>
        <v>2375574</v>
      </c>
      <c r="W42" s="67">
        <f t="shared" si="7"/>
        <v>15248870</v>
      </c>
      <c r="X42" s="67">
        <f t="shared" si="7"/>
        <v>6688000</v>
      </c>
      <c r="Y42" s="67">
        <f t="shared" si="7"/>
        <v>8560870</v>
      </c>
      <c r="Z42" s="69">
        <f t="shared" si="5"/>
        <v>128.0034389952153</v>
      </c>
      <c r="AA42" s="68">
        <f aca="true" t="shared" si="8" ref="AA42:AA48">AA12+AA27</f>
        <v>6688000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4218000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41970734</v>
      </c>
      <c r="D45" s="66">
        <f t="shared" si="7"/>
        <v>0</v>
      </c>
      <c r="E45" s="67">
        <f t="shared" si="7"/>
        <v>41779500</v>
      </c>
      <c r="F45" s="67">
        <f t="shared" si="7"/>
        <v>41779500</v>
      </c>
      <c r="G45" s="67">
        <f t="shared" si="7"/>
        <v>0</v>
      </c>
      <c r="H45" s="67">
        <f t="shared" si="7"/>
        <v>0</v>
      </c>
      <c r="I45" s="67">
        <f t="shared" si="7"/>
        <v>6403</v>
      </c>
      <c r="J45" s="67">
        <f t="shared" si="7"/>
        <v>6403</v>
      </c>
      <c r="K45" s="67">
        <f t="shared" si="7"/>
        <v>-137827</v>
      </c>
      <c r="L45" s="67">
        <f t="shared" si="7"/>
        <v>62866784</v>
      </c>
      <c r="M45" s="67">
        <f t="shared" si="7"/>
        <v>1237243</v>
      </c>
      <c r="N45" s="67">
        <f t="shared" si="7"/>
        <v>63966200</v>
      </c>
      <c r="O45" s="67">
        <f t="shared" si="7"/>
        <v>146000</v>
      </c>
      <c r="P45" s="67">
        <f t="shared" si="7"/>
        <v>0</v>
      </c>
      <c r="Q45" s="67">
        <f t="shared" si="7"/>
        <v>0</v>
      </c>
      <c r="R45" s="67">
        <f t="shared" si="7"/>
        <v>146000</v>
      </c>
      <c r="S45" s="67">
        <f t="shared" si="7"/>
        <v>0</v>
      </c>
      <c r="T45" s="67">
        <f t="shared" si="7"/>
        <v>44456</v>
      </c>
      <c r="U45" s="67">
        <f t="shared" si="7"/>
        <v>1483303</v>
      </c>
      <c r="V45" s="67">
        <f t="shared" si="7"/>
        <v>1527759</v>
      </c>
      <c r="W45" s="67">
        <f t="shared" si="7"/>
        <v>65646362</v>
      </c>
      <c r="X45" s="67">
        <f t="shared" si="7"/>
        <v>41779500</v>
      </c>
      <c r="Y45" s="67">
        <f t="shared" si="7"/>
        <v>23866862</v>
      </c>
      <c r="Z45" s="69">
        <f t="shared" si="5"/>
        <v>57.125772208858415</v>
      </c>
      <c r="AA45" s="68">
        <f t="shared" si="8"/>
        <v>41779500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957876743</v>
      </c>
      <c r="D49" s="78">
        <f t="shared" si="9"/>
        <v>0</v>
      </c>
      <c r="E49" s="79">
        <f t="shared" si="9"/>
        <v>1085040077</v>
      </c>
      <c r="F49" s="79">
        <f t="shared" si="9"/>
        <v>1085040077</v>
      </c>
      <c r="G49" s="79">
        <f t="shared" si="9"/>
        <v>16036255</v>
      </c>
      <c r="H49" s="79">
        <f t="shared" si="9"/>
        <v>39031339</v>
      </c>
      <c r="I49" s="79">
        <f t="shared" si="9"/>
        <v>69296595</v>
      </c>
      <c r="J49" s="79">
        <f t="shared" si="9"/>
        <v>124364189</v>
      </c>
      <c r="K49" s="79">
        <f t="shared" si="9"/>
        <v>49632505</v>
      </c>
      <c r="L49" s="79">
        <f t="shared" si="9"/>
        <v>117040136</v>
      </c>
      <c r="M49" s="79">
        <f t="shared" si="9"/>
        <v>48942966</v>
      </c>
      <c r="N49" s="79">
        <f t="shared" si="9"/>
        <v>215615607</v>
      </c>
      <c r="O49" s="79">
        <f t="shared" si="9"/>
        <v>24685977</v>
      </c>
      <c r="P49" s="79">
        <f t="shared" si="9"/>
        <v>65943737</v>
      </c>
      <c r="Q49" s="79">
        <f t="shared" si="9"/>
        <v>55981003</v>
      </c>
      <c r="R49" s="79">
        <f t="shared" si="9"/>
        <v>146610717</v>
      </c>
      <c r="S49" s="79">
        <f t="shared" si="9"/>
        <v>56613889</v>
      </c>
      <c r="T49" s="79">
        <f t="shared" si="9"/>
        <v>53064622</v>
      </c>
      <c r="U49" s="79">
        <f t="shared" si="9"/>
        <v>107016825</v>
      </c>
      <c r="V49" s="79">
        <f t="shared" si="9"/>
        <v>216695336</v>
      </c>
      <c r="W49" s="79">
        <f t="shared" si="9"/>
        <v>703285849</v>
      </c>
      <c r="X49" s="79">
        <f t="shared" si="9"/>
        <v>1085040077</v>
      </c>
      <c r="Y49" s="79">
        <f t="shared" si="9"/>
        <v>-381754228</v>
      </c>
      <c r="Z49" s="80">
        <f t="shared" si="5"/>
        <v>-35.18342189308829</v>
      </c>
      <c r="AA49" s="81">
        <f>SUM(AA41:AA48)</f>
        <v>1085040077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136647601</v>
      </c>
      <c r="F51" s="67">
        <f t="shared" si="10"/>
        <v>136647601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136647601</v>
      </c>
      <c r="Y51" s="67">
        <f t="shared" si="10"/>
        <v>-136647601</v>
      </c>
      <c r="Z51" s="69">
        <f>+IF(X51&lt;&gt;0,+(Y51/X51)*100,0)</f>
        <v>-100</v>
      </c>
      <c r="AA51" s="68">
        <f>SUM(AA57:AA61)</f>
        <v>136647601</v>
      </c>
    </row>
    <row r="52" spans="1:27" ht="13.5">
      <c r="A52" s="84" t="s">
        <v>32</v>
      </c>
      <c r="B52" s="47"/>
      <c r="C52" s="9"/>
      <c r="D52" s="10"/>
      <c r="E52" s="11">
        <v>17205500</v>
      </c>
      <c r="F52" s="11">
        <v>17205500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17205500</v>
      </c>
      <c r="Y52" s="11">
        <v>-17205500</v>
      </c>
      <c r="Z52" s="2">
        <v>-100</v>
      </c>
      <c r="AA52" s="15">
        <v>17205500</v>
      </c>
    </row>
    <row r="53" spans="1:27" ht="13.5">
      <c r="A53" s="84" t="s">
        <v>33</v>
      </c>
      <c r="B53" s="47"/>
      <c r="C53" s="9"/>
      <c r="D53" s="10"/>
      <c r="E53" s="11">
        <v>18818000</v>
      </c>
      <c r="F53" s="11">
        <v>18818000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18818000</v>
      </c>
      <c r="Y53" s="11">
        <v>-18818000</v>
      </c>
      <c r="Z53" s="2">
        <v>-100</v>
      </c>
      <c r="AA53" s="15">
        <v>18818000</v>
      </c>
    </row>
    <row r="54" spans="1:27" ht="13.5">
      <c r="A54" s="84" t="s">
        <v>34</v>
      </c>
      <c r="B54" s="47"/>
      <c r="C54" s="9"/>
      <c r="D54" s="10"/>
      <c r="E54" s="11">
        <v>49101400</v>
      </c>
      <c r="F54" s="11">
        <v>49101400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49101400</v>
      </c>
      <c r="Y54" s="11">
        <v>-49101400</v>
      </c>
      <c r="Z54" s="2">
        <v>-100</v>
      </c>
      <c r="AA54" s="15">
        <v>49101400</v>
      </c>
    </row>
    <row r="55" spans="1:27" ht="13.5">
      <c r="A55" s="84" t="s">
        <v>35</v>
      </c>
      <c r="B55" s="47"/>
      <c r="C55" s="9"/>
      <c r="D55" s="10"/>
      <c r="E55" s="11">
        <v>20528000</v>
      </c>
      <c r="F55" s="11">
        <v>20528000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20528000</v>
      </c>
      <c r="Y55" s="11">
        <v>-20528000</v>
      </c>
      <c r="Z55" s="2">
        <v>-100</v>
      </c>
      <c r="AA55" s="15">
        <v>20528000</v>
      </c>
    </row>
    <row r="56" spans="1:27" ht="13.5">
      <c r="A56" s="84" t="s">
        <v>36</v>
      </c>
      <c r="B56" s="47"/>
      <c r="C56" s="9"/>
      <c r="D56" s="10"/>
      <c r="E56" s="11">
        <v>4477700</v>
      </c>
      <c r="F56" s="11">
        <v>4477700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4477700</v>
      </c>
      <c r="Y56" s="11">
        <v>-4477700</v>
      </c>
      <c r="Z56" s="2">
        <v>-100</v>
      </c>
      <c r="AA56" s="15">
        <v>4477700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110130600</v>
      </c>
      <c r="F57" s="51">
        <f t="shared" si="11"/>
        <v>110130600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110130600</v>
      </c>
      <c r="Y57" s="51">
        <f t="shared" si="11"/>
        <v>-110130600</v>
      </c>
      <c r="Z57" s="52">
        <f>+IF(X57&lt;&gt;0,+(Y57/X57)*100,0)</f>
        <v>-100</v>
      </c>
      <c r="AA57" s="53">
        <f>SUM(AA52:AA56)</f>
        <v>110130600</v>
      </c>
    </row>
    <row r="58" spans="1:27" ht="13.5">
      <c r="A58" s="86" t="s">
        <v>38</v>
      </c>
      <c r="B58" s="35"/>
      <c r="C58" s="9"/>
      <c r="D58" s="10"/>
      <c r="E58" s="11">
        <v>12864050</v>
      </c>
      <c r="F58" s="11">
        <v>12864050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12864050</v>
      </c>
      <c r="Y58" s="11">
        <v>-12864050</v>
      </c>
      <c r="Z58" s="2">
        <v>-100</v>
      </c>
      <c r="AA58" s="15">
        <v>12864050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13652951</v>
      </c>
      <c r="F61" s="11">
        <v>13652951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13652951</v>
      </c>
      <c r="Y61" s="11">
        <v>-13652951</v>
      </c>
      <c r="Z61" s="2">
        <v>-100</v>
      </c>
      <c r="AA61" s="15">
        <v>13652951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>
        <v>161125939</v>
      </c>
      <c r="D66" s="13">
        <v>84119644</v>
      </c>
      <c r="E66" s="14">
        <v>136647601</v>
      </c>
      <c r="F66" s="14">
        <v>84119644</v>
      </c>
      <c r="G66" s="14">
        <v>2626499</v>
      </c>
      <c r="H66" s="14">
        <v>10818592</v>
      </c>
      <c r="I66" s="14">
        <v>11037792</v>
      </c>
      <c r="J66" s="14">
        <v>24482883</v>
      </c>
      <c r="K66" s="14">
        <v>13331226</v>
      </c>
      <c r="L66" s="14">
        <v>12949871</v>
      </c>
      <c r="M66" s="14">
        <v>11123629</v>
      </c>
      <c r="N66" s="14">
        <v>37404726</v>
      </c>
      <c r="O66" s="14">
        <v>7602872</v>
      </c>
      <c r="P66" s="14">
        <v>8171306</v>
      </c>
      <c r="Q66" s="14">
        <v>9743513</v>
      </c>
      <c r="R66" s="14">
        <v>25517691</v>
      </c>
      <c r="S66" s="14"/>
      <c r="T66" s="14">
        <v>2930048</v>
      </c>
      <c r="U66" s="14">
        <v>11252386</v>
      </c>
      <c r="V66" s="14">
        <v>14182434</v>
      </c>
      <c r="W66" s="14">
        <v>101587734</v>
      </c>
      <c r="X66" s="14">
        <v>84119644</v>
      </c>
      <c r="Y66" s="14">
        <v>17468090</v>
      </c>
      <c r="Z66" s="2">
        <v>20.77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161125939</v>
      </c>
      <c r="D69" s="78">
        <f t="shared" si="12"/>
        <v>84119644</v>
      </c>
      <c r="E69" s="79">
        <f t="shared" si="12"/>
        <v>136647601</v>
      </c>
      <c r="F69" s="79">
        <f t="shared" si="12"/>
        <v>84119644</v>
      </c>
      <c r="G69" s="79">
        <f t="shared" si="12"/>
        <v>2626499</v>
      </c>
      <c r="H69" s="79">
        <f t="shared" si="12"/>
        <v>10818592</v>
      </c>
      <c r="I69" s="79">
        <f t="shared" si="12"/>
        <v>11037792</v>
      </c>
      <c r="J69" s="79">
        <f t="shared" si="12"/>
        <v>24482883</v>
      </c>
      <c r="K69" s="79">
        <f t="shared" si="12"/>
        <v>13331226</v>
      </c>
      <c r="L69" s="79">
        <f t="shared" si="12"/>
        <v>12949871</v>
      </c>
      <c r="M69" s="79">
        <f t="shared" si="12"/>
        <v>11123629</v>
      </c>
      <c r="N69" s="79">
        <f t="shared" si="12"/>
        <v>37404726</v>
      </c>
      <c r="O69" s="79">
        <f t="shared" si="12"/>
        <v>7602872</v>
      </c>
      <c r="P69" s="79">
        <f t="shared" si="12"/>
        <v>8171306</v>
      </c>
      <c r="Q69" s="79">
        <f t="shared" si="12"/>
        <v>9743513</v>
      </c>
      <c r="R69" s="79">
        <f t="shared" si="12"/>
        <v>25517691</v>
      </c>
      <c r="S69" s="79">
        <f t="shared" si="12"/>
        <v>0</v>
      </c>
      <c r="T69" s="79">
        <f t="shared" si="12"/>
        <v>2930048</v>
      </c>
      <c r="U69" s="79">
        <f t="shared" si="12"/>
        <v>11252386</v>
      </c>
      <c r="V69" s="79">
        <f t="shared" si="12"/>
        <v>14182434</v>
      </c>
      <c r="W69" s="79">
        <f t="shared" si="12"/>
        <v>101587734</v>
      </c>
      <c r="X69" s="79">
        <f t="shared" si="12"/>
        <v>84119644</v>
      </c>
      <c r="Y69" s="79">
        <f t="shared" si="12"/>
        <v>17468090</v>
      </c>
      <c r="Z69" s="80">
        <f>+IF(X69&lt;&gt;0,+(Y69/X69)*100,0)</f>
        <v>20.76576786273608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49729675</v>
      </c>
      <c r="D5" s="42">
        <f t="shared" si="0"/>
        <v>0</v>
      </c>
      <c r="E5" s="43">
        <f t="shared" si="0"/>
        <v>27214750</v>
      </c>
      <c r="F5" s="43">
        <f t="shared" si="0"/>
        <v>27214750</v>
      </c>
      <c r="G5" s="43">
        <f t="shared" si="0"/>
        <v>3806734</v>
      </c>
      <c r="H5" s="43">
        <f t="shared" si="0"/>
        <v>616458</v>
      </c>
      <c r="I5" s="43">
        <f t="shared" si="0"/>
        <v>230370</v>
      </c>
      <c r="J5" s="43">
        <f t="shared" si="0"/>
        <v>4653562</v>
      </c>
      <c r="K5" s="43">
        <f t="shared" si="0"/>
        <v>1148578</v>
      </c>
      <c r="L5" s="43">
        <f t="shared" si="0"/>
        <v>119000</v>
      </c>
      <c r="M5" s="43">
        <f t="shared" si="0"/>
        <v>5777904</v>
      </c>
      <c r="N5" s="43">
        <f t="shared" si="0"/>
        <v>7045482</v>
      </c>
      <c r="O5" s="43">
        <f t="shared" si="0"/>
        <v>632027</v>
      </c>
      <c r="P5" s="43">
        <f t="shared" si="0"/>
        <v>1465160</v>
      </c>
      <c r="Q5" s="43">
        <f t="shared" si="0"/>
        <v>2479124</v>
      </c>
      <c r="R5" s="43">
        <f t="shared" si="0"/>
        <v>4576311</v>
      </c>
      <c r="S5" s="43">
        <f t="shared" si="0"/>
        <v>1938349</v>
      </c>
      <c r="T5" s="43">
        <f t="shared" si="0"/>
        <v>2363494</v>
      </c>
      <c r="U5" s="43">
        <f t="shared" si="0"/>
        <v>2629417</v>
      </c>
      <c r="V5" s="43">
        <f t="shared" si="0"/>
        <v>6931260</v>
      </c>
      <c r="W5" s="43">
        <f t="shared" si="0"/>
        <v>23206615</v>
      </c>
      <c r="X5" s="43">
        <f t="shared" si="0"/>
        <v>27214750</v>
      </c>
      <c r="Y5" s="43">
        <f t="shared" si="0"/>
        <v>-4008135</v>
      </c>
      <c r="Z5" s="44">
        <f>+IF(X5&lt;&gt;0,+(Y5/X5)*100,0)</f>
        <v>-14.727803856364655</v>
      </c>
      <c r="AA5" s="45">
        <f>SUM(AA11:AA18)</f>
        <v>27214750</v>
      </c>
    </row>
    <row r="6" spans="1:27" ht="13.5">
      <c r="A6" s="46" t="s">
        <v>32</v>
      </c>
      <c r="B6" s="47"/>
      <c r="C6" s="9">
        <v>25890583</v>
      </c>
      <c r="D6" s="10"/>
      <c r="E6" s="11">
        <v>23579000</v>
      </c>
      <c r="F6" s="11">
        <v>23579000</v>
      </c>
      <c r="G6" s="11">
        <v>3736029</v>
      </c>
      <c r="H6" s="11">
        <v>616458</v>
      </c>
      <c r="I6" s="11">
        <v>36519</v>
      </c>
      <c r="J6" s="11">
        <v>4389006</v>
      </c>
      <c r="K6" s="11">
        <v>925978</v>
      </c>
      <c r="L6" s="11"/>
      <c r="M6" s="11">
        <v>5748049</v>
      </c>
      <c r="N6" s="11">
        <v>6674027</v>
      </c>
      <c r="O6" s="11">
        <v>604980</v>
      </c>
      <c r="P6" s="11">
        <v>1465160</v>
      </c>
      <c r="Q6" s="11">
        <v>2479124</v>
      </c>
      <c r="R6" s="11">
        <v>4549264</v>
      </c>
      <c r="S6" s="11">
        <v>1852980</v>
      </c>
      <c r="T6" s="11">
        <v>2378074</v>
      </c>
      <c r="U6" s="11">
        <v>2544728</v>
      </c>
      <c r="V6" s="11">
        <v>6775782</v>
      </c>
      <c r="W6" s="11">
        <v>22388079</v>
      </c>
      <c r="X6" s="11">
        <v>23579000</v>
      </c>
      <c r="Y6" s="11">
        <v>-1190921</v>
      </c>
      <c r="Z6" s="2">
        <v>-5.05</v>
      </c>
      <c r="AA6" s="15">
        <v>23579000</v>
      </c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25890583</v>
      </c>
      <c r="D11" s="50">
        <f t="shared" si="1"/>
        <v>0</v>
      </c>
      <c r="E11" s="51">
        <f t="shared" si="1"/>
        <v>23579000</v>
      </c>
      <c r="F11" s="51">
        <f t="shared" si="1"/>
        <v>23579000</v>
      </c>
      <c r="G11" s="51">
        <f t="shared" si="1"/>
        <v>3736029</v>
      </c>
      <c r="H11" s="51">
        <f t="shared" si="1"/>
        <v>616458</v>
      </c>
      <c r="I11" s="51">
        <f t="shared" si="1"/>
        <v>36519</v>
      </c>
      <c r="J11" s="51">
        <f t="shared" si="1"/>
        <v>4389006</v>
      </c>
      <c r="K11" s="51">
        <f t="shared" si="1"/>
        <v>925978</v>
      </c>
      <c r="L11" s="51">
        <f t="shared" si="1"/>
        <v>0</v>
      </c>
      <c r="M11" s="51">
        <f t="shared" si="1"/>
        <v>5748049</v>
      </c>
      <c r="N11" s="51">
        <f t="shared" si="1"/>
        <v>6674027</v>
      </c>
      <c r="O11" s="51">
        <f t="shared" si="1"/>
        <v>604980</v>
      </c>
      <c r="P11" s="51">
        <f t="shared" si="1"/>
        <v>1465160</v>
      </c>
      <c r="Q11" s="51">
        <f t="shared" si="1"/>
        <v>2479124</v>
      </c>
      <c r="R11" s="51">
        <f t="shared" si="1"/>
        <v>4549264</v>
      </c>
      <c r="S11" s="51">
        <f t="shared" si="1"/>
        <v>1852980</v>
      </c>
      <c r="T11" s="51">
        <f t="shared" si="1"/>
        <v>2378074</v>
      </c>
      <c r="U11" s="51">
        <f t="shared" si="1"/>
        <v>2544728</v>
      </c>
      <c r="V11" s="51">
        <f t="shared" si="1"/>
        <v>6775782</v>
      </c>
      <c r="W11" s="51">
        <f t="shared" si="1"/>
        <v>22388079</v>
      </c>
      <c r="X11" s="51">
        <f t="shared" si="1"/>
        <v>23579000</v>
      </c>
      <c r="Y11" s="51">
        <f t="shared" si="1"/>
        <v>-1190921</v>
      </c>
      <c r="Z11" s="52">
        <f>+IF(X11&lt;&gt;0,+(Y11/X11)*100,0)</f>
        <v>-5.0507697527460875</v>
      </c>
      <c r="AA11" s="53">
        <f>SUM(AA6:AA10)</f>
        <v>23579000</v>
      </c>
    </row>
    <row r="12" spans="1:27" ht="13.5">
      <c r="A12" s="54" t="s">
        <v>38</v>
      </c>
      <c r="B12" s="35"/>
      <c r="C12" s="9">
        <v>23629915</v>
      </c>
      <c r="D12" s="10"/>
      <c r="E12" s="11"/>
      <c r="F12" s="11"/>
      <c r="G12" s="11">
        <v>70705</v>
      </c>
      <c r="H12" s="11"/>
      <c r="I12" s="11"/>
      <c r="J12" s="11">
        <v>70705</v>
      </c>
      <c r="K12" s="11"/>
      <c r="L12" s="11"/>
      <c r="M12" s="11">
        <v>29855</v>
      </c>
      <c r="N12" s="11">
        <v>29855</v>
      </c>
      <c r="O12" s="11">
        <v>27047</v>
      </c>
      <c r="P12" s="11"/>
      <c r="Q12" s="11"/>
      <c r="R12" s="11">
        <v>27047</v>
      </c>
      <c r="S12" s="11">
        <v>85369</v>
      </c>
      <c r="T12" s="11">
        <v>3270</v>
      </c>
      <c r="U12" s="11">
        <v>56645</v>
      </c>
      <c r="V12" s="11">
        <v>145284</v>
      </c>
      <c r="W12" s="11">
        <v>272891</v>
      </c>
      <c r="X12" s="11"/>
      <c r="Y12" s="11">
        <v>272891</v>
      </c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209177</v>
      </c>
      <c r="D15" s="10"/>
      <c r="E15" s="11">
        <v>3635750</v>
      </c>
      <c r="F15" s="11">
        <v>3635750</v>
      </c>
      <c r="G15" s="11"/>
      <c r="H15" s="11"/>
      <c r="I15" s="11">
        <v>193851</v>
      </c>
      <c r="J15" s="11">
        <v>193851</v>
      </c>
      <c r="K15" s="11">
        <v>222600</v>
      </c>
      <c r="L15" s="11">
        <v>119000</v>
      </c>
      <c r="M15" s="11"/>
      <c r="N15" s="11">
        <v>341600</v>
      </c>
      <c r="O15" s="11"/>
      <c r="P15" s="11"/>
      <c r="Q15" s="11"/>
      <c r="R15" s="11"/>
      <c r="S15" s="11"/>
      <c r="T15" s="11">
        <v>-17850</v>
      </c>
      <c r="U15" s="11">
        <v>28044</v>
      </c>
      <c r="V15" s="11">
        <v>10194</v>
      </c>
      <c r="W15" s="11">
        <v>545645</v>
      </c>
      <c r="X15" s="11">
        <v>3635750</v>
      </c>
      <c r="Y15" s="11">
        <v>-3090105</v>
      </c>
      <c r="Z15" s="2">
        <v>-84.99</v>
      </c>
      <c r="AA15" s="15">
        <v>3635750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25890583</v>
      </c>
      <c r="D36" s="10">
        <f t="shared" si="4"/>
        <v>0</v>
      </c>
      <c r="E36" s="11">
        <f t="shared" si="4"/>
        <v>23579000</v>
      </c>
      <c r="F36" s="11">
        <f t="shared" si="4"/>
        <v>23579000</v>
      </c>
      <c r="G36" s="11">
        <f t="shared" si="4"/>
        <v>3736029</v>
      </c>
      <c r="H36" s="11">
        <f t="shared" si="4"/>
        <v>616458</v>
      </c>
      <c r="I36" s="11">
        <f t="shared" si="4"/>
        <v>36519</v>
      </c>
      <c r="J36" s="11">
        <f t="shared" si="4"/>
        <v>4389006</v>
      </c>
      <c r="K36" s="11">
        <f t="shared" si="4"/>
        <v>925978</v>
      </c>
      <c r="L36" s="11">
        <f t="shared" si="4"/>
        <v>0</v>
      </c>
      <c r="M36" s="11">
        <f t="shared" si="4"/>
        <v>5748049</v>
      </c>
      <c r="N36" s="11">
        <f t="shared" si="4"/>
        <v>6674027</v>
      </c>
      <c r="O36" s="11">
        <f t="shared" si="4"/>
        <v>604980</v>
      </c>
      <c r="P36" s="11">
        <f t="shared" si="4"/>
        <v>1465160</v>
      </c>
      <c r="Q36" s="11">
        <f t="shared" si="4"/>
        <v>2479124</v>
      </c>
      <c r="R36" s="11">
        <f t="shared" si="4"/>
        <v>4549264</v>
      </c>
      <c r="S36" s="11">
        <f t="shared" si="4"/>
        <v>1852980</v>
      </c>
      <c r="T36" s="11">
        <f t="shared" si="4"/>
        <v>2378074</v>
      </c>
      <c r="U36" s="11">
        <f t="shared" si="4"/>
        <v>2544728</v>
      </c>
      <c r="V36" s="11">
        <f t="shared" si="4"/>
        <v>6775782</v>
      </c>
      <c r="W36" s="11">
        <f t="shared" si="4"/>
        <v>22388079</v>
      </c>
      <c r="X36" s="11">
        <f t="shared" si="4"/>
        <v>23579000</v>
      </c>
      <c r="Y36" s="11">
        <f t="shared" si="4"/>
        <v>-1190921</v>
      </c>
      <c r="Z36" s="2">
        <f aca="true" t="shared" si="5" ref="Z36:Z49">+IF(X36&lt;&gt;0,+(Y36/X36)*100,0)</f>
        <v>-5.0507697527460875</v>
      </c>
      <c r="AA36" s="15">
        <f>AA6+AA21</f>
        <v>23579000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25890583</v>
      </c>
      <c r="D41" s="50">
        <f t="shared" si="6"/>
        <v>0</v>
      </c>
      <c r="E41" s="51">
        <f t="shared" si="6"/>
        <v>23579000</v>
      </c>
      <c r="F41" s="51">
        <f t="shared" si="6"/>
        <v>23579000</v>
      </c>
      <c r="G41" s="51">
        <f t="shared" si="6"/>
        <v>3736029</v>
      </c>
      <c r="H41" s="51">
        <f t="shared" si="6"/>
        <v>616458</v>
      </c>
      <c r="I41" s="51">
        <f t="shared" si="6"/>
        <v>36519</v>
      </c>
      <c r="J41" s="51">
        <f t="shared" si="6"/>
        <v>4389006</v>
      </c>
      <c r="K41" s="51">
        <f t="shared" si="6"/>
        <v>925978</v>
      </c>
      <c r="L41" s="51">
        <f t="shared" si="6"/>
        <v>0</v>
      </c>
      <c r="M41" s="51">
        <f t="shared" si="6"/>
        <v>5748049</v>
      </c>
      <c r="N41" s="51">
        <f t="shared" si="6"/>
        <v>6674027</v>
      </c>
      <c r="O41" s="51">
        <f t="shared" si="6"/>
        <v>604980</v>
      </c>
      <c r="P41" s="51">
        <f t="shared" si="6"/>
        <v>1465160</v>
      </c>
      <c r="Q41" s="51">
        <f t="shared" si="6"/>
        <v>2479124</v>
      </c>
      <c r="R41" s="51">
        <f t="shared" si="6"/>
        <v>4549264</v>
      </c>
      <c r="S41" s="51">
        <f t="shared" si="6"/>
        <v>1852980</v>
      </c>
      <c r="T41" s="51">
        <f t="shared" si="6"/>
        <v>2378074</v>
      </c>
      <c r="U41" s="51">
        <f t="shared" si="6"/>
        <v>2544728</v>
      </c>
      <c r="V41" s="51">
        <f t="shared" si="6"/>
        <v>6775782</v>
      </c>
      <c r="W41" s="51">
        <f t="shared" si="6"/>
        <v>22388079</v>
      </c>
      <c r="X41" s="51">
        <f t="shared" si="6"/>
        <v>23579000</v>
      </c>
      <c r="Y41" s="51">
        <f t="shared" si="6"/>
        <v>-1190921</v>
      </c>
      <c r="Z41" s="52">
        <f t="shared" si="5"/>
        <v>-5.0507697527460875</v>
      </c>
      <c r="AA41" s="53">
        <f>SUM(AA36:AA40)</f>
        <v>23579000</v>
      </c>
    </row>
    <row r="42" spans="1:27" ht="13.5">
      <c r="A42" s="54" t="s">
        <v>38</v>
      </c>
      <c r="B42" s="35"/>
      <c r="C42" s="65">
        <f aca="true" t="shared" si="7" ref="C42:Y48">C12+C27</f>
        <v>23629915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70705</v>
      </c>
      <c r="H42" s="67">
        <f t="shared" si="7"/>
        <v>0</v>
      </c>
      <c r="I42" s="67">
        <f t="shared" si="7"/>
        <v>0</v>
      </c>
      <c r="J42" s="67">
        <f t="shared" si="7"/>
        <v>70705</v>
      </c>
      <c r="K42" s="67">
        <f t="shared" si="7"/>
        <v>0</v>
      </c>
      <c r="L42" s="67">
        <f t="shared" si="7"/>
        <v>0</v>
      </c>
      <c r="M42" s="67">
        <f t="shared" si="7"/>
        <v>29855</v>
      </c>
      <c r="N42" s="67">
        <f t="shared" si="7"/>
        <v>29855</v>
      </c>
      <c r="O42" s="67">
        <f t="shared" si="7"/>
        <v>27047</v>
      </c>
      <c r="P42" s="67">
        <f t="shared" si="7"/>
        <v>0</v>
      </c>
      <c r="Q42" s="67">
        <f t="shared" si="7"/>
        <v>0</v>
      </c>
      <c r="R42" s="67">
        <f t="shared" si="7"/>
        <v>27047</v>
      </c>
      <c r="S42" s="67">
        <f t="shared" si="7"/>
        <v>85369</v>
      </c>
      <c r="T42" s="67">
        <f t="shared" si="7"/>
        <v>3270</v>
      </c>
      <c r="U42" s="67">
        <f t="shared" si="7"/>
        <v>56645</v>
      </c>
      <c r="V42" s="67">
        <f t="shared" si="7"/>
        <v>145284</v>
      </c>
      <c r="W42" s="67">
        <f t="shared" si="7"/>
        <v>272891</v>
      </c>
      <c r="X42" s="67">
        <f t="shared" si="7"/>
        <v>0</v>
      </c>
      <c r="Y42" s="67">
        <f t="shared" si="7"/>
        <v>272891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209177</v>
      </c>
      <c r="D45" s="66">
        <f t="shared" si="7"/>
        <v>0</v>
      </c>
      <c r="E45" s="67">
        <f t="shared" si="7"/>
        <v>3635750</v>
      </c>
      <c r="F45" s="67">
        <f t="shared" si="7"/>
        <v>3635750</v>
      </c>
      <c r="G45" s="67">
        <f t="shared" si="7"/>
        <v>0</v>
      </c>
      <c r="H45" s="67">
        <f t="shared" si="7"/>
        <v>0</v>
      </c>
      <c r="I45" s="67">
        <f t="shared" si="7"/>
        <v>193851</v>
      </c>
      <c r="J45" s="67">
        <f t="shared" si="7"/>
        <v>193851</v>
      </c>
      <c r="K45" s="67">
        <f t="shared" si="7"/>
        <v>222600</v>
      </c>
      <c r="L45" s="67">
        <f t="shared" si="7"/>
        <v>119000</v>
      </c>
      <c r="M45" s="67">
        <f t="shared" si="7"/>
        <v>0</v>
      </c>
      <c r="N45" s="67">
        <f t="shared" si="7"/>
        <v>341600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-17850</v>
      </c>
      <c r="U45" s="67">
        <f t="shared" si="7"/>
        <v>28044</v>
      </c>
      <c r="V45" s="67">
        <f t="shared" si="7"/>
        <v>10194</v>
      </c>
      <c r="W45" s="67">
        <f t="shared" si="7"/>
        <v>545645</v>
      </c>
      <c r="X45" s="67">
        <f t="shared" si="7"/>
        <v>3635750</v>
      </c>
      <c r="Y45" s="67">
        <f t="shared" si="7"/>
        <v>-3090105</v>
      </c>
      <c r="Z45" s="69">
        <f t="shared" si="5"/>
        <v>-84.99222993880218</v>
      </c>
      <c r="AA45" s="68">
        <f t="shared" si="8"/>
        <v>3635750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49729675</v>
      </c>
      <c r="D49" s="78">
        <f t="shared" si="9"/>
        <v>0</v>
      </c>
      <c r="E49" s="79">
        <f t="shared" si="9"/>
        <v>27214750</v>
      </c>
      <c r="F49" s="79">
        <f t="shared" si="9"/>
        <v>27214750</v>
      </c>
      <c r="G49" s="79">
        <f t="shared" si="9"/>
        <v>3806734</v>
      </c>
      <c r="H49" s="79">
        <f t="shared" si="9"/>
        <v>616458</v>
      </c>
      <c r="I49" s="79">
        <f t="shared" si="9"/>
        <v>230370</v>
      </c>
      <c r="J49" s="79">
        <f t="shared" si="9"/>
        <v>4653562</v>
      </c>
      <c r="K49" s="79">
        <f t="shared" si="9"/>
        <v>1148578</v>
      </c>
      <c r="L49" s="79">
        <f t="shared" si="9"/>
        <v>119000</v>
      </c>
      <c r="M49" s="79">
        <f t="shared" si="9"/>
        <v>5777904</v>
      </c>
      <c r="N49" s="79">
        <f t="shared" si="9"/>
        <v>7045482</v>
      </c>
      <c r="O49" s="79">
        <f t="shared" si="9"/>
        <v>632027</v>
      </c>
      <c r="P49" s="79">
        <f t="shared" si="9"/>
        <v>1465160</v>
      </c>
      <c r="Q49" s="79">
        <f t="shared" si="9"/>
        <v>2479124</v>
      </c>
      <c r="R49" s="79">
        <f t="shared" si="9"/>
        <v>4576311</v>
      </c>
      <c r="S49" s="79">
        <f t="shared" si="9"/>
        <v>1938349</v>
      </c>
      <c r="T49" s="79">
        <f t="shared" si="9"/>
        <v>2363494</v>
      </c>
      <c r="U49" s="79">
        <f t="shared" si="9"/>
        <v>2629417</v>
      </c>
      <c r="V49" s="79">
        <f t="shared" si="9"/>
        <v>6931260</v>
      </c>
      <c r="W49" s="79">
        <f t="shared" si="9"/>
        <v>23206615</v>
      </c>
      <c r="X49" s="79">
        <f t="shared" si="9"/>
        <v>27214750</v>
      </c>
      <c r="Y49" s="79">
        <f t="shared" si="9"/>
        <v>-4008135</v>
      </c>
      <c r="Z49" s="80">
        <f t="shared" si="5"/>
        <v>-14.727803856364655</v>
      </c>
      <c r="AA49" s="81">
        <f>SUM(AA41:AA48)</f>
        <v>27214750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>
        <v>3802515</v>
      </c>
      <c r="E65" s="11">
        <v>3802515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>
        <v>2000000</v>
      </c>
      <c r="E66" s="14">
        <v>2000000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>
        <v>700000</v>
      </c>
      <c r="E67" s="11">
        <v>700000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>
        <v>5300000</v>
      </c>
      <c r="E68" s="11">
        <v>5300000</v>
      </c>
      <c r="F68" s="11"/>
      <c r="G68" s="11">
        <v>275015</v>
      </c>
      <c r="H68" s="11">
        <v>59288</v>
      </c>
      <c r="I68" s="11"/>
      <c r="J68" s="11">
        <v>334303</v>
      </c>
      <c r="K68" s="11">
        <v>221562</v>
      </c>
      <c r="L68" s="11">
        <v>218181</v>
      </c>
      <c r="M68" s="11">
        <v>318290</v>
      </c>
      <c r="N68" s="11">
        <v>758033</v>
      </c>
      <c r="O68" s="11">
        <v>136793</v>
      </c>
      <c r="P68" s="11">
        <v>67639</v>
      </c>
      <c r="Q68" s="11">
        <v>342169</v>
      </c>
      <c r="R68" s="11">
        <v>546601</v>
      </c>
      <c r="S68" s="11">
        <v>3602154</v>
      </c>
      <c r="T68" s="11">
        <v>218433</v>
      </c>
      <c r="U68" s="11">
        <v>2991563</v>
      </c>
      <c r="V68" s="11">
        <v>6812150</v>
      </c>
      <c r="W68" s="11">
        <v>8451087</v>
      </c>
      <c r="X68" s="11"/>
      <c r="Y68" s="11">
        <v>8451087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11802515</v>
      </c>
      <c r="E69" s="79">
        <f t="shared" si="12"/>
        <v>11802515</v>
      </c>
      <c r="F69" s="79">
        <f t="shared" si="12"/>
        <v>0</v>
      </c>
      <c r="G69" s="79">
        <f t="shared" si="12"/>
        <v>275015</v>
      </c>
      <c r="H69" s="79">
        <f t="shared" si="12"/>
        <v>59288</v>
      </c>
      <c r="I69" s="79">
        <f t="shared" si="12"/>
        <v>0</v>
      </c>
      <c r="J69" s="79">
        <f t="shared" si="12"/>
        <v>334303</v>
      </c>
      <c r="K69" s="79">
        <f t="shared" si="12"/>
        <v>221562</v>
      </c>
      <c r="L69" s="79">
        <f t="shared" si="12"/>
        <v>218181</v>
      </c>
      <c r="M69" s="79">
        <f t="shared" si="12"/>
        <v>318290</v>
      </c>
      <c r="N69" s="79">
        <f t="shared" si="12"/>
        <v>758033</v>
      </c>
      <c r="O69" s="79">
        <f t="shared" si="12"/>
        <v>136793</v>
      </c>
      <c r="P69" s="79">
        <f t="shared" si="12"/>
        <v>67639</v>
      </c>
      <c r="Q69" s="79">
        <f t="shared" si="12"/>
        <v>342169</v>
      </c>
      <c r="R69" s="79">
        <f t="shared" si="12"/>
        <v>546601</v>
      </c>
      <c r="S69" s="79">
        <f t="shared" si="12"/>
        <v>3602154</v>
      </c>
      <c r="T69" s="79">
        <f t="shared" si="12"/>
        <v>218433</v>
      </c>
      <c r="U69" s="79">
        <f t="shared" si="12"/>
        <v>2991563</v>
      </c>
      <c r="V69" s="79">
        <f t="shared" si="12"/>
        <v>6812150</v>
      </c>
      <c r="W69" s="79">
        <f t="shared" si="12"/>
        <v>8451087</v>
      </c>
      <c r="X69" s="79">
        <f t="shared" si="12"/>
        <v>0</v>
      </c>
      <c r="Y69" s="79">
        <f t="shared" si="12"/>
        <v>8451087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135686150</v>
      </c>
      <c r="F5" s="43">
        <f t="shared" si="0"/>
        <v>201006903</v>
      </c>
      <c r="G5" s="43">
        <f t="shared" si="0"/>
        <v>3469313</v>
      </c>
      <c r="H5" s="43">
        <f t="shared" si="0"/>
        <v>8910838</v>
      </c>
      <c r="I5" s="43">
        <f t="shared" si="0"/>
        <v>11822938</v>
      </c>
      <c r="J5" s="43">
        <f t="shared" si="0"/>
        <v>24203089</v>
      </c>
      <c r="K5" s="43">
        <f t="shared" si="0"/>
        <v>9021395</v>
      </c>
      <c r="L5" s="43">
        <f t="shared" si="0"/>
        <v>2998235</v>
      </c>
      <c r="M5" s="43">
        <f t="shared" si="0"/>
        <v>5121607</v>
      </c>
      <c r="N5" s="43">
        <f t="shared" si="0"/>
        <v>17141237</v>
      </c>
      <c r="O5" s="43">
        <f t="shared" si="0"/>
        <v>1624066</v>
      </c>
      <c r="P5" s="43">
        <f t="shared" si="0"/>
        <v>8893171</v>
      </c>
      <c r="Q5" s="43">
        <f t="shared" si="0"/>
        <v>23398408</v>
      </c>
      <c r="R5" s="43">
        <f t="shared" si="0"/>
        <v>33915645</v>
      </c>
      <c r="S5" s="43">
        <f t="shared" si="0"/>
        <v>33600897</v>
      </c>
      <c r="T5" s="43">
        <f t="shared" si="0"/>
        <v>17706757</v>
      </c>
      <c r="U5" s="43">
        <f t="shared" si="0"/>
        <v>31630046</v>
      </c>
      <c r="V5" s="43">
        <f t="shared" si="0"/>
        <v>82937700</v>
      </c>
      <c r="W5" s="43">
        <f t="shared" si="0"/>
        <v>158197671</v>
      </c>
      <c r="X5" s="43">
        <f t="shared" si="0"/>
        <v>201006903</v>
      </c>
      <c r="Y5" s="43">
        <f t="shared" si="0"/>
        <v>-42809232</v>
      </c>
      <c r="Z5" s="44">
        <f>+IF(X5&lt;&gt;0,+(Y5/X5)*100,0)</f>
        <v>-21.29739395069432</v>
      </c>
      <c r="AA5" s="45">
        <f>SUM(AA11:AA18)</f>
        <v>201006903</v>
      </c>
    </row>
    <row r="6" spans="1:27" ht="13.5">
      <c r="A6" s="46" t="s">
        <v>32</v>
      </c>
      <c r="B6" s="47"/>
      <c r="C6" s="9"/>
      <c r="D6" s="10"/>
      <c r="E6" s="11">
        <v>70588261</v>
      </c>
      <c r="F6" s="11">
        <v>60041478</v>
      </c>
      <c r="G6" s="11">
        <v>281085</v>
      </c>
      <c r="H6" s="11">
        <v>3955673</v>
      </c>
      <c r="I6" s="11">
        <v>5131374</v>
      </c>
      <c r="J6" s="11">
        <v>9368132</v>
      </c>
      <c r="K6" s="11">
        <v>4226204</v>
      </c>
      <c r="L6" s="11">
        <v>2013576</v>
      </c>
      <c r="M6" s="11">
        <v>3351619</v>
      </c>
      <c r="N6" s="11">
        <v>9591399</v>
      </c>
      <c r="O6" s="11">
        <v>609424</v>
      </c>
      <c r="P6" s="11">
        <v>2915825</v>
      </c>
      <c r="Q6" s="11">
        <v>4572722</v>
      </c>
      <c r="R6" s="11">
        <v>8097971</v>
      </c>
      <c r="S6" s="11">
        <v>11349400</v>
      </c>
      <c r="T6" s="11">
        <v>7545473</v>
      </c>
      <c r="U6" s="11">
        <v>14314961</v>
      </c>
      <c r="V6" s="11">
        <v>33209834</v>
      </c>
      <c r="W6" s="11">
        <v>60267336</v>
      </c>
      <c r="X6" s="11">
        <v>60041478</v>
      </c>
      <c r="Y6" s="11">
        <v>225858</v>
      </c>
      <c r="Z6" s="2">
        <v>0.38</v>
      </c>
      <c r="AA6" s="15">
        <v>60041478</v>
      </c>
    </row>
    <row r="7" spans="1:27" ht="13.5">
      <c r="A7" s="46" t="s">
        <v>33</v>
      </c>
      <c r="B7" s="47"/>
      <c r="C7" s="9"/>
      <c r="D7" s="10"/>
      <c r="E7" s="11">
        <v>18290621</v>
      </c>
      <c r="F7" s="11">
        <v>19987291</v>
      </c>
      <c r="G7" s="11">
        <v>43338</v>
      </c>
      <c r="H7" s="11"/>
      <c r="I7" s="11"/>
      <c r="J7" s="11">
        <v>43338</v>
      </c>
      <c r="K7" s="11"/>
      <c r="L7" s="11"/>
      <c r="M7" s="11">
        <v>385714</v>
      </c>
      <c r="N7" s="11">
        <v>385714</v>
      </c>
      <c r="O7" s="11">
        <v>932142</v>
      </c>
      <c r="P7" s="11"/>
      <c r="Q7" s="11">
        <v>1010250</v>
      </c>
      <c r="R7" s="11">
        <v>1942392</v>
      </c>
      <c r="S7" s="11">
        <v>3866420</v>
      </c>
      <c r="T7" s="11">
        <v>110142</v>
      </c>
      <c r="U7" s="11">
        <v>2617290</v>
      </c>
      <c r="V7" s="11">
        <v>6593852</v>
      </c>
      <c r="W7" s="11">
        <v>8965296</v>
      </c>
      <c r="X7" s="11">
        <v>19987291</v>
      </c>
      <c r="Y7" s="11">
        <v>-11021995</v>
      </c>
      <c r="Z7" s="2">
        <v>-55.15</v>
      </c>
      <c r="AA7" s="15">
        <v>19987291</v>
      </c>
    </row>
    <row r="8" spans="1:27" ht="13.5">
      <c r="A8" s="46" t="s">
        <v>34</v>
      </c>
      <c r="B8" s="47"/>
      <c r="C8" s="9"/>
      <c r="D8" s="10"/>
      <c r="E8" s="11">
        <v>7622324</v>
      </c>
      <c r="F8" s="11">
        <v>41994986</v>
      </c>
      <c r="G8" s="11"/>
      <c r="H8" s="11">
        <v>1649917</v>
      </c>
      <c r="I8" s="11">
        <v>1409768</v>
      </c>
      <c r="J8" s="11">
        <v>3059685</v>
      </c>
      <c r="K8" s="11">
        <v>2327778</v>
      </c>
      <c r="L8" s="11"/>
      <c r="M8" s="11"/>
      <c r="N8" s="11">
        <v>2327778</v>
      </c>
      <c r="O8" s="11"/>
      <c r="P8" s="11">
        <v>2012301</v>
      </c>
      <c r="Q8" s="11">
        <v>7313938</v>
      </c>
      <c r="R8" s="11">
        <v>9326239</v>
      </c>
      <c r="S8" s="11">
        <v>11122150</v>
      </c>
      <c r="T8" s="11">
        <v>2873564</v>
      </c>
      <c r="U8" s="11">
        <v>4252312</v>
      </c>
      <c r="V8" s="11">
        <v>18248026</v>
      </c>
      <c r="W8" s="11">
        <v>32961728</v>
      </c>
      <c r="X8" s="11">
        <v>41994986</v>
      </c>
      <c r="Y8" s="11">
        <v>-9033258</v>
      </c>
      <c r="Z8" s="2">
        <v>-21.51</v>
      </c>
      <c r="AA8" s="15">
        <v>41994986</v>
      </c>
    </row>
    <row r="9" spans="1:27" ht="13.5">
      <c r="A9" s="46" t="s">
        <v>35</v>
      </c>
      <c r="B9" s="47"/>
      <c r="C9" s="9"/>
      <c r="D9" s="10"/>
      <c r="E9" s="11">
        <v>4297653</v>
      </c>
      <c r="F9" s="11">
        <v>12053609</v>
      </c>
      <c r="G9" s="11">
        <v>717745</v>
      </c>
      <c r="H9" s="11">
        <v>2657773</v>
      </c>
      <c r="I9" s="11">
        <v>1440493</v>
      </c>
      <c r="J9" s="11">
        <v>4816011</v>
      </c>
      <c r="K9" s="11">
        <v>1509269</v>
      </c>
      <c r="L9" s="11">
        <v>27000</v>
      </c>
      <c r="M9" s="11">
        <v>1231974</v>
      </c>
      <c r="N9" s="11">
        <v>2768243</v>
      </c>
      <c r="O9" s="11"/>
      <c r="P9" s="11">
        <v>1444279</v>
      </c>
      <c r="Q9" s="11"/>
      <c r="R9" s="11">
        <v>1444279</v>
      </c>
      <c r="S9" s="11">
        <v>1579386</v>
      </c>
      <c r="T9" s="11">
        <v>360962</v>
      </c>
      <c r="U9" s="11">
        <v>59900</v>
      </c>
      <c r="V9" s="11">
        <v>2000248</v>
      </c>
      <c r="W9" s="11">
        <v>11028781</v>
      </c>
      <c r="X9" s="11">
        <v>12053609</v>
      </c>
      <c r="Y9" s="11">
        <v>-1024828</v>
      </c>
      <c r="Z9" s="2">
        <v>-8.5</v>
      </c>
      <c r="AA9" s="15">
        <v>12053609</v>
      </c>
    </row>
    <row r="10" spans="1:27" ht="13.5">
      <c r="A10" s="46" t="s">
        <v>36</v>
      </c>
      <c r="B10" s="47"/>
      <c r="C10" s="9"/>
      <c r="D10" s="10"/>
      <c r="E10" s="11">
        <v>7192291</v>
      </c>
      <c r="F10" s="11">
        <v>6902882</v>
      </c>
      <c r="G10" s="11">
        <v>89788</v>
      </c>
      <c r="H10" s="11"/>
      <c r="I10" s="11">
        <v>311289</v>
      </c>
      <c r="J10" s="11">
        <v>401077</v>
      </c>
      <c r="K10" s="11"/>
      <c r="L10" s="11">
        <v>1805</v>
      </c>
      <c r="M10" s="11"/>
      <c r="N10" s="11">
        <v>1805</v>
      </c>
      <c r="O10" s="11"/>
      <c r="P10" s="11"/>
      <c r="Q10" s="11"/>
      <c r="R10" s="11"/>
      <c r="S10" s="11">
        <v>621353</v>
      </c>
      <c r="T10" s="11">
        <v>1861916</v>
      </c>
      <c r="U10" s="11">
        <v>1785569</v>
      </c>
      <c r="V10" s="11">
        <v>4268838</v>
      </c>
      <c r="W10" s="11">
        <v>4671720</v>
      </c>
      <c r="X10" s="11">
        <v>6902882</v>
      </c>
      <c r="Y10" s="11">
        <v>-2231162</v>
      </c>
      <c r="Z10" s="2">
        <v>-32.32</v>
      </c>
      <c r="AA10" s="15">
        <v>6902882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107991150</v>
      </c>
      <c r="F11" s="51">
        <f t="shared" si="1"/>
        <v>140980246</v>
      </c>
      <c r="G11" s="51">
        <f t="shared" si="1"/>
        <v>1131956</v>
      </c>
      <c r="H11" s="51">
        <f t="shared" si="1"/>
        <v>8263363</v>
      </c>
      <c r="I11" s="51">
        <f t="shared" si="1"/>
        <v>8292924</v>
      </c>
      <c r="J11" s="51">
        <f t="shared" si="1"/>
        <v>17688243</v>
      </c>
      <c r="K11" s="51">
        <f t="shared" si="1"/>
        <v>8063251</v>
      </c>
      <c r="L11" s="51">
        <f t="shared" si="1"/>
        <v>2042381</v>
      </c>
      <c r="M11" s="51">
        <f t="shared" si="1"/>
        <v>4969307</v>
      </c>
      <c r="N11" s="51">
        <f t="shared" si="1"/>
        <v>15074939</v>
      </c>
      <c r="O11" s="51">
        <f t="shared" si="1"/>
        <v>1541566</v>
      </c>
      <c r="P11" s="51">
        <f t="shared" si="1"/>
        <v>6372405</v>
      </c>
      <c r="Q11" s="51">
        <f t="shared" si="1"/>
        <v>12896910</v>
      </c>
      <c r="R11" s="51">
        <f t="shared" si="1"/>
        <v>20810881</v>
      </c>
      <c r="S11" s="51">
        <f t="shared" si="1"/>
        <v>28538709</v>
      </c>
      <c r="T11" s="51">
        <f t="shared" si="1"/>
        <v>12752057</v>
      </c>
      <c r="U11" s="51">
        <f t="shared" si="1"/>
        <v>23030032</v>
      </c>
      <c r="V11" s="51">
        <f t="shared" si="1"/>
        <v>64320798</v>
      </c>
      <c r="W11" s="51">
        <f t="shared" si="1"/>
        <v>117894861</v>
      </c>
      <c r="X11" s="51">
        <f t="shared" si="1"/>
        <v>140980246</v>
      </c>
      <c r="Y11" s="51">
        <f t="shared" si="1"/>
        <v>-23085385</v>
      </c>
      <c r="Z11" s="52">
        <f>+IF(X11&lt;&gt;0,+(Y11/X11)*100,0)</f>
        <v>-16.37490758811699</v>
      </c>
      <c r="AA11" s="53">
        <f>SUM(AA6:AA10)</f>
        <v>140980246</v>
      </c>
    </row>
    <row r="12" spans="1:27" ht="13.5">
      <c r="A12" s="54" t="s">
        <v>38</v>
      </c>
      <c r="B12" s="35"/>
      <c r="C12" s="9"/>
      <c r="D12" s="10"/>
      <c r="E12" s="11">
        <v>23578000</v>
      </c>
      <c r="F12" s="11">
        <v>18387947</v>
      </c>
      <c r="G12" s="11">
        <v>2279391</v>
      </c>
      <c r="H12" s="11"/>
      <c r="I12" s="11">
        <v>1459209</v>
      </c>
      <c r="J12" s="11">
        <v>3738600</v>
      </c>
      <c r="K12" s="11">
        <v>941695</v>
      </c>
      <c r="L12" s="11"/>
      <c r="M12" s="11">
        <v>152300</v>
      </c>
      <c r="N12" s="11">
        <v>1093995</v>
      </c>
      <c r="O12" s="11"/>
      <c r="P12" s="11">
        <v>2470252</v>
      </c>
      <c r="Q12" s="11">
        <v>382773</v>
      </c>
      <c r="R12" s="11">
        <v>2853025</v>
      </c>
      <c r="S12" s="11">
        <v>2456062</v>
      </c>
      <c r="T12" s="11">
        <v>3171587</v>
      </c>
      <c r="U12" s="11">
        <v>941507</v>
      </c>
      <c r="V12" s="11">
        <v>6569156</v>
      </c>
      <c r="W12" s="11">
        <v>14254776</v>
      </c>
      <c r="X12" s="11">
        <v>18387947</v>
      </c>
      <c r="Y12" s="11">
        <v>-4133171</v>
      </c>
      <c r="Z12" s="2">
        <v>-22.48</v>
      </c>
      <c r="AA12" s="15">
        <v>18387947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4117000</v>
      </c>
      <c r="F15" s="11">
        <v>41638710</v>
      </c>
      <c r="G15" s="11">
        <v>57966</v>
      </c>
      <c r="H15" s="11">
        <v>647475</v>
      </c>
      <c r="I15" s="11">
        <v>2070805</v>
      </c>
      <c r="J15" s="11">
        <v>2776246</v>
      </c>
      <c r="K15" s="11">
        <v>16449</v>
      </c>
      <c r="L15" s="11">
        <v>955854</v>
      </c>
      <c r="M15" s="11"/>
      <c r="N15" s="11">
        <v>972303</v>
      </c>
      <c r="O15" s="11">
        <v>82500</v>
      </c>
      <c r="P15" s="11">
        <v>50514</v>
      </c>
      <c r="Q15" s="11">
        <v>10118725</v>
      </c>
      <c r="R15" s="11">
        <v>10251739</v>
      </c>
      <c r="S15" s="11">
        <v>2606126</v>
      </c>
      <c r="T15" s="11">
        <v>1783113</v>
      </c>
      <c r="U15" s="11">
        <v>7658507</v>
      </c>
      <c r="V15" s="11">
        <v>12047746</v>
      </c>
      <c r="W15" s="11">
        <v>26048034</v>
      </c>
      <c r="X15" s="11">
        <v>41638710</v>
      </c>
      <c r="Y15" s="11">
        <v>-15590676</v>
      </c>
      <c r="Z15" s="2">
        <v>-37.44</v>
      </c>
      <c r="AA15" s="15">
        <v>41638710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47861588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>
        <v>7500000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7500000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40361588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70588261</v>
      </c>
      <c r="F36" s="11">
        <f t="shared" si="4"/>
        <v>60041478</v>
      </c>
      <c r="G36" s="11">
        <f t="shared" si="4"/>
        <v>281085</v>
      </c>
      <c r="H36" s="11">
        <f t="shared" si="4"/>
        <v>3955673</v>
      </c>
      <c r="I36" s="11">
        <f t="shared" si="4"/>
        <v>5131374</v>
      </c>
      <c r="J36" s="11">
        <f t="shared" si="4"/>
        <v>9368132</v>
      </c>
      <c r="K36" s="11">
        <f t="shared" si="4"/>
        <v>4226204</v>
      </c>
      <c r="L36" s="11">
        <f t="shared" si="4"/>
        <v>2013576</v>
      </c>
      <c r="M36" s="11">
        <f t="shared" si="4"/>
        <v>3351619</v>
      </c>
      <c r="N36" s="11">
        <f t="shared" si="4"/>
        <v>9591399</v>
      </c>
      <c r="O36" s="11">
        <f t="shared" si="4"/>
        <v>609424</v>
      </c>
      <c r="P36" s="11">
        <f t="shared" si="4"/>
        <v>2915825</v>
      </c>
      <c r="Q36" s="11">
        <f t="shared" si="4"/>
        <v>4572722</v>
      </c>
      <c r="R36" s="11">
        <f t="shared" si="4"/>
        <v>8097971</v>
      </c>
      <c r="S36" s="11">
        <f t="shared" si="4"/>
        <v>11349400</v>
      </c>
      <c r="T36" s="11">
        <f t="shared" si="4"/>
        <v>7545473</v>
      </c>
      <c r="U36" s="11">
        <f t="shared" si="4"/>
        <v>14314961</v>
      </c>
      <c r="V36" s="11">
        <f t="shared" si="4"/>
        <v>33209834</v>
      </c>
      <c r="W36" s="11">
        <f t="shared" si="4"/>
        <v>60267336</v>
      </c>
      <c r="X36" s="11">
        <f t="shared" si="4"/>
        <v>60041478</v>
      </c>
      <c r="Y36" s="11">
        <f t="shared" si="4"/>
        <v>225858</v>
      </c>
      <c r="Z36" s="2">
        <f aca="true" t="shared" si="5" ref="Z36:Z49">+IF(X36&lt;&gt;0,+(Y36/X36)*100,0)</f>
        <v>0.3761699537109996</v>
      </c>
      <c r="AA36" s="15">
        <f>AA6+AA21</f>
        <v>60041478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18290621</v>
      </c>
      <c r="F37" s="11">
        <f t="shared" si="4"/>
        <v>19987291</v>
      </c>
      <c r="G37" s="11">
        <f t="shared" si="4"/>
        <v>43338</v>
      </c>
      <c r="H37" s="11">
        <f t="shared" si="4"/>
        <v>0</v>
      </c>
      <c r="I37" s="11">
        <f t="shared" si="4"/>
        <v>0</v>
      </c>
      <c r="J37" s="11">
        <f t="shared" si="4"/>
        <v>43338</v>
      </c>
      <c r="K37" s="11">
        <f t="shared" si="4"/>
        <v>0</v>
      </c>
      <c r="L37" s="11">
        <f t="shared" si="4"/>
        <v>0</v>
      </c>
      <c r="M37" s="11">
        <f t="shared" si="4"/>
        <v>385714</v>
      </c>
      <c r="N37" s="11">
        <f t="shared" si="4"/>
        <v>385714</v>
      </c>
      <c r="O37" s="11">
        <f t="shared" si="4"/>
        <v>932142</v>
      </c>
      <c r="P37" s="11">
        <f t="shared" si="4"/>
        <v>0</v>
      </c>
      <c r="Q37" s="11">
        <f t="shared" si="4"/>
        <v>1010250</v>
      </c>
      <c r="R37" s="11">
        <f t="shared" si="4"/>
        <v>1942392</v>
      </c>
      <c r="S37" s="11">
        <f t="shared" si="4"/>
        <v>3866420</v>
      </c>
      <c r="T37" s="11">
        <f t="shared" si="4"/>
        <v>110142</v>
      </c>
      <c r="U37" s="11">
        <f t="shared" si="4"/>
        <v>2617290</v>
      </c>
      <c r="V37" s="11">
        <f t="shared" si="4"/>
        <v>6593852</v>
      </c>
      <c r="W37" s="11">
        <f t="shared" si="4"/>
        <v>8965296</v>
      </c>
      <c r="X37" s="11">
        <f t="shared" si="4"/>
        <v>19987291</v>
      </c>
      <c r="Y37" s="11">
        <f t="shared" si="4"/>
        <v>-11021995</v>
      </c>
      <c r="Z37" s="2">
        <f t="shared" si="5"/>
        <v>-55.14501690098973</v>
      </c>
      <c r="AA37" s="15">
        <f>AA7+AA22</f>
        <v>19987291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15122324</v>
      </c>
      <c r="F38" s="11">
        <f t="shared" si="4"/>
        <v>41994986</v>
      </c>
      <c r="G38" s="11">
        <f t="shared" si="4"/>
        <v>0</v>
      </c>
      <c r="H38" s="11">
        <f t="shared" si="4"/>
        <v>1649917</v>
      </c>
      <c r="I38" s="11">
        <f t="shared" si="4"/>
        <v>1409768</v>
      </c>
      <c r="J38" s="11">
        <f t="shared" si="4"/>
        <v>3059685</v>
      </c>
      <c r="K38" s="11">
        <f t="shared" si="4"/>
        <v>2327778</v>
      </c>
      <c r="L38" s="11">
        <f t="shared" si="4"/>
        <v>0</v>
      </c>
      <c r="M38" s="11">
        <f t="shared" si="4"/>
        <v>0</v>
      </c>
      <c r="N38" s="11">
        <f t="shared" si="4"/>
        <v>2327778</v>
      </c>
      <c r="O38" s="11">
        <f t="shared" si="4"/>
        <v>0</v>
      </c>
      <c r="P38" s="11">
        <f t="shared" si="4"/>
        <v>2012301</v>
      </c>
      <c r="Q38" s="11">
        <f t="shared" si="4"/>
        <v>7313938</v>
      </c>
      <c r="R38" s="11">
        <f t="shared" si="4"/>
        <v>9326239</v>
      </c>
      <c r="S38" s="11">
        <f t="shared" si="4"/>
        <v>11122150</v>
      </c>
      <c r="T38" s="11">
        <f t="shared" si="4"/>
        <v>2873564</v>
      </c>
      <c r="U38" s="11">
        <f t="shared" si="4"/>
        <v>4252312</v>
      </c>
      <c r="V38" s="11">
        <f t="shared" si="4"/>
        <v>18248026</v>
      </c>
      <c r="W38" s="11">
        <f t="shared" si="4"/>
        <v>32961728</v>
      </c>
      <c r="X38" s="11">
        <f t="shared" si="4"/>
        <v>41994986</v>
      </c>
      <c r="Y38" s="11">
        <f t="shared" si="4"/>
        <v>-9033258</v>
      </c>
      <c r="Z38" s="2">
        <f t="shared" si="5"/>
        <v>-21.51032506594954</v>
      </c>
      <c r="AA38" s="15">
        <f>AA8+AA23</f>
        <v>41994986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4297653</v>
      </c>
      <c r="F39" s="11">
        <f t="shared" si="4"/>
        <v>12053609</v>
      </c>
      <c r="G39" s="11">
        <f t="shared" si="4"/>
        <v>717745</v>
      </c>
      <c r="H39" s="11">
        <f t="shared" si="4"/>
        <v>2657773</v>
      </c>
      <c r="I39" s="11">
        <f t="shared" si="4"/>
        <v>1440493</v>
      </c>
      <c r="J39" s="11">
        <f t="shared" si="4"/>
        <v>4816011</v>
      </c>
      <c r="K39" s="11">
        <f t="shared" si="4"/>
        <v>1509269</v>
      </c>
      <c r="L39" s="11">
        <f t="shared" si="4"/>
        <v>27000</v>
      </c>
      <c r="M39" s="11">
        <f t="shared" si="4"/>
        <v>1231974</v>
      </c>
      <c r="N39" s="11">
        <f t="shared" si="4"/>
        <v>2768243</v>
      </c>
      <c r="O39" s="11">
        <f t="shared" si="4"/>
        <v>0</v>
      </c>
      <c r="P39" s="11">
        <f t="shared" si="4"/>
        <v>1444279</v>
      </c>
      <c r="Q39" s="11">
        <f t="shared" si="4"/>
        <v>0</v>
      </c>
      <c r="R39" s="11">
        <f t="shared" si="4"/>
        <v>1444279</v>
      </c>
      <c r="S39" s="11">
        <f t="shared" si="4"/>
        <v>1579386</v>
      </c>
      <c r="T39" s="11">
        <f t="shared" si="4"/>
        <v>360962</v>
      </c>
      <c r="U39" s="11">
        <f t="shared" si="4"/>
        <v>59900</v>
      </c>
      <c r="V39" s="11">
        <f t="shared" si="4"/>
        <v>2000248</v>
      </c>
      <c r="W39" s="11">
        <f t="shared" si="4"/>
        <v>11028781</v>
      </c>
      <c r="X39" s="11">
        <f t="shared" si="4"/>
        <v>12053609</v>
      </c>
      <c r="Y39" s="11">
        <f t="shared" si="4"/>
        <v>-1024828</v>
      </c>
      <c r="Z39" s="2">
        <f t="shared" si="5"/>
        <v>-8.502250238911847</v>
      </c>
      <c r="AA39" s="15">
        <f>AA9+AA24</f>
        <v>12053609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7192291</v>
      </c>
      <c r="F40" s="11">
        <f t="shared" si="4"/>
        <v>6902882</v>
      </c>
      <c r="G40" s="11">
        <f t="shared" si="4"/>
        <v>89788</v>
      </c>
      <c r="H40" s="11">
        <f t="shared" si="4"/>
        <v>0</v>
      </c>
      <c r="I40" s="11">
        <f t="shared" si="4"/>
        <v>311289</v>
      </c>
      <c r="J40" s="11">
        <f t="shared" si="4"/>
        <v>401077</v>
      </c>
      <c r="K40" s="11">
        <f t="shared" si="4"/>
        <v>0</v>
      </c>
      <c r="L40" s="11">
        <f t="shared" si="4"/>
        <v>1805</v>
      </c>
      <c r="M40" s="11">
        <f t="shared" si="4"/>
        <v>0</v>
      </c>
      <c r="N40" s="11">
        <f t="shared" si="4"/>
        <v>1805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621353</v>
      </c>
      <c r="T40" s="11">
        <f t="shared" si="4"/>
        <v>1861916</v>
      </c>
      <c r="U40" s="11">
        <f t="shared" si="4"/>
        <v>1785569</v>
      </c>
      <c r="V40" s="11">
        <f t="shared" si="4"/>
        <v>4268838</v>
      </c>
      <c r="W40" s="11">
        <f t="shared" si="4"/>
        <v>4671720</v>
      </c>
      <c r="X40" s="11">
        <f t="shared" si="4"/>
        <v>6902882</v>
      </c>
      <c r="Y40" s="11">
        <f t="shared" si="4"/>
        <v>-2231162</v>
      </c>
      <c r="Z40" s="2">
        <f t="shared" si="5"/>
        <v>-32.322180793471475</v>
      </c>
      <c r="AA40" s="15">
        <f>AA10+AA25</f>
        <v>6902882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115491150</v>
      </c>
      <c r="F41" s="51">
        <f t="shared" si="6"/>
        <v>140980246</v>
      </c>
      <c r="G41" s="51">
        <f t="shared" si="6"/>
        <v>1131956</v>
      </c>
      <c r="H41" s="51">
        <f t="shared" si="6"/>
        <v>8263363</v>
      </c>
      <c r="I41" s="51">
        <f t="shared" si="6"/>
        <v>8292924</v>
      </c>
      <c r="J41" s="51">
        <f t="shared" si="6"/>
        <v>17688243</v>
      </c>
      <c r="K41" s="51">
        <f t="shared" si="6"/>
        <v>8063251</v>
      </c>
      <c r="L41" s="51">
        <f t="shared" si="6"/>
        <v>2042381</v>
      </c>
      <c r="M41" s="51">
        <f t="shared" si="6"/>
        <v>4969307</v>
      </c>
      <c r="N41" s="51">
        <f t="shared" si="6"/>
        <v>15074939</v>
      </c>
      <c r="O41" s="51">
        <f t="shared" si="6"/>
        <v>1541566</v>
      </c>
      <c r="P41" s="51">
        <f t="shared" si="6"/>
        <v>6372405</v>
      </c>
      <c r="Q41" s="51">
        <f t="shared" si="6"/>
        <v>12896910</v>
      </c>
      <c r="R41" s="51">
        <f t="shared" si="6"/>
        <v>20810881</v>
      </c>
      <c r="S41" s="51">
        <f t="shared" si="6"/>
        <v>28538709</v>
      </c>
      <c r="T41" s="51">
        <f t="shared" si="6"/>
        <v>12752057</v>
      </c>
      <c r="U41" s="51">
        <f t="shared" si="6"/>
        <v>23030032</v>
      </c>
      <c r="V41" s="51">
        <f t="shared" si="6"/>
        <v>64320798</v>
      </c>
      <c r="W41" s="51">
        <f t="shared" si="6"/>
        <v>117894861</v>
      </c>
      <c r="X41" s="51">
        <f t="shared" si="6"/>
        <v>140980246</v>
      </c>
      <c r="Y41" s="51">
        <f t="shared" si="6"/>
        <v>-23085385</v>
      </c>
      <c r="Z41" s="52">
        <f t="shared" si="5"/>
        <v>-16.37490758811699</v>
      </c>
      <c r="AA41" s="53">
        <f>SUM(AA36:AA40)</f>
        <v>140980246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23578000</v>
      </c>
      <c r="F42" s="67">
        <f t="shared" si="7"/>
        <v>18387947</v>
      </c>
      <c r="G42" s="67">
        <f t="shared" si="7"/>
        <v>2279391</v>
      </c>
      <c r="H42" s="67">
        <f t="shared" si="7"/>
        <v>0</v>
      </c>
      <c r="I42" s="67">
        <f t="shared" si="7"/>
        <v>1459209</v>
      </c>
      <c r="J42" s="67">
        <f t="shared" si="7"/>
        <v>3738600</v>
      </c>
      <c r="K42" s="67">
        <f t="shared" si="7"/>
        <v>941695</v>
      </c>
      <c r="L42" s="67">
        <f t="shared" si="7"/>
        <v>0</v>
      </c>
      <c r="M42" s="67">
        <f t="shared" si="7"/>
        <v>152300</v>
      </c>
      <c r="N42" s="67">
        <f t="shared" si="7"/>
        <v>1093995</v>
      </c>
      <c r="O42" s="67">
        <f t="shared" si="7"/>
        <v>0</v>
      </c>
      <c r="P42" s="67">
        <f t="shared" si="7"/>
        <v>2470252</v>
      </c>
      <c r="Q42" s="67">
        <f t="shared" si="7"/>
        <v>382773</v>
      </c>
      <c r="R42" s="67">
        <f t="shared" si="7"/>
        <v>2853025</v>
      </c>
      <c r="S42" s="67">
        <f t="shared" si="7"/>
        <v>2456062</v>
      </c>
      <c r="T42" s="67">
        <f t="shared" si="7"/>
        <v>3171587</v>
      </c>
      <c r="U42" s="67">
        <f t="shared" si="7"/>
        <v>941507</v>
      </c>
      <c r="V42" s="67">
        <f t="shared" si="7"/>
        <v>6569156</v>
      </c>
      <c r="W42" s="67">
        <f t="shared" si="7"/>
        <v>14254776</v>
      </c>
      <c r="X42" s="67">
        <f t="shared" si="7"/>
        <v>18387947</v>
      </c>
      <c r="Y42" s="67">
        <f t="shared" si="7"/>
        <v>-4133171</v>
      </c>
      <c r="Z42" s="69">
        <f t="shared" si="5"/>
        <v>-22.47760992567577</v>
      </c>
      <c r="AA42" s="68">
        <f aca="true" t="shared" si="8" ref="AA42:AA48">AA12+AA27</f>
        <v>18387947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44478588</v>
      </c>
      <c r="F45" s="67">
        <f t="shared" si="7"/>
        <v>41638710</v>
      </c>
      <c r="G45" s="67">
        <f t="shared" si="7"/>
        <v>57966</v>
      </c>
      <c r="H45" s="67">
        <f t="shared" si="7"/>
        <v>647475</v>
      </c>
      <c r="I45" s="67">
        <f t="shared" si="7"/>
        <v>2070805</v>
      </c>
      <c r="J45" s="67">
        <f t="shared" si="7"/>
        <v>2776246</v>
      </c>
      <c r="K45" s="67">
        <f t="shared" si="7"/>
        <v>16449</v>
      </c>
      <c r="L45" s="67">
        <f t="shared" si="7"/>
        <v>955854</v>
      </c>
      <c r="M45" s="67">
        <f t="shared" si="7"/>
        <v>0</v>
      </c>
      <c r="N45" s="67">
        <f t="shared" si="7"/>
        <v>972303</v>
      </c>
      <c r="O45" s="67">
        <f t="shared" si="7"/>
        <v>82500</v>
      </c>
      <c r="P45" s="67">
        <f t="shared" si="7"/>
        <v>50514</v>
      </c>
      <c r="Q45" s="67">
        <f t="shared" si="7"/>
        <v>10118725</v>
      </c>
      <c r="R45" s="67">
        <f t="shared" si="7"/>
        <v>10251739</v>
      </c>
      <c r="S45" s="67">
        <f t="shared" si="7"/>
        <v>2606126</v>
      </c>
      <c r="T45" s="67">
        <f t="shared" si="7"/>
        <v>1783113</v>
      </c>
      <c r="U45" s="67">
        <f t="shared" si="7"/>
        <v>7658507</v>
      </c>
      <c r="V45" s="67">
        <f t="shared" si="7"/>
        <v>12047746</v>
      </c>
      <c r="W45" s="67">
        <f t="shared" si="7"/>
        <v>26048034</v>
      </c>
      <c r="X45" s="67">
        <f t="shared" si="7"/>
        <v>41638710</v>
      </c>
      <c r="Y45" s="67">
        <f t="shared" si="7"/>
        <v>-15590676</v>
      </c>
      <c r="Z45" s="69">
        <f t="shared" si="5"/>
        <v>-37.44274498417458</v>
      </c>
      <c r="AA45" s="68">
        <f t="shared" si="8"/>
        <v>41638710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183547738</v>
      </c>
      <c r="F49" s="79">
        <f t="shared" si="9"/>
        <v>201006903</v>
      </c>
      <c r="G49" s="79">
        <f t="shared" si="9"/>
        <v>3469313</v>
      </c>
      <c r="H49" s="79">
        <f t="shared" si="9"/>
        <v>8910838</v>
      </c>
      <c r="I49" s="79">
        <f t="shared" si="9"/>
        <v>11822938</v>
      </c>
      <c r="J49" s="79">
        <f t="shared" si="9"/>
        <v>24203089</v>
      </c>
      <c r="K49" s="79">
        <f t="shared" si="9"/>
        <v>9021395</v>
      </c>
      <c r="L49" s="79">
        <f t="shared" si="9"/>
        <v>2998235</v>
      </c>
      <c r="M49" s="79">
        <f t="shared" si="9"/>
        <v>5121607</v>
      </c>
      <c r="N49" s="79">
        <f t="shared" si="9"/>
        <v>17141237</v>
      </c>
      <c r="O49" s="79">
        <f t="shared" si="9"/>
        <v>1624066</v>
      </c>
      <c r="P49" s="79">
        <f t="shared" si="9"/>
        <v>8893171</v>
      </c>
      <c r="Q49" s="79">
        <f t="shared" si="9"/>
        <v>23398408</v>
      </c>
      <c r="R49" s="79">
        <f t="shared" si="9"/>
        <v>33915645</v>
      </c>
      <c r="S49" s="79">
        <f t="shared" si="9"/>
        <v>33600897</v>
      </c>
      <c r="T49" s="79">
        <f t="shared" si="9"/>
        <v>17706757</v>
      </c>
      <c r="U49" s="79">
        <f t="shared" si="9"/>
        <v>31630046</v>
      </c>
      <c r="V49" s="79">
        <f t="shared" si="9"/>
        <v>82937700</v>
      </c>
      <c r="W49" s="79">
        <f t="shared" si="9"/>
        <v>158197671</v>
      </c>
      <c r="X49" s="79">
        <f t="shared" si="9"/>
        <v>201006903</v>
      </c>
      <c r="Y49" s="79">
        <f t="shared" si="9"/>
        <v>-42809232</v>
      </c>
      <c r="Z49" s="80">
        <f t="shared" si="5"/>
        <v>-21.29739395069432</v>
      </c>
      <c r="AA49" s="81">
        <f>SUM(AA41:AA48)</f>
        <v>201006903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33148000</v>
      </c>
      <c r="F51" s="67">
        <f t="shared" si="10"/>
        <v>0</v>
      </c>
      <c r="G51" s="67">
        <f t="shared" si="10"/>
        <v>226299</v>
      </c>
      <c r="H51" s="67">
        <f t="shared" si="10"/>
        <v>1531957</v>
      </c>
      <c r="I51" s="67">
        <f t="shared" si="10"/>
        <v>3168855</v>
      </c>
      <c r="J51" s="67">
        <f t="shared" si="10"/>
        <v>4927111</v>
      </c>
      <c r="K51" s="67">
        <f t="shared" si="10"/>
        <v>4090134</v>
      </c>
      <c r="L51" s="67">
        <f t="shared" si="10"/>
        <v>3609586</v>
      </c>
      <c r="M51" s="67">
        <f t="shared" si="10"/>
        <v>2541753</v>
      </c>
      <c r="N51" s="67">
        <f t="shared" si="10"/>
        <v>10241473</v>
      </c>
      <c r="O51" s="67">
        <f t="shared" si="10"/>
        <v>1755433</v>
      </c>
      <c r="P51" s="67">
        <f t="shared" si="10"/>
        <v>6215469</v>
      </c>
      <c r="Q51" s="67">
        <f t="shared" si="10"/>
        <v>197625</v>
      </c>
      <c r="R51" s="67">
        <f t="shared" si="10"/>
        <v>8168527</v>
      </c>
      <c r="S51" s="67">
        <f t="shared" si="10"/>
        <v>0</v>
      </c>
      <c r="T51" s="67">
        <f t="shared" si="10"/>
        <v>1389684</v>
      </c>
      <c r="U51" s="67">
        <f t="shared" si="10"/>
        <v>5324915</v>
      </c>
      <c r="V51" s="67">
        <f t="shared" si="10"/>
        <v>6714599</v>
      </c>
      <c r="W51" s="67">
        <f t="shared" si="10"/>
        <v>30051710</v>
      </c>
      <c r="X51" s="67">
        <f t="shared" si="10"/>
        <v>0</v>
      </c>
      <c r="Y51" s="67">
        <f t="shared" si="10"/>
        <v>30051710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>
        <v>5201000</v>
      </c>
      <c r="F52" s="11"/>
      <c r="G52" s="11"/>
      <c r="H52" s="11"/>
      <c r="I52" s="11">
        <v>380000</v>
      </c>
      <c r="J52" s="11">
        <v>380000</v>
      </c>
      <c r="K52" s="11"/>
      <c r="L52" s="11"/>
      <c r="M52" s="11"/>
      <c r="N52" s="11"/>
      <c r="O52" s="11"/>
      <c r="P52" s="11">
        <v>240953</v>
      </c>
      <c r="Q52" s="11">
        <v>159278</v>
      </c>
      <c r="R52" s="11">
        <v>400231</v>
      </c>
      <c r="S52" s="11"/>
      <c r="T52" s="11"/>
      <c r="U52" s="11">
        <v>146298</v>
      </c>
      <c r="V52" s="11">
        <v>146298</v>
      </c>
      <c r="W52" s="11">
        <v>926529</v>
      </c>
      <c r="X52" s="11"/>
      <c r="Y52" s="11">
        <v>926529</v>
      </c>
      <c r="Z52" s="2"/>
      <c r="AA52" s="15"/>
    </row>
    <row r="53" spans="1:27" ht="13.5">
      <c r="A53" s="84" t="s">
        <v>33</v>
      </c>
      <c r="B53" s="47"/>
      <c r="C53" s="9"/>
      <c r="D53" s="10"/>
      <c r="E53" s="11">
        <v>425000</v>
      </c>
      <c r="F53" s="11"/>
      <c r="G53" s="11"/>
      <c r="H53" s="11"/>
      <c r="I53" s="11">
        <v>14888</v>
      </c>
      <c r="J53" s="11">
        <v>14888</v>
      </c>
      <c r="K53" s="11">
        <v>123184</v>
      </c>
      <c r="L53" s="11">
        <v>103920</v>
      </c>
      <c r="M53" s="11"/>
      <c r="N53" s="11">
        <v>227104</v>
      </c>
      <c r="O53" s="11"/>
      <c r="P53" s="11">
        <v>122219</v>
      </c>
      <c r="Q53" s="11"/>
      <c r="R53" s="11">
        <v>122219</v>
      </c>
      <c r="S53" s="11"/>
      <c r="T53" s="11"/>
      <c r="U53" s="11"/>
      <c r="V53" s="11"/>
      <c r="W53" s="11">
        <v>364211</v>
      </c>
      <c r="X53" s="11"/>
      <c r="Y53" s="11">
        <v>364211</v>
      </c>
      <c r="Z53" s="2"/>
      <c r="AA53" s="15"/>
    </row>
    <row r="54" spans="1:27" ht="13.5">
      <c r="A54" s="84" t="s">
        <v>34</v>
      </c>
      <c r="B54" s="47"/>
      <c r="C54" s="9"/>
      <c r="D54" s="10"/>
      <c r="E54" s="11">
        <v>14158000</v>
      </c>
      <c r="F54" s="11"/>
      <c r="G54" s="11">
        <v>64350</v>
      </c>
      <c r="H54" s="11">
        <v>479109</v>
      </c>
      <c r="I54" s="11">
        <v>1337854</v>
      </c>
      <c r="J54" s="11">
        <v>1881313</v>
      </c>
      <c r="K54" s="11">
        <v>1999226</v>
      </c>
      <c r="L54" s="11">
        <v>1981926</v>
      </c>
      <c r="M54" s="11">
        <v>1793179</v>
      </c>
      <c r="N54" s="11">
        <v>5774331</v>
      </c>
      <c r="O54" s="11">
        <v>930232</v>
      </c>
      <c r="P54" s="11">
        <v>5486484</v>
      </c>
      <c r="Q54" s="11">
        <v>-1976275</v>
      </c>
      <c r="R54" s="11">
        <v>4440441</v>
      </c>
      <c r="S54" s="11"/>
      <c r="T54" s="11">
        <v>489542</v>
      </c>
      <c r="U54" s="11">
        <v>3046392</v>
      </c>
      <c r="V54" s="11">
        <v>3535934</v>
      </c>
      <c r="W54" s="11">
        <v>15632019</v>
      </c>
      <c r="X54" s="11"/>
      <c r="Y54" s="11">
        <v>15632019</v>
      </c>
      <c r="Z54" s="2"/>
      <c r="AA54" s="15"/>
    </row>
    <row r="55" spans="1:27" ht="13.5">
      <c r="A55" s="84" t="s">
        <v>35</v>
      </c>
      <c r="B55" s="47"/>
      <c r="C55" s="9"/>
      <c r="D55" s="10"/>
      <c r="E55" s="11">
        <v>450000</v>
      </c>
      <c r="F55" s="11"/>
      <c r="G55" s="11">
        <v>150560</v>
      </c>
      <c r="H55" s="11">
        <v>83728</v>
      </c>
      <c r="I55" s="11">
        <v>177850</v>
      </c>
      <c r="J55" s="11">
        <v>412138</v>
      </c>
      <c r="K55" s="11">
        <v>44572</v>
      </c>
      <c r="L55" s="11"/>
      <c r="M55" s="11">
        <v>148465</v>
      </c>
      <c r="N55" s="11">
        <v>193037</v>
      </c>
      <c r="O55" s="11"/>
      <c r="P55" s="11"/>
      <c r="Q55" s="11">
        <v>-59348</v>
      </c>
      <c r="R55" s="11">
        <v>-59348</v>
      </c>
      <c r="S55" s="11"/>
      <c r="T55" s="11">
        <v>123976</v>
      </c>
      <c r="U55" s="11">
        <v>225523</v>
      </c>
      <c r="V55" s="11">
        <v>349499</v>
      </c>
      <c r="W55" s="11">
        <v>895326</v>
      </c>
      <c r="X55" s="11"/>
      <c r="Y55" s="11">
        <v>895326</v>
      </c>
      <c r="Z55" s="2"/>
      <c r="AA55" s="15"/>
    </row>
    <row r="56" spans="1:27" ht="13.5">
      <c r="A56" s="84" t="s">
        <v>36</v>
      </c>
      <c r="B56" s="47"/>
      <c r="C56" s="9"/>
      <c r="D56" s="10"/>
      <c r="E56" s="11">
        <v>3000000</v>
      </c>
      <c r="F56" s="11"/>
      <c r="G56" s="11"/>
      <c r="H56" s="11"/>
      <c r="I56" s="11">
        <v>537974</v>
      </c>
      <c r="J56" s="11">
        <v>537974</v>
      </c>
      <c r="K56" s="11">
        <v>551250</v>
      </c>
      <c r="L56" s="11">
        <v>271064</v>
      </c>
      <c r="M56" s="11"/>
      <c r="N56" s="11">
        <v>822314</v>
      </c>
      <c r="O56" s="11">
        <v>270374</v>
      </c>
      <c r="P56" s="11">
        <v>110440</v>
      </c>
      <c r="Q56" s="11">
        <v>418250</v>
      </c>
      <c r="R56" s="11">
        <v>799064</v>
      </c>
      <c r="S56" s="11"/>
      <c r="T56" s="11"/>
      <c r="U56" s="11">
        <v>120448</v>
      </c>
      <c r="V56" s="11">
        <v>120448</v>
      </c>
      <c r="W56" s="11">
        <v>2279800</v>
      </c>
      <c r="X56" s="11"/>
      <c r="Y56" s="11">
        <v>2279800</v>
      </c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23234000</v>
      </c>
      <c r="F57" s="51">
        <f t="shared" si="11"/>
        <v>0</v>
      </c>
      <c r="G57" s="51">
        <f t="shared" si="11"/>
        <v>214910</v>
      </c>
      <c r="H57" s="51">
        <f t="shared" si="11"/>
        <v>562837</v>
      </c>
      <c r="I57" s="51">
        <f t="shared" si="11"/>
        <v>2448566</v>
      </c>
      <c r="J57" s="51">
        <f t="shared" si="11"/>
        <v>3226313</v>
      </c>
      <c r="K57" s="51">
        <f t="shared" si="11"/>
        <v>2718232</v>
      </c>
      <c r="L57" s="51">
        <f t="shared" si="11"/>
        <v>2356910</v>
      </c>
      <c r="M57" s="51">
        <f t="shared" si="11"/>
        <v>1941644</v>
      </c>
      <c r="N57" s="51">
        <f t="shared" si="11"/>
        <v>7016786</v>
      </c>
      <c r="O57" s="51">
        <f t="shared" si="11"/>
        <v>1200606</v>
      </c>
      <c r="P57" s="51">
        <f t="shared" si="11"/>
        <v>5960096</v>
      </c>
      <c r="Q57" s="51">
        <f t="shared" si="11"/>
        <v>-1458095</v>
      </c>
      <c r="R57" s="51">
        <f t="shared" si="11"/>
        <v>5702607</v>
      </c>
      <c r="S57" s="51">
        <f t="shared" si="11"/>
        <v>0</v>
      </c>
      <c r="T57" s="51">
        <f t="shared" si="11"/>
        <v>613518</v>
      </c>
      <c r="U57" s="51">
        <f t="shared" si="11"/>
        <v>3538661</v>
      </c>
      <c r="V57" s="51">
        <f t="shared" si="11"/>
        <v>4152179</v>
      </c>
      <c r="W57" s="51">
        <f t="shared" si="11"/>
        <v>20097885</v>
      </c>
      <c r="X57" s="51">
        <f t="shared" si="11"/>
        <v>0</v>
      </c>
      <c r="Y57" s="51">
        <f t="shared" si="11"/>
        <v>20097885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>
        <v>1366000</v>
      </c>
      <c r="F58" s="11"/>
      <c r="G58" s="11">
        <v>2877</v>
      </c>
      <c r="H58" s="11">
        <v>38195</v>
      </c>
      <c r="I58" s="11">
        <v>7320</v>
      </c>
      <c r="J58" s="11">
        <v>48392</v>
      </c>
      <c r="K58" s="11">
        <v>19790</v>
      </c>
      <c r="L58" s="11">
        <v>5462</v>
      </c>
      <c r="M58" s="11">
        <v>147739</v>
      </c>
      <c r="N58" s="11">
        <v>172991</v>
      </c>
      <c r="O58" s="11">
        <v>222229</v>
      </c>
      <c r="P58" s="11">
        <v>8448</v>
      </c>
      <c r="Q58" s="11">
        <v>47718</v>
      </c>
      <c r="R58" s="11">
        <v>278395</v>
      </c>
      <c r="S58" s="11"/>
      <c r="T58" s="11">
        <v>60554</v>
      </c>
      <c r="U58" s="11">
        <v>95111</v>
      </c>
      <c r="V58" s="11">
        <v>155665</v>
      </c>
      <c r="W58" s="11">
        <v>655443</v>
      </c>
      <c r="X58" s="11"/>
      <c r="Y58" s="11">
        <v>655443</v>
      </c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8548000</v>
      </c>
      <c r="F61" s="11"/>
      <c r="G61" s="11">
        <v>8512</v>
      </c>
      <c r="H61" s="11">
        <v>930925</v>
      </c>
      <c r="I61" s="11">
        <v>712969</v>
      </c>
      <c r="J61" s="11">
        <v>1652406</v>
      </c>
      <c r="K61" s="11">
        <v>1352112</v>
      </c>
      <c r="L61" s="11">
        <v>1247214</v>
      </c>
      <c r="M61" s="11">
        <v>452370</v>
      </c>
      <c r="N61" s="11">
        <v>3051696</v>
      </c>
      <c r="O61" s="11">
        <v>332598</v>
      </c>
      <c r="P61" s="11">
        <v>246925</v>
      </c>
      <c r="Q61" s="11">
        <v>1608002</v>
      </c>
      <c r="R61" s="11">
        <v>2187525</v>
      </c>
      <c r="S61" s="11"/>
      <c r="T61" s="11">
        <v>715612</v>
      </c>
      <c r="U61" s="11">
        <v>1691143</v>
      </c>
      <c r="V61" s="11">
        <v>2406755</v>
      </c>
      <c r="W61" s="11">
        <v>9298382</v>
      </c>
      <c r="X61" s="11"/>
      <c r="Y61" s="11">
        <v>9298382</v>
      </c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>
        <v>19382650</v>
      </c>
      <c r="D65" s="10">
        <v>22798000</v>
      </c>
      <c r="E65" s="11">
        <v>18231000</v>
      </c>
      <c r="F65" s="11">
        <v>22798000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>
        <v>22798000</v>
      </c>
      <c r="Y65" s="11">
        <v>-22798000</v>
      </c>
      <c r="Z65" s="2">
        <v>-100</v>
      </c>
      <c r="AA65" s="15"/>
    </row>
    <row r="66" spans="1:27" ht="13.5">
      <c r="A66" s="86" t="s">
        <v>54</v>
      </c>
      <c r="B66" s="93"/>
      <c r="C66" s="12">
        <v>7204050</v>
      </c>
      <c r="D66" s="13">
        <v>13264000</v>
      </c>
      <c r="E66" s="14">
        <v>10607000</v>
      </c>
      <c r="F66" s="14">
        <v>13264000</v>
      </c>
      <c r="G66" s="14">
        <v>226299</v>
      </c>
      <c r="H66" s="14">
        <v>1531957</v>
      </c>
      <c r="I66" s="14">
        <v>3168855</v>
      </c>
      <c r="J66" s="14">
        <v>4927111</v>
      </c>
      <c r="K66" s="14">
        <v>4090134</v>
      </c>
      <c r="L66" s="14">
        <v>3609586</v>
      </c>
      <c r="M66" s="14">
        <v>2541753</v>
      </c>
      <c r="N66" s="14">
        <v>10241473</v>
      </c>
      <c r="O66" s="14">
        <v>1755434</v>
      </c>
      <c r="P66" s="14">
        <v>6215468</v>
      </c>
      <c r="Q66" s="14">
        <v>197625</v>
      </c>
      <c r="R66" s="14">
        <v>8168527</v>
      </c>
      <c r="S66" s="14">
        <v>3648061</v>
      </c>
      <c r="T66" s="14">
        <v>1389684</v>
      </c>
      <c r="U66" s="14">
        <v>5324915</v>
      </c>
      <c r="V66" s="14">
        <v>10362660</v>
      </c>
      <c r="W66" s="14">
        <v>33699771</v>
      </c>
      <c r="X66" s="14">
        <v>13264000</v>
      </c>
      <c r="Y66" s="14">
        <v>20435771</v>
      </c>
      <c r="Z66" s="2">
        <v>154.07</v>
      </c>
      <c r="AA66" s="22"/>
    </row>
    <row r="67" spans="1:27" ht="13.5">
      <c r="A67" s="86" t="s">
        <v>55</v>
      </c>
      <c r="B67" s="93"/>
      <c r="C67" s="9">
        <v>3052198</v>
      </c>
      <c r="D67" s="10">
        <v>5389000</v>
      </c>
      <c r="E67" s="11">
        <v>4310000</v>
      </c>
      <c r="F67" s="11">
        <v>5389000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>
        <v>5389000</v>
      </c>
      <c r="Y67" s="11">
        <v>-5389000</v>
      </c>
      <c r="Z67" s="2">
        <v>-100</v>
      </c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29638898</v>
      </c>
      <c r="D69" s="78">
        <f t="shared" si="12"/>
        <v>41451000</v>
      </c>
      <c r="E69" s="79">
        <f t="shared" si="12"/>
        <v>33148000</v>
      </c>
      <c r="F69" s="79">
        <f t="shared" si="12"/>
        <v>41451000</v>
      </c>
      <c r="G69" s="79">
        <f t="shared" si="12"/>
        <v>226299</v>
      </c>
      <c r="H69" s="79">
        <f t="shared" si="12"/>
        <v>1531957</v>
      </c>
      <c r="I69" s="79">
        <f t="shared" si="12"/>
        <v>3168855</v>
      </c>
      <c r="J69" s="79">
        <f t="shared" si="12"/>
        <v>4927111</v>
      </c>
      <c r="K69" s="79">
        <f t="shared" si="12"/>
        <v>4090134</v>
      </c>
      <c r="L69" s="79">
        <f t="shared" si="12"/>
        <v>3609586</v>
      </c>
      <c r="M69" s="79">
        <f t="shared" si="12"/>
        <v>2541753</v>
      </c>
      <c r="N69" s="79">
        <f t="shared" si="12"/>
        <v>10241473</v>
      </c>
      <c r="O69" s="79">
        <f t="shared" si="12"/>
        <v>1755434</v>
      </c>
      <c r="P69" s="79">
        <f t="shared" si="12"/>
        <v>6215468</v>
      </c>
      <c r="Q69" s="79">
        <f t="shared" si="12"/>
        <v>197625</v>
      </c>
      <c r="R69" s="79">
        <f t="shared" si="12"/>
        <v>8168527</v>
      </c>
      <c r="S69" s="79">
        <f t="shared" si="12"/>
        <v>3648061</v>
      </c>
      <c r="T69" s="79">
        <f t="shared" si="12"/>
        <v>1389684</v>
      </c>
      <c r="U69" s="79">
        <f t="shared" si="12"/>
        <v>5324915</v>
      </c>
      <c r="V69" s="79">
        <f t="shared" si="12"/>
        <v>10362660</v>
      </c>
      <c r="W69" s="79">
        <f t="shared" si="12"/>
        <v>33699771</v>
      </c>
      <c r="X69" s="79">
        <f t="shared" si="12"/>
        <v>41451000</v>
      </c>
      <c r="Y69" s="79">
        <f t="shared" si="12"/>
        <v>-7751229</v>
      </c>
      <c r="Z69" s="80">
        <f>+IF(X69&lt;&gt;0,+(Y69/X69)*100,0)</f>
        <v>-18.69973945140045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7249275</v>
      </c>
      <c r="D5" s="42">
        <f t="shared" si="0"/>
        <v>0</v>
      </c>
      <c r="E5" s="43">
        <f t="shared" si="0"/>
        <v>36250000</v>
      </c>
      <c r="F5" s="43">
        <f t="shared" si="0"/>
        <v>815000</v>
      </c>
      <c r="G5" s="43">
        <f t="shared" si="0"/>
        <v>203365</v>
      </c>
      <c r="H5" s="43">
        <f t="shared" si="0"/>
        <v>164181</v>
      </c>
      <c r="I5" s="43">
        <f t="shared" si="0"/>
        <v>11056</v>
      </c>
      <c r="J5" s="43">
        <f t="shared" si="0"/>
        <v>378602</v>
      </c>
      <c r="K5" s="43">
        <f t="shared" si="0"/>
        <v>7750</v>
      </c>
      <c r="L5" s="43">
        <f t="shared" si="0"/>
        <v>16399</v>
      </c>
      <c r="M5" s="43">
        <f t="shared" si="0"/>
        <v>0</v>
      </c>
      <c r="N5" s="43">
        <f t="shared" si="0"/>
        <v>24149</v>
      </c>
      <c r="O5" s="43">
        <f t="shared" si="0"/>
        <v>0</v>
      </c>
      <c r="P5" s="43">
        <f t="shared" si="0"/>
        <v>131365</v>
      </c>
      <c r="Q5" s="43">
        <f t="shared" si="0"/>
        <v>96876</v>
      </c>
      <c r="R5" s="43">
        <f t="shared" si="0"/>
        <v>228241</v>
      </c>
      <c r="S5" s="43">
        <f t="shared" si="0"/>
        <v>24293</v>
      </c>
      <c r="T5" s="43">
        <f t="shared" si="0"/>
        <v>28250</v>
      </c>
      <c r="U5" s="43">
        <f t="shared" si="0"/>
        <v>15883</v>
      </c>
      <c r="V5" s="43">
        <f t="shared" si="0"/>
        <v>68426</v>
      </c>
      <c r="W5" s="43">
        <f t="shared" si="0"/>
        <v>699418</v>
      </c>
      <c r="X5" s="43">
        <f t="shared" si="0"/>
        <v>815000</v>
      </c>
      <c r="Y5" s="43">
        <f t="shared" si="0"/>
        <v>-115582</v>
      </c>
      <c r="Z5" s="44">
        <f>+IF(X5&lt;&gt;0,+(Y5/X5)*100,0)</f>
        <v>-14.181840490797546</v>
      </c>
      <c r="AA5" s="45">
        <f>SUM(AA11:AA18)</f>
        <v>815000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7249275</v>
      </c>
      <c r="D15" s="10"/>
      <c r="E15" s="11">
        <v>36250000</v>
      </c>
      <c r="F15" s="11">
        <v>815000</v>
      </c>
      <c r="G15" s="11">
        <v>203365</v>
      </c>
      <c r="H15" s="11">
        <v>164181</v>
      </c>
      <c r="I15" s="11">
        <v>11056</v>
      </c>
      <c r="J15" s="11">
        <v>378602</v>
      </c>
      <c r="K15" s="11">
        <v>7750</v>
      </c>
      <c r="L15" s="11">
        <v>16399</v>
      </c>
      <c r="M15" s="11"/>
      <c r="N15" s="11">
        <v>24149</v>
      </c>
      <c r="O15" s="11"/>
      <c r="P15" s="11">
        <v>131365</v>
      </c>
      <c r="Q15" s="11">
        <v>96876</v>
      </c>
      <c r="R15" s="11">
        <v>228241</v>
      </c>
      <c r="S15" s="11">
        <v>24293</v>
      </c>
      <c r="T15" s="11">
        <v>28250</v>
      </c>
      <c r="U15" s="11">
        <v>15883</v>
      </c>
      <c r="V15" s="11">
        <v>68426</v>
      </c>
      <c r="W15" s="11">
        <v>699418</v>
      </c>
      <c r="X15" s="11">
        <v>815000</v>
      </c>
      <c r="Y15" s="11">
        <v>-115582</v>
      </c>
      <c r="Z15" s="2">
        <v>-14.18</v>
      </c>
      <c r="AA15" s="15">
        <v>815000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7249275</v>
      </c>
      <c r="D45" s="66">
        <f t="shared" si="7"/>
        <v>0</v>
      </c>
      <c r="E45" s="67">
        <f t="shared" si="7"/>
        <v>36250000</v>
      </c>
      <c r="F45" s="67">
        <f t="shared" si="7"/>
        <v>815000</v>
      </c>
      <c r="G45" s="67">
        <f t="shared" si="7"/>
        <v>203365</v>
      </c>
      <c r="H45" s="67">
        <f t="shared" si="7"/>
        <v>164181</v>
      </c>
      <c r="I45" s="67">
        <f t="shared" si="7"/>
        <v>11056</v>
      </c>
      <c r="J45" s="67">
        <f t="shared" si="7"/>
        <v>378602</v>
      </c>
      <c r="K45" s="67">
        <f t="shared" si="7"/>
        <v>7750</v>
      </c>
      <c r="L45" s="67">
        <f t="shared" si="7"/>
        <v>16399</v>
      </c>
      <c r="M45" s="67">
        <f t="shared" si="7"/>
        <v>0</v>
      </c>
      <c r="N45" s="67">
        <f t="shared" si="7"/>
        <v>24149</v>
      </c>
      <c r="O45" s="67">
        <f t="shared" si="7"/>
        <v>0</v>
      </c>
      <c r="P45" s="67">
        <f t="shared" si="7"/>
        <v>131365</v>
      </c>
      <c r="Q45" s="67">
        <f t="shared" si="7"/>
        <v>96876</v>
      </c>
      <c r="R45" s="67">
        <f t="shared" si="7"/>
        <v>228241</v>
      </c>
      <c r="S45" s="67">
        <f t="shared" si="7"/>
        <v>24293</v>
      </c>
      <c r="T45" s="67">
        <f t="shared" si="7"/>
        <v>28250</v>
      </c>
      <c r="U45" s="67">
        <f t="shared" si="7"/>
        <v>15883</v>
      </c>
      <c r="V45" s="67">
        <f t="shared" si="7"/>
        <v>68426</v>
      </c>
      <c r="W45" s="67">
        <f t="shared" si="7"/>
        <v>699418</v>
      </c>
      <c r="X45" s="67">
        <f t="shared" si="7"/>
        <v>815000</v>
      </c>
      <c r="Y45" s="67">
        <f t="shared" si="7"/>
        <v>-115582</v>
      </c>
      <c r="Z45" s="69">
        <f t="shared" si="5"/>
        <v>-14.181840490797546</v>
      </c>
      <c r="AA45" s="68">
        <f t="shared" si="8"/>
        <v>815000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7249275</v>
      </c>
      <c r="D49" s="78">
        <f t="shared" si="9"/>
        <v>0</v>
      </c>
      <c r="E49" s="79">
        <f t="shared" si="9"/>
        <v>36250000</v>
      </c>
      <c r="F49" s="79">
        <f t="shared" si="9"/>
        <v>815000</v>
      </c>
      <c r="G49" s="79">
        <f t="shared" si="9"/>
        <v>203365</v>
      </c>
      <c r="H49" s="79">
        <f t="shared" si="9"/>
        <v>164181</v>
      </c>
      <c r="I49" s="79">
        <f t="shared" si="9"/>
        <v>11056</v>
      </c>
      <c r="J49" s="79">
        <f t="shared" si="9"/>
        <v>378602</v>
      </c>
      <c r="K49" s="79">
        <f t="shared" si="9"/>
        <v>7750</v>
      </c>
      <c r="L49" s="79">
        <f t="shared" si="9"/>
        <v>16399</v>
      </c>
      <c r="M49" s="79">
        <f t="shared" si="9"/>
        <v>0</v>
      </c>
      <c r="N49" s="79">
        <f t="shared" si="9"/>
        <v>24149</v>
      </c>
      <c r="O49" s="79">
        <f t="shared" si="9"/>
        <v>0</v>
      </c>
      <c r="P49" s="79">
        <f t="shared" si="9"/>
        <v>131365</v>
      </c>
      <c r="Q49" s="79">
        <f t="shared" si="9"/>
        <v>96876</v>
      </c>
      <c r="R49" s="79">
        <f t="shared" si="9"/>
        <v>228241</v>
      </c>
      <c r="S49" s="79">
        <f t="shared" si="9"/>
        <v>24293</v>
      </c>
      <c r="T49" s="79">
        <f t="shared" si="9"/>
        <v>28250</v>
      </c>
      <c r="U49" s="79">
        <f t="shared" si="9"/>
        <v>15883</v>
      </c>
      <c r="V49" s="79">
        <f t="shared" si="9"/>
        <v>68426</v>
      </c>
      <c r="W49" s="79">
        <f t="shared" si="9"/>
        <v>699418</v>
      </c>
      <c r="X49" s="79">
        <f t="shared" si="9"/>
        <v>815000</v>
      </c>
      <c r="Y49" s="79">
        <f t="shared" si="9"/>
        <v>-115582</v>
      </c>
      <c r="Z49" s="80">
        <f t="shared" si="5"/>
        <v>-14.181840490797546</v>
      </c>
      <c r="AA49" s="81">
        <f>SUM(AA41:AA48)</f>
        <v>815000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>
        <v>2260000</v>
      </c>
      <c r="D65" s="10"/>
      <c r="E65" s="11"/>
      <c r="F65" s="11">
        <v>1362000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>
        <v>1362000</v>
      </c>
      <c r="Y65" s="11">
        <v>-1362000</v>
      </c>
      <c r="Z65" s="2">
        <v>-100</v>
      </c>
      <c r="AA65" s="15"/>
    </row>
    <row r="66" spans="1:27" ht="13.5">
      <c r="A66" s="86" t="s">
        <v>54</v>
      </c>
      <c r="B66" s="93"/>
      <c r="C66" s="12"/>
      <c r="D66" s="13"/>
      <c r="E66" s="14">
        <v>1401863</v>
      </c>
      <c r="F66" s="14"/>
      <c r="G66" s="14">
        <v>379346</v>
      </c>
      <c r="H66" s="14">
        <v>319390</v>
      </c>
      <c r="I66" s="14">
        <v>87902</v>
      </c>
      <c r="J66" s="14">
        <v>786638</v>
      </c>
      <c r="K66" s="14">
        <v>432009</v>
      </c>
      <c r="L66" s="14">
        <v>55054</v>
      </c>
      <c r="M66" s="14">
        <v>49412</v>
      </c>
      <c r="N66" s="14">
        <v>536475</v>
      </c>
      <c r="O66" s="14">
        <v>42031</v>
      </c>
      <c r="P66" s="14">
        <v>159512</v>
      </c>
      <c r="Q66" s="14">
        <v>69372</v>
      </c>
      <c r="R66" s="14">
        <v>270915</v>
      </c>
      <c r="S66" s="14">
        <v>76770</v>
      </c>
      <c r="T66" s="14">
        <v>82337</v>
      </c>
      <c r="U66" s="14">
        <v>23753</v>
      </c>
      <c r="V66" s="14">
        <v>182860</v>
      </c>
      <c r="W66" s="14">
        <v>1776888</v>
      </c>
      <c r="X66" s="14"/>
      <c r="Y66" s="14">
        <v>1776888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2260000</v>
      </c>
      <c r="D69" s="78">
        <f t="shared" si="12"/>
        <v>0</v>
      </c>
      <c r="E69" s="79">
        <f t="shared" si="12"/>
        <v>1401863</v>
      </c>
      <c r="F69" s="79">
        <f t="shared" si="12"/>
        <v>1362000</v>
      </c>
      <c r="G69" s="79">
        <f t="shared" si="12"/>
        <v>379346</v>
      </c>
      <c r="H69" s="79">
        <f t="shared" si="12"/>
        <v>319390</v>
      </c>
      <c r="I69" s="79">
        <f t="shared" si="12"/>
        <v>87902</v>
      </c>
      <c r="J69" s="79">
        <f t="shared" si="12"/>
        <v>786638</v>
      </c>
      <c r="K69" s="79">
        <f t="shared" si="12"/>
        <v>432009</v>
      </c>
      <c r="L69" s="79">
        <f t="shared" si="12"/>
        <v>55054</v>
      </c>
      <c r="M69" s="79">
        <f t="shared" si="12"/>
        <v>49412</v>
      </c>
      <c r="N69" s="79">
        <f t="shared" si="12"/>
        <v>536475</v>
      </c>
      <c r="O69" s="79">
        <f t="shared" si="12"/>
        <v>42031</v>
      </c>
      <c r="P69" s="79">
        <f t="shared" si="12"/>
        <v>159512</v>
      </c>
      <c r="Q69" s="79">
        <f t="shared" si="12"/>
        <v>69372</v>
      </c>
      <c r="R69" s="79">
        <f t="shared" si="12"/>
        <v>270915</v>
      </c>
      <c r="S69" s="79">
        <f t="shared" si="12"/>
        <v>76770</v>
      </c>
      <c r="T69" s="79">
        <f t="shared" si="12"/>
        <v>82337</v>
      </c>
      <c r="U69" s="79">
        <f t="shared" si="12"/>
        <v>23753</v>
      </c>
      <c r="V69" s="79">
        <f t="shared" si="12"/>
        <v>182860</v>
      </c>
      <c r="W69" s="79">
        <f t="shared" si="12"/>
        <v>1776888</v>
      </c>
      <c r="X69" s="79">
        <f t="shared" si="12"/>
        <v>1362000</v>
      </c>
      <c r="Y69" s="79">
        <f t="shared" si="12"/>
        <v>414888</v>
      </c>
      <c r="Z69" s="80">
        <f>+IF(X69&lt;&gt;0,+(Y69/X69)*100,0)</f>
        <v>30.461674008810576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211850098</v>
      </c>
      <c r="D5" s="42">
        <f t="shared" si="0"/>
        <v>0</v>
      </c>
      <c r="E5" s="43">
        <f t="shared" si="0"/>
        <v>51518000</v>
      </c>
      <c r="F5" s="43">
        <f t="shared" si="0"/>
        <v>50683594</v>
      </c>
      <c r="G5" s="43">
        <f t="shared" si="0"/>
        <v>8351562</v>
      </c>
      <c r="H5" s="43">
        <f t="shared" si="0"/>
        <v>5885356</v>
      </c>
      <c r="I5" s="43">
        <f t="shared" si="0"/>
        <v>4797701</v>
      </c>
      <c r="J5" s="43">
        <f t="shared" si="0"/>
        <v>19034619</v>
      </c>
      <c r="K5" s="43">
        <f t="shared" si="0"/>
        <v>2548439</v>
      </c>
      <c r="L5" s="43">
        <f t="shared" si="0"/>
        <v>2005059</v>
      </c>
      <c r="M5" s="43">
        <f t="shared" si="0"/>
        <v>3975874</v>
      </c>
      <c r="N5" s="43">
        <f t="shared" si="0"/>
        <v>8529372</v>
      </c>
      <c r="O5" s="43">
        <f t="shared" si="0"/>
        <v>901849</v>
      </c>
      <c r="P5" s="43">
        <f t="shared" si="0"/>
        <v>2953340</v>
      </c>
      <c r="Q5" s="43">
        <f t="shared" si="0"/>
        <v>2010486</v>
      </c>
      <c r="R5" s="43">
        <f t="shared" si="0"/>
        <v>5865675</v>
      </c>
      <c r="S5" s="43">
        <f t="shared" si="0"/>
        <v>4024499</v>
      </c>
      <c r="T5" s="43">
        <f t="shared" si="0"/>
        <v>479960</v>
      </c>
      <c r="U5" s="43">
        <f t="shared" si="0"/>
        <v>6190497</v>
      </c>
      <c r="V5" s="43">
        <f t="shared" si="0"/>
        <v>10694956</v>
      </c>
      <c r="W5" s="43">
        <f t="shared" si="0"/>
        <v>44124622</v>
      </c>
      <c r="X5" s="43">
        <f t="shared" si="0"/>
        <v>50683594</v>
      </c>
      <c r="Y5" s="43">
        <f t="shared" si="0"/>
        <v>-6558972</v>
      </c>
      <c r="Z5" s="44">
        <f>+IF(X5&lt;&gt;0,+(Y5/X5)*100,0)</f>
        <v>-12.941015982410404</v>
      </c>
      <c r="AA5" s="45">
        <f>SUM(AA11:AA18)</f>
        <v>50683594</v>
      </c>
    </row>
    <row r="6" spans="1:27" ht="13.5">
      <c r="A6" s="46" t="s">
        <v>32</v>
      </c>
      <c r="B6" s="47"/>
      <c r="C6" s="9"/>
      <c r="D6" s="10"/>
      <c r="E6" s="11">
        <v>6200000</v>
      </c>
      <c r="F6" s="11">
        <v>7224769</v>
      </c>
      <c r="G6" s="11">
        <v>298034</v>
      </c>
      <c r="H6" s="11">
        <v>1657387</v>
      </c>
      <c r="I6" s="11">
        <v>152454</v>
      </c>
      <c r="J6" s="11">
        <v>2107875</v>
      </c>
      <c r="K6" s="11"/>
      <c r="L6" s="11">
        <v>935145</v>
      </c>
      <c r="M6" s="11"/>
      <c r="N6" s="11">
        <v>935145</v>
      </c>
      <c r="O6" s="11"/>
      <c r="P6" s="11">
        <v>2132327</v>
      </c>
      <c r="Q6" s="11">
        <v>991757</v>
      </c>
      <c r="R6" s="11">
        <v>3124084</v>
      </c>
      <c r="S6" s="11"/>
      <c r="T6" s="11"/>
      <c r="U6" s="11">
        <v>295064</v>
      </c>
      <c r="V6" s="11">
        <v>295064</v>
      </c>
      <c r="W6" s="11">
        <v>6462168</v>
      </c>
      <c r="X6" s="11">
        <v>7224769</v>
      </c>
      <c r="Y6" s="11">
        <v>-762601</v>
      </c>
      <c r="Z6" s="2">
        <v>-10.56</v>
      </c>
      <c r="AA6" s="15">
        <v>7224769</v>
      </c>
    </row>
    <row r="7" spans="1:27" ht="13.5">
      <c r="A7" s="46" t="s">
        <v>33</v>
      </c>
      <c r="B7" s="47"/>
      <c r="C7" s="9"/>
      <c r="D7" s="10"/>
      <c r="E7" s="11">
        <v>1200000</v>
      </c>
      <c r="F7" s="11">
        <v>5200000</v>
      </c>
      <c r="G7" s="11">
        <v>1766989</v>
      </c>
      <c r="H7" s="11"/>
      <c r="I7" s="11"/>
      <c r="J7" s="11">
        <v>1766989</v>
      </c>
      <c r="K7" s="11"/>
      <c r="L7" s="11">
        <v>150572</v>
      </c>
      <c r="M7" s="11">
        <v>746931</v>
      </c>
      <c r="N7" s="11">
        <v>897503</v>
      </c>
      <c r="O7" s="11"/>
      <c r="P7" s="11"/>
      <c r="Q7" s="11"/>
      <c r="R7" s="11"/>
      <c r="S7" s="11">
        <v>1657322</v>
      </c>
      <c r="T7" s="11"/>
      <c r="U7" s="11">
        <v>498299</v>
      </c>
      <c r="V7" s="11">
        <v>2155621</v>
      </c>
      <c r="W7" s="11">
        <v>4820113</v>
      </c>
      <c r="X7" s="11">
        <v>5200000</v>
      </c>
      <c r="Y7" s="11">
        <v>-379887</v>
      </c>
      <c r="Z7" s="2">
        <v>-7.31</v>
      </c>
      <c r="AA7" s="15">
        <v>5200000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>
        <v>4600000</v>
      </c>
      <c r="F10" s="11">
        <v>2674000</v>
      </c>
      <c r="G10" s="11">
        <v>1433554</v>
      </c>
      <c r="H10" s="11">
        <v>1688148</v>
      </c>
      <c r="I10" s="11"/>
      <c r="J10" s="11">
        <v>3121702</v>
      </c>
      <c r="K10" s="11"/>
      <c r="L10" s="11"/>
      <c r="M10" s="11"/>
      <c r="N10" s="11"/>
      <c r="O10" s="11">
        <v>558098</v>
      </c>
      <c r="P10" s="11"/>
      <c r="Q10" s="11">
        <v>215737</v>
      </c>
      <c r="R10" s="11">
        <v>773835</v>
      </c>
      <c r="S10" s="11"/>
      <c r="T10" s="11"/>
      <c r="U10" s="11">
        <v>73900</v>
      </c>
      <c r="V10" s="11">
        <v>73900</v>
      </c>
      <c r="W10" s="11">
        <v>3969437</v>
      </c>
      <c r="X10" s="11">
        <v>2674000</v>
      </c>
      <c r="Y10" s="11">
        <v>1295437</v>
      </c>
      <c r="Z10" s="2">
        <v>48.45</v>
      </c>
      <c r="AA10" s="15">
        <v>2674000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12000000</v>
      </c>
      <c r="F11" s="51">
        <f t="shared" si="1"/>
        <v>15098769</v>
      </c>
      <c r="G11" s="51">
        <f t="shared" si="1"/>
        <v>3498577</v>
      </c>
      <c r="H11" s="51">
        <f t="shared" si="1"/>
        <v>3345535</v>
      </c>
      <c r="I11" s="51">
        <f t="shared" si="1"/>
        <v>152454</v>
      </c>
      <c r="J11" s="51">
        <f t="shared" si="1"/>
        <v>6996566</v>
      </c>
      <c r="K11" s="51">
        <f t="shared" si="1"/>
        <v>0</v>
      </c>
      <c r="L11" s="51">
        <f t="shared" si="1"/>
        <v>1085717</v>
      </c>
      <c r="M11" s="51">
        <f t="shared" si="1"/>
        <v>746931</v>
      </c>
      <c r="N11" s="51">
        <f t="shared" si="1"/>
        <v>1832648</v>
      </c>
      <c r="O11" s="51">
        <f t="shared" si="1"/>
        <v>558098</v>
      </c>
      <c r="P11" s="51">
        <f t="shared" si="1"/>
        <v>2132327</v>
      </c>
      <c r="Q11" s="51">
        <f t="shared" si="1"/>
        <v>1207494</v>
      </c>
      <c r="R11" s="51">
        <f t="shared" si="1"/>
        <v>3897919</v>
      </c>
      <c r="S11" s="51">
        <f t="shared" si="1"/>
        <v>1657322</v>
      </c>
      <c r="T11" s="51">
        <f t="shared" si="1"/>
        <v>0</v>
      </c>
      <c r="U11" s="51">
        <f t="shared" si="1"/>
        <v>867263</v>
      </c>
      <c r="V11" s="51">
        <f t="shared" si="1"/>
        <v>2524585</v>
      </c>
      <c r="W11" s="51">
        <f t="shared" si="1"/>
        <v>15251718</v>
      </c>
      <c r="X11" s="51">
        <f t="shared" si="1"/>
        <v>15098769</v>
      </c>
      <c r="Y11" s="51">
        <f t="shared" si="1"/>
        <v>152949</v>
      </c>
      <c r="Z11" s="52">
        <f>+IF(X11&lt;&gt;0,+(Y11/X11)*100,0)</f>
        <v>1.0129898669222637</v>
      </c>
      <c r="AA11" s="53">
        <f>SUM(AA6:AA10)</f>
        <v>15098769</v>
      </c>
    </row>
    <row r="12" spans="1:27" ht="13.5">
      <c r="A12" s="54" t="s">
        <v>38</v>
      </c>
      <c r="B12" s="35"/>
      <c r="C12" s="9"/>
      <c r="D12" s="10"/>
      <c r="E12" s="11">
        <v>27032000</v>
      </c>
      <c r="F12" s="11">
        <v>28918929</v>
      </c>
      <c r="G12" s="11">
        <v>3880389</v>
      </c>
      <c r="H12" s="11">
        <v>2469086</v>
      </c>
      <c r="I12" s="11">
        <v>4154413</v>
      </c>
      <c r="J12" s="11">
        <v>10503888</v>
      </c>
      <c r="K12" s="11">
        <v>1703886</v>
      </c>
      <c r="L12" s="11">
        <v>840151</v>
      </c>
      <c r="M12" s="11">
        <v>1639203</v>
      </c>
      <c r="N12" s="11">
        <v>4183240</v>
      </c>
      <c r="O12" s="11">
        <v>326099</v>
      </c>
      <c r="P12" s="11">
        <v>817250</v>
      </c>
      <c r="Q12" s="11">
        <v>426123</v>
      </c>
      <c r="R12" s="11">
        <v>1569472</v>
      </c>
      <c r="S12" s="11">
        <v>1958557</v>
      </c>
      <c r="T12" s="11">
        <v>479960</v>
      </c>
      <c r="U12" s="11">
        <v>4170792</v>
      </c>
      <c r="V12" s="11">
        <v>6609309</v>
      </c>
      <c r="W12" s="11">
        <v>22865909</v>
      </c>
      <c r="X12" s="11">
        <v>28918929</v>
      </c>
      <c r="Y12" s="11">
        <v>-6053020</v>
      </c>
      <c r="Z12" s="2">
        <v>-20.93</v>
      </c>
      <c r="AA12" s="15">
        <v>28918929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211850098</v>
      </c>
      <c r="D15" s="10"/>
      <c r="E15" s="11">
        <v>12486000</v>
      </c>
      <c r="F15" s="11">
        <v>6665896</v>
      </c>
      <c r="G15" s="11">
        <v>972596</v>
      </c>
      <c r="H15" s="11">
        <v>70735</v>
      </c>
      <c r="I15" s="11">
        <v>490834</v>
      </c>
      <c r="J15" s="11">
        <v>1534165</v>
      </c>
      <c r="K15" s="11">
        <v>844553</v>
      </c>
      <c r="L15" s="11">
        <v>79191</v>
      </c>
      <c r="M15" s="11">
        <v>1589740</v>
      </c>
      <c r="N15" s="11">
        <v>2513484</v>
      </c>
      <c r="O15" s="11">
        <v>17652</v>
      </c>
      <c r="P15" s="11">
        <v>3763</v>
      </c>
      <c r="Q15" s="11">
        <v>376869</v>
      </c>
      <c r="R15" s="11">
        <v>398284</v>
      </c>
      <c r="S15" s="11">
        <v>408620</v>
      </c>
      <c r="T15" s="11"/>
      <c r="U15" s="11">
        <v>1152442</v>
      </c>
      <c r="V15" s="11">
        <v>1561062</v>
      </c>
      <c r="W15" s="11">
        <v>6006995</v>
      </c>
      <c r="X15" s="11">
        <v>6665896</v>
      </c>
      <c r="Y15" s="11">
        <v>-658901</v>
      </c>
      <c r="Z15" s="2">
        <v>-9.88</v>
      </c>
      <c r="AA15" s="15">
        <v>6665896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332539</v>
      </c>
      <c r="V20" s="60">
        <f t="shared" si="2"/>
        <v>332539</v>
      </c>
      <c r="W20" s="60">
        <f t="shared" si="2"/>
        <v>332539</v>
      </c>
      <c r="X20" s="60">
        <f t="shared" si="2"/>
        <v>0</v>
      </c>
      <c r="Y20" s="60">
        <f t="shared" si="2"/>
        <v>332539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>
        <v>332539</v>
      </c>
      <c r="V27" s="11">
        <v>332539</v>
      </c>
      <c r="W27" s="11">
        <v>332539</v>
      </c>
      <c r="X27" s="11"/>
      <c r="Y27" s="11">
        <v>332539</v>
      </c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6200000</v>
      </c>
      <c r="F36" s="11">
        <f t="shared" si="4"/>
        <v>7224769</v>
      </c>
      <c r="G36" s="11">
        <f t="shared" si="4"/>
        <v>298034</v>
      </c>
      <c r="H36" s="11">
        <f t="shared" si="4"/>
        <v>1657387</v>
      </c>
      <c r="I36" s="11">
        <f t="shared" si="4"/>
        <v>152454</v>
      </c>
      <c r="J36" s="11">
        <f t="shared" si="4"/>
        <v>2107875</v>
      </c>
      <c r="K36" s="11">
        <f t="shared" si="4"/>
        <v>0</v>
      </c>
      <c r="L36" s="11">
        <f t="shared" si="4"/>
        <v>935145</v>
      </c>
      <c r="M36" s="11">
        <f t="shared" si="4"/>
        <v>0</v>
      </c>
      <c r="N36" s="11">
        <f t="shared" si="4"/>
        <v>935145</v>
      </c>
      <c r="O36" s="11">
        <f t="shared" si="4"/>
        <v>0</v>
      </c>
      <c r="P36" s="11">
        <f t="shared" si="4"/>
        <v>2132327</v>
      </c>
      <c r="Q36" s="11">
        <f t="shared" si="4"/>
        <v>991757</v>
      </c>
      <c r="R36" s="11">
        <f t="shared" si="4"/>
        <v>3124084</v>
      </c>
      <c r="S36" s="11">
        <f t="shared" si="4"/>
        <v>0</v>
      </c>
      <c r="T36" s="11">
        <f t="shared" si="4"/>
        <v>0</v>
      </c>
      <c r="U36" s="11">
        <f t="shared" si="4"/>
        <v>295064</v>
      </c>
      <c r="V36" s="11">
        <f t="shared" si="4"/>
        <v>295064</v>
      </c>
      <c r="W36" s="11">
        <f t="shared" si="4"/>
        <v>6462168</v>
      </c>
      <c r="X36" s="11">
        <f t="shared" si="4"/>
        <v>7224769</v>
      </c>
      <c r="Y36" s="11">
        <f t="shared" si="4"/>
        <v>-762601</v>
      </c>
      <c r="Z36" s="2">
        <f aca="true" t="shared" si="5" ref="Z36:Z49">+IF(X36&lt;&gt;0,+(Y36/X36)*100,0)</f>
        <v>-10.555368621474265</v>
      </c>
      <c r="AA36" s="15">
        <f>AA6+AA21</f>
        <v>7224769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1200000</v>
      </c>
      <c r="F37" s="11">
        <f t="shared" si="4"/>
        <v>5200000</v>
      </c>
      <c r="G37" s="11">
        <f t="shared" si="4"/>
        <v>1766989</v>
      </c>
      <c r="H37" s="11">
        <f t="shared" si="4"/>
        <v>0</v>
      </c>
      <c r="I37" s="11">
        <f t="shared" si="4"/>
        <v>0</v>
      </c>
      <c r="J37" s="11">
        <f t="shared" si="4"/>
        <v>1766989</v>
      </c>
      <c r="K37" s="11">
        <f t="shared" si="4"/>
        <v>0</v>
      </c>
      <c r="L37" s="11">
        <f t="shared" si="4"/>
        <v>150572</v>
      </c>
      <c r="M37" s="11">
        <f t="shared" si="4"/>
        <v>746931</v>
      </c>
      <c r="N37" s="11">
        <f t="shared" si="4"/>
        <v>897503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1657322</v>
      </c>
      <c r="T37" s="11">
        <f t="shared" si="4"/>
        <v>0</v>
      </c>
      <c r="U37" s="11">
        <f t="shared" si="4"/>
        <v>498299</v>
      </c>
      <c r="V37" s="11">
        <f t="shared" si="4"/>
        <v>2155621</v>
      </c>
      <c r="W37" s="11">
        <f t="shared" si="4"/>
        <v>4820113</v>
      </c>
      <c r="X37" s="11">
        <f t="shared" si="4"/>
        <v>5200000</v>
      </c>
      <c r="Y37" s="11">
        <f t="shared" si="4"/>
        <v>-379887</v>
      </c>
      <c r="Z37" s="2">
        <f t="shared" si="5"/>
        <v>-7.305519230769231</v>
      </c>
      <c r="AA37" s="15">
        <f>AA7+AA22</f>
        <v>5200000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4600000</v>
      </c>
      <c r="F40" s="11">
        <f t="shared" si="4"/>
        <v>2674000</v>
      </c>
      <c r="G40" s="11">
        <f t="shared" si="4"/>
        <v>1433554</v>
      </c>
      <c r="H40" s="11">
        <f t="shared" si="4"/>
        <v>1688148</v>
      </c>
      <c r="I40" s="11">
        <f t="shared" si="4"/>
        <v>0</v>
      </c>
      <c r="J40" s="11">
        <f t="shared" si="4"/>
        <v>3121702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558098</v>
      </c>
      <c r="P40" s="11">
        <f t="shared" si="4"/>
        <v>0</v>
      </c>
      <c r="Q40" s="11">
        <f t="shared" si="4"/>
        <v>215737</v>
      </c>
      <c r="R40" s="11">
        <f t="shared" si="4"/>
        <v>773835</v>
      </c>
      <c r="S40" s="11">
        <f t="shared" si="4"/>
        <v>0</v>
      </c>
      <c r="T40" s="11">
        <f t="shared" si="4"/>
        <v>0</v>
      </c>
      <c r="U40" s="11">
        <f t="shared" si="4"/>
        <v>73900</v>
      </c>
      <c r="V40" s="11">
        <f t="shared" si="4"/>
        <v>73900</v>
      </c>
      <c r="W40" s="11">
        <f t="shared" si="4"/>
        <v>3969437</v>
      </c>
      <c r="X40" s="11">
        <f t="shared" si="4"/>
        <v>2674000</v>
      </c>
      <c r="Y40" s="11">
        <f t="shared" si="4"/>
        <v>1295437</v>
      </c>
      <c r="Z40" s="2">
        <f t="shared" si="5"/>
        <v>48.445661929693344</v>
      </c>
      <c r="AA40" s="15">
        <f>AA10+AA25</f>
        <v>2674000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12000000</v>
      </c>
      <c r="F41" s="51">
        <f t="shared" si="6"/>
        <v>15098769</v>
      </c>
      <c r="G41" s="51">
        <f t="shared" si="6"/>
        <v>3498577</v>
      </c>
      <c r="H41" s="51">
        <f t="shared" si="6"/>
        <v>3345535</v>
      </c>
      <c r="I41" s="51">
        <f t="shared" si="6"/>
        <v>152454</v>
      </c>
      <c r="J41" s="51">
        <f t="shared" si="6"/>
        <v>6996566</v>
      </c>
      <c r="K41" s="51">
        <f t="shared" si="6"/>
        <v>0</v>
      </c>
      <c r="L41" s="51">
        <f t="shared" si="6"/>
        <v>1085717</v>
      </c>
      <c r="M41" s="51">
        <f t="shared" si="6"/>
        <v>746931</v>
      </c>
      <c r="N41" s="51">
        <f t="shared" si="6"/>
        <v>1832648</v>
      </c>
      <c r="O41" s="51">
        <f t="shared" si="6"/>
        <v>558098</v>
      </c>
      <c r="P41" s="51">
        <f t="shared" si="6"/>
        <v>2132327</v>
      </c>
      <c r="Q41" s="51">
        <f t="shared" si="6"/>
        <v>1207494</v>
      </c>
      <c r="R41" s="51">
        <f t="shared" si="6"/>
        <v>3897919</v>
      </c>
      <c r="S41" s="51">
        <f t="shared" si="6"/>
        <v>1657322</v>
      </c>
      <c r="T41" s="51">
        <f t="shared" si="6"/>
        <v>0</v>
      </c>
      <c r="U41" s="51">
        <f t="shared" si="6"/>
        <v>867263</v>
      </c>
      <c r="V41" s="51">
        <f t="shared" si="6"/>
        <v>2524585</v>
      </c>
      <c r="W41" s="51">
        <f t="shared" si="6"/>
        <v>15251718</v>
      </c>
      <c r="X41" s="51">
        <f t="shared" si="6"/>
        <v>15098769</v>
      </c>
      <c r="Y41" s="51">
        <f t="shared" si="6"/>
        <v>152949</v>
      </c>
      <c r="Z41" s="52">
        <f t="shared" si="5"/>
        <v>1.0129898669222637</v>
      </c>
      <c r="AA41" s="53">
        <f>SUM(AA36:AA40)</f>
        <v>15098769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27032000</v>
      </c>
      <c r="F42" s="67">
        <f t="shared" si="7"/>
        <v>28918929</v>
      </c>
      <c r="G42" s="67">
        <f t="shared" si="7"/>
        <v>3880389</v>
      </c>
      <c r="H42" s="67">
        <f t="shared" si="7"/>
        <v>2469086</v>
      </c>
      <c r="I42" s="67">
        <f t="shared" si="7"/>
        <v>4154413</v>
      </c>
      <c r="J42" s="67">
        <f t="shared" si="7"/>
        <v>10503888</v>
      </c>
      <c r="K42" s="67">
        <f t="shared" si="7"/>
        <v>1703886</v>
      </c>
      <c r="L42" s="67">
        <f t="shared" si="7"/>
        <v>840151</v>
      </c>
      <c r="M42" s="67">
        <f t="shared" si="7"/>
        <v>1639203</v>
      </c>
      <c r="N42" s="67">
        <f t="shared" si="7"/>
        <v>4183240</v>
      </c>
      <c r="O42" s="67">
        <f t="shared" si="7"/>
        <v>326099</v>
      </c>
      <c r="P42" s="67">
        <f t="shared" si="7"/>
        <v>817250</v>
      </c>
      <c r="Q42" s="67">
        <f t="shared" si="7"/>
        <v>426123</v>
      </c>
      <c r="R42" s="67">
        <f t="shared" si="7"/>
        <v>1569472</v>
      </c>
      <c r="S42" s="67">
        <f t="shared" si="7"/>
        <v>1958557</v>
      </c>
      <c r="T42" s="67">
        <f t="shared" si="7"/>
        <v>479960</v>
      </c>
      <c r="U42" s="67">
        <f t="shared" si="7"/>
        <v>4503331</v>
      </c>
      <c r="V42" s="67">
        <f t="shared" si="7"/>
        <v>6941848</v>
      </c>
      <c r="W42" s="67">
        <f t="shared" si="7"/>
        <v>23198448</v>
      </c>
      <c r="X42" s="67">
        <f t="shared" si="7"/>
        <v>28918929</v>
      </c>
      <c r="Y42" s="67">
        <f t="shared" si="7"/>
        <v>-5720481</v>
      </c>
      <c r="Z42" s="69">
        <f t="shared" si="5"/>
        <v>-19.781095627711522</v>
      </c>
      <c r="AA42" s="68">
        <f aca="true" t="shared" si="8" ref="AA42:AA48">AA12+AA27</f>
        <v>28918929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211850098</v>
      </c>
      <c r="D45" s="66">
        <f t="shared" si="7"/>
        <v>0</v>
      </c>
      <c r="E45" s="67">
        <f t="shared" si="7"/>
        <v>12486000</v>
      </c>
      <c r="F45" s="67">
        <f t="shared" si="7"/>
        <v>6665896</v>
      </c>
      <c r="G45" s="67">
        <f t="shared" si="7"/>
        <v>972596</v>
      </c>
      <c r="H45" s="67">
        <f t="shared" si="7"/>
        <v>70735</v>
      </c>
      <c r="I45" s="67">
        <f t="shared" si="7"/>
        <v>490834</v>
      </c>
      <c r="J45" s="67">
        <f t="shared" si="7"/>
        <v>1534165</v>
      </c>
      <c r="K45" s="67">
        <f t="shared" si="7"/>
        <v>844553</v>
      </c>
      <c r="L45" s="67">
        <f t="shared" si="7"/>
        <v>79191</v>
      </c>
      <c r="M45" s="67">
        <f t="shared" si="7"/>
        <v>1589740</v>
      </c>
      <c r="N45" s="67">
        <f t="shared" si="7"/>
        <v>2513484</v>
      </c>
      <c r="O45" s="67">
        <f t="shared" si="7"/>
        <v>17652</v>
      </c>
      <c r="P45" s="67">
        <f t="shared" si="7"/>
        <v>3763</v>
      </c>
      <c r="Q45" s="67">
        <f t="shared" si="7"/>
        <v>376869</v>
      </c>
      <c r="R45" s="67">
        <f t="shared" si="7"/>
        <v>398284</v>
      </c>
      <c r="S45" s="67">
        <f t="shared" si="7"/>
        <v>408620</v>
      </c>
      <c r="T45" s="67">
        <f t="shared" si="7"/>
        <v>0</v>
      </c>
      <c r="U45" s="67">
        <f t="shared" si="7"/>
        <v>1152442</v>
      </c>
      <c r="V45" s="67">
        <f t="shared" si="7"/>
        <v>1561062</v>
      </c>
      <c r="W45" s="67">
        <f t="shared" si="7"/>
        <v>6006995</v>
      </c>
      <c r="X45" s="67">
        <f t="shared" si="7"/>
        <v>6665896</v>
      </c>
      <c r="Y45" s="67">
        <f t="shared" si="7"/>
        <v>-658901</v>
      </c>
      <c r="Z45" s="69">
        <f t="shared" si="5"/>
        <v>-9.88465766642624</v>
      </c>
      <c r="AA45" s="68">
        <f t="shared" si="8"/>
        <v>6665896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211850098</v>
      </c>
      <c r="D49" s="78">
        <f t="shared" si="9"/>
        <v>0</v>
      </c>
      <c r="E49" s="79">
        <f t="shared" si="9"/>
        <v>51518000</v>
      </c>
      <c r="F49" s="79">
        <f t="shared" si="9"/>
        <v>50683594</v>
      </c>
      <c r="G49" s="79">
        <f t="shared" si="9"/>
        <v>8351562</v>
      </c>
      <c r="H49" s="79">
        <f t="shared" si="9"/>
        <v>5885356</v>
      </c>
      <c r="I49" s="79">
        <f t="shared" si="9"/>
        <v>4797701</v>
      </c>
      <c r="J49" s="79">
        <f t="shared" si="9"/>
        <v>19034619</v>
      </c>
      <c r="K49" s="79">
        <f t="shared" si="9"/>
        <v>2548439</v>
      </c>
      <c r="L49" s="79">
        <f t="shared" si="9"/>
        <v>2005059</v>
      </c>
      <c r="M49" s="79">
        <f t="shared" si="9"/>
        <v>3975874</v>
      </c>
      <c r="N49" s="79">
        <f t="shared" si="9"/>
        <v>8529372</v>
      </c>
      <c r="O49" s="79">
        <f t="shared" si="9"/>
        <v>901849</v>
      </c>
      <c r="P49" s="79">
        <f t="shared" si="9"/>
        <v>2953340</v>
      </c>
      <c r="Q49" s="79">
        <f t="shared" si="9"/>
        <v>2010486</v>
      </c>
      <c r="R49" s="79">
        <f t="shared" si="9"/>
        <v>5865675</v>
      </c>
      <c r="S49" s="79">
        <f t="shared" si="9"/>
        <v>4024499</v>
      </c>
      <c r="T49" s="79">
        <f t="shared" si="9"/>
        <v>479960</v>
      </c>
      <c r="U49" s="79">
        <f t="shared" si="9"/>
        <v>6523036</v>
      </c>
      <c r="V49" s="79">
        <f t="shared" si="9"/>
        <v>11027495</v>
      </c>
      <c r="W49" s="79">
        <f t="shared" si="9"/>
        <v>44457161</v>
      </c>
      <c r="X49" s="79">
        <f t="shared" si="9"/>
        <v>50683594</v>
      </c>
      <c r="Y49" s="79">
        <f t="shared" si="9"/>
        <v>-6226433</v>
      </c>
      <c r="Z49" s="80">
        <f t="shared" si="5"/>
        <v>-12.28490820915344</v>
      </c>
      <c r="AA49" s="81">
        <f>SUM(AA41:AA48)</f>
        <v>50683594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376996</v>
      </c>
      <c r="I51" s="67">
        <f t="shared" si="10"/>
        <v>469790</v>
      </c>
      <c r="J51" s="67">
        <f t="shared" si="10"/>
        <v>846786</v>
      </c>
      <c r="K51" s="67">
        <f t="shared" si="10"/>
        <v>282253</v>
      </c>
      <c r="L51" s="67">
        <f t="shared" si="10"/>
        <v>221588</v>
      </c>
      <c r="M51" s="67">
        <f t="shared" si="10"/>
        <v>0</v>
      </c>
      <c r="N51" s="67">
        <f t="shared" si="10"/>
        <v>503841</v>
      </c>
      <c r="O51" s="67">
        <f t="shared" si="10"/>
        <v>0</v>
      </c>
      <c r="P51" s="67">
        <f t="shared" si="10"/>
        <v>260425</v>
      </c>
      <c r="Q51" s="67">
        <f t="shared" si="10"/>
        <v>747477</v>
      </c>
      <c r="R51" s="67">
        <f t="shared" si="10"/>
        <v>1007902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2358529</v>
      </c>
      <c r="X51" s="67">
        <f t="shared" si="10"/>
        <v>0</v>
      </c>
      <c r="Y51" s="67">
        <f t="shared" si="10"/>
        <v>2358529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>
        <v>376996</v>
      </c>
      <c r="I53" s="11">
        <v>469790</v>
      </c>
      <c r="J53" s="11">
        <v>846786</v>
      </c>
      <c r="K53" s="11">
        <v>282253</v>
      </c>
      <c r="L53" s="11">
        <v>221588</v>
      </c>
      <c r="M53" s="11"/>
      <c r="N53" s="11">
        <v>503841</v>
      </c>
      <c r="O53" s="11"/>
      <c r="P53" s="11">
        <v>260425</v>
      </c>
      <c r="Q53" s="11">
        <v>345074</v>
      </c>
      <c r="R53" s="11">
        <v>605499</v>
      </c>
      <c r="S53" s="11"/>
      <c r="T53" s="11"/>
      <c r="U53" s="11"/>
      <c r="V53" s="11"/>
      <c r="W53" s="11">
        <v>1956126</v>
      </c>
      <c r="X53" s="11"/>
      <c r="Y53" s="11">
        <v>1956126</v>
      </c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>
        <v>402403</v>
      </c>
      <c r="R56" s="11">
        <v>402403</v>
      </c>
      <c r="S56" s="11"/>
      <c r="T56" s="11"/>
      <c r="U56" s="11"/>
      <c r="V56" s="11"/>
      <c r="W56" s="11">
        <v>402403</v>
      </c>
      <c r="X56" s="11"/>
      <c r="Y56" s="11">
        <v>402403</v>
      </c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376996</v>
      </c>
      <c r="I57" s="51">
        <f t="shared" si="11"/>
        <v>469790</v>
      </c>
      <c r="J57" s="51">
        <f t="shared" si="11"/>
        <v>846786</v>
      </c>
      <c r="K57" s="51">
        <f t="shared" si="11"/>
        <v>282253</v>
      </c>
      <c r="L57" s="51">
        <f t="shared" si="11"/>
        <v>221588</v>
      </c>
      <c r="M57" s="51">
        <f t="shared" si="11"/>
        <v>0</v>
      </c>
      <c r="N57" s="51">
        <f t="shared" si="11"/>
        <v>503841</v>
      </c>
      <c r="O57" s="51">
        <f t="shared" si="11"/>
        <v>0</v>
      </c>
      <c r="P57" s="51">
        <f t="shared" si="11"/>
        <v>260425</v>
      </c>
      <c r="Q57" s="51">
        <f t="shared" si="11"/>
        <v>747477</v>
      </c>
      <c r="R57" s="51">
        <f t="shared" si="11"/>
        <v>1007902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2358529</v>
      </c>
      <c r="X57" s="51">
        <f t="shared" si="11"/>
        <v>0</v>
      </c>
      <c r="Y57" s="51">
        <f t="shared" si="11"/>
        <v>2358529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>
        <v>6537000</v>
      </c>
      <c r="D66" s="13"/>
      <c r="E66" s="14">
        <v>4020000</v>
      </c>
      <c r="F66" s="14">
        <v>3536000</v>
      </c>
      <c r="G66" s="14">
        <v>14365</v>
      </c>
      <c r="H66" s="14">
        <v>48673</v>
      </c>
      <c r="I66" s="14"/>
      <c r="J66" s="14">
        <v>63038</v>
      </c>
      <c r="K66" s="14"/>
      <c r="L66" s="14">
        <v>84177</v>
      </c>
      <c r="M66" s="14"/>
      <c r="N66" s="14">
        <v>84177</v>
      </c>
      <c r="O66" s="14"/>
      <c r="P66" s="14"/>
      <c r="Q66" s="14">
        <v>402403</v>
      </c>
      <c r="R66" s="14">
        <v>402403</v>
      </c>
      <c r="S66" s="14"/>
      <c r="T66" s="14">
        <v>39468</v>
      </c>
      <c r="U66" s="14"/>
      <c r="V66" s="14">
        <v>39468</v>
      </c>
      <c r="W66" s="14">
        <v>589086</v>
      </c>
      <c r="X66" s="14">
        <v>3536000</v>
      </c>
      <c r="Y66" s="14">
        <v>-2946914</v>
      </c>
      <c r="Z66" s="2">
        <v>-83.34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319736</v>
      </c>
      <c r="H67" s="11">
        <v>405759</v>
      </c>
      <c r="I67" s="11">
        <v>214567</v>
      </c>
      <c r="J67" s="11">
        <v>940062</v>
      </c>
      <c r="K67" s="11"/>
      <c r="L67" s="11">
        <v>221588</v>
      </c>
      <c r="M67" s="11">
        <v>229690</v>
      </c>
      <c r="N67" s="11">
        <v>451278</v>
      </c>
      <c r="O67" s="11">
        <v>237072</v>
      </c>
      <c r="P67" s="11">
        <v>387880</v>
      </c>
      <c r="Q67" s="11">
        <v>345074</v>
      </c>
      <c r="R67" s="11">
        <v>970026</v>
      </c>
      <c r="S67" s="11"/>
      <c r="T67" s="11"/>
      <c r="U67" s="11"/>
      <c r="V67" s="11"/>
      <c r="W67" s="11">
        <v>2361366</v>
      </c>
      <c r="X67" s="11"/>
      <c r="Y67" s="11">
        <v>2361366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6537000</v>
      </c>
      <c r="D69" s="78">
        <f t="shared" si="12"/>
        <v>0</v>
      </c>
      <c r="E69" s="79">
        <f t="shared" si="12"/>
        <v>4020000</v>
      </c>
      <c r="F69" s="79">
        <f t="shared" si="12"/>
        <v>3536000</v>
      </c>
      <c r="G69" s="79">
        <f t="shared" si="12"/>
        <v>334101</v>
      </c>
      <c r="H69" s="79">
        <f t="shared" si="12"/>
        <v>454432</v>
      </c>
      <c r="I69" s="79">
        <f t="shared" si="12"/>
        <v>214567</v>
      </c>
      <c r="J69" s="79">
        <f t="shared" si="12"/>
        <v>1003100</v>
      </c>
      <c r="K69" s="79">
        <f t="shared" si="12"/>
        <v>0</v>
      </c>
      <c r="L69" s="79">
        <f t="shared" si="12"/>
        <v>305765</v>
      </c>
      <c r="M69" s="79">
        <f t="shared" si="12"/>
        <v>229690</v>
      </c>
      <c r="N69" s="79">
        <f t="shared" si="12"/>
        <v>535455</v>
      </c>
      <c r="O69" s="79">
        <f t="shared" si="12"/>
        <v>237072</v>
      </c>
      <c r="P69" s="79">
        <f t="shared" si="12"/>
        <v>387880</v>
      </c>
      <c r="Q69" s="79">
        <f t="shared" si="12"/>
        <v>747477</v>
      </c>
      <c r="R69" s="79">
        <f t="shared" si="12"/>
        <v>1372429</v>
      </c>
      <c r="S69" s="79">
        <f t="shared" si="12"/>
        <v>0</v>
      </c>
      <c r="T69" s="79">
        <f t="shared" si="12"/>
        <v>39468</v>
      </c>
      <c r="U69" s="79">
        <f t="shared" si="12"/>
        <v>0</v>
      </c>
      <c r="V69" s="79">
        <f t="shared" si="12"/>
        <v>39468</v>
      </c>
      <c r="W69" s="79">
        <f t="shared" si="12"/>
        <v>2950452</v>
      </c>
      <c r="X69" s="79">
        <f t="shared" si="12"/>
        <v>3536000</v>
      </c>
      <c r="Y69" s="79">
        <f t="shared" si="12"/>
        <v>-585548</v>
      </c>
      <c r="Z69" s="80">
        <f>+IF(X69&lt;&gt;0,+(Y69/X69)*100,0)</f>
        <v>-16.559615384615384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51491914</v>
      </c>
      <c r="D5" s="42">
        <f t="shared" si="0"/>
        <v>0</v>
      </c>
      <c r="E5" s="43">
        <f t="shared" si="0"/>
        <v>25850000</v>
      </c>
      <c r="F5" s="43">
        <f t="shared" si="0"/>
        <v>25850000</v>
      </c>
      <c r="G5" s="43">
        <f t="shared" si="0"/>
        <v>3968915</v>
      </c>
      <c r="H5" s="43">
        <f t="shared" si="0"/>
        <v>3819893</v>
      </c>
      <c r="I5" s="43">
        <f t="shared" si="0"/>
        <v>2081766</v>
      </c>
      <c r="J5" s="43">
        <f t="shared" si="0"/>
        <v>9870574</v>
      </c>
      <c r="K5" s="43">
        <f t="shared" si="0"/>
        <v>0</v>
      </c>
      <c r="L5" s="43">
        <f t="shared" si="0"/>
        <v>5154883</v>
      </c>
      <c r="M5" s="43">
        <f t="shared" si="0"/>
        <v>0</v>
      </c>
      <c r="N5" s="43">
        <f t="shared" si="0"/>
        <v>5154883</v>
      </c>
      <c r="O5" s="43">
        <f t="shared" si="0"/>
        <v>158413</v>
      </c>
      <c r="P5" s="43">
        <f t="shared" si="0"/>
        <v>1674459</v>
      </c>
      <c r="Q5" s="43">
        <f t="shared" si="0"/>
        <v>0</v>
      </c>
      <c r="R5" s="43">
        <f t="shared" si="0"/>
        <v>1832872</v>
      </c>
      <c r="S5" s="43">
        <f t="shared" si="0"/>
        <v>4714152</v>
      </c>
      <c r="T5" s="43">
        <f t="shared" si="0"/>
        <v>216949</v>
      </c>
      <c r="U5" s="43">
        <f t="shared" si="0"/>
        <v>0</v>
      </c>
      <c r="V5" s="43">
        <f t="shared" si="0"/>
        <v>4931101</v>
      </c>
      <c r="W5" s="43">
        <f t="shared" si="0"/>
        <v>21789430</v>
      </c>
      <c r="X5" s="43">
        <f t="shared" si="0"/>
        <v>25850000</v>
      </c>
      <c r="Y5" s="43">
        <f t="shared" si="0"/>
        <v>-4060570</v>
      </c>
      <c r="Z5" s="44">
        <f>+IF(X5&lt;&gt;0,+(Y5/X5)*100,0)</f>
        <v>-15.708201160541584</v>
      </c>
      <c r="AA5" s="45">
        <f>SUM(AA11:AA18)</f>
        <v>25850000</v>
      </c>
    </row>
    <row r="6" spans="1:27" ht="13.5">
      <c r="A6" s="46" t="s">
        <v>32</v>
      </c>
      <c r="B6" s="47"/>
      <c r="C6" s="9">
        <v>14533476</v>
      </c>
      <c r="D6" s="10"/>
      <c r="E6" s="11">
        <v>18000000</v>
      </c>
      <c r="F6" s="11">
        <v>18000000</v>
      </c>
      <c r="G6" s="11"/>
      <c r="H6" s="11"/>
      <c r="I6" s="11">
        <v>1576295</v>
      </c>
      <c r="J6" s="11">
        <v>1576295</v>
      </c>
      <c r="K6" s="11"/>
      <c r="L6" s="11">
        <v>4251174</v>
      </c>
      <c r="M6" s="11"/>
      <c r="N6" s="11">
        <v>4251174</v>
      </c>
      <c r="O6" s="11">
        <v>158413</v>
      </c>
      <c r="P6" s="11">
        <v>968145</v>
      </c>
      <c r="Q6" s="11"/>
      <c r="R6" s="11">
        <v>1126558</v>
      </c>
      <c r="S6" s="11">
        <v>1193976</v>
      </c>
      <c r="T6" s="11">
        <v>216949</v>
      </c>
      <c r="U6" s="11"/>
      <c r="V6" s="11">
        <v>1410925</v>
      </c>
      <c r="W6" s="11">
        <v>8364952</v>
      </c>
      <c r="X6" s="11">
        <v>18000000</v>
      </c>
      <c r="Y6" s="11">
        <v>-9635048</v>
      </c>
      <c r="Z6" s="2">
        <v>-53.53</v>
      </c>
      <c r="AA6" s="15">
        <v>18000000</v>
      </c>
    </row>
    <row r="7" spans="1:27" ht="13.5">
      <c r="A7" s="46" t="s">
        <v>33</v>
      </c>
      <c r="B7" s="47"/>
      <c r="C7" s="9">
        <v>27117389</v>
      </c>
      <c r="D7" s="10"/>
      <c r="E7" s="11">
        <v>6000000</v>
      </c>
      <c r="F7" s="11">
        <v>6000000</v>
      </c>
      <c r="G7" s="11">
        <v>411585</v>
      </c>
      <c r="H7" s="11">
        <v>327111</v>
      </c>
      <c r="I7" s="11">
        <v>327111</v>
      </c>
      <c r="J7" s="11">
        <v>1065807</v>
      </c>
      <c r="K7" s="11"/>
      <c r="L7" s="11">
        <v>903709</v>
      </c>
      <c r="M7" s="11"/>
      <c r="N7" s="11">
        <v>903709</v>
      </c>
      <c r="O7" s="11"/>
      <c r="P7" s="11"/>
      <c r="Q7" s="11"/>
      <c r="R7" s="11"/>
      <c r="S7" s="11">
        <v>3370753</v>
      </c>
      <c r="T7" s="11"/>
      <c r="U7" s="11"/>
      <c r="V7" s="11">
        <v>3370753</v>
      </c>
      <c r="W7" s="11">
        <v>5340269</v>
      </c>
      <c r="X7" s="11">
        <v>6000000</v>
      </c>
      <c r="Y7" s="11">
        <v>-659731</v>
      </c>
      <c r="Z7" s="2">
        <v>-11</v>
      </c>
      <c r="AA7" s="15">
        <v>6000000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41650865</v>
      </c>
      <c r="D11" s="50">
        <f t="shared" si="1"/>
        <v>0</v>
      </c>
      <c r="E11" s="51">
        <f t="shared" si="1"/>
        <v>24000000</v>
      </c>
      <c r="F11" s="51">
        <f t="shared" si="1"/>
        <v>24000000</v>
      </c>
      <c r="G11" s="51">
        <f t="shared" si="1"/>
        <v>411585</v>
      </c>
      <c r="H11" s="51">
        <f t="shared" si="1"/>
        <v>327111</v>
      </c>
      <c r="I11" s="51">
        <f t="shared" si="1"/>
        <v>1903406</v>
      </c>
      <c r="J11" s="51">
        <f t="shared" si="1"/>
        <v>2642102</v>
      </c>
      <c r="K11" s="51">
        <f t="shared" si="1"/>
        <v>0</v>
      </c>
      <c r="L11" s="51">
        <f t="shared" si="1"/>
        <v>5154883</v>
      </c>
      <c r="M11" s="51">
        <f t="shared" si="1"/>
        <v>0</v>
      </c>
      <c r="N11" s="51">
        <f t="shared" si="1"/>
        <v>5154883</v>
      </c>
      <c r="O11" s="51">
        <f t="shared" si="1"/>
        <v>158413</v>
      </c>
      <c r="P11" s="51">
        <f t="shared" si="1"/>
        <v>968145</v>
      </c>
      <c r="Q11" s="51">
        <f t="shared" si="1"/>
        <v>0</v>
      </c>
      <c r="R11" s="51">
        <f t="shared" si="1"/>
        <v>1126558</v>
      </c>
      <c r="S11" s="51">
        <f t="shared" si="1"/>
        <v>4564729</v>
      </c>
      <c r="T11" s="51">
        <f t="shared" si="1"/>
        <v>216949</v>
      </c>
      <c r="U11" s="51">
        <f t="shared" si="1"/>
        <v>0</v>
      </c>
      <c r="V11" s="51">
        <f t="shared" si="1"/>
        <v>4781678</v>
      </c>
      <c r="W11" s="51">
        <f t="shared" si="1"/>
        <v>13705221</v>
      </c>
      <c r="X11" s="51">
        <f t="shared" si="1"/>
        <v>24000000</v>
      </c>
      <c r="Y11" s="51">
        <f t="shared" si="1"/>
        <v>-10294779</v>
      </c>
      <c r="Z11" s="52">
        <f>+IF(X11&lt;&gt;0,+(Y11/X11)*100,0)</f>
        <v>-42.8949125</v>
      </c>
      <c r="AA11" s="53">
        <f>SUM(AA6:AA10)</f>
        <v>24000000</v>
      </c>
    </row>
    <row r="12" spans="1:27" ht="13.5">
      <c r="A12" s="54" t="s">
        <v>38</v>
      </c>
      <c r="B12" s="35"/>
      <c r="C12" s="9">
        <v>9289926</v>
      </c>
      <c r="D12" s="10"/>
      <c r="E12" s="11">
        <v>1650000</v>
      </c>
      <c r="F12" s="11">
        <v>1650000</v>
      </c>
      <c r="G12" s="11">
        <v>3557330</v>
      </c>
      <c r="H12" s="11">
        <v>3492782</v>
      </c>
      <c r="I12" s="11">
        <v>178360</v>
      </c>
      <c r="J12" s="11">
        <v>7228472</v>
      </c>
      <c r="K12" s="11"/>
      <c r="L12" s="11"/>
      <c r="M12" s="11"/>
      <c r="N12" s="11"/>
      <c r="O12" s="11"/>
      <c r="P12" s="11">
        <v>706314</v>
      </c>
      <c r="Q12" s="11"/>
      <c r="R12" s="11">
        <v>706314</v>
      </c>
      <c r="S12" s="11">
        <v>149423</v>
      </c>
      <c r="T12" s="11"/>
      <c r="U12" s="11"/>
      <c r="V12" s="11">
        <v>149423</v>
      </c>
      <c r="W12" s="11">
        <v>8084209</v>
      </c>
      <c r="X12" s="11">
        <v>1650000</v>
      </c>
      <c r="Y12" s="11">
        <v>6434209</v>
      </c>
      <c r="Z12" s="2">
        <v>389.95</v>
      </c>
      <c r="AA12" s="15">
        <v>1650000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551123</v>
      </c>
      <c r="D15" s="10"/>
      <c r="E15" s="11">
        <v>200000</v>
      </c>
      <c r="F15" s="11">
        <v>200000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200000</v>
      </c>
      <c r="Y15" s="11">
        <v>-200000</v>
      </c>
      <c r="Z15" s="2">
        <v>-100</v>
      </c>
      <c r="AA15" s="15">
        <v>200000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14533476</v>
      </c>
      <c r="D36" s="10">
        <f t="shared" si="4"/>
        <v>0</v>
      </c>
      <c r="E36" s="11">
        <f t="shared" si="4"/>
        <v>18000000</v>
      </c>
      <c r="F36" s="11">
        <f t="shared" si="4"/>
        <v>18000000</v>
      </c>
      <c r="G36" s="11">
        <f t="shared" si="4"/>
        <v>0</v>
      </c>
      <c r="H36" s="11">
        <f t="shared" si="4"/>
        <v>0</v>
      </c>
      <c r="I36" s="11">
        <f t="shared" si="4"/>
        <v>1576295</v>
      </c>
      <c r="J36" s="11">
        <f t="shared" si="4"/>
        <v>1576295</v>
      </c>
      <c r="K36" s="11">
        <f t="shared" si="4"/>
        <v>0</v>
      </c>
      <c r="L36" s="11">
        <f t="shared" si="4"/>
        <v>4251174</v>
      </c>
      <c r="M36" s="11">
        <f t="shared" si="4"/>
        <v>0</v>
      </c>
      <c r="N36" s="11">
        <f t="shared" si="4"/>
        <v>4251174</v>
      </c>
      <c r="O36" s="11">
        <f t="shared" si="4"/>
        <v>158413</v>
      </c>
      <c r="P36" s="11">
        <f t="shared" si="4"/>
        <v>968145</v>
      </c>
      <c r="Q36" s="11">
        <f t="shared" si="4"/>
        <v>0</v>
      </c>
      <c r="R36" s="11">
        <f t="shared" si="4"/>
        <v>1126558</v>
      </c>
      <c r="S36" s="11">
        <f t="shared" si="4"/>
        <v>1193976</v>
      </c>
      <c r="T36" s="11">
        <f t="shared" si="4"/>
        <v>216949</v>
      </c>
      <c r="U36" s="11">
        <f t="shared" si="4"/>
        <v>0</v>
      </c>
      <c r="V36" s="11">
        <f t="shared" si="4"/>
        <v>1410925</v>
      </c>
      <c r="W36" s="11">
        <f t="shared" si="4"/>
        <v>8364952</v>
      </c>
      <c r="X36" s="11">
        <f t="shared" si="4"/>
        <v>18000000</v>
      </c>
      <c r="Y36" s="11">
        <f t="shared" si="4"/>
        <v>-9635048</v>
      </c>
      <c r="Z36" s="2">
        <f aca="true" t="shared" si="5" ref="Z36:Z49">+IF(X36&lt;&gt;0,+(Y36/X36)*100,0)</f>
        <v>-53.52804444444445</v>
      </c>
      <c r="AA36" s="15">
        <f>AA6+AA21</f>
        <v>18000000</v>
      </c>
    </row>
    <row r="37" spans="1:27" ht="13.5">
      <c r="A37" s="46" t="s">
        <v>33</v>
      </c>
      <c r="B37" s="47"/>
      <c r="C37" s="9">
        <f t="shared" si="4"/>
        <v>27117389</v>
      </c>
      <c r="D37" s="10">
        <f t="shared" si="4"/>
        <v>0</v>
      </c>
      <c r="E37" s="11">
        <f t="shared" si="4"/>
        <v>6000000</v>
      </c>
      <c r="F37" s="11">
        <f t="shared" si="4"/>
        <v>6000000</v>
      </c>
      <c r="G37" s="11">
        <f t="shared" si="4"/>
        <v>411585</v>
      </c>
      <c r="H37" s="11">
        <f t="shared" si="4"/>
        <v>327111</v>
      </c>
      <c r="I37" s="11">
        <f t="shared" si="4"/>
        <v>327111</v>
      </c>
      <c r="J37" s="11">
        <f t="shared" si="4"/>
        <v>1065807</v>
      </c>
      <c r="K37" s="11">
        <f t="shared" si="4"/>
        <v>0</v>
      </c>
      <c r="L37" s="11">
        <f t="shared" si="4"/>
        <v>903709</v>
      </c>
      <c r="M37" s="11">
        <f t="shared" si="4"/>
        <v>0</v>
      </c>
      <c r="N37" s="11">
        <f t="shared" si="4"/>
        <v>903709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3370753</v>
      </c>
      <c r="T37" s="11">
        <f t="shared" si="4"/>
        <v>0</v>
      </c>
      <c r="U37" s="11">
        <f t="shared" si="4"/>
        <v>0</v>
      </c>
      <c r="V37" s="11">
        <f t="shared" si="4"/>
        <v>3370753</v>
      </c>
      <c r="W37" s="11">
        <f t="shared" si="4"/>
        <v>5340269</v>
      </c>
      <c r="X37" s="11">
        <f t="shared" si="4"/>
        <v>6000000</v>
      </c>
      <c r="Y37" s="11">
        <f t="shared" si="4"/>
        <v>-659731</v>
      </c>
      <c r="Z37" s="2">
        <f t="shared" si="5"/>
        <v>-10.995516666666667</v>
      </c>
      <c r="AA37" s="15">
        <f>AA7+AA22</f>
        <v>6000000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41650865</v>
      </c>
      <c r="D41" s="50">
        <f t="shared" si="6"/>
        <v>0</v>
      </c>
      <c r="E41" s="51">
        <f t="shared" si="6"/>
        <v>24000000</v>
      </c>
      <c r="F41" s="51">
        <f t="shared" si="6"/>
        <v>24000000</v>
      </c>
      <c r="G41" s="51">
        <f t="shared" si="6"/>
        <v>411585</v>
      </c>
      <c r="H41" s="51">
        <f t="shared" si="6"/>
        <v>327111</v>
      </c>
      <c r="I41" s="51">
        <f t="shared" si="6"/>
        <v>1903406</v>
      </c>
      <c r="J41" s="51">
        <f t="shared" si="6"/>
        <v>2642102</v>
      </c>
      <c r="K41" s="51">
        <f t="shared" si="6"/>
        <v>0</v>
      </c>
      <c r="L41" s="51">
        <f t="shared" si="6"/>
        <v>5154883</v>
      </c>
      <c r="M41" s="51">
        <f t="shared" si="6"/>
        <v>0</v>
      </c>
      <c r="N41" s="51">
        <f t="shared" si="6"/>
        <v>5154883</v>
      </c>
      <c r="O41" s="51">
        <f t="shared" si="6"/>
        <v>158413</v>
      </c>
      <c r="P41" s="51">
        <f t="shared" si="6"/>
        <v>968145</v>
      </c>
      <c r="Q41" s="51">
        <f t="shared" si="6"/>
        <v>0</v>
      </c>
      <c r="R41" s="51">
        <f t="shared" si="6"/>
        <v>1126558</v>
      </c>
      <c r="S41" s="51">
        <f t="shared" si="6"/>
        <v>4564729</v>
      </c>
      <c r="T41" s="51">
        <f t="shared" si="6"/>
        <v>216949</v>
      </c>
      <c r="U41" s="51">
        <f t="shared" si="6"/>
        <v>0</v>
      </c>
      <c r="V41" s="51">
        <f t="shared" si="6"/>
        <v>4781678</v>
      </c>
      <c r="W41" s="51">
        <f t="shared" si="6"/>
        <v>13705221</v>
      </c>
      <c r="X41" s="51">
        <f t="shared" si="6"/>
        <v>24000000</v>
      </c>
      <c r="Y41" s="51">
        <f t="shared" si="6"/>
        <v>-10294779</v>
      </c>
      <c r="Z41" s="52">
        <f t="shared" si="5"/>
        <v>-42.8949125</v>
      </c>
      <c r="AA41" s="53">
        <f>SUM(AA36:AA40)</f>
        <v>24000000</v>
      </c>
    </row>
    <row r="42" spans="1:27" ht="13.5">
      <c r="A42" s="54" t="s">
        <v>38</v>
      </c>
      <c r="B42" s="35"/>
      <c r="C42" s="65">
        <f aca="true" t="shared" si="7" ref="C42:Y48">C12+C27</f>
        <v>9289926</v>
      </c>
      <c r="D42" s="66">
        <f t="shared" si="7"/>
        <v>0</v>
      </c>
      <c r="E42" s="67">
        <f t="shared" si="7"/>
        <v>1650000</v>
      </c>
      <c r="F42" s="67">
        <f t="shared" si="7"/>
        <v>1650000</v>
      </c>
      <c r="G42" s="67">
        <f t="shared" si="7"/>
        <v>3557330</v>
      </c>
      <c r="H42" s="67">
        <f t="shared" si="7"/>
        <v>3492782</v>
      </c>
      <c r="I42" s="67">
        <f t="shared" si="7"/>
        <v>178360</v>
      </c>
      <c r="J42" s="67">
        <f t="shared" si="7"/>
        <v>7228472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706314</v>
      </c>
      <c r="Q42" s="67">
        <f t="shared" si="7"/>
        <v>0</v>
      </c>
      <c r="R42" s="67">
        <f t="shared" si="7"/>
        <v>706314</v>
      </c>
      <c r="S42" s="67">
        <f t="shared" si="7"/>
        <v>149423</v>
      </c>
      <c r="T42" s="67">
        <f t="shared" si="7"/>
        <v>0</v>
      </c>
      <c r="U42" s="67">
        <f t="shared" si="7"/>
        <v>0</v>
      </c>
      <c r="V42" s="67">
        <f t="shared" si="7"/>
        <v>149423</v>
      </c>
      <c r="W42" s="67">
        <f t="shared" si="7"/>
        <v>8084209</v>
      </c>
      <c r="X42" s="67">
        <f t="shared" si="7"/>
        <v>1650000</v>
      </c>
      <c r="Y42" s="67">
        <f t="shared" si="7"/>
        <v>6434209</v>
      </c>
      <c r="Z42" s="69">
        <f t="shared" si="5"/>
        <v>389.9520606060606</v>
      </c>
      <c r="AA42" s="68">
        <f aca="true" t="shared" si="8" ref="AA42:AA48">AA12+AA27</f>
        <v>1650000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551123</v>
      </c>
      <c r="D45" s="66">
        <f t="shared" si="7"/>
        <v>0</v>
      </c>
      <c r="E45" s="67">
        <f t="shared" si="7"/>
        <v>200000</v>
      </c>
      <c r="F45" s="67">
        <f t="shared" si="7"/>
        <v>200000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200000</v>
      </c>
      <c r="Y45" s="67">
        <f t="shared" si="7"/>
        <v>-200000</v>
      </c>
      <c r="Z45" s="69">
        <f t="shared" si="5"/>
        <v>-100</v>
      </c>
      <c r="AA45" s="68">
        <f t="shared" si="8"/>
        <v>200000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51491914</v>
      </c>
      <c r="D49" s="78">
        <f t="shared" si="9"/>
        <v>0</v>
      </c>
      <c r="E49" s="79">
        <f t="shared" si="9"/>
        <v>25850000</v>
      </c>
      <c r="F49" s="79">
        <f t="shared" si="9"/>
        <v>25850000</v>
      </c>
      <c r="G49" s="79">
        <f t="shared" si="9"/>
        <v>3968915</v>
      </c>
      <c r="H49" s="79">
        <f t="shared" si="9"/>
        <v>3819893</v>
      </c>
      <c r="I49" s="79">
        <f t="shared" si="9"/>
        <v>2081766</v>
      </c>
      <c r="J49" s="79">
        <f t="shared" si="9"/>
        <v>9870574</v>
      </c>
      <c r="K49" s="79">
        <f t="shared" si="9"/>
        <v>0</v>
      </c>
      <c r="L49" s="79">
        <f t="shared" si="9"/>
        <v>5154883</v>
      </c>
      <c r="M49" s="79">
        <f t="shared" si="9"/>
        <v>0</v>
      </c>
      <c r="N49" s="79">
        <f t="shared" si="9"/>
        <v>5154883</v>
      </c>
      <c r="O49" s="79">
        <f t="shared" si="9"/>
        <v>158413</v>
      </c>
      <c r="P49" s="79">
        <f t="shared" si="9"/>
        <v>1674459</v>
      </c>
      <c r="Q49" s="79">
        <f t="shared" si="9"/>
        <v>0</v>
      </c>
      <c r="R49" s="79">
        <f t="shared" si="9"/>
        <v>1832872</v>
      </c>
      <c r="S49" s="79">
        <f t="shared" si="9"/>
        <v>4714152</v>
      </c>
      <c r="T49" s="79">
        <f t="shared" si="9"/>
        <v>216949</v>
      </c>
      <c r="U49" s="79">
        <f t="shared" si="9"/>
        <v>0</v>
      </c>
      <c r="V49" s="79">
        <f t="shared" si="9"/>
        <v>4931101</v>
      </c>
      <c r="W49" s="79">
        <f t="shared" si="9"/>
        <v>21789430</v>
      </c>
      <c r="X49" s="79">
        <f t="shared" si="9"/>
        <v>25850000</v>
      </c>
      <c r="Y49" s="79">
        <f t="shared" si="9"/>
        <v>-4060570</v>
      </c>
      <c r="Z49" s="80">
        <f t="shared" si="5"/>
        <v>-15.708201160541584</v>
      </c>
      <c r="AA49" s="81">
        <f>SUM(AA41:AA48)</f>
        <v>25850000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4137575</v>
      </c>
      <c r="D51" s="66">
        <f t="shared" si="10"/>
        <v>0</v>
      </c>
      <c r="E51" s="67">
        <f t="shared" si="10"/>
        <v>3918300</v>
      </c>
      <c r="F51" s="67">
        <f t="shared" si="10"/>
        <v>3918300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3918300</v>
      </c>
      <c r="Y51" s="67">
        <f t="shared" si="10"/>
        <v>-3918300</v>
      </c>
      <c r="Z51" s="69">
        <f>+IF(X51&lt;&gt;0,+(Y51/X51)*100,0)</f>
        <v>-100</v>
      </c>
      <c r="AA51" s="68">
        <f>SUM(AA57:AA61)</f>
        <v>3918300</v>
      </c>
    </row>
    <row r="52" spans="1:27" ht="13.5">
      <c r="A52" s="84" t="s">
        <v>32</v>
      </c>
      <c r="B52" s="47"/>
      <c r="C52" s="9">
        <v>148409</v>
      </c>
      <c r="D52" s="10"/>
      <c r="E52" s="11">
        <v>86037</v>
      </c>
      <c r="F52" s="11">
        <v>86037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86037</v>
      </c>
      <c r="Y52" s="11">
        <v>-86037</v>
      </c>
      <c r="Z52" s="2">
        <v>-100</v>
      </c>
      <c r="AA52" s="15">
        <v>86037</v>
      </c>
    </row>
    <row r="53" spans="1:27" ht="13.5">
      <c r="A53" s="84" t="s">
        <v>33</v>
      </c>
      <c r="B53" s="47"/>
      <c r="C53" s="9">
        <v>1229392</v>
      </c>
      <c r="D53" s="10"/>
      <c r="E53" s="11">
        <v>1027294</v>
      </c>
      <c r="F53" s="11">
        <v>1027294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1027294</v>
      </c>
      <c r="Y53" s="11">
        <v>-1027294</v>
      </c>
      <c r="Z53" s="2">
        <v>-100</v>
      </c>
      <c r="AA53" s="15">
        <v>1027294</v>
      </c>
    </row>
    <row r="54" spans="1:27" ht="13.5">
      <c r="A54" s="84" t="s">
        <v>34</v>
      </c>
      <c r="B54" s="47"/>
      <c r="C54" s="9">
        <v>975160</v>
      </c>
      <c r="D54" s="10"/>
      <c r="E54" s="11">
        <v>997719</v>
      </c>
      <c r="F54" s="11">
        <v>997719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997719</v>
      </c>
      <c r="Y54" s="11">
        <v>-997719</v>
      </c>
      <c r="Z54" s="2">
        <v>-100</v>
      </c>
      <c r="AA54" s="15">
        <v>997719</v>
      </c>
    </row>
    <row r="55" spans="1:27" ht="13.5">
      <c r="A55" s="84" t="s">
        <v>35</v>
      </c>
      <c r="B55" s="47"/>
      <c r="C55" s="9">
        <v>109942</v>
      </c>
      <c r="D55" s="10"/>
      <c r="E55" s="11">
        <v>314940</v>
      </c>
      <c r="F55" s="11">
        <v>314940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314940</v>
      </c>
      <c r="Y55" s="11">
        <v>-314940</v>
      </c>
      <c r="Z55" s="2">
        <v>-100</v>
      </c>
      <c r="AA55" s="15">
        <v>314940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2462903</v>
      </c>
      <c r="D57" s="50">
        <f t="shared" si="11"/>
        <v>0</v>
      </c>
      <c r="E57" s="51">
        <f t="shared" si="11"/>
        <v>2425990</v>
      </c>
      <c r="F57" s="51">
        <f t="shared" si="11"/>
        <v>2425990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2425990</v>
      </c>
      <c r="Y57" s="51">
        <f t="shared" si="11"/>
        <v>-2425990</v>
      </c>
      <c r="Z57" s="52">
        <f>+IF(X57&lt;&gt;0,+(Y57/X57)*100,0)</f>
        <v>-100</v>
      </c>
      <c r="AA57" s="53">
        <f>SUM(AA52:AA56)</f>
        <v>2425990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1674672</v>
      </c>
      <c r="D61" s="10"/>
      <c r="E61" s="11">
        <v>1492310</v>
      </c>
      <c r="F61" s="11">
        <v>1492310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1492310</v>
      </c>
      <c r="Y61" s="11">
        <v>-1492310</v>
      </c>
      <c r="Z61" s="2">
        <v>-100</v>
      </c>
      <c r="AA61" s="15">
        <v>1492310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>
        <v>4137575</v>
      </c>
      <c r="D66" s="13"/>
      <c r="E66" s="14">
        <v>3918301</v>
      </c>
      <c r="F66" s="14">
        <v>6066618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>
        <v>6066618</v>
      </c>
      <c r="Y66" s="14">
        <v>-6066618</v>
      </c>
      <c r="Z66" s="2">
        <v>-100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500815</v>
      </c>
      <c r="H68" s="11">
        <v>674060</v>
      </c>
      <c r="I68" s="11">
        <v>519107</v>
      </c>
      <c r="J68" s="11">
        <v>1693982</v>
      </c>
      <c r="K68" s="11"/>
      <c r="L68" s="11">
        <v>369395</v>
      </c>
      <c r="M68" s="11">
        <v>369395</v>
      </c>
      <c r="N68" s="11">
        <v>738790</v>
      </c>
      <c r="O68" s="11">
        <v>64239</v>
      </c>
      <c r="P68" s="11">
        <v>107869</v>
      </c>
      <c r="Q68" s="11">
        <v>206080</v>
      </c>
      <c r="R68" s="11">
        <v>378188</v>
      </c>
      <c r="S68" s="11"/>
      <c r="T68" s="11">
        <v>1420208</v>
      </c>
      <c r="U68" s="11"/>
      <c r="V68" s="11">
        <v>1420208</v>
      </c>
      <c r="W68" s="11">
        <v>4231168</v>
      </c>
      <c r="X68" s="11"/>
      <c r="Y68" s="11">
        <v>4231168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4137575</v>
      </c>
      <c r="D69" s="78">
        <f t="shared" si="12"/>
        <v>0</v>
      </c>
      <c r="E69" s="79">
        <f t="shared" si="12"/>
        <v>3918301</v>
      </c>
      <c r="F69" s="79">
        <f t="shared" si="12"/>
        <v>6066618</v>
      </c>
      <c r="G69" s="79">
        <f t="shared" si="12"/>
        <v>500815</v>
      </c>
      <c r="H69" s="79">
        <f t="shared" si="12"/>
        <v>674060</v>
      </c>
      <c r="I69" s="79">
        <f t="shared" si="12"/>
        <v>519107</v>
      </c>
      <c r="J69" s="79">
        <f t="shared" si="12"/>
        <v>1693982</v>
      </c>
      <c r="K69" s="79">
        <f t="shared" si="12"/>
        <v>0</v>
      </c>
      <c r="L69" s="79">
        <f t="shared" si="12"/>
        <v>369395</v>
      </c>
      <c r="M69" s="79">
        <f t="shared" si="12"/>
        <v>369395</v>
      </c>
      <c r="N69" s="79">
        <f t="shared" si="12"/>
        <v>738790</v>
      </c>
      <c r="O69" s="79">
        <f t="shared" si="12"/>
        <v>64239</v>
      </c>
      <c r="P69" s="79">
        <f t="shared" si="12"/>
        <v>107869</v>
      </c>
      <c r="Q69" s="79">
        <f t="shared" si="12"/>
        <v>206080</v>
      </c>
      <c r="R69" s="79">
        <f t="shared" si="12"/>
        <v>378188</v>
      </c>
      <c r="S69" s="79">
        <f t="shared" si="12"/>
        <v>0</v>
      </c>
      <c r="T69" s="79">
        <f t="shared" si="12"/>
        <v>1420208</v>
      </c>
      <c r="U69" s="79">
        <f t="shared" si="12"/>
        <v>0</v>
      </c>
      <c r="V69" s="79">
        <f t="shared" si="12"/>
        <v>1420208</v>
      </c>
      <c r="W69" s="79">
        <f t="shared" si="12"/>
        <v>4231168</v>
      </c>
      <c r="X69" s="79">
        <f t="shared" si="12"/>
        <v>6066618</v>
      </c>
      <c r="Y69" s="79">
        <f t="shared" si="12"/>
        <v>-1835450</v>
      </c>
      <c r="Z69" s="80">
        <f>+IF(X69&lt;&gt;0,+(Y69/X69)*100,0)</f>
        <v>-30.254913033917745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2017-01-27T07:01:30Z</dcterms:created>
  <dcterms:modified xsi:type="dcterms:W3CDTF">2017-01-27T07:02:21Z</dcterms:modified>
  <cp:category/>
  <cp:version/>
  <cp:contentType/>
  <cp:contentStatus/>
</cp:coreProperties>
</file>