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'CPT'!$A$1:$AA$74</definedName>
    <definedName name="_xlnm.Print_Area" localSheetId="7">'DC1'!$A$1:$AA$74</definedName>
    <definedName name="_xlnm.Print_Area" localSheetId="13">'DC2'!$A$1:$AA$74</definedName>
    <definedName name="_xlnm.Print_Area" localSheetId="18">'DC3'!$A$1:$AA$74</definedName>
    <definedName name="_xlnm.Print_Area" localSheetId="26">'DC4'!$A$1:$AA$74</definedName>
    <definedName name="_xlnm.Print_Area" localSheetId="30">'DC5'!$A$1:$AA$74</definedName>
    <definedName name="_xlnm.Print_Area" localSheetId="0">'Summary'!$A$1:$AA$74</definedName>
    <definedName name="_xlnm.Print_Area" localSheetId="2">'WC011'!$A$1:$AA$74</definedName>
    <definedName name="_xlnm.Print_Area" localSheetId="3">'WC012'!$A$1:$AA$74</definedName>
    <definedName name="_xlnm.Print_Area" localSheetId="4">'WC013'!$A$1:$AA$74</definedName>
    <definedName name="_xlnm.Print_Area" localSheetId="5">'WC014'!$A$1:$AA$74</definedName>
    <definedName name="_xlnm.Print_Area" localSheetId="6">'WC015'!$A$1:$AA$74</definedName>
    <definedName name="_xlnm.Print_Area" localSheetId="8">'WC022'!$A$1:$AA$74</definedName>
    <definedName name="_xlnm.Print_Area" localSheetId="9">'WC023'!$A$1:$AA$74</definedName>
    <definedName name="_xlnm.Print_Area" localSheetId="10">'WC024'!$A$1:$AA$74</definedName>
    <definedName name="_xlnm.Print_Area" localSheetId="11">'WC025'!$A$1:$AA$74</definedName>
    <definedName name="_xlnm.Print_Area" localSheetId="12">'WC026'!$A$1:$AA$74</definedName>
    <definedName name="_xlnm.Print_Area" localSheetId="14">'WC031'!$A$1:$AA$74</definedName>
    <definedName name="_xlnm.Print_Area" localSheetId="15">'WC032'!$A$1:$AA$74</definedName>
    <definedName name="_xlnm.Print_Area" localSheetId="16">'WC033'!$A$1:$AA$74</definedName>
    <definedName name="_xlnm.Print_Area" localSheetId="17">'WC034'!$A$1:$AA$74</definedName>
    <definedName name="_xlnm.Print_Area" localSheetId="19">'WC041'!$A$1:$AA$74</definedName>
    <definedName name="_xlnm.Print_Area" localSheetId="20">'WC042'!$A$1:$AA$74</definedName>
    <definedName name="_xlnm.Print_Area" localSheetId="21">'WC043'!$A$1:$AA$74</definedName>
    <definedName name="_xlnm.Print_Area" localSheetId="22">'WC044'!$A$1:$AA$74</definedName>
    <definedName name="_xlnm.Print_Area" localSheetId="23">'WC045'!$A$1:$AA$74</definedName>
    <definedName name="_xlnm.Print_Area" localSheetId="24">'WC047'!$A$1:$AA$74</definedName>
    <definedName name="_xlnm.Print_Area" localSheetId="25">'WC048'!$A$1:$AA$74</definedName>
    <definedName name="_xlnm.Print_Area" localSheetId="27">'WC051'!$A$1:$AA$74</definedName>
    <definedName name="_xlnm.Print_Area" localSheetId="28">'WC052'!$A$1:$AA$74</definedName>
    <definedName name="_xlnm.Print_Area" localSheetId="29">'WC053'!$A$1:$AA$74</definedName>
  </definedNames>
  <calcPr calcMode="manual" fullCalcOnLoad="1"/>
</workbook>
</file>

<file path=xl/sharedStrings.xml><?xml version="1.0" encoding="utf-8"?>
<sst xmlns="http://schemas.openxmlformats.org/spreadsheetml/2006/main" count="3193" uniqueCount="94">
  <si>
    <t>Western Cape: Cape Town(CPT)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</si>
  <si>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</si>
  <si>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</si>
  <si>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</si>
  <si>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</si>
  <si>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</si>
  <si>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</si>
  <si>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</si>
  <si>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</si>
  <si>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</si>
  <si>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</si>
  <si>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</si>
  <si>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</si>
  <si>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</si>
  <si>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</si>
  <si>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</si>
  <si>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</si>
  <si>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</si>
  <si>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</si>
  <si>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</si>
  <si>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</si>
  <si>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</si>
  <si>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</si>
  <si>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</si>
  <si>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</si>
  <si>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</si>
  <si>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</si>
  <si>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</si>
  <si>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</si>
  <si>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</si>
  <si>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</si>
  <si>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</si>
  <si>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</si>
  <si>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</si>
  <si>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</si>
  <si>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</si>
  <si>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</si>
  <si>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</si>
  <si>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</si>
  <si>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</si>
  <si>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</si>
  <si>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</si>
  <si>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</si>
  <si>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</si>
  <si>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</si>
  <si>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</si>
  <si>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</si>
  <si>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</si>
  <si>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</si>
  <si>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</si>
  <si>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</si>
  <si>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</si>
  <si>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</si>
  <si>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</si>
  <si>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</si>
  <si>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</si>
  <si>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</si>
  <si>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</si>
  <si>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Western Cape: Matzikama(WC011) - Table C9 Quarterly Budget Statement - Capital Expenditure by Asset Clas ( All ) for 4th Quarter ended 30 June 2015 (Figures Finalised as at 2015/07/31)</t>
  </si>
  <si>
    <t>Western Cape: Cederberg(WC012) - Table C9 Quarterly Budget Statement - Capital Expenditure by Asset Clas ( All ) for 4th Quarter ended 30 June 2015 (Figures Finalised as at 2015/07/31)</t>
  </si>
  <si>
    <t>Western Cape: Bergrivier(WC013) - Table C9 Quarterly Budget Statement - Capital Expenditure by Asset Clas ( All ) for 4th Quarter ended 30 June 2015 (Figures Finalised as at 2015/07/31)</t>
  </si>
  <si>
    <t>Western Cape: Saldanha Bay(WC014) - Table C9 Quarterly Budget Statement - Capital Expenditure by Asset Clas ( All ) for 4th Quarter ended 30 June 2015 (Figures Finalised as at 2015/07/31)</t>
  </si>
  <si>
    <t>Western Cape: Swartland(WC015) - Table C9 Quarterly Budget Statement - Capital Expenditure by Asset Clas ( All ) for 4th Quarter ended 30 June 2015 (Figures Finalised as at 2015/07/31)</t>
  </si>
  <si>
    <t>Western Cape: West Coast(DC1) - Table C9 Quarterly Budget Statement - Capital Expenditure by Asset Clas ( All ) for 4th Quarter ended 30 June 2015 (Figures Finalised as at 2015/07/31)</t>
  </si>
  <si>
    <t>Western Cape: Witzenberg(WC022) - Table C9 Quarterly Budget Statement - Capital Expenditure by Asset Clas ( All ) for 4th Quarter ended 30 June 2015 (Figures Finalised as at 2015/07/31)</t>
  </si>
  <si>
    <t>Western Cape: Drakenstein(WC023) - Table C9 Quarterly Budget Statement - Capital Expenditure by Asset Clas ( All ) for 4th Quarter ended 30 June 2015 (Figures Finalised as at 2015/07/31)</t>
  </si>
  <si>
    <t>Western Cape: Stellenbosch(WC024) - Table C9 Quarterly Budget Statement - Capital Expenditure by Asset Clas ( All ) for 4th Quarter ended 30 June 2015 (Figures Finalised as at 2015/07/31)</t>
  </si>
  <si>
    <t>Western Cape: Breede Valley(WC025) - Table C9 Quarterly Budget Statement - Capital Expenditure by Asset Clas ( All ) for 4th Quarter ended 30 June 2015 (Figures Finalised as at 2015/07/31)</t>
  </si>
  <si>
    <t>Western Cape: Langeberg(WC026) - Table C9 Quarterly Budget Statement - Capital Expenditure by Asset Clas ( All ) for 4th Quarter ended 30 June 2015 (Figures Finalised as at 2015/07/31)</t>
  </si>
  <si>
    <t>Western Cape: Cape Winelands DM(DC2) - Table C9 Quarterly Budget Statement - Capital Expenditure by Asset Clas ( All ) for 4th Quarter ended 30 June 2015 (Figures Finalised as at 2015/07/31)</t>
  </si>
  <si>
    <t>Western Cape: Theewaterskloof(WC031) - Table C9 Quarterly Budget Statement - Capital Expenditure by Asset Clas ( All ) for 4th Quarter ended 30 June 2015 (Figures Finalised as at 2015/07/31)</t>
  </si>
  <si>
    <t>Western Cape: Overstrand(WC032) - Table C9 Quarterly Budget Statement - Capital Expenditure by Asset Clas ( All ) for 4th Quarter ended 30 June 2015 (Figures Finalised as at 2015/07/31)</t>
  </si>
  <si>
    <t>Western Cape: Cape Agulhas(WC033) - Table C9 Quarterly Budget Statement - Capital Expenditure by Asset Clas ( All ) for 4th Quarter ended 30 June 2015 (Figures Finalised as at 2015/07/31)</t>
  </si>
  <si>
    <t>Western Cape: Swellendam(WC034) - Table C9 Quarterly Budget Statement - Capital Expenditure by Asset Clas ( All ) for 4th Quarter ended 30 June 2015 (Figures Finalised as at 2015/07/31)</t>
  </si>
  <si>
    <t>Western Cape: Overberg(DC3) - Table C9 Quarterly Budget Statement - Capital Expenditure by Asset Clas ( All ) for 4th Quarter ended 30 June 2015 (Figures Finalised as at 2015/07/31)</t>
  </si>
  <si>
    <t>Western Cape: Kannaland(WC041) - Table C9 Quarterly Budget Statement - Capital Expenditure by Asset Clas ( All ) for 4th Quarter ended 30 June 2015 (Figures Finalised as at 2015/07/31)</t>
  </si>
  <si>
    <t>Western Cape: Hessequa(WC042) - Table C9 Quarterly Budget Statement - Capital Expenditure by Asset Clas ( All ) for 4th Quarter ended 30 June 2015 (Figures Finalised as at 2015/07/31)</t>
  </si>
  <si>
    <t>Western Cape: Mossel Bay(WC043) - Table C9 Quarterly Budget Statement - Capital Expenditure by Asset Clas ( All ) for 4th Quarter ended 30 June 2015 (Figures Finalised as at 2015/07/31)</t>
  </si>
  <si>
    <t>Western Cape: George(WC044) - Table C9 Quarterly Budget Statement - Capital Expenditure by Asset Clas ( All ) for 4th Quarter ended 30 June 2015 (Figures Finalised as at 2015/07/31)</t>
  </si>
  <si>
    <t>Western Cape: Oudtshoorn(WC045) - Table C9 Quarterly Budget Statement - Capital Expenditure by Asset Clas ( All ) for 4th Quarter ended 30 June 2015 (Figures Finalised as at 2015/07/31)</t>
  </si>
  <si>
    <t>Western Cape: Bitou(WC047) - Table C9 Quarterly Budget Statement - Capital Expenditure by Asset Clas ( All ) for 4th Quarter ended 30 June 2015 (Figures Finalised as at 2015/07/31)</t>
  </si>
  <si>
    <t>Western Cape: Knysna(WC048) - Table C9 Quarterly Budget Statement - Capital Expenditure by Asset Clas ( All ) for 4th Quarter ended 30 June 2015 (Figures Finalised as at 2015/07/31)</t>
  </si>
  <si>
    <t>Western Cape: Eden(DC4) - Table C9 Quarterly Budget Statement - Capital Expenditure by Asset Clas ( All ) for 4th Quarter ended 30 June 2015 (Figures Finalised as at 2015/07/31)</t>
  </si>
  <si>
    <t>Western Cape: Laingsburg(WC051) - Table C9 Quarterly Budget Statement - Capital Expenditure by Asset Clas ( All ) for 4th Quarter ended 30 June 2015 (Figures Finalised as at 2015/07/31)</t>
  </si>
  <si>
    <t>Western Cape: Prince Albert(WC052) - Table C9 Quarterly Budget Statement - Capital Expenditure by Asset Clas ( All ) for 4th Quarter ended 30 June 2015 (Figures Finalised as at 2015/07/31)</t>
  </si>
  <si>
    <t>Western Cape: Beaufort West(WC053) - Table C9 Quarterly Budget Statement - Capital Expenditure by Asset Clas ( All ) for 4th Quarter ended 30 June 2015 (Figures Finalised as at 2015/07/31)</t>
  </si>
  <si>
    <t>Western Cape: Central Karoo(DC5)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</si>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</sst>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4082939880</v>
      </c>
      <c r="D5" s="42">
        <f t="shared" si="0"/>
        <v>0</v>
      </c>
      <c r="E5" s="43">
        <f t="shared" si="0"/>
        <v>5188329241</v>
      </c>
      <c r="F5" s="43">
        <f t="shared" si="0"/>
        <v>5391167503</v>
      </c>
      <c r="G5" s="43">
        <f t="shared" si="0"/>
        <v>39767972</v>
      </c>
      <c r="H5" s="43">
        <f t="shared" si="0"/>
        <v>170691881</v>
      </c>
      <c r="I5" s="43">
        <f t="shared" si="0"/>
        <v>280895686</v>
      </c>
      <c r="J5" s="43">
        <f t="shared" si="0"/>
        <v>491355539</v>
      </c>
      <c r="K5" s="43">
        <f t="shared" si="0"/>
        <v>260147830</v>
      </c>
      <c r="L5" s="43">
        <f t="shared" si="0"/>
        <v>385016977</v>
      </c>
      <c r="M5" s="43">
        <f t="shared" si="0"/>
        <v>327726134</v>
      </c>
      <c r="N5" s="43">
        <f t="shared" si="0"/>
        <v>972890941</v>
      </c>
      <c r="O5" s="43">
        <f t="shared" si="0"/>
        <v>119881085</v>
      </c>
      <c r="P5" s="43">
        <f t="shared" si="0"/>
        <v>217578296</v>
      </c>
      <c r="Q5" s="43">
        <f t="shared" si="0"/>
        <v>310017977</v>
      </c>
      <c r="R5" s="43">
        <f t="shared" si="0"/>
        <v>647477358</v>
      </c>
      <c r="S5" s="43">
        <f t="shared" si="0"/>
        <v>405776171</v>
      </c>
      <c r="T5" s="43">
        <f t="shared" si="0"/>
        <v>422297437</v>
      </c>
      <c r="U5" s="43">
        <f t="shared" si="0"/>
        <v>1379691300</v>
      </c>
      <c r="V5" s="43">
        <f t="shared" si="0"/>
        <v>2207764908</v>
      </c>
      <c r="W5" s="43">
        <f t="shared" si="0"/>
        <v>4319488746</v>
      </c>
      <c r="X5" s="43">
        <f t="shared" si="0"/>
        <v>5391167503</v>
      </c>
      <c r="Y5" s="43">
        <f t="shared" si="0"/>
        <v>-1071678757</v>
      </c>
      <c r="Z5" s="44">
        <f>+IF(X5&lt;&gt;0,+(Y5/X5)*100,0)</f>
        <v>-19.87841699230542</v>
      </c>
      <c r="AA5" s="45">
        <f>SUM(AA11:AA18)</f>
        <v>5391167503</v>
      </c>
    </row>
    <row r="6" spans="1:27" ht="13.5">
      <c r="A6" s="46" t="s">
        <v>32</v>
      </c>
      <c r="B6" s="47"/>
      <c r="C6" s="9">
        <v>957602652</v>
      </c>
      <c r="D6" s="10"/>
      <c r="E6" s="11">
        <v>1194483909</v>
      </c>
      <c r="F6" s="11">
        <v>1223644784</v>
      </c>
      <c r="G6" s="11">
        <v>10589196</v>
      </c>
      <c r="H6" s="11">
        <v>63907084</v>
      </c>
      <c r="I6" s="11">
        <v>88856320</v>
      </c>
      <c r="J6" s="11">
        <v>163352600</v>
      </c>
      <c r="K6" s="11">
        <v>72849854</v>
      </c>
      <c r="L6" s="11">
        <v>146253832</v>
      </c>
      <c r="M6" s="11">
        <v>84371557</v>
      </c>
      <c r="N6" s="11">
        <v>303475243</v>
      </c>
      <c r="O6" s="11">
        <v>15030069</v>
      </c>
      <c r="P6" s="11">
        <v>38260822</v>
      </c>
      <c r="Q6" s="11">
        <v>11752566</v>
      </c>
      <c r="R6" s="11">
        <v>65043457</v>
      </c>
      <c r="S6" s="11">
        <v>80762540</v>
      </c>
      <c r="T6" s="11">
        <v>97004301</v>
      </c>
      <c r="U6" s="11">
        <v>162912214</v>
      </c>
      <c r="V6" s="11">
        <v>340679055</v>
      </c>
      <c r="W6" s="11">
        <v>872550355</v>
      </c>
      <c r="X6" s="11">
        <v>1223644784</v>
      </c>
      <c r="Y6" s="11">
        <v>-351094429</v>
      </c>
      <c r="Z6" s="2">
        <v>-28.69</v>
      </c>
      <c r="AA6" s="15">
        <v>1223644784</v>
      </c>
    </row>
    <row r="7" spans="1:27" ht="13.5">
      <c r="A7" s="46" t="s">
        <v>33</v>
      </c>
      <c r="B7" s="47"/>
      <c r="C7" s="9">
        <v>772063052</v>
      </c>
      <c r="D7" s="10"/>
      <c r="E7" s="11">
        <v>818281242</v>
      </c>
      <c r="F7" s="11">
        <v>779377663</v>
      </c>
      <c r="G7" s="11">
        <v>9679413</v>
      </c>
      <c r="H7" s="11">
        <v>31766105</v>
      </c>
      <c r="I7" s="11">
        <v>40133616</v>
      </c>
      <c r="J7" s="11">
        <v>81579134</v>
      </c>
      <c r="K7" s="11">
        <v>50535984</v>
      </c>
      <c r="L7" s="11">
        <v>40894157</v>
      </c>
      <c r="M7" s="11">
        <v>33802258</v>
      </c>
      <c r="N7" s="11">
        <v>125232399</v>
      </c>
      <c r="O7" s="11">
        <v>19827351</v>
      </c>
      <c r="P7" s="11">
        <v>49054939</v>
      </c>
      <c r="Q7" s="11">
        <v>63044970</v>
      </c>
      <c r="R7" s="11">
        <v>131927260</v>
      </c>
      <c r="S7" s="11">
        <v>56729944</v>
      </c>
      <c r="T7" s="11">
        <v>62827179</v>
      </c>
      <c r="U7" s="11">
        <v>132330564</v>
      </c>
      <c r="V7" s="11">
        <v>251887687</v>
      </c>
      <c r="W7" s="11">
        <v>590626480</v>
      </c>
      <c r="X7" s="11">
        <v>779377663</v>
      </c>
      <c r="Y7" s="11">
        <v>-188751183</v>
      </c>
      <c r="Z7" s="2">
        <v>-24.22</v>
      </c>
      <c r="AA7" s="15">
        <v>779377663</v>
      </c>
    </row>
    <row r="8" spans="1:27" ht="13.5">
      <c r="A8" s="46" t="s">
        <v>34</v>
      </c>
      <c r="B8" s="47"/>
      <c r="C8" s="9">
        <v>401922566</v>
      </c>
      <c r="D8" s="10"/>
      <c r="E8" s="11">
        <v>506717818</v>
      </c>
      <c r="F8" s="11">
        <v>459072730</v>
      </c>
      <c r="G8" s="11">
        <v>5055898</v>
      </c>
      <c r="H8" s="11">
        <v>18642650</v>
      </c>
      <c r="I8" s="11">
        <v>28760359</v>
      </c>
      <c r="J8" s="11">
        <v>52458907</v>
      </c>
      <c r="K8" s="11">
        <v>25510339</v>
      </c>
      <c r="L8" s="11">
        <v>36884468</v>
      </c>
      <c r="M8" s="11">
        <v>28925004</v>
      </c>
      <c r="N8" s="11">
        <v>91319811</v>
      </c>
      <c r="O8" s="11">
        <v>11298061</v>
      </c>
      <c r="P8" s="11">
        <v>30151368</v>
      </c>
      <c r="Q8" s="11">
        <v>37437823</v>
      </c>
      <c r="R8" s="11">
        <v>78887252</v>
      </c>
      <c r="S8" s="11">
        <v>52542261</v>
      </c>
      <c r="T8" s="11">
        <v>51714320</v>
      </c>
      <c r="U8" s="11">
        <v>59100495</v>
      </c>
      <c r="V8" s="11">
        <v>163357076</v>
      </c>
      <c r="W8" s="11">
        <v>386023046</v>
      </c>
      <c r="X8" s="11">
        <v>459072730</v>
      </c>
      <c r="Y8" s="11">
        <v>-73049684</v>
      </c>
      <c r="Z8" s="2">
        <v>-15.91</v>
      </c>
      <c r="AA8" s="15">
        <v>459072730</v>
      </c>
    </row>
    <row r="9" spans="1:27" ht="13.5">
      <c r="A9" s="46" t="s">
        <v>35</v>
      </c>
      <c r="B9" s="47"/>
      <c r="C9" s="9">
        <v>431775707</v>
      </c>
      <c r="D9" s="10"/>
      <c r="E9" s="11">
        <v>552290018</v>
      </c>
      <c r="F9" s="11">
        <v>431938095</v>
      </c>
      <c r="G9" s="11">
        <v>2076791</v>
      </c>
      <c r="H9" s="11">
        <v>12644052</v>
      </c>
      <c r="I9" s="11">
        <v>29224889</v>
      </c>
      <c r="J9" s="11">
        <v>43945732</v>
      </c>
      <c r="K9" s="11">
        <v>22422420</v>
      </c>
      <c r="L9" s="11">
        <v>23037278</v>
      </c>
      <c r="M9" s="11">
        <v>33329985</v>
      </c>
      <c r="N9" s="11">
        <v>78789683</v>
      </c>
      <c r="O9" s="11">
        <v>10286676</v>
      </c>
      <c r="P9" s="11">
        <v>12518568</v>
      </c>
      <c r="Q9" s="11">
        <v>55567352</v>
      </c>
      <c r="R9" s="11">
        <v>78372596</v>
      </c>
      <c r="S9" s="11">
        <v>49389819</v>
      </c>
      <c r="T9" s="11">
        <v>30679112</v>
      </c>
      <c r="U9" s="11">
        <v>77601227</v>
      </c>
      <c r="V9" s="11">
        <v>157670158</v>
      </c>
      <c r="W9" s="11">
        <v>358778169</v>
      </c>
      <c r="X9" s="11">
        <v>431938095</v>
      </c>
      <c r="Y9" s="11">
        <v>-73159926</v>
      </c>
      <c r="Z9" s="2">
        <v>-16.94</v>
      </c>
      <c r="AA9" s="15">
        <v>431938095</v>
      </c>
    </row>
    <row r="10" spans="1:27" ht="13.5">
      <c r="A10" s="46" t="s">
        <v>36</v>
      </c>
      <c r="B10" s="47"/>
      <c r="C10" s="9">
        <v>192048789</v>
      </c>
      <c r="D10" s="10"/>
      <c r="E10" s="11">
        <v>543454517</v>
      </c>
      <c r="F10" s="11">
        <v>382050347</v>
      </c>
      <c r="G10" s="11">
        <v>5778461</v>
      </c>
      <c r="H10" s="11">
        <v>20806889</v>
      </c>
      <c r="I10" s="11">
        <v>23789588</v>
      </c>
      <c r="J10" s="11">
        <v>50374938</v>
      </c>
      <c r="K10" s="11">
        <v>18260949</v>
      </c>
      <c r="L10" s="11">
        <v>28189312</v>
      </c>
      <c r="M10" s="11">
        <v>44981100</v>
      </c>
      <c r="N10" s="11">
        <v>91431361</v>
      </c>
      <c r="O10" s="11">
        <v>3994954</v>
      </c>
      <c r="P10" s="11">
        <v>18314859</v>
      </c>
      <c r="Q10" s="11">
        <v>32473405</v>
      </c>
      <c r="R10" s="11">
        <v>54783218</v>
      </c>
      <c r="S10" s="11">
        <v>23484354</v>
      </c>
      <c r="T10" s="11">
        <v>41191546</v>
      </c>
      <c r="U10" s="11">
        <v>51997102</v>
      </c>
      <c r="V10" s="11">
        <v>116673002</v>
      </c>
      <c r="W10" s="11">
        <v>313262519</v>
      </c>
      <c r="X10" s="11">
        <v>382050347</v>
      </c>
      <c r="Y10" s="11">
        <v>-68787828</v>
      </c>
      <c r="Z10" s="2">
        <v>-18</v>
      </c>
      <c r="AA10" s="15">
        <v>382050347</v>
      </c>
    </row>
    <row r="11" spans="1:27" ht="13.5">
      <c r="A11" s="48" t="s">
        <v>37</v>
      </c>
      <c r="B11" s="47"/>
      <c r="C11" s="49">
        <f aca="true" t="shared" si="1" ref="C11:Y11">SUM(C6:C10)</f>
        <v>2755412766</v>
      </c>
      <c r="D11" s="50">
        <f t="shared" si="1"/>
        <v>0</v>
      </c>
      <c r="E11" s="51">
        <f t="shared" si="1"/>
        <v>3615227504</v>
      </c>
      <c r="F11" s="51">
        <f t="shared" si="1"/>
        <v>3276083619</v>
      </c>
      <c r="G11" s="51">
        <f t="shared" si="1"/>
        <v>33179759</v>
      </c>
      <c r="H11" s="51">
        <f t="shared" si="1"/>
        <v>147766780</v>
      </c>
      <c r="I11" s="51">
        <f t="shared" si="1"/>
        <v>210764772</v>
      </c>
      <c r="J11" s="51">
        <f t="shared" si="1"/>
        <v>391711311</v>
      </c>
      <c r="K11" s="51">
        <f t="shared" si="1"/>
        <v>189579546</v>
      </c>
      <c r="L11" s="51">
        <f t="shared" si="1"/>
        <v>275259047</v>
      </c>
      <c r="M11" s="51">
        <f t="shared" si="1"/>
        <v>225409904</v>
      </c>
      <c r="N11" s="51">
        <f t="shared" si="1"/>
        <v>690248497</v>
      </c>
      <c r="O11" s="51">
        <f t="shared" si="1"/>
        <v>60437111</v>
      </c>
      <c r="P11" s="51">
        <f t="shared" si="1"/>
        <v>148300556</v>
      </c>
      <c r="Q11" s="51">
        <f t="shared" si="1"/>
        <v>200276116</v>
      </c>
      <c r="R11" s="51">
        <f t="shared" si="1"/>
        <v>409013783</v>
      </c>
      <c r="S11" s="51">
        <f t="shared" si="1"/>
        <v>262908918</v>
      </c>
      <c r="T11" s="51">
        <f t="shared" si="1"/>
        <v>283416458</v>
      </c>
      <c r="U11" s="51">
        <f t="shared" si="1"/>
        <v>483941602</v>
      </c>
      <c r="V11" s="51">
        <f t="shared" si="1"/>
        <v>1030266978</v>
      </c>
      <c r="W11" s="51">
        <f t="shared" si="1"/>
        <v>2521240569</v>
      </c>
      <c r="X11" s="51">
        <f t="shared" si="1"/>
        <v>3276083619</v>
      </c>
      <c r="Y11" s="51">
        <f t="shared" si="1"/>
        <v>-754843050</v>
      </c>
      <c r="Z11" s="52">
        <f>+IF(X11&lt;&gt;0,+(Y11/X11)*100,0)</f>
        <v>-23.041019027176425</v>
      </c>
      <c r="AA11" s="53">
        <f>SUM(AA6:AA10)</f>
        <v>3276083619</v>
      </c>
    </row>
    <row r="12" spans="1:27" ht="13.5">
      <c r="A12" s="54" t="s">
        <v>38</v>
      </c>
      <c r="B12" s="35"/>
      <c r="C12" s="9">
        <v>437817333</v>
      </c>
      <c r="D12" s="10"/>
      <c r="E12" s="11">
        <v>554724009</v>
      </c>
      <c r="F12" s="11">
        <v>575169990</v>
      </c>
      <c r="G12" s="11">
        <v>2266632</v>
      </c>
      <c r="H12" s="11">
        <v>5863633</v>
      </c>
      <c r="I12" s="11">
        <v>10784955</v>
      </c>
      <c r="J12" s="11">
        <v>18915220</v>
      </c>
      <c r="K12" s="11">
        <v>22312480</v>
      </c>
      <c r="L12" s="11">
        <v>30842254</v>
      </c>
      <c r="M12" s="11">
        <v>37122731</v>
      </c>
      <c r="N12" s="11">
        <v>90277465</v>
      </c>
      <c r="O12" s="11">
        <v>17467190</v>
      </c>
      <c r="P12" s="11">
        <v>15744287</v>
      </c>
      <c r="Q12" s="11">
        <v>27842615</v>
      </c>
      <c r="R12" s="11">
        <v>61054092</v>
      </c>
      <c r="S12" s="11">
        <v>51682122</v>
      </c>
      <c r="T12" s="11">
        <v>24792656</v>
      </c>
      <c r="U12" s="11">
        <v>203280384</v>
      </c>
      <c r="V12" s="11">
        <v>279755162</v>
      </c>
      <c r="W12" s="11">
        <v>450001939</v>
      </c>
      <c r="X12" s="11">
        <v>575169990</v>
      </c>
      <c r="Y12" s="11">
        <v>-125168051</v>
      </c>
      <c r="Z12" s="2">
        <v>-21.76</v>
      </c>
      <c r="AA12" s="15">
        <v>575169990</v>
      </c>
    </row>
    <row r="13" spans="1:27" ht="13.5">
      <c r="A13" s="54" t="s">
        <v>39</v>
      </c>
      <c r="B13" s="35"/>
      <c r="C13" s="12">
        <v>423537</v>
      </c>
      <c r="D13" s="13"/>
      <c r="E13" s="14">
        <v>11739073</v>
      </c>
      <c r="F13" s="14">
        <v>10000</v>
      </c>
      <c r="G13" s="14">
        <v>1613654</v>
      </c>
      <c r="H13" s="14">
        <v>391129</v>
      </c>
      <c r="I13" s="14">
        <v>776655</v>
      </c>
      <c r="J13" s="14">
        <v>2781438</v>
      </c>
      <c r="K13" s="14">
        <v>1122114</v>
      </c>
      <c r="L13" s="14">
        <v>1048441</v>
      </c>
      <c r="M13" s="14">
        <v>656510</v>
      </c>
      <c r="N13" s="14">
        <v>2827065</v>
      </c>
      <c r="O13" s="14">
        <v>341</v>
      </c>
      <c r="P13" s="14"/>
      <c r="Q13" s="14">
        <v>2618</v>
      </c>
      <c r="R13" s="14">
        <v>2959</v>
      </c>
      <c r="S13" s="14">
        <v>321</v>
      </c>
      <c r="T13" s="14"/>
      <c r="U13" s="14"/>
      <c r="V13" s="14">
        <v>321</v>
      </c>
      <c r="W13" s="14">
        <v>5611783</v>
      </c>
      <c r="X13" s="14">
        <v>10000</v>
      </c>
      <c r="Y13" s="14">
        <v>5601783</v>
      </c>
      <c r="Z13" s="2">
        <v>56017.83</v>
      </c>
      <c r="AA13" s="22">
        <v>10000</v>
      </c>
    </row>
    <row r="14" spans="1:27" ht="13.5">
      <c r="A14" s="54" t="s">
        <v>40</v>
      </c>
      <c r="B14" s="35"/>
      <c r="C14" s="9">
        <v>59275752</v>
      </c>
      <c r="D14" s="10"/>
      <c r="E14" s="11">
        <v>14150000</v>
      </c>
      <c r="F14" s="11">
        <v>420050000</v>
      </c>
      <c r="G14" s="11"/>
      <c r="H14" s="11"/>
      <c r="I14" s="11"/>
      <c r="J14" s="11"/>
      <c r="K14" s="11"/>
      <c r="L14" s="11">
        <v>16076510</v>
      </c>
      <c r="M14" s="11"/>
      <c r="N14" s="11">
        <v>16076510</v>
      </c>
      <c r="O14" s="11">
        <v>-954</v>
      </c>
      <c r="P14" s="11"/>
      <c r="Q14" s="11"/>
      <c r="R14" s="11">
        <v>-954</v>
      </c>
      <c r="S14" s="11">
        <v>23120</v>
      </c>
      <c r="T14" s="11">
        <v>475350</v>
      </c>
      <c r="U14" s="11">
        <v>400727855</v>
      </c>
      <c r="V14" s="11">
        <v>401226325</v>
      </c>
      <c r="W14" s="11">
        <v>417301881</v>
      </c>
      <c r="X14" s="11">
        <v>420050000</v>
      </c>
      <c r="Y14" s="11">
        <v>-2748119</v>
      </c>
      <c r="Z14" s="2">
        <v>-0.65</v>
      </c>
      <c r="AA14" s="15">
        <v>420050000</v>
      </c>
    </row>
    <row r="15" spans="1:27" ht="13.5">
      <c r="A15" s="54" t="s">
        <v>41</v>
      </c>
      <c r="B15" s="35" t="s">
        <v>42</v>
      </c>
      <c r="C15" s="9">
        <v>825550993</v>
      </c>
      <c r="D15" s="10"/>
      <c r="E15" s="11">
        <v>984691157</v>
      </c>
      <c r="F15" s="11">
        <v>1109439110</v>
      </c>
      <c r="G15" s="11">
        <v>2707927</v>
      </c>
      <c r="H15" s="11">
        <v>16657822</v>
      </c>
      <c r="I15" s="11">
        <v>58532512</v>
      </c>
      <c r="J15" s="11">
        <v>77898261</v>
      </c>
      <c r="K15" s="11">
        <v>47028690</v>
      </c>
      <c r="L15" s="11">
        <v>60761314</v>
      </c>
      <c r="M15" s="11">
        <v>64536989</v>
      </c>
      <c r="N15" s="11">
        <v>172326993</v>
      </c>
      <c r="O15" s="11">
        <v>41977397</v>
      </c>
      <c r="P15" s="11">
        <v>53287880</v>
      </c>
      <c r="Q15" s="11">
        <v>80862607</v>
      </c>
      <c r="R15" s="11">
        <v>176127884</v>
      </c>
      <c r="S15" s="11">
        <v>91076990</v>
      </c>
      <c r="T15" s="11">
        <v>113439304</v>
      </c>
      <c r="U15" s="11">
        <v>289981290</v>
      </c>
      <c r="V15" s="11">
        <v>494497584</v>
      </c>
      <c r="W15" s="11">
        <v>920850722</v>
      </c>
      <c r="X15" s="11">
        <v>1109439110</v>
      </c>
      <c r="Y15" s="11">
        <v>-188588388</v>
      </c>
      <c r="Z15" s="2">
        <v>-17</v>
      </c>
      <c r="AA15" s="15">
        <v>1109439110</v>
      </c>
    </row>
    <row r="16" spans="1:27" ht="13.5">
      <c r="A16" s="55" t="s">
        <v>43</v>
      </c>
      <c r="B16" s="56"/>
      <c r="C16" s="15"/>
      <c r="D16" s="10"/>
      <c r="E16" s="11"/>
      <c r="F16" s="11">
        <v>100000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688</v>
      </c>
      <c r="R16" s="11">
        <v>688</v>
      </c>
      <c r="S16" s="11"/>
      <c r="T16" s="11">
        <v>84621</v>
      </c>
      <c r="U16" s="11">
        <v>12638</v>
      </c>
      <c r="V16" s="11">
        <v>97259</v>
      </c>
      <c r="W16" s="11">
        <v>97947</v>
      </c>
      <c r="X16" s="11">
        <v>100000</v>
      </c>
      <c r="Y16" s="11">
        <v>-2053</v>
      </c>
      <c r="Z16" s="2">
        <v>-2.05</v>
      </c>
      <c r="AA16" s="15">
        <v>100000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4459499</v>
      </c>
      <c r="D18" s="17"/>
      <c r="E18" s="18">
        <v>7797498</v>
      </c>
      <c r="F18" s="18">
        <v>10314784</v>
      </c>
      <c r="G18" s="18"/>
      <c r="H18" s="18">
        <v>12517</v>
      </c>
      <c r="I18" s="18">
        <v>36792</v>
      </c>
      <c r="J18" s="18">
        <v>49309</v>
      </c>
      <c r="K18" s="18">
        <v>105000</v>
      </c>
      <c r="L18" s="18">
        <v>1029411</v>
      </c>
      <c r="M18" s="18"/>
      <c r="N18" s="18">
        <v>1134411</v>
      </c>
      <c r="O18" s="18"/>
      <c r="P18" s="18">
        <v>245573</v>
      </c>
      <c r="Q18" s="18">
        <v>1033333</v>
      </c>
      <c r="R18" s="18">
        <v>1278906</v>
      </c>
      <c r="S18" s="18">
        <v>84700</v>
      </c>
      <c r="T18" s="18">
        <v>89048</v>
      </c>
      <c r="U18" s="18">
        <v>1747531</v>
      </c>
      <c r="V18" s="18">
        <v>1921279</v>
      </c>
      <c r="W18" s="18">
        <v>4383905</v>
      </c>
      <c r="X18" s="18">
        <v>10314784</v>
      </c>
      <c r="Y18" s="18">
        <v>-5930879</v>
      </c>
      <c r="Z18" s="3">
        <v>-57.5</v>
      </c>
      <c r="AA18" s="23">
        <v>10314784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2312278559</v>
      </c>
      <c r="D20" s="59">
        <f t="shared" si="2"/>
        <v>0</v>
      </c>
      <c r="E20" s="60">
        <f t="shared" si="2"/>
        <v>3185117478</v>
      </c>
      <c r="F20" s="60">
        <f t="shared" si="2"/>
        <v>3180294495</v>
      </c>
      <c r="G20" s="60">
        <f t="shared" si="2"/>
        <v>26950267</v>
      </c>
      <c r="H20" s="60">
        <f t="shared" si="2"/>
        <v>101892679</v>
      </c>
      <c r="I20" s="60">
        <f t="shared" si="2"/>
        <v>169189477</v>
      </c>
      <c r="J20" s="60">
        <f t="shared" si="2"/>
        <v>298032423</v>
      </c>
      <c r="K20" s="60">
        <f t="shared" si="2"/>
        <v>259603478</v>
      </c>
      <c r="L20" s="60">
        <f t="shared" si="2"/>
        <v>186563362</v>
      </c>
      <c r="M20" s="60">
        <f t="shared" si="2"/>
        <v>237948901</v>
      </c>
      <c r="N20" s="60">
        <f t="shared" si="2"/>
        <v>684115741</v>
      </c>
      <c r="O20" s="60">
        <f t="shared" si="2"/>
        <v>68119179</v>
      </c>
      <c r="P20" s="60">
        <f t="shared" si="2"/>
        <v>148235088</v>
      </c>
      <c r="Q20" s="60">
        <f t="shared" si="2"/>
        <v>218413871</v>
      </c>
      <c r="R20" s="60">
        <f t="shared" si="2"/>
        <v>434768138</v>
      </c>
      <c r="S20" s="60">
        <f t="shared" si="2"/>
        <v>256032388</v>
      </c>
      <c r="T20" s="60">
        <f t="shared" si="2"/>
        <v>303484611</v>
      </c>
      <c r="U20" s="60">
        <f t="shared" si="2"/>
        <v>611557818</v>
      </c>
      <c r="V20" s="60">
        <f t="shared" si="2"/>
        <v>1171074817</v>
      </c>
      <c r="W20" s="60">
        <f t="shared" si="2"/>
        <v>2587991119</v>
      </c>
      <c r="X20" s="60">
        <f t="shared" si="2"/>
        <v>3180294495</v>
      </c>
      <c r="Y20" s="60">
        <f t="shared" si="2"/>
        <v>-592303376</v>
      </c>
      <c r="Z20" s="61">
        <f>+IF(X20&lt;&gt;0,+(Y20/X20)*100,0)</f>
        <v>-18.624167570997226</v>
      </c>
      <c r="AA20" s="62">
        <f>SUM(AA26:AA33)</f>
        <v>3180294495</v>
      </c>
    </row>
    <row r="21" spans="1:27" ht="13.5">
      <c r="A21" s="46" t="s">
        <v>32</v>
      </c>
      <c r="B21" s="47"/>
      <c r="C21" s="9">
        <v>282484413</v>
      </c>
      <c r="D21" s="10"/>
      <c r="E21" s="11">
        <v>537017634</v>
      </c>
      <c r="F21" s="11">
        <v>587711870</v>
      </c>
      <c r="G21" s="11">
        <v>3990476</v>
      </c>
      <c r="H21" s="11">
        <v>24839669</v>
      </c>
      <c r="I21" s="11">
        <v>26624473</v>
      </c>
      <c r="J21" s="11">
        <v>55454618</v>
      </c>
      <c r="K21" s="11">
        <v>30128885</v>
      </c>
      <c r="L21" s="11">
        <v>37000483</v>
      </c>
      <c r="M21" s="11">
        <v>42593564</v>
      </c>
      <c r="N21" s="11">
        <v>109722932</v>
      </c>
      <c r="O21" s="11">
        <v>7127799</v>
      </c>
      <c r="P21" s="11">
        <v>25200575</v>
      </c>
      <c r="Q21" s="11">
        <v>35829219</v>
      </c>
      <c r="R21" s="11">
        <v>68157593</v>
      </c>
      <c r="S21" s="11">
        <v>37362342</v>
      </c>
      <c r="T21" s="11">
        <v>39515718</v>
      </c>
      <c r="U21" s="11">
        <v>61983278</v>
      </c>
      <c r="V21" s="11">
        <v>138861338</v>
      </c>
      <c r="W21" s="11">
        <v>372196481</v>
      </c>
      <c r="X21" s="11">
        <v>587711870</v>
      </c>
      <c r="Y21" s="11">
        <v>-215515389</v>
      </c>
      <c r="Z21" s="2">
        <v>-36.67</v>
      </c>
      <c r="AA21" s="15">
        <v>587711870</v>
      </c>
    </row>
    <row r="22" spans="1:27" ht="13.5">
      <c r="A22" s="46" t="s">
        <v>33</v>
      </c>
      <c r="B22" s="47"/>
      <c r="C22" s="9">
        <v>335859720</v>
      </c>
      <c r="D22" s="10"/>
      <c r="E22" s="11">
        <v>556448555</v>
      </c>
      <c r="F22" s="11">
        <v>427173860</v>
      </c>
      <c r="G22" s="11">
        <v>6633687</v>
      </c>
      <c r="H22" s="11">
        <v>11519929</v>
      </c>
      <c r="I22" s="11">
        <v>26543179</v>
      </c>
      <c r="J22" s="11">
        <v>44696795</v>
      </c>
      <c r="K22" s="11">
        <v>29033573</v>
      </c>
      <c r="L22" s="11">
        <v>30985169</v>
      </c>
      <c r="M22" s="11">
        <v>24367382</v>
      </c>
      <c r="N22" s="11">
        <v>84386124</v>
      </c>
      <c r="O22" s="11">
        <v>16483975</v>
      </c>
      <c r="P22" s="11">
        <v>18009568</v>
      </c>
      <c r="Q22" s="11">
        <v>26280296</v>
      </c>
      <c r="R22" s="11">
        <v>60773839</v>
      </c>
      <c r="S22" s="11">
        <v>26951956</v>
      </c>
      <c r="T22" s="11">
        <v>39330279</v>
      </c>
      <c r="U22" s="11">
        <v>126748975</v>
      </c>
      <c r="V22" s="11">
        <v>193031210</v>
      </c>
      <c r="W22" s="11">
        <v>382887968</v>
      </c>
      <c r="X22" s="11">
        <v>427173860</v>
      </c>
      <c r="Y22" s="11">
        <v>-44285892</v>
      </c>
      <c r="Z22" s="2">
        <v>-10.37</v>
      </c>
      <c r="AA22" s="15">
        <v>427173860</v>
      </c>
    </row>
    <row r="23" spans="1:27" ht="13.5">
      <c r="A23" s="46" t="s">
        <v>34</v>
      </c>
      <c r="B23" s="47"/>
      <c r="C23" s="9">
        <v>272245800</v>
      </c>
      <c r="D23" s="10"/>
      <c r="E23" s="11">
        <v>362456538</v>
      </c>
      <c r="F23" s="11">
        <v>434783123</v>
      </c>
      <c r="G23" s="11">
        <v>2756372</v>
      </c>
      <c r="H23" s="11">
        <v>22886100</v>
      </c>
      <c r="I23" s="11">
        <v>25886565</v>
      </c>
      <c r="J23" s="11">
        <v>51529037</v>
      </c>
      <c r="K23" s="11">
        <v>24381032</v>
      </c>
      <c r="L23" s="11">
        <v>36063211</v>
      </c>
      <c r="M23" s="11">
        <v>30865003</v>
      </c>
      <c r="N23" s="11">
        <v>91309246</v>
      </c>
      <c r="O23" s="11">
        <v>16264541</v>
      </c>
      <c r="P23" s="11">
        <v>39837945</v>
      </c>
      <c r="Q23" s="11">
        <v>31794454</v>
      </c>
      <c r="R23" s="11">
        <v>87896940</v>
      </c>
      <c r="S23" s="11">
        <v>40577103</v>
      </c>
      <c r="T23" s="11">
        <v>30546898</v>
      </c>
      <c r="U23" s="11">
        <v>60523408</v>
      </c>
      <c r="V23" s="11">
        <v>131647409</v>
      </c>
      <c r="W23" s="11">
        <v>362382632</v>
      </c>
      <c r="X23" s="11">
        <v>434783123</v>
      </c>
      <c r="Y23" s="11">
        <v>-72400491</v>
      </c>
      <c r="Z23" s="2">
        <v>-16.65</v>
      </c>
      <c r="AA23" s="15">
        <v>434783123</v>
      </c>
    </row>
    <row r="24" spans="1:27" ht="13.5">
      <c r="A24" s="46" t="s">
        <v>35</v>
      </c>
      <c r="B24" s="47"/>
      <c r="C24" s="9">
        <v>322297296</v>
      </c>
      <c r="D24" s="10"/>
      <c r="E24" s="11">
        <v>486216975</v>
      </c>
      <c r="F24" s="11">
        <v>499763338</v>
      </c>
      <c r="G24" s="11">
        <v>2699607</v>
      </c>
      <c r="H24" s="11">
        <v>11710859</v>
      </c>
      <c r="I24" s="11">
        <v>21855043</v>
      </c>
      <c r="J24" s="11">
        <v>36265509</v>
      </c>
      <c r="K24" s="11">
        <v>39864640</v>
      </c>
      <c r="L24" s="11">
        <v>25916994</v>
      </c>
      <c r="M24" s="11">
        <v>46435105</v>
      </c>
      <c r="N24" s="11">
        <v>112216739</v>
      </c>
      <c r="O24" s="11">
        <v>7929075</v>
      </c>
      <c r="P24" s="11">
        <v>13772754</v>
      </c>
      <c r="Q24" s="11">
        <v>31456580</v>
      </c>
      <c r="R24" s="11">
        <v>53158409</v>
      </c>
      <c r="S24" s="11">
        <v>58875443</v>
      </c>
      <c r="T24" s="11">
        <v>60954897</v>
      </c>
      <c r="U24" s="11">
        <v>94814786</v>
      </c>
      <c r="V24" s="11">
        <v>214645126</v>
      </c>
      <c r="W24" s="11">
        <v>416285783</v>
      </c>
      <c r="X24" s="11">
        <v>499763338</v>
      </c>
      <c r="Y24" s="11">
        <v>-83477555</v>
      </c>
      <c r="Z24" s="2">
        <v>-16.7</v>
      </c>
      <c r="AA24" s="15">
        <v>499763338</v>
      </c>
    </row>
    <row r="25" spans="1:27" ht="13.5">
      <c r="A25" s="46" t="s">
        <v>36</v>
      </c>
      <c r="B25" s="47"/>
      <c r="C25" s="9">
        <v>425419004</v>
      </c>
      <c r="D25" s="10"/>
      <c r="E25" s="11">
        <v>416737205</v>
      </c>
      <c r="F25" s="11">
        <v>555856747</v>
      </c>
      <c r="G25" s="11">
        <v>8010352</v>
      </c>
      <c r="H25" s="11">
        <v>12589337</v>
      </c>
      <c r="I25" s="11">
        <v>30349218</v>
      </c>
      <c r="J25" s="11">
        <v>50948907</v>
      </c>
      <c r="K25" s="11">
        <v>85625143</v>
      </c>
      <c r="L25" s="11">
        <v>20797197</v>
      </c>
      <c r="M25" s="11">
        <v>50785122</v>
      </c>
      <c r="N25" s="11">
        <v>157207462</v>
      </c>
      <c r="O25" s="11">
        <v>2864011</v>
      </c>
      <c r="P25" s="11">
        <v>15218803</v>
      </c>
      <c r="Q25" s="11">
        <v>39811246</v>
      </c>
      <c r="R25" s="11">
        <v>57894060</v>
      </c>
      <c r="S25" s="11">
        <v>35554833</v>
      </c>
      <c r="T25" s="11">
        <v>23670388</v>
      </c>
      <c r="U25" s="11">
        <v>90555107</v>
      </c>
      <c r="V25" s="11">
        <v>149780328</v>
      </c>
      <c r="W25" s="11">
        <v>415830757</v>
      </c>
      <c r="X25" s="11">
        <v>555856747</v>
      </c>
      <c r="Y25" s="11">
        <v>-140025990</v>
      </c>
      <c r="Z25" s="2">
        <v>-25.19</v>
      </c>
      <c r="AA25" s="15">
        <v>555856747</v>
      </c>
    </row>
    <row r="26" spans="1:27" ht="13.5">
      <c r="A26" s="48" t="s">
        <v>37</v>
      </c>
      <c r="B26" s="63"/>
      <c r="C26" s="49">
        <f aca="true" t="shared" si="3" ref="C26:Y26">SUM(C21:C25)</f>
        <v>1638306233</v>
      </c>
      <c r="D26" s="50">
        <f t="shared" si="3"/>
        <v>0</v>
      </c>
      <c r="E26" s="51">
        <f t="shared" si="3"/>
        <v>2358876907</v>
      </c>
      <c r="F26" s="51">
        <f t="shared" si="3"/>
        <v>2505288938</v>
      </c>
      <c r="G26" s="51">
        <f t="shared" si="3"/>
        <v>24090494</v>
      </c>
      <c r="H26" s="51">
        <f t="shared" si="3"/>
        <v>83545894</v>
      </c>
      <c r="I26" s="51">
        <f t="shared" si="3"/>
        <v>131258478</v>
      </c>
      <c r="J26" s="51">
        <f t="shared" si="3"/>
        <v>238894866</v>
      </c>
      <c r="K26" s="51">
        <f t="shared" si="3"/>
        <v>209033273</v>
      </c>
      <c r="L26" s="51">
        <f t="shared" si="3"/>
        <v>150763054</v>
      </c>
      <c r="M26" s="51">
        <f t="shared" si="3"/>
        <v>195046176</v>
      </c>
      <c r="N26" s="51">
        <f t="shared" si="3"/>
        <v>554842503</v>
      </c>
      <c r="O26" s="51">
        <f t="shared" si="3"/>
        <v>50669401</v>
      </c>
      <c r="P26" s="51">
        <f t="shared" si="3"/>
        <v>112039645</v>
      </c>
      <c r="Q26" s="51">
        <f t="shared" si="3"/>
        <v>165171795</v>
      </c>
      <c r="R26" s="51">
        <f t="shared" si="3"/>
        <v>327880841</v>
      </c>
      <c r="S26" s="51">
        <f t="shared" si="3"/>
        <v>199321677</v>
      </c>
      <c r="T26" s="51">
        <f t="shared" si="3"/>
        <v>194018180</v>
      </c>
      <c r="U26" s="51">
        <f t="shared" si="3"/>
        <v>434625554</v>
      </c>
      <c r="V26" s="51">
        <f t="shared" si="3"/>
        <v>827965411</v>
      </c>
      <c r="W26" s="51">
        <f t="shared" si="3"/>
        <v>1949583621</v>
      </c>
      <c r="X26" s="51">
        <f t="shared" si="3"/>
        <v>2505288938</v>
      </c>
      <c r="Y26" s="51">
        <f t="shared" si="3"/>
        <v>-555705317</v>
      </c>
      <c r="Z26" s="52">
        <f>+IF(X26&lt;&gt;0,+(Y26/X26)*100,0)</f>
        <v>-22.18128650037571</v>
      </c>
      <c r="AA26" s="53">
        <f>SUM(AA21:AA25)</f>
        <v>2505288938</v>
      </c>
    </row>
    <row r="27" spans="1:27" ht="13.5">
      <c r="A27" s="54" t="s">
        <v>38</v>
      </c>
      <c r="B27" s="64"/>
      <c r="C27" s="9">
        <v>165926188</v>
      </c>
      <c r="D27" s="10"/>
      <c r="E27" s="11">
        <v>167457223</v>
      </c>
      <c r="F27" s="11">
        <v>210352061</v>
      </c>
      <c r="G27" s="11">
        <v>90194</v>
      </c>
      <c r="H27" s="11">
        <v>5067893</v>
      </c>
      <c r="I27" s="11">
        <v>18337693</v>
      </c>
      <c r="J27" s="11">
        <v>23495780</v>
      </c>
      <c r="K27" s="11">
        <v>18685730</v>
      </c>
      <c r="L27" s="11">
        <v>13862839</v>
      </c>
      <c r="M27" s="11">
        <v>16501741</v>
      </c>
      <c r="N27" s="11">
        <v>49050310</v>
      </c>
      <c r="O27" s="11">
        <v>3822913</v>
      </c>
      <c r="P27" s="11">
        <v>7756751</v>
      </c>
      <c r="Q27" s="11">
        <v>14805736</v>
      </c>
      <c r="R27" s="11">
        <v>26385400</v>
      </c>
      <c r="S27" s="11">
        <v>10285156</v>
      </c>
      <c r="T27" s="11">
        <v>16831666</v>
      </c>
      <c r="U27" s="11">
        <v>30320355</v>
      </c>
      <c r="V27" s="11">
        <v>57437177</v>
      </c>
      <c r="W27" s="11">
        <v>156368667</v>
      </c>
      <c r="X27" s="11">
        <v>210352061</v>
      </c>
      <c r="Y27" s="11">
        <v>-53983394</v>
      </c>
      <c r="Z27" s="2">
        <v>-25.66</v>
      </c>
      <c r="AA27" s="15">
        <v>210352061</v>
      </c>
    </row>
    <row r="28" spans="1:27" ht="13.5">
      <c r="A28" s="54" t="s">
        <v>39</v>
      </c>
      <c r="B28" s="64"/>
      <c r="C28" s="12">
        <v>529264</v>
      </c>
      <c r="D28" s="13"/>
      <c r="E28" s="14">
        <v>5402652</v>
      </c>
      <c r="F28" s="14">
        <v>4463180</v>
      </c>
      <c r="G28" s="14">
        <v>95750</v>
      </c>
      <c r="H28" s="14">
        <v>87240</v>
      </c>
      <c r="I28" s="14">
        <v>177253</v>
      </c>
      <c r="J28" s="14">
        <v>360243</v>
      </c>
      <c r="K28" s="14">
        <v>-53100</v>
      </c>
      <c r="L28" s="14">
        <v>69400</v>
      </c>
      <c r="M28" s="14"/>
      <c r="N28" s="14">
        <v>16300</v>
      </c>
      <c r="O28" s="14"/>
      <c r="P28" s="14"/>
      <c r="Q28" s="14">
        <v>39200</v>
      </c>
      <c r="R28" s="14">
        <v>39200</v>
      </c>
      <c r="S28" s="14">
        <v>288850</v>
      </c>
      <c r="T28" s="14">
        <v>127101</v>
      </c>
      <c r="U28" s="14">
        <v>215340</v>
      </c>
      <c r="V28" s="14">
        <v>631291</v>
      </c>
      <c r="W28" s="14">
        <v>1047034</v>
      </c>
      <c r="X28" s="14">
        <v>4463180</v>
      </c>
      <c r="Y28" s="14">
        <v>-3416146</v>
      </c>
      <c r="Z28" s="2">
        <v>-76.54</v>
      </c>
      <c r="AA28" s="22">
        <v>4463180</v>
      </c>
    </row>
    <row r="29" spans="1:27" ht="13.5">
      <c r="A29" s="54" t="s">
        <v>40</v>
      </c>
      <c r="B29" s="64"/>
      <c r="C29" s="9">
        <v>1715862</v>
      </c>
      <c r="D29" s="10"/>
      <c r="E29" s="11">
        <v>1886438</v>
      </c>
      <c r="F29" s="11">
        <v>1243281</v>
      </c>
      <c r="G29" s="11"/>
      <c r="H29" s="11">
        <v>107988</v>
      </c>
      <c r="I29" s="11">
        <v>-54559</v>
      </c>
      <c r="J29" s="11">
        <v>53429</v>
      </c>
      <c r="K29" s="11">
        <v>2527</v>
      </c>
      <c r="L29" s="11"/>
      <c r="M29" s="11">
        <v>10436</v>
      </c>
      <c r="N29" s="11">
        <v>12963</v>
      </c>
      <c r="O29" s="11">
        <v>45812</v>
      </c>
      <c r="P29" s="11"/>
      <c r="Q29" s="11"/>
      <c r="R29" s="11">
        <v>45812</v>
      </c>
      <c r="S29" s="11">
        <v>244391</v>
      </c>
      <c r="T29" s="11">
        <v>24896</v>
      </c>
      <c r="U29" s="11">
        <v>685423</v>
      </c>
      <c r="V29" s="11">
        <v>954710</v>
      </c>
      <c r="W29" s="11">
        <v>1066914</v>
      </c>
      <c r="X29" s="11">
        <v>1243281</v>
      </c>
      <c r="Y29" s="11">
        <v>-176367</v>
      </c>
      <c r="Z29" s="2">
        <v>-14.19</v>
      </c>
      <c r="AA29" s="15">
        <v>1243281</v>
      </c>
    </row>
    <row r="30" spans="1:27" ht="13.5">
      <c r="A30" s="54" t="s">
        <v>41</v>
      </c>
      <c r="B30" s="35" t="s">
        <v>42</v>
      </c>
      <c r="C30" s="9">
        <v>505559440</v>
      </c>
      <c r="D30" s="10"/>
      <c r="E30" s="11">
        <v>650294258</v>
      </c>
      <c r="F30" s="11">
        <v>458672035</v>
      </c>
      <c r="G30" s="11">
        <v>2673829</v>
      </c>
      <c r="H30" s="11">
        <v>13083664</v>
      </c>
      <c r="I30" s="11">
        <v>19470612</v>
      </c>
      <c r="J30" s="11">
        <v>35228105</v>
      </c>
      <c r="K30" s="11">
        <v>31935048</v>
      </c>
      <c r="L30" s="11">
        <v>21855491</v>
      </c>
      <c r="M30" s="11">
        <v>26390548</v>
      </c>
      <c r="N30" s="11">
        <v>80181087</v>
      </c>
      <c r="O30" s="11">
        <v>13581053</v>
      </c>
      <c r="P30" s="11">
        <v>28438692</v>
      </c>
      <c r="Q30" s="11">
        <v>38376671</v>
      </c>
      <c r="R30" s="11">
        <v>80396416</v>
      </c>
      <c r="S30" s="11">
        <v>45892314</v>
      </c>
      <c r="T30" s="11">
        <v>92336371</v>
      </c>
      <c r="U30" s="11">
        <v>145285093</v>
      </c>
      <c r="V30" s="11">
        <v>283513778</v>
      </c>
      <c r="W30" s="11">
        <v>479319386</v>
      </c>
      <c r="X30" s="11">
        <v>458672035</v>
      </c>
      <c r="Y30" s="11">
        <v>20647351</v>
      </c>
      <c r="Z30" s="2">
        <v>4.5</v>
      </c>
      <c r="AA30" s="15">
        <v>458672035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241572</v>
      </c>
      <c r="D33" s="17"/>
      <c r="E33" s="18">
        <v>1200000</v>
      </c>
      <c r="F33" s="18">
        <v>275000</v>
      </c>
      <c r="G33" s="18"/>
      <c r="H33" s="18"/>
      <c r="I33" s="18"/>
      <c r="J33" s="18"/>
      <c r="K33" s="18"/>
      <c r="L33" s="18">
        <v>12578</v>
      </c>
      <c r="M33" s="18"/>
      <c r="N33" s="18">
        <v>12578</v>
      </c>
      <c r="O33" s="18"/>
      <c r="P33" s="18"/>
      <c r="Q33" s="18">
        <v>20469</v>
      </c>
      <c r="R33" s="18">
        <v>20469</v>
      </c>
      <c r="S33" s="18"/>
      <c r="T33" s="18">
        <v>146397</v>
      </c>
      <c r="U33" s="18">
        <v>426053</v>
      </c>
      <c r="V33" s="18">
        <v>572450</v>
      </c>
      <c r="W33" s="18">
        <v>605497</v>
      </c>
      <c r="X33" s="18">
        <v>275000</v>
      </c>
      <c r="Y33" s="18">
        <v>330497</v>
      </c>
      <c r="Z33" s="3">
        <v>120.18</v>
      </c>
      <c r="AA33" s="23">
        <v>275000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1240087065</v>
      </c>
      <c r="D36" s="10">
        <f t="shared" si="4"/>
        <v>0</v>
      </c>
      <c r="E36" s="11">
        <f t="shared" si="4"/>
        <v>1731501543</v>
      </c>
      <c r="F36" s="11">
        <f t="shared" si="4"/>
        <v>1811356654</v>
      </c>
      <c r="G36" s="11">
        <f t="shared" si="4"/>
        <v>14579672</v>
      </c>
      <c r="H36" s="11">
        <f t="shared" si="4"/>
        <v>88746753</v>
      </c>
      <c r="I36" s="11">
        <f t="shared" si="4"/>
        <v>115480793</v>
      </c>
      <c r="J36" s="11">
        <f t="shared" si="4"/>
        <v>218807218</v>
      </c>
      <c r="K36" s="11">
        <f t="shared" si="4"/>
        <v>102978739</v>
      </c>
      <c r="L36" s="11">
        <f t="shared" si="4"/>
        <v>183254315</v>
      </c>
      <c r="M36" s="11">
        <f t="shared" si="4"/>
        <v>126965121</v>
      </c>
      <c r="N36" s="11">
        <f t="shared" si="4"/>
        <v>413198175</v>
      </c>
      <c r="O36" s="11">
        <f t="shared" si="4"/>
        <v>22157868</v>
      </c>
      <c r="P36" s="11">
        <f t="shared" si="4"/>
        <v>63461397</v>
      </c>
      <c r="Q36" s="11">
        <f t="shared" si="4"/>
        <v>47581785</v>
      </c>
      <c r="R36" s="11">
        <f t="shared" si="4"/>
        <v>133201050</v>
      </c>
      <c r="S36" s="11">
        <f t="shared" si="4"/>
        <v>118124882</v>
      </c>
      <c r="T36" s="11">
        <f t="shared" si="4"/>
        <v>136520019</v>
      </c>
      <c r="U36" s="11">
        <f t="shared" si="4"/>
        <v>224895492</v>
      </c>
      <c r="V36" s="11">
        <f t="shared" si="4"/>
        <v>479540393</v>
      </c>
      <c r="W36" s="11">
        <f t="shared" si="4"/>
        <v>1244746836</v>
      </c>
      <c r="X36" s="11">
        <f t="shared" si="4"/>
        <v>1811356654</v>
      </c>
      <c r="Y36" s="11">
        <f t="shared" si="4"/>
        <v>-566609818</v>
      </c>
      <c r="Z36" s="2">
        <f aca="true" t="shared" si="5" ref="Z36:Z49">+IF(X36&lt;&gt;0,+(Y36/X36)*100,0)</f>
        <v>-31.280963732281077</v>
      </c>
      <c r="AA36" s="15">
        <f>AA6+AA21</f>
        <v>1811356654</v>
      </c>
    </row>
    <row r="37" spans="1:27" ht="13.5">
      <c r="A37" s="46" t="s">
        <v>33</v>
      </c>
      <c r="B37" s="47"/>
      <c r="C37" s="9">
        <f t="shared" si="4"/>
        <v>1107922772</v>
      </c>
      <c r="D37" s="10">
        <f t="shared" si="4"/>
        <v>0</v>
      </c>
      <c r="E37" s="11">
        <f t="shared" si="4"/>
        <v>1374729797</v>
      </c>
      <c r="F37" s="11">
        <f t="shared" si="4"/>
        <v>1206551523</v>
      </c>
      <c r="G37" s="11">
        <f t="shared" si="4"/>
        <v>16313100</v>
      </c>
      <c r="H37" s="11">
        <f t="shared" si="4"/>
        <v>43286034</v>
      </c>
      <c r="I37" s="11">
        <f t="shared" si="4"/>
        <v>66676795</v>
      </c>
      <c r="J37" s="11">
        <f t="shared" si="4"/>
        <v>126275929</v>
      </c>
      <c r="K37" s="11">
        <f t="shared" si="4"/>
        <v>79569557</v>
      </c>
      <c r="L37" s="11">
        <f t="shared" si="4"/>
        <v>71879326</v>
      </c>
      <c r="M37" s="11">
        <f t="shared" si="4"/>
        <v>58169640</v>
      </c>
      <c r="N37" s="11">
        <f t="shared" si="4"/>
        <v>209618523</v>
      </c>
      <c r="O37" s="11">
        <f t="shared" si="4"/>
        <v>36311326</v>
      </c>
      <c r="P37" s="11">
        <f t="shared" si="4"/>
        <v>67064507</v>
      </c>
      <c r="Q37" s="11">
        <f t="shared" si="4"/>
        <v>89325266</v>
      </c>
      <c r="R37" s="11">
        <f t="shared" si="4"/>
        <v>192701099</v>
      </c>
      <c r="S37" s="11">
        <f t="shared" si="4"/>
        <v>83681900</v>
      </c>
      <c r="T37" s="11">
        <f t="shared" si="4"/>
        <v>102157458</v>
      </c>
      <c r="U37" s="11">
        <f t="shared" si="4"/>
        <v>259079539</v>
      </c>
      <c r="V37" s="11">
        <f t="shared" si="4"/>
        <v>444918897</v>
      </c>
      <c r="W37" s="11">
        <f t="shared" si="4"/>
        <v>973514448</v>
      </c>
      <c r="X37" s="11">
        <f t="shared" si="4"/>
        <v>1206551523</v>
      </c>
      <c r="Y37" s="11">
        <f t="shared" si="4"/>
        <v>-233037075</v>
      </c>
      <c r="Z37" s="2">
        <f t="shared" si="5"/>
        <v>-19.31430780681216</v>
      </c>
      <c r="AA37" s="15">
        <f>AA7+AA22</f>
        <v>1206551523</v>
      </c>
    </row>
    <row r="38" spans="1:27" ht="13.5">
      <c r="A38" s="46" t="s">
        <v>34</v>
      </c>
      <c r="B38" s="47"/>
      <c r="C38" s="9">
        <f t="shared" si="4"/>
        <v>674168366</v>
      </c>
      <c r="D38" s="10">
        <f t="shared" si="4"/>
        <v>0</v>
      </c>
      <c r="E38" s="11">
        <f t="shared" si="4"/>
        <v>869174356</v>
      </c>
      <c r="F38" s="11">
        <f t="shared" si="4"/>
        <v>893855853</v>
      </c>
      <c r="G38" s="11">
        <f t="shared" si="4"/>
        <v>7812270</v>
      </c>
      <c r="H38" s="11">
        <f t="shared" si="4"/>
        <v>41528750</v>
      </c>
      <c r="I38" s="11">
        <f t="shared" si="4"/>
        <v>54646924</v>
      </c>
      <c r="J38" s="11">
        <f t="shared" si="4"/>
        <v>103987944</v>
      </c>
      <c r="K38" s="11">
        <f t="shared" si="4"/>
        <v>49891371</v>
      </c>
      <c r="L38" s="11">
        <f t="shared" si="4"/>
        <v>72947679</v>
      </c>
      <c r="M38" s="11">
        <f t="shared" si="4"/>
        <v>59790007</v>
      </c>
      <c r="N38" s="11">
        <f t="shared" si="4"/>
        <v>182629057</v>
      </c>
      <c r="O38" s="11">
        <f t="shared" si="4"/>
        <v>27562602</v>
      </c>
      <c r="P38" s="11">
        <f t="shared" si="4"/>
        <v>69989313</v>
      </c>
      <c r="Q38" s="11">
        <f t="shared" si="4"/>
        <v>69232277</v>
      </c>
      <c r="R38" s="11">
        <f t="shared" si="4"/>
        <v>166784192</v>
      </c>
      <c r="S38" s="11">
        <f t="shared" si="4"/>
        <v>93119364</v>
      </c>
      <c r="T38" s="11">
        <f t="shared" si="4"/>
        <v>82261218</v>
      </c>
      <c r="U38" s="11">
        <f t="shared" si="4"/>
        <v>119623903</v>
      </c>
      <c r="V38" s="11">
        <f t="shared" si="4"/>
        <v>295004485</v>
      </c>
      <c r="W38" s="11">
        <f t="shared" si="4"/>
        <v>748405678</v>
      </c>
      <c r="X38" s="11">
        <f t="shared" si="4"/>
        <v>893855853</v>
      </c>
      <c r="Y38" s="11">
        <f t="shared" si="4"/>
        <v>-145450175</v>
      </c>
      <c r="Z38" s="2">
        <f t="shared" si="5"/>
        <v>-16.272218223087474</v>
      </c>
      <c r="AA38" s="15">
        <f>AA8+AA23</f>
        <v>893855853</v>
      </c>
    </row>
    <row r="39" spans="1:27" ht="13.5">
      <c r="A39" s="46" t="s">
        <v>35</v>
      </c>
      <c r="B39" s="47"/>
      <c r="C39" s="9">
        <f t="shared" si="4"/>
        <v>754073003</v>
      </c>
      <c r="D39" s="10">
        <f t="shared" si="4"/>
        <v>0</v>
      </c>
      <c r="E39" s="11">
        <f t="shared" si="4"/>
        <v>1038506993</v>
      </c>
      <c r="F39" s="11">
        <f t="shared" si="4"/>
        <v>931701433</v>
      </c>
      <c r="G39" s="11">
        <f t="shared" si="4"/>
        <v>4776398</v>
      </c>
      <c r="H39" s="11">
        <f t="shared" si="4"/>
        <v>24354911</v>
      </c>
      <c r="I39" s="11">
        <f t="shared" si="4"/>
        <v>51079932</v>
      </c>
      <c r="J39" s="11">
        <f t="shared" si="4"/>
        <v>80211241</v>
      </c>
      <c r="K39" s="11">
        <f t="shared" si="4"/>
        <v>62287060</v>
      </c>
      <c r="L39" s="11">
        <f t="shared" si="4"/>
        <v>48954272</v>
      </c>
      <c r="M39" s="11">
        <f t="shared" si="4"/>
        <v>79765090</v>
      </c>
      <c r="N39" s="11">
        <f t="shared" si="4"/>
        <v>191006422</v>
      </c>
      <c r="O39" s="11">
        <f t="shared" si="4"/>
        <v>18215751</v>
      </c>
      <c r="P39" s="11">
        <f t="shared" si="4"/>
        <v>26291322</v>
      </c>
      <c r="Q39" s="11">
        <f t="shared" si="4"/>
        <v>87023932</v>
      </c>
      <c r="R39" s="11">
        <f t="shared" si="4"/>
        <v>131531005</v>
      </c>
      <c r="S39" s="11">
        <f t="shared" si="4"/>
        <v>108265262</v>
      </c>
      <c r="T39" s="11">
        <f t="shared" si="4"/>
        <v>91634009</v>
      </c>
      <c r="U39" s="11">
        <f t="shared" si="4"/>
        <v>172416013</v>
      </c>
      <c r="V39" s="11">
        <f t="shared" si="4"/>
        <v>372315284</v>
      </c>
      <c r="W39" s="11">
        <f t="shared" si="4"/>
        <v>775063952</v>
      </c>
      <c r="X39" s="11">
        <f t="shared" si="4"/>
        <v>931701433</v>
      </c>
      <c r="Y39" s="11">
        <f t="shared" si="4"/>
        <v>-156637481</v>
      </c>
      <c r="Z39" s="2">
        <f t="shared" si="5"/>
        <v>-16.81198240681465</v>
      </c>
      <c r="AA39" s="15">
        <f>AA9+AA24</f>
        <v>931701433</v>
      </c>
    </row>
    <row r="40" spans="1:27" ht="13.5">
      <c r="A40" s="46" t="s">
        <v>36</v>
      </c>
      <c r="B40" s="47"/>
      <c r="C40" s="9">
        <f t="shared" si="4"/>
        <v>617467793</v>
      </c>
      <c r="D40" s="10">
        <f t="shared" si="4"/>
        <v>0</v>
      </c>
      <c r="E40" s="11">
        <f t="shared" si="4"/>
        <v>960191722</v>
      </c>
      <c r="F40" s="11">
        <f t="shared" si="4"/>
        <v>937907094</v>
      </c>
      <c r="G40" s="11">
        <f t="shared" si="4"/>
        <v>13788813</v>
      </c>
      <c r="H40" s="11">
        <f t="shared" si="4"/>
        <v>33396226</v>
      </c>
      <c r="I40" s="11">
        <f t="shared" si="4"/>
        <v>54138806</v>
      </c>
      <c r="J40" s="11">
        <f t="shared" si="4"/>
        <v>101323845</v>
      </c>
      <c r="K40" s="11">
        <f t="shared" si="4"/>
        <v>103886092</v>
      </c>
      <c r="L40" s="11">
        <f t="shared" si="4"/>
        <v>48986509</v>
      </c>
      <c r="M40" s="11">
        <f t="shared" si="4"/>
        <v>95766222</v>
      </c>
      <c r="N40" s="11">
        <f t="shared" si="4"/>
        <v>248638823</v>
      </c>
      <c r="O40" s="11">
        <f t="shared" si="4"/>
        <v>6858965</v>
      </c>
      <c r="P40" s="11">
        <f t="shared" si="4"/>
        <v>33533662</v>
      </c>
      <c r="Q40" s="11">
        <f t="shared" si="4"/>
        <v>72284651</v>
      </c>
      <c r="R40" s="11">
        <f t="shared" si="4"/>
        <v>112677278</v>
      </c>
      <c r="S40" s="11">
        <f t="shared" si="4"/>
        <v>59039187</v>
      </c>
      <c r="T40" s="11">
        <f t="shared" si="4"/>
        <v>64861934</v>
      </c>
      <c r="U40" s="11">
        <f t="shared" si="4"/>
        <v>142552209</v>
      </c>
      <c r="V40" s="11">
        <f t="shared" si="4"/>
        <v>266453330</v>
      </c>
      <c r="W40" s="11">
        <f t="shared" si="4"/>
        <v>729093276</v>
      </c>
      <c r="X40" s="11">
        <f t="shared" si="4"/>
        <v>937907094</v>
      </c>
      <c r="Y40" s="11">
        <f t="shared" si="4"/>
        <v>-208813818</v>
      </c>
      <c r="Z40" s="2">
        <f t="shared" si="5"/>
        <v>-22.26380622727223</v>
      </c>
      <c r="AA40" s="15">
        <f>AA10+AA25</f>
        <v>937907094</v>
      </c>
    </row>
    <row r="41" spans="1:27" ht="13.5">
      <c r="A41" s="48" t="s">
        <v>37</v>
      </c>
      <c r="B41" s="47"/>
      <c r="C41" s="49">
        <f aca="true" t="shared" si="6" ref="C41:Y41">SUM(C36:C40)</f>
        <v>4393718999</v>
      </c>
      <c r="D41" s="50">
        <f t="shared" si="6"/>
        <v>0</v>
      </c>
      <c r="E41" s="51">
        <f t="shared" si="6"/>
        <v>5974104411</v>
      </c>
      <c r="F41" s="51">
        <f t="shared" si="6"/>
        <v>5781372557</v>
      </c>
      <c r="G41" s="51">
        <f t="shared" si="6"/>
        <v>57270253</v>
      </c>
      <c r="H41" s="51">
        <f t="shared" si="6"/>
        <v>231312674</v>
      </c>
      <c r="I41" s="51">
        <f t="shared" si="6"/>
        <v>342023250</v>
      </c>
      <c r="J41" s="51">
        <f t="shared" si="6"/>
        <v>630606177</v>
      </c>
      <c r="K41" s="51">
        <f t="shared" si="6"/>
        <v>398612819</v>
      </c>
      <c r="L41" s="51">
        <f t="shared" si="6"/>
        <v>426022101</v>
      </c>
      <c r="M41" s="51">
        <f t="shared" si="6"/>
        <v>420456080</v>
      </c>
      <c r="N41" s="51">
        <f t="shared" si="6"/>
        <v>1245091000</v>
      </c>
      <c r="O41" s="51">
        <f t="shared" si="6"/>
        <v>111106512</v>
      </c>
      <c r="P41" s="51">
        <f t="shared" si="6"/>
        <v>260340201</v>
      </c>
      <c r="Q41" s="51">
        <f t="shared" si="6"/>
        <v>365447911</v>
      </c>
      <c r="R41" s="51">
        <f t="shared" si="6"/>
        <v>736894624</v>
      </c>
      <c r="S41" s="51">
        <f t="shared" si="6"/>
        <v>462230595</v>
      </c>
      <c r="T41" s="51">
        <f t="shared" si="6"/>
        <v>477434638</v>
      </c>
      <c r="U41" s="51">
        <f t="shared" si="6"/>
        <v>918567156</v>
      </c>
      <c r="V41" s="51">
        <f t="shared" si="6"/>
        <v>1858232389</v>
      </c>
      <c r="W41" s="51">
        <f t="shared" si="6"/>
        <v>4470824190</v>
      </c>
      <c r="X41" s="51">
        <f t="shared" si="6"/>
        <v>5781372557</v>
      </c>
      <c r="Y41" s="51">
        <f t="shared" si="6"/>
        <v>-1310548367</v>
      </c>
      <c r="Z41" s="52">
        <f t="shared" si="5"/>
        <v>-22.668464176611618</v>
      </c>
      <c r="AA41" s="53">
        <f>SUM(AA36:AA40)</f>
        <v>5781372557</v>
      </c>
    </row>
    <row r="42" spans="1:27" ht="13.5">
      <c r="A42" s="54" t="s">
        <v>38</v>
      </c>
      <c r="B42" s="35"/>
      <c r="C42" s="65">
        <f aca="true" t="shared" si="7" ref="C42:Y48">C12+C27</f>
        <v>603743521</v>
      </c>
      <c r="D42" s="66">
        <f t="shared" si="7"/>
        <v>0</v>
      </c>
      <c r="E42" s="67">
        <f t="shared" si="7"/>
        <v>722181232</v>
      </c>
      <c r="F42" s="67">
        <f t="shared" si="7"/>
        <v>785522051</v>
      </c>
      <c r="G42" s="67">
        <f t="shared" si="7"/>
        <v>2356826</v>
      </c>
      <c r="H42" s="67">
        <f t="shared" si="7"/>
        <v>10931526</v>
      </c>
      <c r="I42" s="67">
        <f t="shared" si="7"/>
        <v>29122648</v>
      </c>
      <c r="J42" s="67">
        <f t="shared" si="7"/>
        <v>42411000</v>
      </c>
      <c r="K42" s="67">
        <f t="shared" si="7"/>
        <v>40998210</v>
      </c>
      <c r="L42" s="67">
        <f t="shared" si="7"/>
        <v>44705093</v>
      </c>
      <c r="M42" s="67">
        <f t="shared" si="7"/>
        <v>53624472</v>
      </c>
      <c r="N42" s="67">
        <f t="shared" si="7"/>
        <v>139327775</v>
      </c>
      <c r="O42" s="67">
        <f t="shared" si="7"/>
        <v>21290103</v>
      </c>
      <c r="P42" s="67">
        <f t="shared" si="7"/>
        <v>23501038</v>
      </c>
      <c r="Q42" s="67">
        <f t="shared" si="7"/>
        <v>42648351</v>
      </c>
      <c r="R42" s="67">
        <f t="shared" si="7"/>
        <v>87439492</v>
      </c>
      <c r="S42" s="67">
        <f t="shared" si="7"/>
        <v>61967278</v>
      </c>
      <c r="T42" s="67">
        <f t="shared" si="7"/>
        <v>41624322</v>
      </c>
      <c r="U42" s="67">
        <f t="shared" si="7"/>
        <v>233600739</v>
      </c>
      <c r="V42" s="67">
        <f t="shared" si="7"/>
        <v>337192339</v>
      </c>
      <c r="W42" s="67">
        <f t="shared" si="7"/>
        <v>606370606</v>
      </c>
      <c r="X42" s="67">
        <f t="shared" si="7"/>
        <v>785522051</v>
      </c>
      <c r="Y42" s="67">
        <f t="shared" si="7"/>
        <v>-179151445</v>
      </c>
      <c r="Z42" s="69">
        <f t="shared" si="5"/>
        <v>-22.80667293450684</v>
      </c>
      <c r="AA42" s="68">
        <f aca="true" t="shared" si="8" ref="AA42:AA48">AA12+AA27</f>
        <v>785522051</v>
      </c>
    </row>
    <row r="43" spans="1:27" ht="13.5">
      <c r="A43" s="54" t="s">
        <v>39</v>
      </c>
      <c r="B43" s="35"/>
      <c r="C43" s="70">
        <f t="shared" si="7"/>
        <v>952801</v>
      </c>
      <c r="D43" s="71">
        <f t="shared" si="7"/>
        <v>0</v>
      </c>
      <c r="E43" s="72">
        <f t="shared" si="7"/>
        <v>17141725</v>
      </c>
      <c r="F43" s="72">
        <f t="shared" si="7"/>
        <v>4473180</v>
      </c>
      <c r="G43" s="72">
        <f t="shared" si="7"/>
        <v>1709404</v>
      </c>
      <c r="H43" s="72">
        <f t="shared" si="7"/>
        <v>478369</v>
      </c>
      <c r="I43" s="72">
        <f t="shared" si="7"/>
        <v>953908</v>
      </c>
      <c r="J43" s="72">
        <f t="shared" si="7"/>
        <v>3141681</v>
      </c>
      <c r="K43" s="72">
        <f t="shared" si="7"/>
        <v>1069014</v>
      </c>
      <c r="L43" s="72">
        <f t="shared" si="7"/>
        <v>1117841</v>
      </c>
      <c r="M43" s="72">
        <f t="shared" si="7"/>
        <v>656510</v>
      </c>
      <c r="N43" s="72">
        <f t="shared" si="7"/>
        <v>2843365</v>
      </c>
      <c r="O43" s="72">
        <f t="shared" si="7"/>
        <v>341</v>
      </c>
      <c r="P43" s="72">
        <f t="shared" si="7"/>
        <v>0</v>
      </c>
      <c r="Q43" s="72">
        <f t="shared" si="7"/>
        <v>41818</v>
      </c>
      <c r="R43" s="72">
        <f t="shared" si="7"/>
        <v>42159</v>
      </c>
      <c r="S43" s="72">
        <f t="shared" si="7"/>
        <v>289171</v>
      </c>
      <c r="T43" s="72">
        <f t="shared" si="7"/>
        <v>127101</v>
      </c>
      <c r="U43" s="72">
        <f t="shared" si="7"/>
        <v>215340</v>
      </c>
      <c r="V43" s="72">
        <f t="shared" si="7"/>
        <v>631612</v>
      </c>
      <c r="W43" s="72">
        <f t="shared" si="7"/>
        <v>6658817</v>
      </c>
      <c r="X43" s="72">
        <f t="shared" si="7"/>
        <v>4473180</v>
      </c>
      <c r="Y43" s="72">
        <f t="shared" si="7"/>
        <v>2185637</v>
      </c>
      <c r="Z43" s="73">
        <f t="shared" si="5"/>
        <v>48.86092220746762</v>
      </c>
      <c r="AA43" s="74">
        <f t="shared" si="8"/>
        <v>4473180</v>
      </c>
    </row>
    <row r="44" spans="1:27" ht="13.5">
      <c r="A44" s="54" t="s">
        <v>40</v>
      </c>
      <c r="B44" s="35"/>
      <c r="C44" s="65">
        <f t="shared" si="7"/>
        <v>60991614</v>
      </c>
      <c r="D44" s="66">
        <f t="shared" si="7"/>
        <v>0</v>
      </c>
      <c r="E44" s="67">
        <f t="shared" si="7"/>
        <v>16036438</v>
      </c>
      <c r="F44" s="67">
        <f t="shared" si="7"/>
        <v>421293281</v>
      </c>
      <c r="G44" s="67">
        <f t="shared" si="7"/>
        <v>0</v>
      </c>
      <c r="H44" s="67">
        <f t="shared" si="7"/>
        <v>107988</v>
      </c>
      <c r="I44" s="67">
        <f t="shared" si="7"/>
        <v>-54559</v>
      </c>
      <c r="J44" s="67">
        <f t="shared" si="7"/>
        <v>53429</v>
      </c>
      <c r="K44" s="67">
        <f t="shared" si="7"/>
        <v>2527</v>
      </c>
      <c r="L44" s="67">
        <f t="shared" si="7"/>
        <v>16076510</v>
      </c>
      <c r="M44" s="67">
        <f t="shared" si="7"/>
        <v>10436</v>
      </c>
      <c r="N44" s="67">
        <f t="shared" si="7"/>
        <v>16089473</v>
      </c>
      <c r="O44" s="67">
        <f t="shared" si="7"/>
        <v>44858</v>
      </c>
      <c r="P44" s="67">
        <f t="shared" si="7"/>
        <v>0</v>
      </c>
      <c r="Q44" s="67">
        <f t="shared" si="7"/>
        <v>0</v>
      </c>
      <c r="R44" s="67">
        <f t="shared" si="7"/>
        <v>44858</v>
      </c>
      <c r="S44" s="67">
        <f t="shared" si="7"/>
        <v>267511</v>
      </c>
      <c r="T44" s="67">
        <f t="shared" si="7"/>
        <v>500246</v>
      </c>
      <c r="U44" s="67">
        <f t="shared" si="7"/>
        <v>401413278</v>
      </c>
      <c r="V44" s="67">
        <f t="shared" si="7"/>
        <v>402181035</v>
      </c>
      <c r="W44" s="67">
        <f t="shared" si="7"/>
        <v>418368795</v>
      </c>
      <c r="X44" s="67">
        <f t="shared" si="7"/>
        <v>421293281</v>
      </c>
      <c r="Y44" s="67">
        <f t="shared" si="7"/>
        <v>-2924486</v>
      </c>
      <c r="Z44" s="69">
        <f t="shared" si="5"/>
        <v>-0.6941686781850196</v>
      </c>
      <c r="AA44" s="68">
        <f t="shared" si="8"/>
        <v>421293281</v>
      </c>
    </row>
    <row r="45" spans="1:27" ht="13.5">
      <c r="A45" s="54" t="s">
        <v>41</v>
      </c>
      <c r="B45" s="35" t="s">
        <v>42</v>
      </c>
      <c r="C45" s="65">
        <f t="shared" si="7"/>
        <v>1331110433</v>
      </c>
      <c r="D45" s="66">
        <f t="shared" si="7"/>
        <v>0</v>
      </c>
      <c r="E45" s="67">
        <f t="shared" si="7"/>
        <v>1634985415</v>
      </c>
      <c r="F45" s="67">
        <f t="shared" si="7"/>
        <v>1568111145</v>
      </c>
      <c r="G45" s="67">
        <f t="shared" si="7"/>
        <v>5381756</v>
      </c>
      <c r="H45" s="67">
        <f t="shared" si="7"/>
        <v>29741486</v>
      </c>
      <c r="I45" s="67">
        <f t="shared" si="7"/>
        <v>78003124</v>
      </c>
      <c r="J45" s="67">
        <f t="shared" si="7"/>
        <v>113126366</v>
      </c>
      <c r="K45" s="67">
        <f t="shared" si="7"/>
        <v>78963738</v>
      </c>
      <c r="L45" s="67">
        <f t="shared" si="7"/>
        <v>82616805</v>
      </c>
      <c r="M45" s="67">
        <f t="shared" si="7"/>
        <v>90927537</v>
      </c>
      <c r="N45" s="67">
        <f t="shared" si="7"/>
        <v>252508080</v>
      </c>
      <c r="O45" s="67">
        <f t="shared" si="7"/>
        <v>55558450</v>
      </c>
      <c r="P45" s="67">
        <f t="shared" si="7"/>
        <v>81726572</v>
      </c>
      <c r="Q45" s="67">
        <f t="shared" si="7"/>
        <v>119239278</v>
      </c>
      <c r="R45" s="67">
        <f t="shared" si="7"/>
        <v>256524300</v>
      </c>
      <c r="S45" s="67">
        <f t="shared" si="7"/>
        <v>136969304</v>
      </c>
      <c r="T45" s="67">
        <f t="shared" si="7"/>
        <v>205775675</v>
      </c>
      <c r="U45" s="67">
        <f t="shared" si="7"/>
        <v>435266383</v>
      </c>
      <c r="V45" s="67">
        <f t="shared" si="7"/>
        <v>778011362</v>
      </c>
      <c r="W45" s="67">
        <f t="shared" si="7"/>
        <v>1400170108</v>
      </c>
      <c r="X45" s="67">
        <f t="shared" si="7"/>
        <v>1568111145</v>
      </c>
      <c r="Y45" s="67">
        <f t="shared" si="7"/>
        <v>-167941037</v>
      </c>
      <c r="Z45" s="69">
        <f t="shared" si="5"/>
        <v>-10.709766175407164</v>
      </c>
      <c r="AA45" s="68">
        <f t="shared" si="8"/>
        <v>1568111145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100000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688</v>
      </c>
      <c r="R46" s="67">
        <f t="shared" si="7"/>
        <v>688</v>
      </c>
      <c r="S46" s="67">
        <f t="shared" si="7"/>
        <v>0</v>
      </c>
      <c r="T46" s="67">
        <f t="shared" si="7"/>
        <v>84621</v>
      </c>
      <c r="U46" s="67">
        <f t="shared" si="7"/>
        <v>12638</v>
      </c>
      <c r="V46" s="67">
        <f t="shared" si="7"/>
        <v>97259</v>
      </c>
      <c r="W46" s="67">
        <f t="shared" si="7"/>
        <v>97947</v>
      </c>
      <c r="X46" s="67">
        <f t="shared" si="7"/>
        <v>100000</v>
      </c>
      <c r="Y46" s="67">
        <f t="shared" si="7"/>
        <v>-2053</v>
      </c>
      <c r="Z46" s="69">
        <f t="shared" si="5"/>
        <v>-2.053</v>
      </c>
      <c r="AA46" s="68">
        <f t="shared" si="8"/>
        <v>100000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4701071</v>
      </c>
      <c r="D48" s="66">
        <f t="shared" si="7"/>
        <v>0</v>
      </c>
      <c r="E48" s="67">
        <f t="shared" si="7"/>
        <v>8997498</v>
      </c>
      <c r="F48" s="67">
        <f t="shared" si="7"/>
        <v>10589784</v>
      </c>
      <c r="G48" s="67">
        <f t="shared" si="7"/>
        <v>0</v>
      </c>
      <c r="H48" s="67">
        <f t="shared" si="7"/>
        <v>12517</v>
      </c>
      <c r="I48" s="67">
        <f t="shared" si="7"/>
        <v>36792</v>
      </c>
      <c r="J48" s="67">
        <f t="shared" si="7"/>
        <v>49309</v>
      </c>
      <c r="K48" s="67">
        <f t="shared" si="7"/>
        <v>105000</v>
      </c>
      <c r="L48" s="67">
        <f t="shared" si="7"/>
        <v>1041989</v>
      </c>
      <c r="M48" s="67">
        <f t="shared" si="7"/>
        <v>0</v>
      </c>
      <c r="N48" s="67">
        <f t="shared" si="7"/>
        <v>1146989</v>
      </c>
      <c r="O48" s="67">
        <f t="shared" si="7"/>
        <v>0</v>
      </c>
      <c r="P48" s="67">
        <f t="shared" si="7"/>
        <v>245573</v>
      </c>
      <c r="Q48" s="67">
        <f t="shared" si="7"/>
        <v>1053802</v>
      </c>
      <c r="R48" s="67">
        <f t="shared" si="7"/>
        <v>1299375</v>
      </c>
      <c r="S48" s="67">
        <f t="shared" si="7"/>
        <v>84700</v>
      </c>
      <c r="T48" s="67">
        <f t="shared" si="7"/>
        <v>235445</v>
      </c>
      <c r="U48" s="67">
        <f t="shared" si="7"/>
        <v>2173584</v>
      </c>
      <c r="V48" s="67">
        <f t="shared" si="7"/>
        <v>2493729</v>
      </c>
      <c r="W48" s="67">
        <f t="shared" si="7"/>
        <v>4989402</v>
      </c>
      <c r="X48" s="67">
        <f t="shared" si="7"/>
        <v>10589784</v>
      </c>
      <c r="Y48" s="67">
        <f t="shared" si="7"/>
        <v>-5600382</v>
      </c>
      <c r="Z48" s="69">
        <f t="shared" si="5"/>
        <v>-52.88476138890085</v>
      </c>
      <c r="AA48" s="68">
        <f t="shared" si="8"/>
        <v>10589784</v>
      </c>
    </row>
    <row r="49" spans="1:27" ht="13.5">
      <c r="A49" s="75" t="s">
        <v>49</v>
      </c>
      <c r="B49" s="76"/>
      <c r="C49" s="77">
        <f aca="true" t="shared" si="9" ref="C49:Y49">SUM(C41:C48)</f>
        <v>6395218439</v>
      </c>
      <c r="D49" s="78">
        <f t="shared" si="9"/>
        <v>0</v>
      </c>
      <c r="E49" s="79">
        <f t="shared" si="9"/>
        <v>8373446719</v>
      </c>
      <c r="F49" s="79">
        <f t="shared" si="9"/>
        <v>8571461998</v>
      </c>
      <c r="G49" s="79">
        <f t="shared" si="9"/>
        <v>66718239</v>
      </c>
      <c r="H49" s="79">
        <f t="shared" si="9"/>
        <v>272584560</v>
      </c>
      <c r="I49" s="79">
        <f t="shared" si="9"/>
        <v>450085163</v>
      </c>
      <c r="J49" s="79">
        <f t="shared" si="9"/>
        <v>789387962</v>
      </c>
      <c r="K49" s="79">
        <f t="shared" si="9"/>
        <v>519751308</v>
      </c>
      <c r="L49" s="79">
        <f t="shared" si="9"/>
        <v>571580339</v>
      </c>
      <c r="M49" s="79">
        <f t="shared" si="9"/>
        <v>565675035</v>
      </c>
      <c r="N49" s="79">
        <f t="shared" si="9"/>
        <v>1657006682</v>
      </c>
      <c r="O49" s="79">
        <f t="shared" si="9"/>
        <v>188000264</v>
      </c>
      <c r="P49" s="79">
        <f t="shared" si="9"/>
        <v>365813384</v>
      </c>
      <c r="Q49" s="79">
        <f t="shared" si="9"/>
        <v>528431848</v>
      </c>
      <c r="R49" s="79">
        <f t="shared" si="9"/>
        <v>1082245496</v>
      </c>
      <c r="S49" s="79">
        <f t="shared" si="9"/>
        <v>661808559</v>
      </c>
      <c r="T49" s="79">
        <f t="shared" si="9"/>
        <v>725782048</v>
      </c>
      <c r="U49" s="79">
        <f t="shared" si="9"/>
        <v>1991249118</v>
      </c>
      <c r="V49" s="79">
        <f t="shared" si="9"/>
        <v>3378839725</v>
      </c>
      <c r="W49" s="79">
        <f t="shared" si="9"/>
        <v>6907479865</v>
      </c>
      <c r="X49" s="79">
        <f t="shared" si="9"/>
        <v>8571461998</v>
      </c>
      <c r="Y49" s="79">
        <f t="shared" si="9"/>
        <v>-1663982133</v>
      </c>
      <c r="Z49" s="80">
        <f t="shared" si="5"/>
        <v>-19.413049178637916</v>
      </c>
      <c r="AA49" s="81">
        <f>SUM(AA41:AA48)</f>
        <v>8571461998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3270593996</v>
      </c>
      <c r="D51" s="66">
        <f t="shared" si="10"/>
        <v>0</v>
      </c>
      <c r="E51" s="67">
        <f t="shared" si="10"/>
        <v>3844328035</v>
      </c>
      <c r="F51" s="67">
        <f t="shared" si="10"/>
        <v>3611801101</v>
      </c>
      <c r="G51" s="67">
        <f t="shared" si="10"/>
        <v>137532024</v>
      </c>
      <c r="H51" s="67">
        <f t="shared" si="10"/>
        <v>246581919</v>
      </c>
      <c r="I51" s="67">
        <f t="shared" si="10"/>
        <v>606216320</v>
      </c>
      <c r="J51" s="67">
        <f t="shared" si="10"/>
        <v>990330263</v>
      </c>
      <c r="K51" s="67">
        <f t="shared" si="10"/>
        <v>885371141</v>
      </c>
      <c r="L51" s="67">
        <f t="shared" si="10"/>
        <v>1148728835</v>
      </c>
      <c r="M51" s="67">
        <f t="shared" si="10"/>
        <v>1369632819</v>
      </c>
      <c r="N51" s="67">
        <f t="shared" si="10"/>
        <v>3403732795</v>
      </c>
      <c r="O51" s="67">
        <f t="shared" si="10"/>
        <v>1533742382</v>
      </c>
      <c r="P51" s="67">
        <f t="shared" si="10"/>
        <v>260984701</v>
      </c>
      <c r="Q51" s="67">
        <f t="shared" si="10"/>
        <v>279715203</v>
      </c>
      <c r="R51" s="67">
        <f t="shared" si="10"/>
        <v>2074442286</v>
      </c>
      <c r="S51" s="67">
        <f t="shared" si="10"/>
        <v>258390079</v>
      </c>
      <c r="T51" s="67">
        <f t="shared" si="10"/>
        <v>296396981</v>
      </c>
      <c r="U51" s="67">
        <f t="shared" si="10"/>
        <v>446663397</v>
      </c>
      <c r="V51" s="67">
        <f t="shared" si="10"/>
        <v>1001450457</v>
      </c>
      <c r="W51" s="67">
        <f t="shared" si="10"/>
        <v>7469955801</v>
      </c>
      <c r="X51" s="67">
        <f t="shared" si="10"/>
        <v>3611801101</v>
      </c>
      <c r="Y51" s="67">
        <f t="shared" si="10"/>
        <v>3858154700</v>
      </c>
      <c r="Z51" s="69">
        <f>+IF(X51&lt;&gt;0,+(Y51/X51)*100,0)</f>
        <v>106.82079638692707</v>
      </c>
      <c r="AA51" s="68">
        <f>SUM(AA57:AA61)</f>
        <v>3611801101</v>
      </c>
    </row>
    <row r="52" spans="1:27" ht="13.5">
      <c r="A52" s="84" t="s">
        <v>32</v>
      </c>
      <c r="B52" s="47"/>
      <c r="C52" s="9">
        <v>650578937</v>
      </c>
      <c r="D52" s="10"/>
      <c r="E52" s="11">
        <v>838585841</v>
      </c>
      <c r="F52" s="11">
        <v>751560455</v>
      </c>
      <c r="G52" s="11">
        <v>23337502</v>
      </c>
      <c r="H52" s="11">
        <v>46622673</v>
      </c>
      <c r="I52" s="11">
        <v>109247004</v>
      </c>
      <c r="J52" s="11">
        <v>179207179</v>
      </c>
      <c r="K52" s="11">
        <v>168703848</v>
      </c>
      <c r="L52" s="11">
        <v>225546122</v>
      </c>
      <c r="M52" s="11">
        <v>274602261</v>
      </c>
      <c r="N52" s="11">
        <v>668852231</v>
      </c>
      <c r="O52" s="11">
        <v>293522553</v>
      </c>
      <c r="P52" s="11">
        <v>58681057</v>
      </c>
      <c r="Q52" s="11">
        <v>59681000</v>
      </c>
      <c r="R52" s="11">
        <v>411884610</v>
      </c>
      <c r="S52" s="11">
        <v>50934485</v>
      </c>
      <c r="T52" s="11">
        <v>56183145</v>
      </c>
      <c r="U52" s="11">
        <v>82584190</v>
      </c>
      <c r="V52" s="11">
        <v>189701820</v>
      </c>
      <c r="W52" s="11">
        <v>1449645840</v>
      </c>
      <c r="X52" s="11">
        <v>751560455</v>
      </c>
      <c r="Y52" s="11">
        <v>698085385</v>
      </c>
      <c r="Z52" s="2">
        <v>92.88</v>
      </c>
      <c r="AA52" s="15">
        <v>751560455</v>
      </c>
    </row>
    <row r="53" spans="1:27" ht="13.5">
      <c r="A53" s="84" t="s">
        <v>33</v>
      </c>
      <c r="B53" s="47"/>
      <c r="C53" s="9">
        <v>387298862</v>
      </c>
      <c r="D53" s="10"/>
      <c r="E53" s="11">
        <v>449053480</v>
      </c>
      <c r="F53" s="11">
        <v>427286669</v>
      </c>
      <c r="G53" s="11">
        <v>19514171</v>
      </c>
      <c r="H53" s="11">
        <v>32014235</v>
      </c>
      <c r="I53" s="11">
        <v>80432135</v>
      </c>
      <c r="J53" s="11">
        <v>131960541</v>
      </c>
      <c r="K53" s="11">
        <v>116399396</v>
      </c>
      <c r="L53" s="11">
        <v>149741971</v>
      </c>
      <c r="M53" s="11">
        <v>176585995</v>
      </c>
      <c r="N53" s="11">
        <v>442727362</v>
      </c>
      <c r="O53" s="11">
        <v>201612377</v>
      </c>
      <c r="P53" s="11">
        <v>33507911</v>
      </c>
      <c r="Q53" s="11">
        <v>29582493</v>
      </c>
      <c r="R53" s="11">
        <v>264702781</v>
      </c>
      <c r="S53" s="11">
        <v>24869468</v>
      </c>
      <c r="T53" s="11">
        <v>33347781</v>
      </c>
      <c r="U53" s="11">
        <v>53309011</v>
      </c>
      <c r="V53" s="11">
        <v>111526260</v>
      </c>
      <c r="W53" s="11">
        <v>950916944</v>
      </c>
      <c r="X53" s="11">
        <v>427286669</v>
      </c>
      <c r="Y53" s="11">
        <v>523630275</v>
      </c>
      <c r="Z53" s="2">
        <v>122.55</v>
      </c>
      <c r="AA53" s="15">
        <v>427286669</v>
      </c>
    </row>
    <row r="54" spans="1:27" ht="13.5">
      <c r="A54" s="84" t="s">
        <v>34</v>
      </c>
      <c r="B54" s="47"/>
      <c r="C54" s="9">
        <v>113013190</v>
      </c>
      <c r="D54" s="10"/>
      <c r="E54" s="11">
        <v>137725514</v>
      </c>
      <c r="F54" s="11">
        <v>90360977</v>
      </c>
      <c r="G54" s="11">
        <v>5435917</v>
      </c>
      <c r="H54" s="11">
        <v>7264125</v>
      </c>
      <c r="I54" s="11">
        <v>14345206</v>
      </c>
      <c r="J54" s="11">
        <v>27045248</v>
      </c>
      <c r="K54" s="11">
        <v>19054969</v>
      </c>
      <c r="L54" s="11">
        <v>22951508</v>
      </c>
      <c r="M54" s="11">
        <v>27929800</v>
      </c>
      <c r="N54" s="11">
        <v>69936277</v>
      </c>
      <c r="O54" s="11">
        <v>30966630</v>
      </c>
      <c r="P54" s="11">
        <v>7859405</v>
      </c>
      <c r="Q54" s="11">
        <v>7333098</v>
      </c>
      <c r="R54" s="11">
        <v>46159133</v>
      </c>
      <c r="S54" s="11">
        <v>7954209</v>
      </c>
      <c r="T54" s="11">
        <v>7855837</v>
      </c>
      <c r="U54" s="11">
        <v>10295631</v>
      </c>
      <c r="V54" s="11">
        <v>26105677</v>
      </c>
      <c r="W54" s="11">
        <v>169246335</v>
      </c>
      <c r="X54" s="11">
        <v>90360977</v>
      </c>
      <c r="Y54" s="11">
        <v>78885358</v>
      </c>
      <c r="Z54" s="2">
        <v>87.3</v>
      </c>
      <c r="AA54" s="15">
        <v>90360977</v>
      </c>
    </row>
    <row r="55" spans="1:27" ht="13.5">
      <c r="A55" s="84" t="s">
        <v>35</v>
      </c>
      <c r="B55" s="47"/>
      <c r="C55" s="9">
        <v>135488587</v>
      </c>
      <c r="D55" s="10"/>
      <c r="E55" s="11">
        <v>152772152</v>
      </c>
      <c r="F55" s="11">
        <v>145472111</v>
      </c>
      <c r="G55" s="11">
        <v>6449308</v>
      </c>
      <c r="H55" s="11">
        <v>14487831</v>
      </c>
      <c r="I55" s="11">
        <v>27378844</v>
      </c>
      <c r="J55" s="11">
        <v>48315983</v>
      </c>
      <c r="K55" s="11">
        <v>35253257</v>
      </c>
      <c r="L55" s="11">
        <v>43495895</v>
      </c>
      <c r="M55" s="11">
        <v>50129427</v>
      </c>
      <c r="N55" s="11">
        <v>128878579</v>
      </c>
      <c r="O55" s="11">
        <v>56633485</v>
      </c>
      <c r="P55" s="11">
        <v>11636500</v>
      </c>
      <c r="Q55" s="11">
        <v>20270951</v>
      </c>
      <c r="R55" s="11">
        <v>88540936</v>
      </c>
      <c r="S55" s="11">
        <v>10399079</v>
      </c>
      <c r="T55" s="11">
        <v>12563744</v>
      </c>
      <c r="U55" s="11">
        <v>15057415</v>
      </c>
      <c r="V55" s="11">
        <v>38020238</v>
      </c>
      <c r="W55" s="11">
        <v>303755736</v>
      </c>
      <c r="X55" s="11">
        <v>145472111</v>
      </c>
      <c r="Y55" s="11">
        <v>158283625</v>
      </c>
      <c r="Z55" s="2">
        <v>108.81</v>
      </c>
      <c r="AA55" s="15">
        <v>145472111</v>
      </c>
    </row>
    <row r="56" spans="1:27" ht="13.5">
      <c r="A56" s="84" t="s">
        <v>36</v>
      </c>
      <c r="B56" s="47"/>
      <c r="C56" s="9">
        <v>47986434</v>
      </c>
      <c r="D56" s="10"/>
      <c r="E56" s="11">
        <v>44638042</v>
      </c>
      <c r="F56" s="11">
        <v>40208182</v>
      </c>
      <c r="G56" s="11">
        <v>416066</v>
      </c>
      <c r="H56" s="11">
        <v>2628864</v>
      </c>
      <c r="I56" s="11">
        <v>3314507</v>
      </c>
      <c r="J56" s="11">
        <v>6359437</v>
      </c>
      <c r="K56" s="11">
        <v>4579857</v>
      </c>
      <c r="L56" s="11">
        <v>6099108</v>
      </c>
      <c r="M56" s="11">
        <v>7768220</v>
      </c>
      <c r="N56" s="11">
        <v>18447185</v>
      </c>
      <c r="O56" s="11">
        <v>8862807</v>
      </c>
      <c r="P56" s="11">
        <v>1269767</v>
      </c>
      <c r="Q56" s="11">
        <v>1118009</v>
      </c>
      <c r="R56" s="11">
        <v>11250583</v>
      </c>
      <c r="S56" s="11">
        <v>11836518</v>
      </c>
      <c r="T56" s="11">
        <v>2638806</v>
      </c>
      <c r="U56" s="11">
        <v>7356850</v>
      </c>
      <c r="V56" s="11">
        <v>21832174</v>
      </c>
      <c r="W56" s="11">
        <v>57889379</v>
      </c>
      <c r="X56" s="11">
        <v>40208182</v>
      </c>
      <c r="Y56" s="11">
        <v>17681197</v>
      </c>
      <c r="Z56" s="2">
        <v>43.97</v>
      </c>
      <c r="AA56" s="15">
        <v>40208182</v>
      </c>
    </row>
    <row r="57" spans="1:27" ht="13.5">
      <c r="A57" s="85" t="s">
        <v>37</v>
      </c>
      <c r="B57" s="47"/>
      <c r="C57" s="49">
        <f aca="true" t="shared" si="11" ref="C57:Y57">SUM(C52:C56)</f>
        <v>1334366010</v>
      </c>
      <c r="D57" s="50">
        <f t="shared" si="11"/>
        <v>0</v>
      </c>
      <c r="E57" s="51">
        <f t="shared" si="11"/>
        <v>1622775029</v>
      </c>
      <c r="F57" s="51">
        <f t="shared" si="11"/>
        <v>1454888394</v>
      </c>
      <c r="G57" s="51">
        <f t="shared" si="11"/>
        <v>55152964</v>
      </c>
      <c r="H57" s="51">
        <f t="shared" si="11"/>
        <v>103017728</v>
      </c>
      <c r="I57" s="51">
        <f t="shared" si="11"/>
        <v>234717696</v>
      </c>
      <c r="J57" s="51">
        <f t="shared" si="11"/>
        <v>392888388</v>
      </c>
      <c r="K57" s="51">
        <f t="shared" si="11"/>
        <v>343991327</v>
      </c>
      <c r="L57" s="51">
        <f t="shared" si="11"/>
        <v>447834604</v>
      </c>
      <c r="M57" s="51">
        <f t="shared" si="11"/>
        <v>537015703</v>
      </c>
      <c r="N57" s="51">
        <f t="shared" si="11"/>
        <v>1328841634</v>
      </c>
      <c r="O57" s="51">
        <f t="shared" si="11"/>
        <v>591597852</v>
      </c>
      <c r="P57" s="51">
        <f t="shared" si="11"/>
        <v>112954640</v>
      </c>
      <c r="Q57" s="51">
        <f t="shared" si="11"/>
        <v>117985551</v>
      </c>
      <c r="R57" s="51">
        <f t="shared" si="11"/>
        <v>822538043</v>
      </c>
      <c r="S57" s="51">
        <f t="shared" si="11"/>
        <v>105993759</v>
      </c>
      <c r="T57" s="51">
        <f t="shared" si="11"/>
        <v>112589313</v>
      </c>
      <c r="U57" s="51">
        <f t="shared" si="11"/>
        <v>168603097</v>
      </c>
      <c r="V57" s="51">
        <f t="shared" si="11"/>
        <v>387186169</v>
      </c>
      <c r="W57" s="51">
        <f t="shared" si="11"/>
        <v>2931454234</v>
      </c>
      <c r="X57" s="51">
        <f t="shared" si="11"/>
        <v>1454888394</v>
      </c>
      <c r="Y57" s="51">
        <f t="shared" si="11"/>
        <v>1476565840</v>
      </c>
      <c r="Z57" s="52">
        <f>+IF(X57&lt;&gt;0,+(Y57/X57)*100,0)</f>
        <v>101.48997312023371</v>
      </c>
      <c r="AA57" s="53">
        <f>SUM(AA52:AA56)</f>
        <v>1454888394</v>
      </c>
    </row>
    <row r="58" spans="1:27" ht="13.5">
      <c r="A58" s="86" t="s">
        <v>38</v>
      </c>
      <c r="B58" s="35"/>
      <c r="C58" s="9">
        <v>96557628</v>
      </c>
      <c r="D58" s="10"/>
      <c r="E58" s="11">
        <v>118230261</v>
      </c>
      <c r="F58" s="11">
        <v>110048829</v>
      </c>
      <c r="G58" s="11">
        <v>1026130</v>
      </c>
      <c r="H58" s="11">
        <v>3775796</v>
      </c>
      <c r="I58" s="11">
        <v>9394204</v>
      </c>
      <c r="J58" s="11">
        <v>14196130</v>
      </c>
      <c r="K58" s="11">
        <v>17043532</v>
      </c>
      <c r="L58" s="11">
        <v>23725628</v>
      </c>
      <c r="M58" s="11">
        <v>32688200</v>
      </c>
      <c r="N58" s="11">
        <v>73457360</v>
      </c>
      <c r="O58" s="11">
        <v>36611122</v>
      </c>
      <c r="P58" s="11">
        <v>6806830</v>
      </c>
      <c r="Q58" s="11">
        <v>7835281</v>
      </c>
      <c r="R58" s="11">
        <v>51253233</v>
      </c>
      <c r="S58" s="11">
        <v>7315841</v>
      </c>
      <c r="T58" s="11">
        <v>13004130</v>
      </c>
      <c r="U58" s="11">
        <v>21540036</v>
      </c>
      <c r="V58" s="11">
        <v>41860007</v>
      </c>
      <c r="W58" s="11">
        <v>180766730</v>
      </c>
      <c r="X58" s="11">
        <v>110048829</v>
      </c>
      <c r="Y58" s="11">
        <v>70717901</v>
      </c>
      <c r="Z58" s="2">
        <v>64.26</v>
      </c>
      <c r="AA58" s="15">
        <v>110048829</v>
      </c>
    </row>
    <row r="59" spans="1:27" ht="13.5">
      <c r="A59" s="86" t="s">
        <v>39</v>
      </c>
      <c r="B59" s="35"/>
      <c r="C59" s="12">
        <v>14217130</v>
      </c>
      <c r="D59" s="13"/>
      <c r="E59" s="14">
        <v>15229247</v>
      </c>
      <c r="F59" s="14">
        <v>14885662</v>
      </c>
      <c r="G59" s="14">
        <v>731800</v>
      </c>
      <c r="H59" s="14">
        <v>883968</v>
      </c>
      <c r="I59" s="14">
        <v>3101361</v>
      </c>
      <c r="J59" s="14">
        <v>4717129</v>
      </c>
      <c r="K59" s="14">
        <v>5568126</v>
      </c>
      <c r="L59" s="14">
        <v>8061884</v>
      </c>
      <c r="M59" s="14">
        <v>9153842</v>
      </c>
      <c r="N59" s="14">
        <v>22783852</v>
      </c>
      <c r="O59" s="14">
        <v>10520072</v>
      </c>
      <c r="P59" s="14">
        <v>1507593</v>
      </c>
      <c r="Q59" s="14">
        <v>2987933</v>
      </c>
      <c r="R59" s="14">
        <v>15015598</v>
      </c>
      <c r="S59" s="14">
        <v>1307410</v>
      </c>
      <c r="T59" s="14">
        <v>2495520</v>
      </c>
      <c r="U59" s="14">
        <v>1389343</v>
      </c>
      <c r="V59" s="14">
        <v>5192273</v>
      </c>
      <c r="W59" s="14">
        <v>47708852</v>
      </c>
      <c r="X59" s="14">
        <v>14885662</v>
      </c>
      <c r="Y59" s="14">
        <v>32823190</v>
      </c>
      <c r="Z59" s="2">
        <v>220.5</v>
      </c>
      <c r="AA59" s="22">
        <v>14885662</v>
      </c>
    </row>
    <row r="60" spans="1:27" ht="13.5">
      <c r="A60" s="86" t="s">
        <v>40</v>
      </c>
      <c r="B60" s="35"/>
      <c r="C60" s="9"/>
      <c r="D60" s="10"/>
      <c r="E60" s="11"/>
      <c r="F60" s="11"/>
      <c r="G60" s="11">
        <v>16762</v>
      </c>
      <c r="H60" s="11">
        <v>10398</v>
      </c>
      <c r="I60" s="11"/>
      <c r="J60" s="11">
        <v>27160</v>
      </c>
      <c r="K60" s="11"/>
      <c r="L60" s="11"/>
      <c r="M60" s="11"/>
      <c r="N60" s="11"/>
      <c r="O60" s="11"/>
      <c r="P60" s="11"/>
      <c r="Q60" s="11"/>
      <c r="R60" s="11"/>
      <c r="S60" s="11"/>
      <c r="T60" s="11">
        <v>46863</v>
      </c>
      <c r="U60" s="11">
        <v>34759</v>
      </c>
      <c r="V60" s="11">
        <v>81622</v>
      </c>
      <c r="W60" s="11">
        <v>108782</v>
      </c>
      <c r="X60" s="11"/>
      <c r="Y60" s="11">
        <v>108782</v>
      </c>
      <c r="Z60" s="2"/>
      <c r="AA60" s="15"/>
    </row>
    <row r="61" spans="1:27" ht="13.5">
      <c r="A61" s="86" t="s">
        <v>41</v>
      </c>
      <c r="B61" s="35" t="s">
        <v>51</v>
      </c>
      <c r="C61" s="9">
        <v>1825453228</v>
      </c>
      <c r="D61" s="10"/>
      <c r="E61" s="11">
        <v>2088093498</v>
      </c>
      <c r="F61" s="11">
        <v>2031978216</v>
      </c>
      <c r="G61" s="11">
        <v>80604368</v>
      </c>
      <c r="H61" s="11">
        <v>138894029</v>
      </c>
      <c r="I61" s="11">
        <v>359003059</v>
      </c>
      <c r="J61" s="11">
        <v>578501456</v>
      </c>
      <c r="K61" s="11">
        <v>518768156</v>
      </c>
      <c r="L61" s="11">
        <v>669106719</v>
      </c>
      <c r="M61" s="11">
        <v>790775074</v>
      </c>
      <c r="N61" s="11">
        <v>1978649949</v>
      </c>
      <c r="O61" s="11">
        <v>895013336</v>
      </c>
      <c r="P61" s="11">
        <v>139715638</v>
      </c>
      <c r="Q61" s="11">
        <v>150906438</v>
      </c>
      <c r="R61" s="11">
        <v>1185635412</v>
      </c>
      <c r="S61" s="11">
        <v>143773069</v>
      </c>
      <c r="T61" s="11">
        <v>168261155</v>
      </c>
      <c r="U61" s="11">
        <v>255096162</v>
      </c>
      <c r="V61" s="11">
        <v>567130386</v>
      </c>
      <c r="W61" s="11">
        <v>4309917203</v>
      </c>
      <c r="X61" s="11">
        <v>2031978216</v>
      </c>
      <c r="Y61" s="11">
        <v>2277938987</v>
      </c>
      <c r="Z61" s="2">
        <v>112.1</v>
      </c>
      <c r="AA61" s="15">
        <v>2031978216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1144671753</v>
      </c>
      <c r="D65" s="10">
        <v>1095043779</v>
      </c>
      <c r="E65" s="11">
        <v>1333488365</v>
      </c>
      <c r="F65" s="11">
        <v>1350123284</v>
      </c>
      <c r="G65" s="11">
        <v>59065538</v>
      </c>
      <c r="H65" s="11">
        <v>159366502</v>
      </c>
      <c r="I65" s="11">
        <v>252893099</v>
      </c>
      <c r="J65" s="11">
        <v>471325139</v>
      </c>
      <c r="K65" s="11">
        <v>370901444</v>
      </c>
      <c r="L65" s="11">
        <v>470446743</v>
      </c>
      <c r="M65" s="11">
        <v>540993020</v>
      </c>
      <c r="N65" s="11">
        <v>1382341207</v>
      </c>
      <c r="O65" s="11">
        <v>611717576</v>
      </c>
      <c r="P65" s="11">
        <v>708083123</v>
      </c>
      <c r="Q65" s="11">
        <v>836577118</v>
      </c>
      <c r="R65" s="11">
        <v>2156377817</v>
      </c>
      <c r="S65" s="11">
        <v>922371280</v>
      </c>
      <c r="T65" s="11">
        <v>12976015</v>
      </c>
      <c r="U65" s="11">
        <v>9798606</v>
      </c>
      <c r="V65" s="11">
        <v>945145901</v>
      </c>
      <c r="W65" s="11">
        <v>4955190064</v>
      </c>
      <c r="X65" s="11">
        <v>1350123284</v>
      </c>
      <c r="Y65" s="11">
        <v>3605066780</v>
      </c>
      <c r="Z65" s="2">
        <v>267.02</v>
      </c>
      <c r="AA65" s="15"/>
    </row>
    <row r="66" spans="1:27" ht="13.5">
      <c r="A66" s="86" t="s">
        <v>54</v>
      </c>
      <c r="B66" s="93"/>
      <c r="C66" s="12">
        <v>358030379</v>
      </c>
      <c r="D66" s="13">
        <v>361653980</v>
      </c>
      <c r="E66" s="14">
        <v>534332235</v>
      </c>
      <c r="F66" s="14">
        <v>412788048</v>
      </c>
      <c r="G66" s="14">
        <v>24811130</v>
      </c>
      <c r="H66" s="14">
        <v>50475599</v>
      </c>
      <c r="I66" s="14">
        <v>73780836</v>
      </c>
      <c r="J66" s="14">
        <v>149067565</v>
      </c>
      <c r="K66" s="14">
        <v>105634600</v>
      </c>
      <c r="L66" s="14">
        <v>128738725</v>
      </c>
      <c r="M66" s="14">
        <v>156271536</v>
      </c>
      <c r="N66" s="14">
        <v>390644861</v>
      </c>
      <c r="O66" s="14">
        <v>161645021</v>
      </c>
      <c r="P66" s="14">
        <v>171737540</v>
      </c>
      <c r="Q66" s="14">
        <v>229747840</v>
      </c>
      <c r="R66" s="14">
        <v>563130401</v>
      </c>
      <c r="S66" s="14">
        <v>248347885</v>
      </c>
      <c r="T66" s="14">
        <v>229634803</v>
      </c>
      <c r="U66" s="14">
        <v>309060490</v>
      </c>
      <c r="V66" s="14">
        <v>787043178</v>
      </c>
      <c r="W66" s="14">
        <v>1889886005</v>
      </c>
      <c r="X66" s="14">
        <v>412788048</v>
      </c>
      <c r="Y66" s="14">
        <v>1477097957</v>
      </c>
      <c r="Z66" s="2">
        <v>357.83</v>
      </c>
      <c r="AA66" s="22"/>
    </row>
    <row r="67" spans="1:27" ht="13.5">
      <c r="A67" s="86" t="s">
        <v>55</v>
      </c>
      <c r="B67" s="93"/>
      <c r="C67" s="9">
        <v>1587237797</v>
      </c>
      <c r="D67" s="10">
        <v>1158204929</v>
      </c>
      <c r="E67" s="11">
        <v>1596797570</v>
      </c>
      <c r="F67" s="11">
        <v>1488414376</v>
      </c>
      <c r="G67" s="11">
        <v>42956384</v>
      </c>
      <c r="H67" s="11">
        <v>127670564</v>
      </c>
      <c r="I67" s="11">
        <v>233728399</v>
      </c>
      <c r="J67" s="11">
        <v>404355347</v>
      </c>
      <c r="K67" s="11">
        <v>344391827</v>
      </c>
      <c r="L67" s="11">
        <v>460619580</v>
      </c>
      <c r="M67" s="11">
        <v>579926154</v>
      </c>
      <c r="N67" s="11">
        <v>1384937561</v>
      </c>
      <c r="O67" s="11">
        <v>650026426</v>
      </c>
      <c r="P67" s="11">
        <v>720394786</v>
      </c>
      <c r="Q67" s="11">
        <v>818187763</v>
      </c>
      <c r="R67" s="11">
        <v>2188608975</v>
      </c>
      <c r="S67" s="11">
        <v>911716361</v>
      </c>
      <c r="T67" s="11">
        <v>5333552</v>
      </c>
      <c r="U67" s="11">
        <v>36388578</v>
      </c>
      <c r="V67" s="11">
        <v>953438491</v>
      </c>
      <c r="W67" s="11">
        <v>4931340374</v>
      </c>
      <c r="X67" s="11">
        <v>1488414376</v>
      </c>
      <c r="Y67" s="11">
        <v>3442925998</v>
      </c>
      <c r="Z67" s="2">
        <v>231.32</v>
      </c>
      <c r="AA67" s="15"/>
    </row>
    <row r="68" spans="1:27" ht="13.5">
      <c r="A68" s="86" t="s">
        <v>56</v>
      </c>
      <c r="B68" s="93"/>
      <c r="C68" s="9">
        <v>388795711</v>
      </c>
      <c r="D68" s="10">
        <v>510837405</v>
      </c>
      <c r="E68" s="11">
        <v>501733139</v>
      </c>
      <c r="F68" s="11">
        <v>529106039</v>
      </c>
      <c r="G68" s="11">
        <v>22997935</v>
      </c>
      <c r="H68" s="11">
        <v>59309131</v>
      </c>
      <c r="I68" s="11">
        <v>84831198</v>
      </c>
      <c r="J68" s="11">
        <v>167138264</v>
      </c>
      <c r="K68" s="11">
        <v>117779233</v>
      </c>
      <c r="L68" s="11">
        <v>140843591</v>
      </c>
      <c r="M68" s="11">
        <v>172132264</v>
      </c>
      <c r="N68" s="11">
        <v>430755088</v>
      </c>
      <c r="O68" s="11">
        <v>179339019</v>
      </c>
      <c r="P68" s="11">
        <v>212733263</v>
      </c>
      <c r="Q68" s="11">
        <v>237442374</v>
      </c>
      <c r="R68" s="11">
        <v>629514656</v>
      </c>
      <c r="S68" s="11">
        <v>267650307</v>
      </c>
      <c r="T68" s="11">
        <v>298692325</v>
      </c>
      <c r="U68" s="11">
        <v>351020569</v>
      </c>
      <c r="V68" s="11">
        <v>917363201</v>
      </c>
      <c r="W68" s="11">
        <v>2144771209</v>
      </c>
      <c r="X68" s="11">
        <v>529106039</v>
      </c>
      <c r="Y68" s="11">
        <v>1615665170</v>
      </c>
      <c r="Z68" s="2">
        <v>305.36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3478735640</v>
      </c>
      <c r="D69" s="78">
        <f t="shared" si="12"/>
        <v>3125740093</v>
      </c>
      <c r="E69" s="79">
        <f t="shared" si="12"/>
        <v>3966351309</v>
      </c>
      <c r="F69" s="79">
        <f t="shared" si="12"/>
        <v>3780431747</v>
      </c>
      <c r="G69" s="79">
        <f t="shared" si="12"/>
        <v>149830987</v>
      </c>
      <c r="H69" s="79">
        <f t="shared" si="12"/>
        <v>396821796</v>
      </c>
      <c r="I69" s="79">
        <f t="shared" si="12"/>
        <v>645233532</v>
      </c>
      <c r="J69" s="79">
        <f t="shared" si="12"/>
        <v>1191886315</v>
      </c>
      <c r="K69" s="79">
        <f t="shared" si="12"/>
        <v>938707104</v>
      </c>
      <c r="L69" s="79">
        <f t="shared" si="12"/>
        <v>1200648639</v>
      </c>
      <c r="M69" s="79">
        <f t="shared" si="12"/>
        <v>1449322974</v>
      </c>
      <c r="N69" s="79">
        <f t="shared" si="12"/>
        <v>3588678717</v>
      </c>
      <c r="O69" s="79">
        <f t="shared" si="12"/>
        <v>1602728042</v>
      </c>
      <c r="P69" s="79">
        <f t="shared" si="12"/>
        <v>1812948712</v>
      </c>
      <c r="Q69" s="79">
        <f t="shared" si="12"/>
        <v>2121955095</v>
      </c>
      <c r="R69" s="79">
        <f t="shared" si="12"/>
        <v>5537631849</v>
      </c>
      <c r="S69" s="79">
        <f t="shared" si="12"/>
        <v>2350085833</v>
      </c>
      <c r="T69" s="79">
        <f t="shared" si="12"/>
        <v>546636695</v>
      </c>
      <c r="U69" s="79">
        <f t="shared" si="12"/>
        <v>706268243</v>
      </c>
      <c r="V69" s="79">
        <f t="shared" si="12"/>
        <v>3602990771</v>
      </c>
      <c r="W69" s="79">
        <f t="shared" si="12"/>
        <v>13921187652</v>
      </c>
      <c r="X69" s="79">
        <f t="shared" si="12"/>
        <v>3780431747</v>
      </c>
      <c r="Y69" s="79">
        <f t="shared" si="12"/>
        <v>10140755905</v>
      </c>
      <c r="Z69" s="80">
        <f>+IF(X69&lt;&gt;0,+(Y69/X69)*100,0)</f>
        <v>268.2433273143286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207951179</v>
      </c>
      <c r="D5" s="42">
        <f t="shared" si="0"/>
        <v>0</v>
      </c>
      <c r="E5" s="43">
        <f t="shared" si="0"/>
        <v>203222466</v>
      </c>
      <c r="F5" s="43">
        <f t="shared" si="0"/>
        <v>229787599</v>
      </c>
      <c r="G5" s="43">
        <f t="shared" si="0"/>
        <v>258593</v>
      </c>
      <c r="H5" s="43">
        <f t="shared" si="0"/>
        <v>5240861</v>
      </c>
      <c r="I5" s="43">
        <f t="shared" si="0"/>
        <v>16473635</v>
      </c>
      <c r="J5" s="43">
        <f t="shared" si="0"/>
        <v>21973089</v>
      </c>
      <c r="K5" s="43">
        <f t="shared" si="0"/>
        <v>14565691</v>
      </c>
      <c r="L5" s="43">
        <f t="shared" si="0"/>
        <v>18037051</v>
      </c>
      <c r="M5" s="43">
        <f t="shared" si="0"/>
        <v>16873264</v>
      </c>
      <c r="N5" s="43">
        <f t="shared" si="0"/>
        <v>49476006</v>
      </c>
      <c r="O5" s="43">
        <f t="shared" si="0"/>
        <v>8968284</v>
      </c>
      <c r="P5" s="43">
        <f t="shared" si="0"/>
        <v>9826387</v>
      </c>
      <c r="Q5" s="43">
        <f t="shared" si="0"/>
        <v>17894867</v>
      </c>
      <c r="R5" s="43">
        <f t="shared" si="0"/>
        <v>36689538</v>
      </c>
      <c r="S5" s="43">
        <f t="shared" si="0"/>
        <v>119387527</v>
      </c>
      <c r="T5" s="43">
        <f t="shared" si="0"/>
        <v>42039391</v>
      </c>
      <c r="U5" s="43">
        <f t="shared" si="0"/>
        <v>52936430</v>
      </c>
      <c r="V5" s="43">
        <f t="shared" si="0"/>
        <v>214363348</v>
      </c>
      <c r="W5" s="43">
        <f t="shared" si="0"/>
        <v>322501981</v>
      </c>
      <c r="X5" s="43">
        <f t="shared" si="0"/>
        <v>229787599</v>
      </c>
      <c r="Y5" s="43">
        <f t="shared" si="0"/>
        <v>92714382</v>
      </c>
      <c r="Z5" s="44">
        <f>+IF(X5&lt;&gt;0,+(Y5/X5)*100,0)</f>
        <v>40.3478614178827</v>
      </c>
      <c r="AA5" s="45">
        <f>SUM(AA11:AA18)</f>
        <v>229787599</v>
      </c>
    </row>
    <row r="6" spans="1:27" ht="13.5">
      <c r="A6" s="46" t="s">
        <v>32</v>
      </c>
      <c r="B6" s="47"/>
      <c r="C6" s="9">
        <v>48486061</v>
      </c>
      <c r="D6" s="10"/>
      <c r="E6" s="11">
        <v>8800000</v>
      </c>
      <c r="F6" s="11">
        <v>56459907</v>
      </c>
      <c r="G6" s="11">
        <v>66062</v>
      </c>
      <c r="H6" s="11">
        <v>1073088</v>
      </c>
      <c r="I6" s="11">
        <v>3052812</v>
      </c>
      <c r="J6" s="11">
        <v>4191962</v>
      </c>
      <c r="K6" s="11">
        <v>2822740</v>
      </c>
      <c r="L6" s="11">
        <v>9424018</v>
      </c>
      <c r="M6" s="11">
        <v>3682276</v>
      </c>
      <c r="N6" s="11">
        <v>15929034</v>
      </c>
      <c r="O6" s="11">
        <v>3851881</v>
      </c>
      <c r="P6" s="11">
        <v>2583504</v>
      </c>
      <c r="Q6" s="11">
        <v>2665077</v>
      </c>
      <c r="R6" s="11">
        <v>9100462</v>
      </c>
      <c r="S6" s="11">
        <v>31748468</v>
      </c>
      <c r="T6" s="11">
        <v>22263353</v>
      </c>
      <c r="U6" s="11">
        <v>4611272</v>
      </c>
      <c r="V6" s="11">
        <v>58623093</v>
      </c>
      <c r="W6" s="11">
        <v>87844551</v>
      </c>
      <c r="X6" s="11">
        <v>56459907</v>
      </c>
      <c r="Y6" s="11">
        <v>31384644</v>
      </c>
      <c r="Z6" s="2">
        <v>55.59</v>
      </c>
      <c r="AA6" s="15">
        <v>56459907</v>
      </c>
    </row>
    <row r="7" spans="1:27" ht="13.5">
      <c r="A7" s="46" t="s">
        <v>33</v>
      </c>
      <c r="B7" s="47"/>
      <c r="C7" s="9">
        <v>18984734</v>
      </c>
      <c r="D7" s="10"/>
      <c r="E7" s="11">
        <v>21200175</v>
      </c>
      <c r="F7" s="11">
        <v>15614487</v>
      </c>
      <c r="G7" s="11">
        <v>76304</v>
      </c>
      <c r="H7" s="11">
        <v>832183</v>
      </c>
      <c r="I7" s="11">
        <v>1569372</v>
      </c>
      <c r="J7" s="11">
        <v>2477859</v>
      </c>
      <c r="K7" s="11">
        <v>734437</v>
      </c>
      <c r="L7" s="11">
        <v>977920</v>
      </c>
      <c r="M7" s="11">
        <v>1363431</v>
      </c>
      <c r="N7" s="11">
        <v>3075788</v>
      </c>
      <c r="O7" s="11">
        <v>124069</v>
      </c>
      <c r="P7" s="11">
        <v>1098719</v>
      </c>
      <c r="Q7" s="11">
        <v>789134</v>
      </c>
      <c r="R7" s="11">
        <v>2011922</v>
      </c>
      <c r="S7" s="11">
        <v>8899064</v>
      </c>
      <c r="T7" s="11">
        <v>2384049</v>
      </c>
      <c r="U7" s="11">
        <v>2955419</v>
      </c>
      <c r="V7" s="11">
        <v>14238532</v>
      </c>
      <c r="W7" s="11">
        <v>21804101</v>
      </c>
      <c r="X7" s="11">
        <v>15614487</v>
      </c>
      <c r="Y7" s="11">
        <v>6189614</v>
      </c>
      <c r="Z7" s="2">
        <v>39.64</v>
      </c>
      <c r="AA7" s="15">
        <v>15614487</v>
      </c>
    </row>
    <row r="8" spans="1:27" ht="13.5">
      <c r="A8" s="46" t="s">
        <v>34</v>
      </c>
      <c r="B8" s="47"/>
      <c r="C8" s="9">
        <v>41609109</v>
      </c>
      <c r="D8" s="10"/>
      <c r="E8" s="11">
        <v>35302017</v>
      </c>
      <c r="F8" s="11">
        <v>35287001</v>
      </c>
      <c r="G8" s="11"/>
      <c r="H8" s="11">
        <v>30738</v>
      </c>
      <c r="I8" s="11">
        <v>4958783</v>
      </c>
      <c r="J8" s="11">
        <v>4989521</v>
      </c>
      <c r="K8" s="11">
        <v>1805493</v>
      </c>
      <c r="L8" s="11">
        <v>1327504</v>
      </c>
      <c r="M8" s="11">
        <v>7217748</v>
      </c>
      <c r="N8" s="11">
        <v>10350745</v>
      </c>
      <c r="O8" s="11">
        <v>2511449</v>
      </c>
      <c r="P8" s="11">
        <v>2938421</v>
      </c>
      <c r="Q8" s="11">
        <v>5711641</v>
      </c>
      <c r="R8" s="11">
        <v>11161511</v>
      </c>
      <c r="S8" s="11">
        <v>29614200</v>
      </c>
      <c r="T8" s="11">
        <v>11650623</v>
      </c>
      <c r="U8" s="11">
        <v>11253681</v>
      </c>
      <c r="V8" s="11">
        <v>52518504</v>
      </c>
      <c r="W8" s="11">
        <v>79020281</v>
      </c>
      <c r="X8" s="11">
        <v>35287001</v>
      </c>
      <c r="Y8" s="11">
        <v>43733280</v>
      </c>
      <c r="Z8" s="2">
        <v>123.94</v>
      </c>
      <c r="AA8" s="15">
        <v>35287001</v>
      </c>
    </row>
    <row r="9" spans="1:27" ht="13.5">
      <c r="A9" s="46" t="s">
        <v>35</v>
      </c>
      <c r="B9" s="47"/>
      <c r="C9" s="9">
        <v>64282286</v>
      </c>
      <c r="D9" s="10"/>
      <c r="E9" s="11">
        <v>76920440</v>
      </c>
      <c r="F9" s="11">
        <v>50625288</v>
      </c>
      <c r="G9" s="11"/>
      <c r="H9" s="11"/>
      <c r="I9" s="11">
        <v>1210956</v>
      </c>
      <c r="J9" s="11">
        <v>1210956</v>
      </c>
      <c r="K9" s="11">
        <v>2583852</v>
      </c>
      <c r="L9" s="11">
        <v>1930998</v>
      </c>
      <c r="M9" s="11">
        <v>3091666</v>
      </c>
      <c r="N9" s="11">
        <v>7606516</v>
      </c>
      <c r="O9" s="11">
        <v>273836</v>
      </c>
      <c r="P9" s="11">
        <v>1508966</v>
      </c>
      <c r="Q9" s="11">
        <v>7321419</v>
      </c>
      <c r="R9" s="11">
        <v>9104221</v>
      </c>
      <c r="S9" s="11">
        <v>19789263</v>
      </c>
      <c r="T9" s="11">
        <v>2888380</v>
      </c>
      <c r="U9" s="11">
        <v>22106096</v>
      </c>
      <c r="V9" s="11">
        <v>44783739</v>
      </c>
      <c r="W9" s="11">
        <v>62705432</v>
      </c>
      <c r="X9" s="11">
        <v>50625288</v>
      </c>
      <c r="Y9" s="11">
        <v>12080144</v>
      </c>
      <c r="Z9" s="2">
        <v>23.86</v>
      </c>
      <c r="AA9" s="15">
        <v>50625288</v>
      </c>
    </row>
    <row r="10" spans="1:27" ht="13.5">
      <c r="A10" s="46" t="s">
        <v>36</v>
      </c>
      <c r="B10" s="47"/>
      <c r="C10" s="9"/>
      <c r="D10" s="10"/>
      <c r="E10" s="11">
        <v>11650000</v>
      </c>
      <c r="F10" s="11">
        <v>10647826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10647826</v>
      </c>
      <c r="Y10" s="11">
        <v>-10647826</v>
      </c>
      <c r="Z10" s="2">
        <v>-100</v>
      </c>
      <c r="AA10" s="15">
        <v>10647826</v>
      </c>
    </row>
    <row r="11" spans="1:27" ht="13.5">
      <c r="A11" s="48" t="s">
        <v>37</v>
      </c>
      <c r="B11" s="47"/>
      <c r="C11" s="49">
        <f aca="true" t="shared" si="1" ref="C11:Y11">SUM(C6:C10)</f>
        <v>173362190</v>
      </c>
      <c r="D11" s="50">
        <f t="shared" si="1"/>
        <v>0</v>
      </c>
      <c r="E11" s="51">
        <f t="shared" si="1"/>
        <v>153872632</v>
      </c>
      <c r="F11" s="51">
        <f t="shared" si="1"/>
        <v>168634509</v>
      </c>
      <c r="G11" s="51">
        <f t="shared" si="1"/>
        <v>142366</v>
      </c>
      <c r="H11" s="51">
        <f t="shared" si="1"/>
        <v>1936009</v>
      </c>
      <c r="I11" s="51">
        <f t="shared" si="1"/>
        <v>10791923</v>
      </c>
      <c r="J11" s="51">
        <f t="shared" si="1"/>
        <v>12870298</v>
      </c>
      <c r="K11" s="51">
        <f t="shared" si="1"/>
        <v>7946522</v>
      </c>
      <c r="L11" s="51">
        <f t="shared" si="1"/>
        <v>13660440</v>
      </c>
      <c r="M11" s="51">
        <f t="shared" si="1"/>
        <v>15355121</v>
      </c>
      <c r="N11" s="51">
        <f t="shared" si="1"/>
        <v>36962083</v>
      </c>
      <c r="O11" s="51">
        <f t="shared" si="1"/>
        <v>6761235</v>
      </c>
      <c r="P11" s="51">
        <f t="shared" si="1"/>
        <v>8129610</v>
      </c>
      <c r="Q11" s="51">
        <f t="shared" si="1"/>
        <v>16487271</v>
      </c>
      <c r="R11" s="51">
        <f t="shared" si="1"/>
        <v>31378116</v>
      </c>
      <c r="S11" s="51">
        <f t="shared" si="1"/>
        <v>90050995</v>
      </c>
      <c r="T11" s="51">
        <f t="shared" si="1"/>
        <v>39186405</v>
      </c>
      <c r="U11" s="51">
        <f t="shared" si="1"/>
        <v>40926468</v>
      </c>
      <c r="V11" s="51">
        <f t="shared" si="1"/>
        <v>170163868</v>
      </c>
      <c r="W11" s="51">
        <f t="shared" si="1"/>
        <v>251374365</v>
      </c>
      <c r="X11" s="51">
        <f t="shared" si="1"/>
        <v>168634509</v>
      </c>
      <c r="Y11" s="51">
        <f t="shared" si="1"/>
        <v>82739856</v>
      </c>
      <c r="Z11" s="52">
        <f>+IF(X11&lt;&gt;0,+(Y11/X11)*100,0)</f>
        <v>49.06460515741769</v>
      </c>
      <c r="AA11" s="53">
        <f>SUM(AA6:AA10)</f>
        <v>168634509</v>
      </c>
    </row>
    <row r="12" spans="1:27" ht="13.5">
      <c r="A12" s="54" t="s">
        <v>38</v>
      </c>
      <c r="B12" s="35"/>
      <c r="C12" s="9">
        <v>9021822</v>
      </c>
      <c r="D12" s="10"/>
      <c r="E12" s="11">
        <v>21646638</v>
      </c>
      <c r="F12" s="11">
        <v>30397851</v>
      </c>
      <c r="G12" s="11">
        <v>12821</v>
      </c>
      <c r="H12" s="11">
        <v>219566</v>
      </c>
      <c r="I12" s="11">
        <v>2579310</v>
      </c>
      <c r="J12" s="11">
        <v>2811697</v>
      </c>
      <c r="K12" s="11">
        <v>2088227</v>
      </c>
      <c r="L12" s="11">
        <v>185041</v>
      </c>
      <c r="M12" s="11">
        <v>910718</v>
      </c>
      <c r="N12" s="11">
        <v>3183986</v>
      </c>
      <c r="O12" s="11">
        <v>308215</v>
      </c>
      <c r="P12" s="11">
        <v>464647</v>
      </c>
      <c r="Q12" s="11">
        <v>235193</v>
      </c>
      <c r="R12" s="11">
        <v>1008055</v>
      </c>
      <c r="S12" s="11">
        <v>8448724</v>
      </c>
      <c r="T12" s="11">
        <v>1210676</v>
      </c>
      <c r="U12" s="11">
        <v>4063312</v>
      </c>
      <c r="V12" s="11">
        <v>13722712</v>
      </c>
      <c r="W12" s="11">
        <v>20726450</v>
      </c>
      <c r="X12" s="11">
        <v>30397851</v>
      </c>
      <c r="Y12" s="11">
        <v>-9671401</v>
      </c>
      <c r="Z12" s="2">
        <v>-31.82</v>
      </c>
      <c r="AA12" s="15">
        <v>30397851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25567167</v>
      </c>
      <c r="D15" s="10"/>
      <c r="E15" s="11">
        <v>26019118</v>
      </c>
      <c r="F15" s="11">
        <v>27678263</v>
      </c>
      <c r="G15" s="11">
        <v>103406</v>
      </c>
      <c r="H15" s="11">
        <v>3085286</v>
      </c>
      <c r="I15" s="11">
        <v>3102402</v>
      </c>
      <c r="J15" s="11">
        <v>6291094</v>
      </c>
      <c r="K15" s="11">
        <v>4530942</v>
      </c>
      <c r="L15" s="11">
        <v>4191570</v>
      </c>
      <c r="M15" s="11">
        <v>607425</v>
      </c>
      <c r="N15" s="11">
        <v>9329937</v>
      </c>
      <c r="O15" s="11">
        <v>1898834</v>
      </c>
      <c r="P15" s="11">
        <v>1232130</v>
      </c>
      <c r="Q15" s="11">
        <v>1172403</v>
      </c>
      <c r="R15" s="11">
        <v>4303367</v>
      </c>
      <c r="S15" s="11">
        <v>20887808</v>
      </c>
      <c r="T15" s="11">
        <v>1642310</v>
      </c>
      <c r="U15" s="11">
        <v>7946650</v>
      </c>
      <c r="V15" s="11">
        <v>30476768</v>
      </c>
      <c r="W15" s="11">
        <v>50401166</v>
      </c>
      <c r="X15" s="11">
        <v>27678263</v>
      </c>
      <c r="Y15" s="11">
        <v>22722903</v>
      </c>
      <c r="Z15" s="2">
        <v>82.1</v>
      </c>
      <c r="AA15" s="15">
        <v>27678263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1684078</v>
      </c>
      <c r="F18" s="18">
        <v>3076976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3076976</v>
      </c>
      <c r="Y18" s="18">
        <v>-3076976</v>
      </c>
      <c r="Z18" s="3">
        <v>-100</v>
      </c>
      <c r="AA18" s="23">
        <v>3076976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81598674</v>
      </c>
      <c r="F20" s="60">
        <f t="shared" si="2"/>
        <v>118901582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118901582</v>
      </c>
      <c r="Y20" s="60">
        <f t="shared" si="2"/>
        <v>-118901582</v>
      </c>
      <c r="Z20" s="61">
        <f>+IF(X20&lt;&gt;0,+(Y20/X20)*100,0)</f>
        <v>-100</v>
      </c>
      <c r="AA20" s="62">
        <f>SUM(AA26:AA33)</f>
        <v>118901582</v>
      </c>
    </row>
    <row r="21" spans="1:27" ht="13.5">
      <c r="A21" s="46" t="s">
        <v>32</v>
      </c>
      <c r="B21" s="47"/>
      <c r="C21" s="9"/>
      <c r="D21" s="10"/>
      <c r="E21" s="11">
        <v>44160977</v>
      </c>
      <c r="F21" s="11">
        <v>10281287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10281287</v>
      </c>
      <c r="Y21" s="11">
        <v>-10281287</v>
      </c>
      <c r="Z21" s="2">
        <v>-100</v>
      </c>
      <c r="AA21" s="15">
        <v>10281287</v>
      </c>
    </row>
    <row r="22" spans="1:27" ht="13.5">
      <c r="A22" s="46" t="s">
        <v>33</v>
      </c>
      <c r="B22" s="47"/>
      <c r="C22" s="9"/>
      <c r="D22" s="10"/>
      <c r="E22" s="11">
        <v>4550000</v>
      </c>
      <c r="F22" s="11">
        <v>17050517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17050517</v>
      </c>
      <c r="Y22" s="11">
        <v>-17050517</v>
      </c>
      <c r="Z22" s="2">
        <v>-100</v>
      </c>
      <c r="AA22" s="15">
        <v>17050517</v>
      </c>
    </row>
    <row r="23" spans="1:27" ht="13.5">
      <c r="A23" s="46" t="s">
        <v>34</v>
      </c>
      <c r="B23" s="47"/>
      <c r="C23" s="9"/>
      <c r="D23" s="10"/>
      <c r="E23" s="11">
        <v>23450000</v>
      </c>
      <c r="F23" s="11">
        <v>42420884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42420884</v>
      </c>
      <c r="Y23" s="11">
        <v>-42420884</v>
      </c>
      <c r="Z23" s="2">
        <v>-100</v>
      </c>
      <c r="AA23" s="15">
        <v>42420884</v>
      </c>
    </row>
    <row r="24" spans="1:27" ht="13.5">
      <c r="A24" s="46" t="s">
        <v>35</v>
      </c>
      <c r="B24" s="47"/>
      <c r="C24" s="9"/>
      <c r="D24" s="10"/>
      <c r="E24" s="11">
        <v>700000</v>
      </c>
      <c r="F24" s="11">
        <v>30462379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30462379</v>
      </c>
      <c r="Y24" s="11">
        <v>-30462379</v>
      </c>
      <c r="Z24" s="2">
        <v>-100</v>
      </c>
      <c r="AA24" s="15">
        <v>30462379</v>
      </c>
    </row>
    <row r="25" spans="1:27" ht="13.5">
      <c r="A25" s="46" t="s">
        <v>36</v>
      </c>
      <c r="B25" s="47"/>
      <c r="C25" s="9"/>
      <c r="D25" s="10"/>
      <c r="E25" s="11">
        <v>5750000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78610977</v>
      </c>
      <c r="F26" s="51">
        <f t="shared" si="3"/>
        <v>100215067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100215067</v>
      </c>
      <c r="Y26" s="51">
        <f t="shared" si="3"/>
        <v>-100215067</v>
      </c>
      <c r="Z26" s="52">
        <f>+IF(X26&lt;&gt;0,+(Y26/X26)*100,0)</f>
        <v>-100</v>
      </c>
      <c r="AA26" s="53">
        <f>SUM(AA21:AA25)</f>
        <v>100215067</v>
      </c>
    </row>
    <row r="27" spans="1:27" ht="13.5">
      <c r="A27" s="54" t="s">
        <v>38</v>
      </c>
      <c r="B27" s="64"/>
      <c r="C27" s="9"/>
      <c r="D27" s="10"/>
      <c r="E27" s="11">
        <v>1200000</v>
      </c>
      <c r="F27" s="11">
        <v>4571963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4571963</v>
      </c>
      <c r="Y27" s="11">
        <v>-4571963</v>
      </c>
      <c r="Z27" s="2">
        <v>-100</v>
      </c>
      <c r="AA27" s="15">
        <v>4571963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1787697</v>
      </c>
      <c r="F30" s="11">
        <v>14114552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14114552</v>
      </c>
      <c r="Y30" s="11">
        <v>-14114552</v>
      </c>
      <c r="Z30" s="2">
        <v>-100</v>
      </c>
      <c r="AA30" s="15">
        <v>14114552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48486061</v>
      </c>
      <c r="D36" s="10">
        <f t="shared" si="4"/>
        <v>0</v>
      </c>
      <c r="E36" s="11">
        <f t="shared" si="4"/>
        <v>52960977</v>
      </c>
      <c r="F36" s="11">
        <f t="shared" si="4"/>
        <v>66741194</v>
      </c>
      <c r="G36" s="11">
        <f t="shared" si="4"/>
        <v>66062</v>
      </c>
      <c r="H36" s="11">
        <f t="shared" si="4"/>
        <v>1073088</v>
      </c>
      <c r="I36" s="11">
        <f t="shared" si="4"/>
        <v>3052812</v>
      </c>
      <c r="J36" s="11">
        <f t="shared" si="4"/>
        <v>4191962</v>
      </c>
      <c r="K36" s="11">
        <f t="shared" si="4"/>
        <v>2822740</v>
      </c>
      <c r="L36" s="11">
        <f t="shared" si="4"/>
        <v>9424018</v>
      </c>
      <c r="M36" s="11">
        <f t="shared" si="4"/>
        <v>3682276</v>
      </c>
      <c r="N36" s="11">
        <f t="shared" si="4"/>
        <v>15929034</v>
      </c>
      <c r="O36" s="11">
        <f t="shared" si="4"/>
        <v>3851881</v>
      </c>
      <c r="P36" s="11">
        <f t="shared" si="4"/>
        <v>2583504</v>
      </c>
      <c r="Q36" s="11">
        <f t="shared" si="4"/>
        <v>2665077</v>
      </c>
      <c r="R36" s="11">
        <f t="shared" si="4"/>
        <v>9100462</v>
      </c>
      <c r="S36" s="11">
        <f t="shared" si="4"/>
        <v>31748468</v>
      </c>
      <c r="T36" s="11">
        <f t="shared" si="4"/>
        <v>22263353</v>
      </c>
      <c r="U36" s="11">
        <f t="shared" si="4"/>
        <v>4611272</v>
      </c>
      <c r="V36" s="11">
        <f t="shared" si="4"/>
        <v>58623093</v>
      </c>
      <c r="W36" s="11">
        <f t="shared" si="4"/>
        <v>87844551</v>
      </c>
      <c r="X36" s="11">
        <f t="shared" si="4"/>
        <v>66741194</v>
      </c>
      <c r="Y36" s="11">
        <f t="shared" si="4"/>
        <v>21103357</v>
      </c>
      <c r="Z36" s="2">
        <f aca="true" t="shared" si="5" ref="Z36:Z49">+IF(X36&lt;&gt;0,+(Y36/X36)*100,0)</f>
        <v>31.619687535107627</v>
      </c>
      <c r="AA36" s="15">
        <f>AA6+AA21</f>
        <v>66741194</v>
      </c>
    </row>
    <row r="37" spans="1:27" ht="13.5">
      <c r="A37" s="46" t="s">
        <v>33</v>
      </c>
      <c r="B37" s="47"/>
      <c r="C37" s="9">
        <f t="shared" si="4"/>
        <v>18984734</v>
      </c>
      <c r="D37" s="10">
        <f t="shared" si="4"/>
        <v>0</v>
      </c>
      <c r="E37" s="11">
        <f t="shared" si="4"/>
        <v>25750175</v>
      </c>
      <c r="F37" s="11">
        <f t="shared" si="4"/>
        <v>32665004</v>
      </c>
      <c r="G37" s="11">
        <f t="shared" si="4"/>
        <v>76304</v>
      </c>
      <c r="H37" s="11">
        <f t="shared" si="4"/>
        <v>832183</v>
      </c>
      <c r="I37" s="11">
        <f t="shared" si="4"/>
        <v>1569372</v>
      </c>
      <c r="J37" s="11">
        <f t="shared" si="4"/>
        <v>2477859</v>
      </c>
      <c r="K37" s="11">
        <f t="shared" si="4"/>
        <v>734437</v>
      </c>
      <c r="L37" s="11">
        <f t="shared" si="4"/>
        <v>977920</v>
      </c>
      <c r="M37" s="11">
        <f t="shared" si="4"/>
        <v>1363431</v>
      </c>
      <c r="N37" s="11">
        <f t="shared" si="4"/>
        <v>3075788</v>
      </c>
      <c r="O37" s="11">
        <f t="shared" si="4"/>
        <v>124069</v>
      </c>
      <c r="P37" s="11">
        <f t="shared" si="4"/>
        <v>1098719</v>
      </c>
      <c r="Q37" s="11">
        <f t="shared" si="4"/>
        <v>789134</v>
      </c>
      <c r="R37" s="11">
        <f t="shared" si="4"/>
        <v>2011922</v>
      </c>
      <c r="S37" s="11">
        <f t="shared" si="4"/>
        <v>8899064</v>
      </c>
      <c r="T37" s="11">
        <f t="shared" si="4"/>
        <v>2384049</v>
      </c>
      <c r="U37" s="11">
        <f t="shared" si="4"/>
        <v>2955419</v>
      </c>
      <c r="V37" s="11">
        <f t="shared" si="4"/>
        <v>14238532</v>
      </c>
      <c r="W37" s="11">
        <f t="shared" si="4"/>
        <v>21804101</v>
      </c>
      <c r="X37" s="11">
        <f t="shared" si="4"/>
        <v>32665004</v>
      </c>
      <c r="Y37" s="11">
        <f t="shared" si="4"/>
        <v>-10860903</v>
      </c>
      <c r="Z37" s="2">
        <f t="shared" si="5"/>
        <v>-33.249354569189705</v>
      </c>
      <c r="AA37" s="15">
        <f>AA7+AA22</f>
        <v>32665004</v>
      </c>
    </row>
    <row r="38" spans="1:27" ht="13.5">
      <c r="A38" s="46" t="s">
        <v>34</v>
      </c>
      <c r="B38" s="47"/>
      <c r="C38" s="9">
        <f t="shared" si="4"/>
        <v>41609109</v>
      </c>
      <c r="D38" s="10">
        <f t="shared" si="4"/>
        <v>0</v>
      </c>
      <c r="E38" s="11">
        <f t="shared" si="4"/>
        <v>58752017</v>
      </c>
      <c r="F38" s="11">
        <f t="shared" si="4"/>
        <v>77707885</v>
      </c>
      <c r="G38" s="11">
        <f t="shared" si="4"/>
        <v>0</v>
      </c>
      <c r="H38" s="11">
        <f t="shared" si="4"/>
        <v>30738</v>
      </c>
      <c r="I38" s="11">
        <f t="shared" si="4"/>
        <v>4958783</v>
      </c>
      <c r="J38" s="11">
        <f t="shared" si="4"/>
        <v>4989521</v>
      </c>
      <c r="K38" s="11">
        <f t="shared" si="4"/>
        <v>1805493</v>
      </c>
      <c r="L38" s="11">
        <f t="shared" si="4"/>
        <v>1327504</v>
      </c>
      <c r="M38" s="11">
        <f t="shared" si="4"/>
        <v>7217748</v>
      </c>
      <c r="N38" s="11">
        <f t="shared" si="4"/>
        <v>10350745</v>
      </c>
      <c r="O38" s="11">
        <f t="shared" si="4"/>
        <v>2511449</v>
      </c>
      <c r="P38" s="11">
        <f t="shared" si="4"/>
        <v>2938421</v>
      </c>
      <c r="Q38" s="11">
        <f t="shared" si="4"/>
        <v>5711641</v>
      </c>
      <c r="R38" s="11">
        <f t="shared" si="4"/>
        <v>11161511</v>
      </c>
      <c r="S38" s="11">
        <f t="shared" si="4"/>
        <v>29614200</v>
      </c>
      <c r="T38" s="11">
        <f t="shared" si="4"/>
        <v>11650623</v>
      </c>
      <c r="U38" s="11">
        <f t="shared" si="4"/>
        <v>11253681</v>
      </c>
      <c r="V38" s="11">
        <f t="shared" si="4"/>
        <v>52518504</v>
      </c>
      <c r="W38" s="11">
        <f t="shared" si="4"/>
        <v>79020281</v>
      </c>
      <c r="X38" s="11">
        <f t="shared" si="4"/>
        <v>77707885</v>
      </c>
      <c r="Y38" s="11">
        <f t="shared" si="4"/>
        <v>1312396</v>
      </c>
      <c r="Z38" s="2">
        <f t="shared" si="5"/>
        <v>1.688883953024844</v>
      </c>
      <c r="AA38" s="15">
        <f>AA8+AA23</f>
        <v>77707885</v>
      </c>
    </row>
    <row r="39" spans="1:27" ht="13.5">
      <c r="A39" s="46" t="s">
        <v>35</v>
      </c>
      <c r="B39" s="47"/>
      <c r="C39" s="9">
        <f t="shared" si="4"/>
        <v>64282286</v>
      </c>
      <c r="D39" s="10">
        <f t="shared" si="4"/>
        <v>0</v>
      </c>
      <c r="E39" s="11">
        <f t="shared" si="4"/>
        <v>77620440</v>
      </c>
      <c r="F39" s="11">
        <f t="shared" si="4"/>
        <v>81087667</v>
      </c>
      <c r="G39" s="11">
        <f t="shared" si="4"/>
        <v>0</v>
      </c>
      <c r="H39" s="11">
        <f t="shared" si="4"/>
        <v>0</v>
      </c>
      <c r="I39" s="11">
        <f t="shared" si="4"/>
        <v>1210956</v>
      </c>
      <c r="J39" s="11">
        <f t="shared" si="4"/>
        <v>1210956</v>
      </c>
      <c r="K39" s="11">
        <f t="shared" si="4"/>
        <v>2583852</v>
      </c>
      <c r="L39" s="11">
        <f t="shared" si="4"/>
        <v>1930998</v>
      </c>
      <c r="M39" s="11">
        <f t="shared" si="4"/>
        <v>3091666</v>
      </c>
      <c r="N39" s="11">
        <f t="shared" si="4"/>
        <v>7606516</v>
      </c>
      <c r="O39" s="11">
        <f t="shared" si="4"/>
        <v>273836</v>
      </c>
      <c r="P39" s="11">
        <f t="shared" si="4"/>
        <v>1508966</v>
      </c>
      <c r="Q39" s="11">
        <f t="shared" si="4"/>
        <v>7321419</v>
      </c>
      <c r="R39" s="11">
        <f t="shared" si="4"/>
        <v>9104221</v>
      </c>
      <c r="S39" s="11">
        <f t="shared" si="4"/>
        <v>19789263</v>
      </c>
      <c r="T39" s="11">
        <f t="shared" si="4"/>
        <v>2888380</v>
      </c>
      <c r="U39" s="11">
        <f t="shared" si="4"/>
        <v>22106096</v>
      </c>
      <c r="V39" s="11">
        <f t="shared" si="4"/>
        <v>44783739</v>
      </c>
      <c r="W39" s="11">
        <f t="shared" si="4"/>
        <v>62705432</v>
      </c>
      <c r="X39" s="11">
        <f t="shared" si="4"/>
        <v>81087667</v>
      </c>
      <c r="Y39" s="11">
        <f t="shared" si="4"/>
        <v>-18382235</v>
      </c>
      <c r="Z39" s="2">
        <f t="shared" si="5"/>
        <v>-22.669581799658882</v>
      </c>
      <c r="AA39" s="15">
        <f>AA9+AA24</f>
        <v>81087667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17400000</v>
      </c>
      <c r="F40" s="11">
        <f t="shared" si="4"/>
        <v>10647826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10647826</v>
      </c>
      <c r="Y40" s="11">
        <f t="shared" si="4"/>
        <v>-10647826</v>
      </c>
      <c r="Z40" s="2">
        <f t="shared" si="5"/>
        <v>-100</v>
      </c>
      <c r="AA40" s="15">
        <f>AA10+AA25</f>
        <v>10647826</v>
      </c>
    </row>
    <row r="41" spans="1:27" ht="13.5">
      <c r="A41" s="48" t="s">
        <v>37</v>
      </c>
      <c r="B41" s="47"/>
      <c r="C41" s="49">
        <f aca="true" t="shared" si="6" ref="C41:Y41">SUM(C36:C40)</f>
        <v>173362190</v>
      </c>
      <c r="D41" s="50">
        <f t="shared" si="6"/>
        <v>0</v>
      </c>
      <c r="E41" s="51">
        <f t="shared" si="6"/>
        <v>232483609</v>
      </c>
      <c r="F41" s="51">
        <f t="shared" si="6"/>
        <v>268849576</v>
      </c>
      <c r="G41" s="51">
        <f t="shared" si="6"/>
        <v>142366</v>
      </c>
      <c r="H41" s="51">
        <f t="shared" si="6"/>
        <v>1936009</v>
      </c>
      <c r="I41" s="51">
        <f t="shared" si="6"/>
        <v>10791923</v>
      </c>
      <c r="J41" s="51">
        <f t="shared" si="6"/>
        <v>12870298</v>
      </c>
      <c r="K41" s="51">
        <f t="shared" si="6"/>
        <v>7946522</v>
      </c>
      <c r="L41" s="51">
        <f t="shared" si="6"/>
        <v>13660440</v>
      </c>
      <c r="M41" s="51">
        <f t="shared" si="6"/>
        <v>15355121</v>
      </c>
      <c r="N41" s="51">
        <f t="shared" si="6"/>
        <v>36962083</v>
      </c>
      <c r="O41" s="51">
        <f t="shared" si="6"/>
        <v>6761235</v>
      </c>
      <c r="P41" s="51">
        <f t="shared" si="6"/>
        <v>8129610</v>
      </c>
      <c r="Q41" s="51">
        <f t="shared" si="6"/>
        <v>16487271</v>
      </c>
      <c r="R41" s="51">
        <f t="shared" si="6"/>
        <v>31378116</v>
      </c>
      <c r="S41" s="51">
        <f t="shared" si="6"/>
        <v>90050995</v>
      </c>
      <c r="T41" s="51">
        <f t="shared" si="6"/>
        <v>39186405</v>
      </c>
      <c r="U41" s="51">
        <f t="shared" si="6"/>
        <v>40926468</v>
      </c>
      <c r="V41" s="51">
        <f t="shared" si="6"/>
        <v>170163868</v>
      </c>
      <c r="W41" s="51">
        <f t="shared" si="6"/>
        <v>251374365</v>
      </c>
      <c r="X41" s="51">
        <f t="shared" si="6"/>
        <v>268849576</v>
      </c>
      <c r="Y41" s="51">
        <f t="shared" si="6"/>
        <v>-17475211</v>
      </c>
      <c r="Z41" s="52">
        <f t="shared" si="5"/>
        <v>-6.499995744832419</v>
      </c>
      <c r="AA41" s="53">
        <f>SUM(AA36:AA40)</f>
        <v>268849576</v>
      </c>
    </row>
    <row r="42" spans="1:27" ht="13.5">
      <c r="A42" s="54" t="s">
        <v>38</v>
      </c>
      <c r="B42" s="35"/>
      <c r="C42" s="65">
        <f aca="true" t="shared" si="7" ref="C42:Y48">C12+C27</f>
        <v>9021822</v>
      </c>
      <c r="D42" s="66">
        <f t="shared" si="7"/>
        <v>0</v>
      </c>
      <c r="E42" s="67">
        <f t="shared" si="7"/>
        <v>22846638</v>
      </c>
      <c r="F42" s="67">
        <f t="shared" si="7"/>
        <v>34969814</v>
      </c>
      <c r="G42" s="67">
        <f t="shared" si="7"/>
        <v>12821</v>
      </c>
      <c r="H42" s="67">
        <f t="shared" si="7"/>
        <v>219566</v>
      </c>
      <c r="I42" s="67">
        <f t="shared" si="7"/>
        <v>2579310</v>
      </c>
      <c r="J42" s="67">
        <f t="shared" si="7"/>
        <v>2811697</v>
      </c>
      <c r="K42" s="67">
        <f t="shared" si="7"/>
        <v>2088227</v>
      </c>
      <c r="L42" s="67">
        <f t="shared" si="7"/>
        <v>185041</v>
      </c>
      <c r="M42" s="67">
        <f t="shared" si="7"/>
        <v>910718</v>
      </c>
      <c r="N42" s="67">
        <f t="shared" si="7"/>
        <v>3183986</v>
      </c>
      <c r="O42" s="67">
        <f t="shared" si="7"/>
        <v>308215</v>
      </c>
      <c r="P42" s="67">
        <f t="shared" si="7"/>
        <v>464647</v>
      </c>
      <c r="Q42" s="67">
        <f t="shared" si="7"/>
        <v>235193</v>
      </c>
      <c r="R42" s="67">
        <f t="shared" si="7"/>
        <v>1008055</v>
      </c>
      <c r="S42" s="67">
        <f t="shared" si="7"/>
        <v>8448724</v>
      </c>
      <c r="T42" s="67">
        <f t="shared" si="7"/>
        <v>1210676</v>
      </c>
      <c r="U42" s="67">
        <f t="shared" si="7"/>
        <v>4063312</v>
      </c>
      <c r="V42" s="67">
        <f t="shared" si="7"/>
        <v>13722712</v>
      </c>
      <c r="W42" s="67">
        <f t="shared" si="7"/>
        <v>20726450</v>
      </c>
      <c r="X42" s="67">
        <f t="shared" si="7"/>
        <v>34969814</v>
      </c>
      <c r="Y42" s="67">
        <f t="shared" si="7"/>
        <v>-14243364</v>
      </c>
      <c r="Z42" s="69">
        <f t="shared" si="5"/>
        <v>-40.730453985257114</v>
      </c>
      <c r="AA42" s="68">
        <f aca="true" t="shared" si="8" ref="AA42:AA48">AA12+AA27</f>
        <v>34969814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25567167</v>
      </c>
      <c r="D45" s="66">
        <f t="shared" si="7"/>
        <v>0</v>
      </c>
      <c r="E45" s="67">
        <f t="shared" si="7"/>
        <v>27806815</v>
      </c>
      <c r="F45" s="67">
        <f t="shared" si="7"/>
        <v>41792815</v>
      </c>
      <c r="G45" s="67">
        <f t="shared" si="7"/>
        <v>103406</v>
      </c>
      <c r="H45" s="67">
        <f t="shared" si="7"/>
        <v>3085286</v>
      </c>
      <c r="I45" s="67">
        <f t="shared" si="7"/>
        <v>3102402</v>
      </c>
      <c r="J45" s="67">
        <f t="shared" si="7"/>
        <v>6291094</v>
      </c>
      <c r="K45" s="67">
        <f t="shared" si="7"/>
        <v>4530942</v>
      </c>
      <c r="L45" s="67">
        <f t="shared" si="7"/>
        <v>4191570</v>
      </c>
      <c r="M45" s="67">
        <f t="shared" si="7"/>
        <v>607425</v>
      </c>
      <c r="N45" s="67">
        <f t="shared" si="7"/>
        <v>9329937</v>
      </c>
      <c r="O45" s="67">
        <f t="shared" si="7"/>
        <v>1898834</v>
      </c>
      <c r="P45" s="67">
        <f t="shared" si="7"/>
        <v>1232130</v>
      </c>
      <c r="Q45" s="67">
        <f t="shared" si="7"/>
        <v>1172403</v>
      </c>
      <c r="R45" s="67">
        <f t="shared" si="7"/>
        <v>4303367</v>
      </c>
      <c r="S45" s="67">
        <f t="shared" si="7"/>
        <v>20887808</v>
      </c>
      <c r="T45" s="67">
        <f t="shared" si="7"/>
        <v>1642310</v>
      </c>
      <c r="U45" s="67">
        <f t="shared" si="7"/>
        <v>7946650</v>
      </c>
      <c r="V45" s="67">
        <f t="shared" si="7"/>
        <v>30476768</v>
      </c>
      <c r="W45" s="67">
        <f t="shared" si="7"/>
        <v>50401166</v>
      </c>
      <c r="X45" s="67">
        <f t="shared" si="7"/>
        <v>41792815</v>
      </c>
      <c r="Y45" s="67">
        <f t="shared" si="7"/>
        <v>8608351</v>
      </c>
      <c r="Z45" s="69">
        <f t="shared" si="5"/>
        <v>20.59768168284429</v>
      </c>
      <c r="AA45" s="68">
        <f t="shared" si="8"/>
        <v>41792815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1684078</v>
      </c>
      <c r="F48" s="67">
        <f t="shared" si="7"/>
        <v>3076976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3076976</v>
      </c>
      <c r="Y48" s="67">
        <f t="shared" si="7"/>
        <v>-3076976</v>
      </c>
      <c r="Z48" s="69">
        <f t="shared" si="5"/>
        <v>-100</v>
      </c>
      <c r="AA48" s="68">
        <f t="shared" si="8"/>
        <v>3076976</v>
      </c>
    </row>
    <row r="49" spans="1:27" ht="13.5">
      <c r="A49" s="75" t="s">
        <v>49</v>
      </c>
      <c r="B49" s="76"/>
      <c r="C49" s="77">
        <f aca="true" t="shared" si="9" ref="C49:Y49">SUM(C41:C48)</f>
        <v>207951179</v>
      </c>
      <c r="D49" s="78">
        <f t="shared" si="9"/>
        <v>0</v>
      </c>
      <c r="E49" s="79">
        <f t="shared" si="9"/>
        <v>284821140</v>
      </c>
      <c r="F49" s="79">
        <f t="shared" si="9"/>
        <v>348689181</v>
      </c>
      <c r="G49" s="79">
        <f t="shared" si="9"/>
        <v>258593</v>
      </c>
      <c r="H49" s="79">
        <f t="shared" si="9"/>
        <v>5240861</v>
      </c>
      <c r="I49" s="79">
        <f t="shared" si="9"/>
        <v>16473635</v>
      </c>
      <c r="J49" s="79">
        <f t="shared" si="9"/>
        <v>21973089</v>
      </c>
      <c r="K49" s="79">
        <f t="shared" si="9"/>
        <v>14565691</v>
      </c>
      <c r="L49" s="79">
        <f t="shared" si="9"/>
        <v>18037051</v>
      </c>
      <c r="M49" s="79">
        <f t="shared" si="9"/>
        <v>16873264</v>
      </c>
      <c r="N49" s="79">
        <f t="shared" si="9"/>
        <v>49476006</v>
      </c>
      <c r="O49" s="79">
        <f t="shared" si="9"/>
        <v>8968284</v>
      </c>
      <c r="P49" s="79">
        <f t="shared" si="9"/>
        <v>9826387</v>
      </c>
      <c r="Q49" s="79">
        <f t="shared" si="9"/>
        <v>17894867</v>
      </c>
      <c r="R49" s="79">
        <f t="shared" si="9"/>
        <v>36689538</v>
      </c>
      <c r="S49" s="79">
        <f t="shared" si="9"/>
        <v>119387527</v>
      </c>
      <c r="T49" s="79">
        <f t="shared" si="9"/>
        <v>42039391</v>
      </c>
      <c r="U49" s="79">
        <f t="shared" si="9"/>
        <v>52936430</v>
      </c>
      <c r="V49" s="79">
        <f t="shared" si="9"/>
        <v>214363348</v>
      </c>
      <c r="W49" s="79">
        <f t="shared" si="9"/>
        <v>322501981</v>
      </c>
      <c r="X49" s="79">
        <f t="shared" si="9"/>
        <v>348689181</v>
      </c>
      <c r="Y49" s="79">
        <f t="shared" si="9"/>
        <v>-26187200</v>
      </c>
      <c r="Z49" s="80">
        <f t="shared" si="5"/>
        <v>-7.510184263503146</v>
      </c>
      <c r="AA49" s="81">
        <f>SUM(AA41:AA48)</f>
        <v>348689181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61012150</v>
      </c>
      <c r="F51" s="67">
        <f t="shared" si="10"/>
        <v>65231085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65231085</v>
      </c>
      <c r="Y51" s="67">
        <f t="shared" si="10"/>
        <v>-65231085</v>
      </c>
      <c r="Z51" s="69">
        <f>+IF(X51&lt;&gt;0,+(Y51/X51)*100,0)</f>
        <v>-100</v>
      </c>
      <c r="AA51" s="68">
        <f>SUM(AA57:AA61)</f>
        <v>65231085</v>
      </c>
    </row>
    <row r="52" spans="1:27" ht="13.5">
      <c r="A52" s="84" t="s">
        <v>32</v>
      </c>
      <c r="B52" s="47"/>
      <c r="C52" s="9"/>
      <c r="D52" s="10"/>
      <c r="E52" s="11">
        <v>14336278</v>
      </c>
      <c r="F52" s="11">
        <v>15666494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15666494</v>
      </c>
      <c r="Y52" s="11">
        <v>-15666494</v>
      </c>
      <c r="Z52" s="2">
        <v>-100</v>
      </c>
      <c r="AA52" s="15">
        <v>15666494</v>
      </c>
    </row>
    <row r="53" spans="1:27" ht="13.5">
      <c r="A53" s="84" t="s">
        <v>33</v>
      </c>
      <c r="B53" s="47"/>
      <c r="C53" s="9"/>
      <c r="D53" s="10"/>
      <c r="E53" s="11">
        <v>12464045</v>
      </c>
      <c r="F53" s="11">
        <v>13325922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13325922</v>
      </c>
      <c r="Y53" s="11">
        <v>-13325922</v>
      </c>
      <c r="Z53" s="2">
        <v>-100</v>
      </c>
      <c r="AA53" s="15">
        <v>13325922</v>
      </c>
    </row>
    <row r="54" spans="1:27" ht="13.5">
      <c r="A54" s="84" t="s">
        <v>34</v>
      </c>
      <c r="B54" s="47"/>
      <c r="C54" s="9"/>
      <c r="D54" s="10"/>
      <c r="E54" s="11">
        <v>8777640</v>
      </c>
      <c r="F54" s="11">
        <v>9384605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9384605</v>
      </c>
      <c r="Y54" s="11">
        <v>-9384605</v>
      </c>
      <c r="Z54" s="2">
        <v>-100</v>
      </c>
      <c r="AA54" s="15">
        <v>9384605</v>
      </c>
    </row>
    <row r="55" spans="1:27" ht="13.5">
      <c r="A55" s="84" t="s">
        <v>35</v>
      </c>
      <c r="B55" s="47"/>
      <c r="C55" s="9"/>
      <c r="D55" s="10"/>
      <c r="E55" s="11">
        <v>2466372</v>
      </c>
      <c r="F55" s="11">
        <v>2636920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2636920</v>
      </c>
      <c r="Y55" s="11">
        <v>-2636920</v>
      </c>
      <c r="Z55" s="2">
        <v>-100</v>
      </c>
      <c r="AA55" s="15">
        <v>2636920</v>
      </c>
    </row>
    <row r="56" spans="1:27" ht="13.5">
      <c r="A56" s="84" t="s">
        <v>36</v>
      </c>
      <c r="B56" s="47"/>
      <c r="C56" s="9"/>
      <c r="D56" s="10"/>
      <c r="E56" s="11">
        <v>123333</v>
      </c>
      <c r="F56" s="11">
        <v>131861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131861</v>
      </c>
      <c r="Y56" s="11">
        <v>-131861</v>
      </c>
      <c r="Z56" s="2">
        <v>-100</v>
      </c>
      <c r="AA56" s="15">
        <v>131861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38167668</v>
      </c>
      <c r="F57" s="51">
        <f t="shared" si="11"/>
        <v>41145802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41145802</v>
      </c>
      <c r="Y57" s="51">
        <f t="shared" si="11"/>
        <v>-41145802</v>
      </c>
      <c r="Z57" s="52">
        <f>+IF(X57&lt;&gt;0,+(Y57/X57)*100,0)</f>
        <v>-100</v>
      </c>
      <c r="AA57" s="53">
        <f>SUM(AA52:AA56)</f>
        <v>41145802</v>
      </c>
    </row>
    <row r="58" spans="1:27" ht="13.5">
      <c r="A58" s="86" t="s">
        <v>38</v>
      </c>
      <c r="B58" s="35"/>
      <c r="C58" s="9"/>
      <c r="D58" s="10"/>
      <c r="E58" s="11">
        <v>1176894</v>
      </c>
      <c r="F58" s="11">
        <v>1258274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1258274</v>
      </c>
      <c r="Y58" s="11">
        <v>-1258274</v>
      </c>
      <c r="Z58" s="2">
        <v>-100</v>
      </c>
      <c r="AA58" s="15">
        <v>1258274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21667588</v>
      </c>
      <c r="F61" s="11">
        <v>22827009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22827009</v>
      </c>
      <c r="Y61" s="11">
        <v>-22827009</v>
      </c>
      <c r="Z61" s="2">
        <v>-100</v>
      </c>
      <c r="AA61" s="15">
        <v>22827009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40110296</v>
      </c>
      <c r="D65" s="10">
        <v>46874495</v>
      </c>
      <c r="E65" s="11">
        <v>232522</v>
      </c>
      <c r="F65" s="11">
        <v>46874495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46874495</v>
      </c>
      <c r="Y65" s="11">
        <v>-46874495</v>
      </c>
      <c r="Z65" s="2">
        <v>-100</v>
      </c>
      <c r="AA65" s="15"/>
    </row>
    <row r="66" spans="1:27" ht="13.5">
      <c r="A66" s="86" t="s">
        <v>54</v>
      </c>
      <c r="B66" s="93"/>
      <c r="C66" s="12">
        <v>24544511</v>
      </c>
      <c r="D66" s="13">
        <v>28150065</v>
      </c>
      <c r="E66" s="14">
        <v>1978683</v>
      </c>
      <c r="F66" s="14">
        <v>28150065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28150065</v>
      </c>
      <c r="Y66" s="14">
        <v>-28150065</v>
      </c>
      <c r="Z66" s="2">
        <v>-100</v>
      </c>
      <c r="AA66" s="22"/>
    </row>
    <row r="67" spans="1:27" ht="13.5">
      <c r="A67" s="86" t="s">
        <v>55</v>
      </c>
      <c r="B67" s="93"/>
      <c r="C67" s="9">
        <v>18980200</v>
      </c>
      <c r="D67" s="10">
        <v>19113152</v>
      </c>
      <c r="E67" s="11">
        <v>53297381</v>
      </c>
      <c r="F67" s="11">
        <v>19113152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19113152</v>
      </c>
      <c r="Y67" s="11">
        <v>-19113152</v>
      </c>
      <c r="Z67" s="2">
        <v>-100</v>
      </c>
      <c r="AA67" s="15"/>
    </row>
    <row r="68" spans="1:27" ht="13.5">
      <c r="A68" s="86" t="s">
        <v>56</v>
      </c>
      <c r="B68" s="93"/>
      <c r="C68" s="9">
        <v>867961</v>
      </c>
      <c r="D68" s="10"/>
      <c r="E68" s="11"/>
      <c r="F68" s="11"/>
      <c r="G68" s="11">
        <v>1170690</v>
      </c>
      <c r="H68" s="11">
        <v>2364102</v>
      </c>
      <c r="I68" s="11">
        <v>4053236</v>
      </c>
      <c r="J68" s="11">
        <v>7588028</v>
      </c>
      <c r="K68" s="11">
        <v>4934028</v>
      </c>
      <c r="L68" s="11"/>
      <c r="M68" s="11">
        <v>4839971</v>
      </c>
      <c r="N68" s="11">
        <v>9773999</v>
      </c>
      <c r="O68" s="11">
        <v>3999744</v>
      </c>
      <c r="P68" s="11">
        <v>3659513</v>
      </c>
      <c r="Q68" s="11">
        <v>8687861</v>
      </c>
      <c r="R68" s="11">
        <v>16347118</v>
      </c>
      <c r="S68" s="11">
        <v>4775488</v>
      </c>
      <c r="T68" s="11">
        <v>8905957</v>
      </c>
      <c r="U68" s="11">
        <v>6761664</v>
      </c>
      <c r="V68" s="11">
        <v>20443109</v>
      </c>
      <c r="W68" s="11">
        <v>54152254</v>
      </c>
      <c r="X68" s="11"/>
      <c r="Y68" s="11">
        <v>54152254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84502968</v>
      </c>
      <c r="D69" s="78">
        <f t="shared" si="12"/>
        <v>94137712</v>
      </c>
      <c r="E69" s="79">
        <f t="shared" si="12"/>
        <v>55508586</v>
      </c>
      <c r="F69" s="79">
        <f t="shared" si="12"/>
        <v>94137712</v>
      </c>
      <c r="G69" s="79">
        <f t="shared" si="12"/>
        <v>1170690</v>
      </c>
      <c r="H69" s="79">
        <f t="shared" si="12"/>
        <v>2364102</v>
      </c>
      <c r="I69" s="79">
        <f t="shared" si="12"/>
        <v>4053236</v>
      </c>
      <c r="J69" s="79">
        <f t="shared" si="12"/>
        <v>7588028</v>
      </c>
      <c r="K69" s="79">
        <f t="shared" si="12"/>
        <v>4934028</v>
      </c>
      <c r="L69" s="79">
        <f t="shared" si="12"/>
        <v>0</v>
      </c>
      <c r="M69" s="79">
        <f t="shared" si="12"/>
        <v>4839971</v>
      </c>
      <c r="N69" s="79">
        <f t="shared" si="12"/>
        <v>9773999</v>
      </c>
      <c r="O69" s="79">
        <f t="shared" si="12"/>
        <v>3999744</v>
      </c>
      <c r="P69" s="79">
        <f t="shared" si="12"/>
        <v>3659513</v>
      </c>
      <c r="Q69" s="79">
        <f t="shared" si="12"/>
        <v>8687861</v>
      </c>
      <c r="R69" s="79">
        <f t="shared" si="12"/>
        <v>16347118</v>
      </c>
      <c r="S69" s="79">
        <f t="shared" si="12"/>
        <v>4775488</v>
      </c>
      <c r="T69" s="79">
        <f t="shared" si="12"/>
        <v>8905957</v>
      </c>
      <c r="U69" s="79">
        <f t="shared" si="12"/>
        <v>6761664</v>
      </c>
      <c r="V69" s="79">
        <f t="shared" si="12"/>
        <v>20443109</v>
      </c>
      <c r="W69" s="79">
        <f t="shared" si="12"/>
        <v>54152254</v>
      </c>
      <c r="X69" s="79">
        <f t="shared" si="12"/>
        <v>94137712</v>
      </c>
      <c r="Y69" s="79">
        <f t="shared" si="12"/>
        <v>-39985458</v>
      </c>
      <c r="Z69" s="80">
        <f>+IF(X69&lt;&gt;0,+(Y69/X69)*100,0)</f>
        <v>-42.47549377448222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154961208</v>
      </c>
      <c r="D5" s="42">
        <f t="shared" si="0"/>
        <v>0</v>
      </c>
      <c r="E5" s="43">
        <f t="shared" si="0"/>
        <v>169316384</v>
      </c>
      <c r="F5" s="43">
        <f t="shared" si="0"/>
        <v>181134780</v>
      </c>
      <c r="G5" s="43">
        <f t="shared" si="0"/>
        <v>79340</v>
      </c>
      <c r="H5" s="43">
        <f t="shared" si="0"/>
        <v>4017962</v>
      </c>
      <c r="I5" s="43">
        <f t="shared" si="0"/>
        <v>4092345</v>
      </c>
      <c r="J5" s="43">
        <f t="shared" si="0"/>
        <v>8189647</v>
      </c>
      <c r="K5" s="43">
        <f t="shared" si="0"/>
        <v>5389108</v>
      </c>
      <c r="L5" s="43">
        <f t="shared" si="0"/>
        <v>5748403</v>
      </c>
      <c r="M5" s="43">
        <f t="shared" si="0"/>
        <v>7593672</v>
      </c>
      <c r="N5" s="43">
        <f t="shared" si="0"/>
        <v>18731183</v>
      </c>
      <c r="O5" s="43">
        <f t="shared" si="0"/>
        <v>4598285</v>
      </c>
      <c r="P5" s="43">
        <f t="shared" si="0"/>
        <v>8050623</v>
      </c>
      <c r="Q5" s="43">
        <f t="shared" si="0"/>
        <v>15625664</v>
      </c>
      <c r="R5" s="43">
        <f t="shared" si="0"/>
        <v>28274572</v>
      </c>
      <c r="S5" s="43">
        <f t="shared" si="0"/>
        <v>9356177</v>
      </c>
      <c r="T5" s="43">
        <f t="shared" si="0"/>
        <v>24048722</v>
      </c>
      <c r="U5" s="43">
        <f t="shared" si="0"/>
        <v>36154871</v>
      </c>
      <c r="V5" s="43">
        <f t="shared" si="0"/>
        <v>69559770</v>
      </c>
      <c r="W5" s="43">
        <f t="shared" si="0"/>
        <v>124755172</v>
      </c>
      <c r="X5" s="43">
        <f t="shared" si="0"/>
        <v>181134780</v>
      </c>
      <c r="Y5" s="43">
        <f t="shared" si="0"/>
        <v>-56379608</v>
      </c>
      <c r="Z5" s="44">
        <f>+IF(X5&lt;&gt;0,+(Y5/X5)*100,0)</f>
        <v>-31.1257771699063</v>
      </c>
      <c r="AA5" s="45">
        <f>SUM(AA11:AA18)</f>
        <v>181134780</v>
      </c>
    </row>
    <row r="6" spans="1:27" ht="13.5">
      <c r="A6" s="46" t="s">
        <v>32</v>
      </c>
      <c r="B6" s="47"/>
      <c r="C6" s="9">
        <v>24819756</v>
      </c>
      <c r="D6" s="10"/>
      <c r="E6" s="11">
        <v>4400000</v>
      </c>
      <c r="F6" s="11">
        <v>19997000</v>
      </c>
      <c r="G6" s="11"/>
      <c r="H6" s="11"/>
      <c r="I6" s="11">
        <v>2179509</v>
      </c>
      <c r="J6" s="11">
        <v>2179509</v>
      </c>
      <c r="K6" s="11"/>
      <c r="L6" s="11">
        <v>294710</v>
      </c>
      <c r="M6" s="11">
        <v>108697</v>
      </c>
      <c r="N6" s="11">
        <v>403407</v>
      </c>
      <c r="O6" s="11"/>
      <c r="P6" s="11">
        <v>419887</v>
      </c>
      <c r="Q6" s="11">
        <v>1928935</v>
      </c>
      <c r="R6" s="11">
        <v>2348822</v>
      </c>
      <c r="S6" s="11">
        <v>3117097</v>
      </c>
      <c r="T6" s="11">
        <v>3698877</v>
      </c>
      <c r="U6" s="11">
        <v>5897241</v>
      </c>
      <c r="V6" s="11">
        <v>12713215</v>
      </c>
      <c r="W6" s="11">
        <v>17644953</v>
      </c>
      <c r="X6" s="11">
        <v>19997000</v>
      </c>
      <c r="Y6" s="11">
        <v>-2352047</v>
      </c>
      <c r="Z6" s="2">
        <v>-11.76</v>
      </c>
      <c r="AA6" s="15">
        <v>19997000</v>
      </c>
    </row>
    <row r="7" spans="1:27" ht="13.5">
      <c r="A7" s="46" t="s">
        <v>33</v>
      </c>
      <c r="B7" s="47"/>
      <c r="C7" s="9">
        <v>30598499</v>
      </c>
      <c r="D7" s="10"/>
      <c r="E7" s="11">
        <v>5920000</v>
      </c>
      <c r="F7" s="11">
        <v>19976662</v>
      </c>
      <c r="G7" s="11"/>
      <c r="H7" s="11">
        <v>2686</v>
      </c>
      <c r="I7" s="11">
        <v>22246</v>
      </c>
      <c r="J7" s="11">
        <v>24932</v>
      </c>
      <c r="K7" s="11">
        <v>1199896</v>
      </c>
      <c r="L7" s="11">
        <v>195416</v>
      </c>
      <c r="M7" s="11">
        <v>568449</v>
      </c>
      <c r="N7" s="11">
        <v>1963761</v>
      </c>
      <c r="O7" s="11">
        <v>318299</v>
      </c>
      <c r="P7" s="11">
        <v>3056550</v>
      </c>
      <c r="Q7" s="11">
        <v>933124</v>
      </c>
      <c r="R7" s="11">
        <v>4307973</v>
      </c>
      <c r="S7" s="11">
        <v>805377</v>
      </c>
      <c r="T7" s="11">
        <v>4148957</v>
      </c>
      <c r="U7" s="11">
        <v>6785163</v>
      </c>
      <c r="V7" s="11">
        <v>11739497</v>
      </c>
      <c r="W7" s="11">
        <v>18036163</v>
      </c>
      <c r="X7" s="11">
        <v>19976662</v>
      </c>
      <c r="Y7" s="11">
        <v>-1940499</v>
      </c>
      <c r="Z7" s="2">
        <v>-9.71</v>
      </c>
      <c r="AA7" s="15">
        <v>19976662</v>
      </c>
    </row>
    <row r="8" spans="1:27" ht="13.5">
      <c r="A8" s="46" t="s">
        <v>34</v>
      </c>
      <c r="B8" s="47"/>
      <c r="C8" s="9">
        <v>35166115</v>
      </c>
      <c r="D8" s="10"/>
      <c r="E8" s="11">
        <v>12905417</v>
      </c>
      <c r="F8" s="11">
        <v>29341900</v>
      </c>
      <c r="G8" s="11"/>
      <c r="H8" s="11">
        <v>2069111</v>
      </c>
      <c r="I8" s="11">
        <v>792295</v>
      </c>
      <c r="J8" s="11">
        <v>2861406</v>
      </c>
      <c r="K8" s="11">
        <v>1420953</v>
      </c>
      <c r="L8" s="11">
        <v>1301556</v>
      </c>
      <c r="M8" s="11">
        <v>2113058</v>
      </c>
      <c r="N8" s="11">
        <v>4835567</v>
      </c>
      <c r="O8" s="11">
        <v>718181</v>
      </c>
      <c r="P8" s="11">
        <v>1264012</v>
      </c>
      <c r="Q8" s="11">
        <v>2320963</v>
      </c>
      <c r="R8" s="11">
        <v>4303156</v>
      </c>
      <c r="S8" s="11">
        <v>29906</v>
      </c>
      <c r="T8" s="11">
        <v>2177483</v>
      </c>
      <c r="U8" s="11">
        <v>4014969</v>
      </c>
      <c r="V8" s="11">
        <v>6222358</v>
      </c>
      <c r="W8" s="11">
        <v>18222487</v>
      </c>
      <c r="X8" s="11">
        <v>29341900</v>
      </c>
      <c r="Y8" s="11">
        <v>-11119413</v>
      </c>
      <c r="Z8" s="2">
        <v>-37.9</v>
      </c>
      <c r="AA8" s="15">
        <v>29341900</v>
      </c>
    </row>
    <row r="9" spans="1:27" ht="13.5">
      <c r="A9" s="46" t="s">
        <v>35</v>
      </c>
      <c r="B9" s="47"/>
      <c r="C9" s="9">
        <v>32867572</v>
      </c>
      <c r="D9" s="10"/>
      <c r="E9" s="11">
        <v>71669987</v>
      </c>
      <c r="F9" s="11">
        <v>33669987</v>
      </c>
      <c r="G9" s="11"/>
      <c r="H9" s="11"/>
      <c r="I9" s="11">
        <v>176588</v>
      </c>
      <c r="J9" s="11">
        <v>176588</v>
      </c>
      <c r="K9" s="11">
        <v>297164</v>
      </c>
      <c r="L9" s="11">
        <v>583529</v>
      </c>
      <c r="M9" s="11">
        <v>458387</v>
      </c>
      <c r="N9" s="11">
        <v>1339080</v>
      </c>
      <c r="O9" s="11">
        <v>502229</v>
      </c>
      <c r="P9" s="11">
        <v>329228</v>
      </c>
      <c r="Q9" s="11">
        <v>5137536</v>
      </c>
      <c r="R9" s="11">
        <v>5968993</v>
      </c>
      <c r="S9" s="11">
        <v>2066731</v>
      </c>
      <c r="T9" s="11">
        <v>5581648</v>
      </c>
      <c r="U9" s="11">
        <v>6416183</v>
      </c>
      <c r="V9" s="11">
        <v>14064562</v>
      </c>
      <c r="W9" s="11">
        <v>21549223</v>
      </c>
      <c r="X9" s="11">
        <v>33669987</v>
      </c>
      <c r="Y9" s="11">
        <v>-12120764</v>
      </c>
      <c r="Z9" s="2">
        <v>-36</v>
      </c>
      <c r="AA9" s="15">
        <v>33669987</v>
      </c>
    </row>
    <row r="10" spans="1:27" ht="13.5">
      <c r="A10" s="46" t="s">
        <v>36</v>
      </c>
      <c r="B10" s="47"/>
      <c r="C10" s="9">
        <v>5525455</v>
      </c>
      <c r="D10" s="10"/>
      <c r="E10" s="11">
        <v>4470000</v>
      </c>
      <c r="F10" s="11">
        <v>17686702</v>
      </c>
      <c r="G10" s="11"/>
      <c r="H10" s="11">
        <v>1877868</v>
      </c>
      <c r="I10" s="11">
        <v>503769</v>
      </c>
      <c r="J10" s="11">
        <v>2381637</v>
      </c>
      <c r="K10" s="11">
        <v>535326</v>
      </c>
      <c r="L10" s="11">
        <v>561487</v>
      </c>
      <c r="M10" s="11">
        <v>1504848</v>
      </c>
      <c r="N10" s="11">
        <v>2601661</v>
      </c>
      <c r="O10" s="11">
        <v>543167</v>
      </c>
      <c r="P10" s="11">
        <v>290339</v>
      </c>
      <c r="Q10" s="11">
        <v>445438</v>
      </c>
      <c r="R10" s="11">
        <v>1278944</v>
      </c>
      <c r="S10" s="11">
        <v>366470</v>
      </c>
      <c r="T10" s="11">
        <v>2281378</v>
      </c>
      <c r="U10" s="11">
        <v>2797715</v>
      </c>
      <c r="V10" s="11">
        <v>5445563</v>
      </c>
      <c r="W10" s="11">
        <v>11707805</v>
      </c>
      <c r="X10" s="11">
        <v>17686702</v>
      </c>
      <c r="Y10" s="11">
        <v>-5978897</v>
      </c>
      <c r="Z10" s="2">
        <v>-33.8</v>
      </c>
      <c r="AA10" s="15">
        <v>17686702</v>
      </c>
    </row>
    <row r="11" spans="1:27" ht="13.5">
      <c r="A11" s="48" t="s">
        <v>37</v>
      </c>
      <c r="B11" s="47"/>
      <c r="C11" s="49">
        <f aca="true" t="shared" si="1" ref="C11:Y11">SUM(C6:C10)</f>
        <v>128977397</v>
      </c>
      <c r="D11" s="50">
        <f t="shared" si="1"/>
        <v>0</v>
      </c>
      <c r="E11" s="51">
        <f t="shared" si="1"/>
        <v>99365404</v>
      </c>
      <c r="F11" s="51">
        <f t="shared" si="1"/>
        <v>120672251</v>
      </c>
      <c r="G11" s="51">
        <f t="shared" si="1"/>
        <v>0</v>
      </c>
      <c r="H11" s="51">
        <f t="shared" si="1"/>
        <v>3949665</v>
      </c>
      <c r="I11" s="51">
        <f t="shared" si="1"/>
        <v>3674407</v>
      </c>
      <c r="J11" s="51">
        <f t="shared" si="1"/>
        <v>7624072</v>
      </c>
      <c r="K11" s="51">
        <f t="shared" si="1"/>
        <v>3453339</v>
      </c>
      <c r="L11" s="51">
        <f t="shared" si="1"/>
        <v>2936698</v>
      </c>
      <c r="M11" s="51">
        <f t="shared" si="1"/>
        <v>4753439</v>
      </c>
      <c r="N11" s="51">
        <f t="shared" si="1"/>
        <v>11143476</v>
      </c>
      <c r="O11" s="51">
        <f t="shared" si="1"/>
        <v>2081876</v>
      </c>
      <c r="P11" s="51">
        <f t="shared" si="1"/>
        <v>5360016</v>
      </c>
      <c r="Q11" s="51">
        <f t="shared" si="1"/>
        <v>10765996</v>
      </c>
      <c r="R11" s="51">
        <f t="shared" si="1"/>
        <v>18207888</v>
      </c>
      <c r="S11" s="51">
        <f t="shared" si="1"/>
        <v>6385581</v>
      </c>
      <c r="T11" s="51">
        <f t="shared" si="1"/>
        <v>17888343</v>
      </c>
      <c r="U11" s="51">
        <f t="shared" si="1"/>
        <v>25911271</v>
      </c>
      <c r="V11" s="51">
        <f t="shared" si="1"/>
        <v>50185195</v>
      </c>
      <c r="W11" s="51">
        <f t="shared" si="1"/>
        <v>87160631</v>
      </c>
      <c r="X11" s="51">
        <f t="shared" si="1"/>
        <v>120672251</v>
      </c>
      <c r="Y11" s="51">
        <f t="shared" si="1"/>
        <v>-33511620</v>
      </c>
      <c r="Z11" s="52">
        <f>+IF(X11&lt;&gt;0,+(Y11/X11)*100,0)</f>
        <v>-27.77077556960465</v>
      </c>
      <c r="AA11" s="53">
        <f>SUM(AA6:AA10)</f>
        <v>120672251</v>
      </c>
    </row>
    <row r="12" spans="1:27" ht="13.5">
      <c r="A12" s="54" t="s">
        <v>38</v>
      </c>
      <c r="B12" s="35"/>
      <c r="C12" s="9">
        <v>4944153</v>
      </c>
      <c r="D12" s="10"/>
      <c r="E12" s="11">
        <v>12571950</v>
      </c>
      <c r="F12" s="11">
        <v>9117770</v>
      </c>
      <c r="G12" s="11"/>
      <c r="H12" s="11">
        <v>31700</v>
      </c>
      <c r="I12" s="11">
        <v>146846</v>
      </c>
      <c r="J12" s="11">
        <v>178546</v>
      </c>
      <c r="K12" s="11">
        <v>121137</v>
      </c>
      <c r="L12" s="11">
        <v>202424</v>
      </c>
      <c r="M12" s="11">
        <v>141792</v>
      </c>
      <c r="N12" s="11">
        <v>465353</v>
      </c>
      <c r="O12" s="11">
        <v>1257758</v>
      </c>
      <c r="P12" s="11">
        <v>161636</v>
      </c>
      <c r="Q12" s="11">
        <v>953003</v>
      </c>
      <c r="R12" s="11">
        <v>2372397</v>
      </c>
      <c r="S12" s="11">
        <v>1047132</v>
      </c>
      <c r="T12" s="11">
        <v>1580541</v>
      </c>
      <c r="U12" s="11">
        <v>870107</v>
      </c>
      <c r="V12" s="11">
        <v>3497780</v>
      </c>
      <c r="W12" s="11">
        <v>6514076</v>
      </c>
      <c r="X12" s="11">
        <v>9117770</v>
      </c>
      <c r="Y12" s="11">
        <v>-2603694</v>
      </c>
      <c r="Z12" s="2">
        <v>-28.56</v>
      </c>
      <c r="AA12" s="15">
        <v>9117770</v>
      </c>
    </row>
    <row r="13" spans="1:27" ht="13.5">
      <c r="A13" s="54" t="s">
        <v>39</v>
      </c>
      <c r="B13" s="35"/>
      <c r="C13" s="12">
        <v>219172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19562346</v>
      </c>
      <c r="D15" s="10"/>
      <c r="E15" s="11">
        <v>55029030</v>
      </c>
      <c r="F15" s="11">
        <v>51244759</v>
      </c>
      <c r="G15" s="11">
        <v>79340</v>
      </c>
      <c r="H15" s="11">
        <v>36597</v>
      </c>
      <c r="I15" s="11">
        <v>271092</v>
      </c>
      <c r="J15" s="11">
        <v>387029</v>
      </c>
      <c r="K15" s="11">
        <v>1814632</v>
      </c>
      <c r="L15" s="11">
        <v>2609281</v>
      </c>
      <c r="M15" s="11">
        <v>2698441</v>
      </c>
      <c r="N15" s="11">
        <v>7122354</v>
      </c>
      <c r="O15" s="11">
        <v>1258651</v>
      </c>
      <c r="P15" s="11">
        <v>2528971</v>
      </c>
      <c r="Q15" s="11">
        <v>3905977</v>
      </c>
      <c r="R15" s="11">
        <v>7693599</v>
      </c>
      <c r="S15" s="11">
        <v>1923464</v>
      </c>
      <c r="T15" s="11">
        <v>4495217</v>
      </c>
      <c r="U15" s="11">
        <v>9360855</v>
      </c>
      <c r="V15" s="11">
        <v>15779536</v>
      </c>
      <c r="W15" s="11">
        <v>30982518</v>
      </c>
      <c r="X15" s="11">
        <v>51244759</v>
      </c>
      <c r="Y15" s="11">
        <v>-20262241</v>
      </c>
      <c r="Z15" s="2">
        <v>-39.54</v>
      </c>
      <c r="AA15" s="15">
        <v>51244759</v>
      </c>
    </row>
    <row r="16" spans="1:27" ht="13.5">
      <c r="A16" s="55" t="s">
        <v>43</v>
      </c>
      <c r="B16" s="56"/>
      <c r="C16" s="15"/>
      <c r="D16" s="10"/>
      <c r="E16" s="11"/>
      <c r="F16" s="11">
        <v>100000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688</v>
      </c>
      <c r="R16" s="11">
        <v>688</v>
      </c>
      <c r="S16" s="11"/>
      <c r="T16" s="11">
        <v>84621</v>
      </c>
      <c r="U16" s="11">
        <v>12638</v>
      </c>
      <c r="V16" s="11">
        <v>97259</v>
      </c>
      <c r="W16" s="11">
        <v>97947</v>
      </c>
      <c r="X16" s="11">
        <v>100000</v>
      </c>
      <c r="Y16" s="11">
        <v>-2053</v>
      </c>
      <c r="Z16" s="2">
        <v>-2.05</v>
      </c>
      <c r="AA16" s="15">
        <v>100000</v>
      </c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1258140</v>
      </c>
      <c r="D18" s="17"/>
      <c r="E18" s="18">
        <v>2350000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19357525</v>
      </c>
      <c r="D20" s="59">
        <f t="shared" si="2"/>
        <v>0</v>
      </c>
      <c r="E20" s="60">
        <f t="shared" si="2"/>
        <v>124872100</v>
      </c>
      <c r="F20" s="60">
        <f t="shared" si="2"/>
        <v>69895998</v>
      </c>
      <c r="G20" s="60">
        <f t="shared" si="2"/>
        <v>0</v>
      </c>
      <c r="H20" s="60">
        <f t="shared" si="2"/>
        <v>0</v>
      </c>
      <c r="I20" s="60">
        <f t="shared" si="2"/>
        <v>3000782</v>
      </c>
      <c r="J20" s="60">
        <f t="shared" si="2"/>
        <v>3000782</v>
      </c>
      <c r="K20" s="60">
        <f t="shared" si="2"/>
        <v>136620</v>
      </c>
      <c r="L20" s="60">
        <f t="shared" si="2"/>
        <v>3072855</v>
      </c>
      <c r="M20" s="60">
        <f t="shared" si="2"/>
        <v>10431046</v>
      </c>
      <c r="N20" s="60">
        <f t="shared" si="2"/>
        <v>13640521</v>
      </c>
      <c r="O20" s="60">
        <f t="shared" si="2"/>
        <v>1159689</v>
      </c>
      <c r="P20" s="60">
        <f t="shared" si="2"/>
        <v>1297195</v>
      </c>
      <c r="Q20" s="60">
        <f t="shared" si="2"/>
        <v>6470400</v>
      </c>
      <c r="R20" s="60">
        <f t="shared" si="2"/>
        <v>8927284</v>
      </c>
      <c r="S20" s="60">
        <f t="shared" si="2"/>
        <v>4449302</v>
      </c>
      <c r="T20" s="60">
        <f t="shared" si="2"/>
        <v>5657342</v>
      </c>
      <c r="U20" s="60">
        <f t="shared" si="2"/>
        <v>11097340</v>
      </c>
      <c r="V20" s="60">
        <f t="shared" si="2"/>
        <v>21203984</v>
      </c>
      <c r="W20" s="60">
        <f t="shared" si="2"/>
        <v>46772571</v>
      </c>
      <c r="X20" s="60">
        <f t="shared" si="2"/>
        <v>69895998</v>
      </c>
      <c r="Y20" s="60">
        <f t="shared" si="2"/>
        <v>-23123427</v>
      </c>
      <c r="Z20" s="61">
        <f>+IF(X20&lt;&gt;0,+(Y20/X20)*100,0)</f>
        <v>-33.08261940833866</v>
      </c>
      <c r="AA20" s="62">
        <f>SUM(AA26:AA33)</f>
        <v>69895998</v>
      </c>
    </row>
    <row r="21" spans="1:27" ht="13.5">
      <c r="A21" s="46" t="s">
        <v>32</v>
      </c>
      <c r="B21" s="47"/>
      <c r="C21" s="9">
        <v>1410975</v>
      </c>
      <c r="D21" s="10"/>
      <c r="E21" s="11">
        <v>27416760</v>
      </c>
      <c r="F21" s="11">
        <v>13535671</v>
      </c>
      <c r="G21" s="11"/>
      <c r="H21" s="11"/>
      <c r="I21" s="11"/>
      <c r="J21" s="11"/>
      <c r="K21" s="11"/>
      <c r="L21" s="11">
        <v>1471</v>
      </c>
      <c r="M21" s="11">
        <v>110565</v>
      </c>
      <c r="N21" s="11">
        <v>112036</v>
      </c>
      <c r="O21" s="11">
        <v>60741</v>
      </c>
      <c r="P21" s="11"/>
      <c r="Q21" s="11">
        <v>471004</v>
      </c>
      <c r="R21" s="11">
        <v>531745</v>
      </c>
      <c r="S21" s="11">
        <v>619631</v>
      </c>
      <c r="T21" s="11">
        <v>2915920</v>
      </c>
      <c r="U21" s="11">
        <v>4997871</v>
      </c>
      <c r="V21" s="11">
        <v>8533422</v>
      </c>
      <c r="W21" s="11">
        <v>9177203</v>
      </c>
      <c r="X21" s="11">
        <v>13535671</v>
      </c>
      <c r="Y21" s="11">
        <v>-4358468</v>
      </c>
      <c r="Z21" s="2">
        <v>-32.2</v>
      </c>
      <c r="AA21" s="15">
        <v>13535671</v>
      </c>
    </row>
    <row r="22" spans="1:27" ht="13.5">
      <c r="A22" s="46" t="s">
        <v>33</v>
      </c>
      <c r="B22" s="47"/>
      <c r="C22" s="9"/>
      <c r="D22" s="10"/>
      <c r="E22" s="11">
        <v>24850000</v>
      </c>
      <c r="F22" s="11">
        <v>13118000</v>
      </c>
      <c r="G22" s="11"/>
      <c r="H22" s="11"/>
      <c r="I22" s="11">
        <v>414939</v>
      </c>
      <c r="J22" s="11">
        <v>414939</v>
      </c>
      <c r="K22" s="11">
        <v>44527</v>
      </c>
      <c r="L22" s="11">
        <v>99112</v>
      </c>
      <c r="M22" s="11">
        <v>3744216</v>
      </c>
      <c r="N22" s="11">
        <v>3887855</v>
      </c>
      <c r="O22" s="11">
        <v>43735</v>
      </c>
      <c r="P22" s="11">
        <v>117298</v>
      </c>
      <c r="Q22" s="11">
        <v>3190609</v>
      </c>
      <c r="R22" s="11">
        <v>3351642</v>
      </c>
      <c r="S22" s="11">
        <v>30795</v>
      </c>
      <c r="T22" s="11"/>
      <c r="U22" s="11">
        <v>479469</v>
      </c>
      <c r="V22" s="11">
        <v>510264</v>
      </c>
      <c r="W22" s="11">
        <v>8164700</v>
      </c>
      <c r="X22" s="11">
        <v>13118000</v>
      </c>
      <c r="Y22" s="11">
        <v>-4953300</v>
      </c>
      <c r="Z22" s="2">
        <v>-37.76</v>
      </c>
      <c r="AA22" s="15">
        <v>13118000</v>
      </c>
    </row>
    <row r="23" spans="1:27" ht="13.5">
      <c r="A23" s="46" t="s">
        <v>34</v>
      </c>
      <c r="B23" s="47"/>
      <c r="C23" s="9">
        <v>17890175</v>
      </c>
      <c r="D23" s="10"/>
      <c r="E23" s="11">
        <v>31750000</v>
      </c>
      <c r="F23" s="11">
        <v>29827417</v>
      </c>
      <c r="G23" s="11"/>
      <c r="H23" s="11"/>
      <c r="I23" s="11">
        <v>2578230</v>
      </c>
      <c r="J23" s="11">
        <v>2578230</v>
      </c>
      <c r="K23" s="11"/>
      <c r="L23" s="11">
        <v>2868330</v>
      </c>
      <c r="M23" s="11">
        <v>6273041</v>
      </c>
      <c r="N23" s="11">
        <v>9141371</v>
      </c>
      <c r="O23" s="11">
        <v>729246</v>
      </c>
      <c r="P23" s="11">
        <v>1155233</v>
      </c>
      <c r="Q23" s="11">
        <v>3783407</v>
      </c>
      <c r="R23" s="11">
        <v>5667886</v>
      </c>
      <c r="S23" s="11">
        <v>2396658</v>
      </c>
      <c r="T23" s="11">
        <v>2055701</v>
      </c>
      <c r="U23" s="11">
        <v>4409310</v>
      </c>
      <c r="V23" s="11">
        <v>8861669</v>
      </c>
      <c r="W23" s="11">
        <v>26249156</v>
      </c>
      <c r="X23" s="11">
        <v>29827417</v>
      </c>
      <c r="Y23" s="11">
        <v>-3578261</v>
      </c>
      <c r="Z23" s="2">
        <v>-12</v>
      </c>
      <c r="AA23" s="15">
        <v>29827417</v>
      </c>
    </row>
    <row r="24" spans="1:27" ht="13.5">
      <c r="A24" s="46" t="s">
        <v>35</v>
      </c>
      <c r="B24" s="47"/>
      <c r="C24" s="9"/>
      <c r="D24" s="10"/>
      <c r="E24" s="11">
        <v>1000000</v>
      </c>
      <c r="F24" s="11">
        <v>1000000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804618</v>
      </c>
      <c r="T24" s="11">
        <v>12680</v>
      </c>
      <c r="U24" s="11">
        <v>182332</v>
      </c>
      <c r="V24" s="11">
        <v>999630</v>
      </c>
      <c r="W24" s="11">
        <v>999630</v>
      </c>
      <c r="X24" s="11">
        <v>1000000</v>
      </c>
      <c r="Y24" s="11">
        <v>-370</v>
      </c>
      <c r="Z24" s="2">
        <v>-0.04</v>
      </c>
      <c r="AA24" s="15">
        <v>1000000</v>
      </c>
    </row>
    <row r="25" spans="1:27" ht="13.5">
      <c r="A25" s="46" t="s">
        <v>36</v>
      </c>
      <c r="B25" s="47"/>
      <c r="C25" s="9">
        <v>48395</v>
      </c>
      <c r="D25" s="10"/>
      <c r="E25" s="11">
        <v>140000</v>
      </c>
      <c r="F25" s="11">
        <v>200000</v>
      </c>
      <c r="G25" s="11"/>
      <c r="H25" s="11"/>
      <c r="I25" s="11"/>
      <c r="J25" s="11"/>
      <c r="K25" s="11"/>
      <c r="L25" s="11"/>
      <c r="M25" s="11">
        <v>32000</v>
      </c>
      <c r="N25" s="11">
        <v>32000</v>
      </c>
      <c r="O25" s="11"/>
      <c r="P25" s="11"/>
      <c r="Q25" s="11">
        <v>46058</v>
      </c>
      <c r="R25" s="11">
        <v>46058</v>
      </c>
      <c r="S25" s="11">
        <v>25000</v>
      </c>
      <c r="T25" s="11">
        <v>144943</v>
      </c>
      <c r="U25" s="11"/>
      <c r="V25" s="11">
        <v>169943</v>
      </c>
      <c r="W25" s="11">
        <v>248001</v>
      </c>
      <c r="X25" s="11">
        <v>200000</v>
      </c>
      <c r="Y25" s="11">
        <v>48001</v>
      </c>
      <c r="Z25" s="2">
        <v>24</v>
      </c>
      <c r="AA25" s="15">
        <v>200000</v>
      </c>
    </row>
    <row r="26" spans="1:27" ht="13.5">
      <c r="A26" s="48" t="s">
        <v>37</v>
      </c>
      <c r="B26" s="63"/>
      <c r="C26" s="49">
        <f aca="true" t="shared" si="3" ref="C26:Y26">SUM(C21:C25)</f>
        <v>19349545</v>
      </c>
      <c r="D26" s="50">
        <f t="shared" si="3"/>
        <v>0</v>
      </c>
      <c r="E26" s="51">
        <f t="shared" si="3"/>
        <v>85156760</v>
      </c>
      <c r="F26" s="51">
        <f t="shared" si="3"/>
        <v>57681088</v>
      </c>
      <c r="G26" s="51">
        <f t="shared" si="3"/>
        <v>0</v>
      </c>
      <c r="H26" s="51">
        <f t="shared" si="3"/>
        <v>0</v>
      </c>
      <c r="I26" s="51">
        <f t="shared" si="3"/>
        <v>2993169</v>
      </c>
      <c r="J26" s="51">
        <f t="shared" si="3"/>
        <v>2993169</v>
      </c>
      <c r="K26" s="51">
        <f t="shared" si="3"/>
        <v>44527</v>
      </c>
      <c r="L26" s="51">
        <f t="shared" si="3"/>
        <v>2968913</v>
      </c>
      <c r="M26" s="51">
        <f t="shared" si="3"/>
        <v>10159822</v>
      </c>
      <c r="N26" s="51">
        <f t="shared" si="3"/>
        <v>13173262</v>
      </c>
      <c r="O26" s="51">
        <f t="shared" si="3"/>
        <v>833722</v>
      </c>
      <c r="P26" s="51">
        <f t="shared" si="3"/>
        <v>1272531</v>
      </c>
      <c r="Q26" s="51">
        <f t="shared" si="3"/>
        <v>7491078</v>
      </c>
      <c r="R26" s="51">
        <f t="shared" si="3"/>
        <v>9597331</v>
      </c>
      <c r="S26" s="51">
        <f t="shared" si="3"/>
        <v>3876702</v>
      </c>
      <c r="T26" s="51">
        <f t="shared" si="3"/>
        <v>5129244</v>
      </c>
      <c r="U26" s="51">
        <f t="shared" si="3"/>
        <v>10068982</v>
      </c>
      <c r="V26" s="51">
        <f t="shared" si="3"/>
        <v>19074928</v>
      </c>
      <c r="W26" s="51">
        <f t="shared" si="3"/>
        <v>44838690</v>
      </c>
      <c r="X26" s="51">
        <f t="shared" si="3"/>
        <v>57681088</v>
      </c>
      <c r="Y26" s="51">
        <f t="shared" si="3"/>
        <v>-12842398</v>
      </c>
      <c r="Z26" s="52">
        <f>+IF(X26&lt;&gt;0,+(Y26/X26)*100,0)</f>
        <v>-22.264486411906795</v>
      </c>
      <c r="AA26" s="53">
        <f>SUM(AA21:AA25)</f>
        <v>57681088</v>
      </c>
    </row>
    <row r="27" spans="1:27" ht="13.5">
      <c r="A27" s="54" t="s">
        <v>38</v>
      </c>
      <c r="B27" s="64"/>
      <c r="C27" s="9">
        <v>7980</v>
      </c>
      <c r="D27" s="10"/>
      <c r="E27" s="11">
        <v>2393210</v>
      </c>
      <c r="F27" s="11">
        <v>4760910</v>
      </c>
      <c r="G27" s="11"/>
      <c r="H27" s="11"/>
      <c r="I27" s="11"/>
      <c r="J27" s="11"/>
      <c r="K27" s="11"/>
      <c r="L27" s="11">
        <v>4800</v>
      </c>
      <c r="M27" s="11">
        <v>54214</v>
      </c>
      <c r="N27" s="11">
        <v>59014</v>
      </c>
      <c r="O27" s="11"/>
      <c r="P27" s="11">
        <v>896</v>
      </c>
      <c r="Q27" s="11">
        <v>93016</v>
      </c>
      <c r="R27" s="11">
        <v>93912</v>
      </c>
      <c r="S27" s="11">
        <v>11732</v>
      </c>
      <c r="T27" s="11">
        <v>34209</v>
      </c>
      <c r="U27" s="11">
        <v>534215</v>
      </c>
      <c r="V27" s="11">
        <v>580156</v>
      </c>
      <c r="W27" s="11">
        <v>733082</v>
      </c>
      <c r="X27" s="11">
        <v>4760910</v>
      </c>
      <c r="Y27" s="11">
        <v>-4027828</v>
      </c>
      <c r="Z27" s="2">
        <v>-84.6</v>
      </c>
      <c r="AA27" s="15">
        <v>4760910</v>
      </c>
    </row>
    <row r="28" spans="1:27" ht="13.5">
      <c r="A28" s="54" t="s">
        <v>39</v>
      </c>
      <c r="B28" s="64"/>
      <c r="C28" s="12"/>
      <c r="D28" s="13"/>
      <c r="E28" s="14">
        <v>2800000</v>
      </c>
      <c r="F28" s="14">
        <v>3124000</v>
      </c>
      <c r="G28" s="14"/>
      <c r="H28" s="14"/>
      <c r="I28" s="14">
        <v>7613</v>
      </c>
      <c r="J28" s="14">
        <v>7613</v>
      </c>
      <c r="K28" s="14"/>
      <c r="L28" s="14"/>
      <c r="M28" s="14"/>
      <c r="N28" s="14"/>
      <c r="O28" s="14"/>
      <c r="P28" s="14"/>
      <c r="Q28" s="14">
        <v>39200</v>
      </c>
      <c r="R28" s="14">
        <v>39200</v>
      </c>
      <c r="S28" s="14">
        <v>294250</v>
      </c>
      <c r="T28" s="14">
        <v>107601</v>
      </c>
      <c r="U28" s="14">
        <v>66340</v>
      </c>
      <c r="V28" s="14">
        <v>468191</v>
      </c>
      <c r="W28" s="14">
        <v>515004</v>
      </c>
      <c r="X28" s="14">
        <v>3124000</v>
      </c>
      <c r="Y28" s="14">
        <v>-2608996</v>
      </c>
      <c r="Z28" s="2">
        <v>-83.51</v>
      </c>
      <c r="AA28" s="22">
        <v>3124000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34122130</v>
      </c>
      <c r="F30" s="11">
        <v>4330000</v>
      </c>
      <c r="G30" s="11"/>
      <c r="H30" s="11"/>
      <c r="I30" s="11"/>
      <c r="J30" s="11"/>
      <c r="K30" s="11">
        <v>92093</v>
      </c>
      <c r="L30" s="11">
        <v>99142</v>
      </c>
      <c r="M30" s="11">
        <v>217010</v>
      </c>
      <c r="N30" s="11">
        <v>408245</v>
      </c>
      <c r="O30" s="11">
        <v>325967</v>
      </c>
      <c r="P30" s="11">
        <v>23768</v>
      </c>
      <c r="Q30" s="11">
        <v>-1152894</v>
      </c>
      <c r="R30" s="11">
        <v>-803159</v>
      </c>
      <c r="S30" s="11">
        <v>266618</v>
      </c>
      <c r="T30" s="11">
        <v>386288</v>
      </c>
      <c r="U30" s="11">
        <v>427803</v>
      </c>
      <c r="V30" s="11">
        <v>1080709</v>
      </c>
      <c r="W30" s="11">
        <v>685795</v>
      </c>
      <c r="X30" s="11">
        <v>4330000</v>
      </c>
      <c r="Y30" s="11">
        <v>-3644205</v>
      </c>
      <c r="Z30" s="2">
        <v>-84.16</v>
      </c>
      <c r="AA30" s="15">
        <v>4330000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400000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26230731</v>
      </c>
      <c r="D36" s="10">
        <f t="shared" si="4"/>
        <v>0</v>
      </c>
      <c r="E36" s="11">
        <f t="shared" si="4"/>
        <v>31816760</v>
      </c>
      <c r="F36" s="11">
        <f t="shared" si="4"/>
        <v>33532671</v>
      </c>
      <c r="G36" s="11">
        <f t="shared" si="4"/>
        <v>0</v>
      </c>
      <c r="H36" s="11">
        <f t="shared" si="4"/>
        <v>0</v>
      </c>
      <c r="I36" s="11">
        <f t="shared" si="4"/>
        <v>2179509</v>
      </c>
      <c r="J36" s="11">
        <f t="shared" si="4"/>
        <v>2179509</v>
      </c>
      <c r="K36" s="11">
        <f t="shared" si="4"/>
        <v>0</v>
      </c>
      <c r="L36" s="11">
        <f t="shared" si="4"/>
        <v>296181</v>
      </c>
      <c r="M36" s="11">
        <f t="shared" si="4"/>
        <v>219262</v>
      </c>
      <c r="N36" s="11">
        <f t="shared" si="4"/>
        <v>515443</v>
      </c>
      <c r="O36" s="11">
        <f t="shared" si="4"/>
        <v>60741</v>
      </c>
      <c r="P36" s="11">
        <f t="shared" si="4"/>
        <v>419887</v>
      </c>
      <c r="Q36" s="11">
        <f t="shared" si="4"/>
        <v>2399939</v>
      </c>
      <c r="R36" s="11">
        <f t="shared" si="4"/>
        <v>2880567</v>
      </c>
      <c r="S36" s="11">
        <f t="shared" si="4"/>
        <v>3736728</v>
      </c>
      <c r="T36" s="11">
        <f t="shared" si="4"/>
        <v>6614797</v>
      </c>
      <c r="U36" s="11">
        <f t="shared" si="4"/>
        <v>10895112</v>
      </c>
      <c r="V36" s="11">
        <f t="shared" si="4"/>
        <v>21246637</v>
      </c>
      <c r="W36" s="11">
        <f t="shared" si="4"/>
        <v>26822156</v>
      </c>
      <c r="X36" s="11">
        <f t="shared" si="4"/>
        <v>33532671</v>
      </c>
      <c r="Y36" s="11">
        <f t="shared" si="4"/>
        <v>-6710515</v>
      </c>
      <c r="Z36" s="2">
        <f aca="true" t="shared" si="5" ref="Z36:Z49">+IF(X36&lt;&gt;0,+(Y36/X36)*100,0)</f>
        <v>-20.011871407440225</v>
      </c>
      <c r="AA36" s="15">
        <f>AA6+AA21</f>
        <v>33532671</v>
      </c>
    </row>
    <row r="37" spans="1:27" ht="13.5">
      <c r="A37" s="46" t="s">
        <v>33</v>
      </c>
      <c r="B37" s="47"/>
      <c r="C37" s="9">
        <f t="shared" si="4"/>
        <v>30598499</v>
      </c>
      <c r="D37" s="10">
        <f t="shared" si="4"/>
        <v>0</v>
      </c>
      <c r="E37" s="11">
        <f t="shared" si="4"/>
        <v>30770000</v>
      </c>
      <c r="F37" s="11">
        <f t="shared" si="4"/>
        <v>33094662</v>
      </c>
      <c r="G37" s="11">
        <f t="shared" si="4"/>
        <v>0</v>
      </c>
      <c r="H37" s="11">
        <f t="shared" si="4"/>
        <v>2686</v>
      </c>
      <c r="I37" s="11">
        <f t="shared" si="4"/>
        <v>437185</v>
      </c>
      <c r="J37" s="11">
        <f t="shared" si="4"/>
        <v>439871</v>
      </c>
      <c r="K37" s="11">
        <f t="shared" si="4"/>
        <v>1244423</v>
      </c>
      <c r="L37" s="11">
        <f t="shared" si="4"/>
        <v>294528</v>
      </c>
      <c r="M37" s="11">
        <f t="shared" si="4"/>
        <v>4312665</v>
      </c>
      <c r="N37" s="11">
        <f t="shared" si="4"/>
        <v>5851616</v>
      </c>
      <c r="O37" s="11">
        <f t="shared" si="4"/>
        <v>362034</v>
      </c>
      <c r="P37" s="11">
        <f t="shared" si="4"/>
        <v>3173848</v>
      </c>
      <c r="Q37" s="11">
        <f t="shared" si="4"/>
        <v>4123733</v>
      </c>
      <c r="R37" s="11">
        <f t="shared" si="4"/>
        <v>7659615</v>
      </c>
      <c r="S37" s="11">
        <f t="shared" si="4"/>
        <v>836172</v>
      </c>
      <c r="T37" s="11">
        <f t="shared" si="4"/>
        <v>4148957</v>
      </c>
      <c r="U37" s="11">
        <f t="shared" si="4"/>
        <v>7264632</v>
      </c>
      <c r="V37" s="11">
        <f t="shared" si="4"/>
        <v>12249761</v>
      </c>
      <c r="W37" s="11">
        <f t="shared" si="4"/>
        <v>26200863</v>
      </c>
      <c r="X37" s="11">
        <f t="shared" si="4"/>
        <v>33094662</v>
      </c>
      <c r="Y37" s="11">
        <f t="shared" si="4"/>
        <v>-6893799</v>
      </c>
      <c r="Z37" s="2">
        <f t="shared" si="5"/>
        <v>-20.83054663014839</v>
      </c>
      <c r="AA37" s="15">
        <f>AA7+AA22</f>
        <v>33094662</v>
      </c>
    </row>
    <row r="38" spans="1:27" ht="13.5">
      <c r="A38" s="46" t="s">
        <v>34</v>
      </c>
      <c r="B38" s="47"/>
      <c r="C38" s="9">
        <f t="shared" si="4"/>
        <v>53056290</v>
      </c>
      <c r="D38" s="10">
        <f t="shared" si="4"/>
        <v>0</v>
      </c>
      <c r="E38" s="11">
        <f t="shared" si="4"/>
        <v>44655417</v>
      </c>
      <c r="F38" s="11">
        <f t="shared" si="4"/>
        <v>59169317</v>
      </c>
      <c r="G38" s="11">
        <f t="shared" si="4"/>
        <v>0</v>
      </c>
      <c r="H38" s="11">
        <f t="shared" si="4"/>
        <v>2069111</v>
      </c>
      <c r="I38" s="11">
        <f t="shared" si="4"/>
        <v>3370525</v>
      </c>
      <c r="J38" s="11">
        <f t="shared" si="4"/>
        <v>5439636</v>
      </c>
      <c r="K38" s="11">
        <f t="shared" si="4"/>
        <v>1420953</v>
      </c>
      <c r="L38" s="11">
        <f t="shared" si="4"/>
        <v>4169886</v>
      </c>
      <c r="M38" s="11">
        <f t="shared" si="4"/>
        <v>8386099</v>
      </c>
      <c r="N38" s="11">
        <f t="shared" si="4"/>
        <v>13976938</v>
      </c>
      <c r="O38" s="11">
        <f t="shared" si="4"/>
        <v>1447427</v>
      </c>
      <c r="P38" s="11">
        <f t="shared" si="4"/>
        <v>2419245</v>
      </c>
      <c r="Q38" s="11">
        <f t="shared" si="4"/>
        <v>6104370</v>
      </c>
      <c r="R38" s="11">
        <f t="shared" si="4"/>
        <v>9971042</v>
      </c>
      <c r="S38" s="11">
        <f t="shared" si="4"/>
        <v>2426564</v>
      </c>
      <c r="T38" s="11">
        <f t="shared" si="4"/>
        <v>4233184</v>
      </c>
      <c r="U38" s="11">
        <f t="shared" si="4"/>
        <v>8424279</v>
      </c>
      <c r="V38" s="11">
        <f t="shared" si="4"/>
        <v>15084027</v>
      </c>
      <c r="W38" s="11">
        <f t="shared" si="4"/>
        <v>44471643</v>
      </c>
      <c r="X38" s="11">
        <f t="shared" si="4"/>
        <v>59169317</v>
      </c>
      <c r="Y38" s="11">
        <f t="shared" si="4"/>
        <v>-14697674</v>
      </c>
      <c r="Z38" s="2">
        <f t="shared" si="5"/>
        <v>-24.840026461687906</v>
      </c>
      <c r="AA38" s="15">
        <f>AA8+AA23</f>
        <v>59169317</v>
      </c>
    </row>
    <row r="39" spans="1:27" ht="13.5">
      <c r="A39" s="46" t="s">
        <v>35</v>
      </c>
      <c r="B39" s="47"/>
      <c r="C39" s="9">
        <f t="shared" si="4"/>
        <v>32867572</v>
      </c>
      <c r="D39" s="10">
        <f t="shared" si="4"/>
        <v>0</v>
      </c>
      <c r="E39" s="11">
        <f t="shared" si="4"/>
        <v>72669987</v>
      </c>
      <c r="F39" s="11">
        <f t="shared" si="4"/>
        <v>34669987</v>
      </c>
      <c r="G39" s="11">
        <f t="shared" si="4"/>
        <v>0</v>
      </c>
      <c r="H39" s="11">
        <f t="shared" si="4"/>
        <v>0</v>
      </c>
      <c r="I39" s="11">
        <f t="shared" si="4"/>
        <v>176588</v>
      </c>
      <c r="J39" s="11">
        <f t="shared" si="4"/>
        <v>176588</v>
      </c>
      <c r="K39" s="11">
        <f t="shared" si="4"/>
        <v>297164</v>
      </c>
      <c r="L39" s="11">
        <f t="shared" si="4"/>
        <v>583529</v>
      </c>
      <c r="M39" s="11">
        <f t="shared" si="4"/>
        <v>458387</v>
      </c>
      <c r="N39" s="11">
        <f t="shared" si="4"/>
        <v>1339080</v>
      </c>
      <c r="O39" s="11">
        <f t="shared" si="4"/>
        <v>502229</v>
      </c>
      <c r="P39" s="11">
        <f t="shared" si="4"/>
        <v>329228</v>
      </c>
      <c r="Q39" s="11">
        <f t="shared" si="4"/>
        <v>5137536</v>
      </c>
      <c r="R39" s="11">
        <f t="shared" si="4"/>
        <v>5968993</v>
      </c>
      <c r="S39" s="11">
        <f t="shared" si="4"/>
        <v>2871349</v>
      </c>
      <c r="T39" s="11">
        <f t="shared" si="4"/>
        <v>5594328</v>
      </c>
      <c r="U39" s="11">
        <f t="shared" si="4"/>
        <v>6598515</v>
      </c>
      <c r="V39" s="11">
        <f t="shared" si="4"/>
        <v>15064192</v>
      </c>
      <c r="W39" s="11">
        <f t="shared" si="4"/>
        <v>22548853</v>
      </c>
      <c r="X39" s="11">
        <f t="shared" si="4"/>
        <v>34669987</v>
      </c>
      <c r="Y39" s="11">
        <f t="shared" si="4"/>
        <v>-12121134</v>
      </c>
      <c r="Z39" s="2">
        <f t="shared" si="5"/>
        <v>-34.96146104698568</v>
      </c>
      <c r="AA39" s="15">
        <f>AA9+AA24</f>
        <v>34669987</v>
      </c>
    </row>
    <row r="40" spans="1:27" ht="13.5">
      <c r="A40" s="46" t="s">
        <v>36</v>
      </c>
      <c r="B40" s="47"/>
      <c r="C40" s="9">
        <f t="shared" si="4"/>
        <v>5573850</v>
      </c>
      <c r="D40" s="10">
        <f t="shared" si="4"/>
        <v>0</v>
      </c>
      <c r="E40" s="11">
        <f t="shared" si="4"/>
        <v>4610000</v>
      </c>
      <c r="F40" s="11">
        <f t="shared" si="4"/>
        <v>17886702</v>
      </c>
      <c r="G40" s="11">
        <f t="shared" si="4"/>
        <v>0</v>
      </c>
      <c r="H40" s="11">
        <f t="shared" si="4"/>
        <v>1877868</v>
      </c>
      <c r="I40" s="11">
        <f t="shared" si="4"/>
        <v>503769</v>
      </c>
      <c r="J40" s="11">
        <f t="shared" si="4"/>
        <v>2381637</v>
      </c>
      <c r="K40" s="11">
        <f t="shared" si="4"/>
        <v>535326</v>
      </c>
      <c r="L40" s="11">
        <f t="shared" si="4"/>
        <v>561487</v>
      </c>
      <c r="M40" s="11">
        <f t="shared" si="4"/>
        <v>1536848</v>
      </c>
      <c r="N40" s="11">
        <f t="shared" si="4"/>
        <v>2633661</v>
      </c>
      <c r="O40" s="11">
        <f t="shared" si="4"/>
        <v>543167</v>
      </c>
      <c r="P40" s="11">
        <f t="shared" si="4"/>
        <v>290339</v>
      </c>
      <c r="Q40" s="11">
        <f t="shared" si="4"/>
        <v>491496</v>
      </c>
      <c r="R40" s="11">
        <f t="shared" si="4"/>
        <v>1325002</v>
      </c>
      <c r="S40" s="11">
        <f t="shared" si="4"/>
        <v>391470</v>
      </c>
      <c r="T40" s="11">
        <f t="shared" si="4"/>
        <v>2426321</v>
      </c>
      <c r="U40" s="11">
        <f t="shared" si="4"/>
        <v>2797715</v>
      </c>
      <c r="V40" s="11">
        <f t="shared" si="4"/>
        <v>5615506</v>
      </c>
      <c r="W40" s="11">
        <f t="shared" si="4"/>
        <v>11955806</v>
      </c>
      <c r="X40" s="11">
        <f t="shared" si="4"/>
        <v>17886702</v>
      </c>
      <c r="Y40" s="11">
        <f t="shared" si="4"/>
        <v>-5930896</v>
      </c>
      <c r="Z40" s="2">
        <f t="shared" si="5"/>
        <v>-33.15813054860533</v>
      </c>
      <c r="AA40" s="15">
        <f>AA10+AA25</f>
        <v>17886702</v>
      </c>
    </row>
    <row r="41" spans="1:27" ht="13.5">
      <c r="A41" s="48" t="s">
        <v>37</v>
      </c>
      <c r="B41" s="47"/>
      <c r="C41" s="49">
        <f aca="true" t="shared" si="6" ref="C41:Y41">SUM(C36:C40)</f>
        <v>148326942</v>
      </c>
      <c r="D41" s="50">
        <f t="shared" si="6"/>
        <v>0</v>
      </c>
      <c r="E41" s="51">
        <f t="shared" si="6"/>
        <v>184522164</v>
      </c>
      <c r="F41" s="51">
        <f t="shared" si="6"/>
        <v>178353339</v>
      </c>
      <c r="G41" s="51">
        <f t="shared" si="6"/>
        <v>0</v>
      </c>
      <c r="H41" s="51">
        <f t="shared" si="6"/>
        <v>3949665</v>
      </c>
      <c r="I41" s="51">
        <f t="shared" si="6"/>
        <v>6667576</v>
      </c>
      <c r="J41" s="51">
        <f t="shared" si="6"/>
        <v>10617241</v>
      </c>
      <c r="K41" s="51">
        <f t="shared" si="6"/>
        <v>3497866</v>
      </c>
      <c r="L41" s="51">
        <f t="shared" si="6"/>
        <v>5905611</v>
      </c>
      <c r="M41" s="51">
        <f t="shared" si="6"/>
        <v>14913261</v>
      </c>
      <c r="N41" s="51">
        <f t="shared" si="6"/>
        <v>24316738</v>
      </c>
      <c r="O41" s="51">
        <f t="shared" si="6"/>
        <v>2915598</v>
      </c>
      <c r="P41" s="51">
        <f t="shared" si="6"/>
        <v>6632547</v>
      </c>
      <c r="Q41" s="51">
        <f t="shared" si="6"/>
        <v>18257074</v>
      </c>
      <c r="R41" s="51">
        <f t="shared" si="6"/>
        <v>27805219</v>
      </c>
      <c r="S41" s="51">
        <f t="shared" si="6"/>
        <v>10262283</v>
      </c>
      <c r="T41" s="51">
        <f t="shared" si="6"/>
        <v>23017587</v>
      </c>
      <c r="U41" s="51">
        <f t="shared" si="6"/>
        <v>35980253</v>
      </c>
      <c r="V41" s="51">
        <f t="shared" si="6"/>
        <v>69260123</v>
      </c>
      <c r="W41" s="51">
        <f t="shared" si="6"/>
        <v>131999321</v>
      </c>
      <c r="X41" s="51">
        <f t="shared" si="6"/>
        <v>178353339</v>
      </c>
      <c r="Y41" s="51">
        <f t="shared" si="6"/>
        <v>-46354018</v>
      </c>
      <c r="Z41" s="52">
        <f t="shared" si="5"/>
        <v>-25.989991698445298</v>
      </c>
      <c r="AA41" s="53">
        <f>SUM(AA36:AA40)</f>
        <v>178353339</v>
      </c>
    </row>
    <row r="42" spans="1:27" ht="13.5">
      <c r="A42" s="54" t="s">
        <v>38</v>
      </c>
      <c r="B42" s="35"/>
      <c r="C42" s="65">
        <f aca="true" t="shared" si="7" ref="C42:Y48">C12+C27</f>
        <v>4952133</v>
      </c>
      <c r="D42" s="66">
        <f t="shared" si="7"/>
        <v>0</v>
      </c>
      <c r="E42" s="67">
        <f t="shared" si="7"/>
        <v>14965160</v>
      </c>
      <c r="F42" s="67">
        <f t="shared" si="7"/>
        <v>13878680</v>
      </c>
      <c r="G42" s="67">
        <f t="shared" si="7"/>
        <v>0</v>
      </c>
      <c r="H42" s="67">
        <f t="shared" si="7"/>
        <v>31700</v>
      </c>
      <c r="I42" s="67">
        <f t="shared" si="7"/>
        <v>146846</v>
      </c>
      <c r="J42" s="67">
        <f t="shared" si="7"/>
        <v>178546</v>
      </c>
      <c r="K42" s="67">
        <f t="shared" si="7"/>
        <v>121137</v>
      </c>
      <c r="L42" s="67">
        <f t="shared" si="7"/>
        <v>207224</v>
      </c>
      <c r="M42" s="67">
        <f t="shared" si="7"/>
        <v>196006</v>
      </c>
      <c r="N42" s="67">
        <f t="shared" si="7"/>
        <v>524367</v>
      </c>
      <c r="O42" s="67">
        <f t="shared" si="7"/>
        <v>1257758</v>
      </c>
      <c r="P42" s="67">
        <f t="shared" si="7"/>
        <v>162532</v>
      </c>
      <c r="Q42" s="67">
        <f t="shared" si="7"/>
        <v>1046019</v>
      </c>
      <c r="R42" s="67">
        <f t="shared" si="7"/>
        <v>2466309</v>
      </c>
      <c r="S42" s="67">
        <f t="shared" si="7"/>
        <v>1058864</v>
      </c>
      <c r="T42" s="67">
        <f t="shared" si="7"/>
        <v>1614750</v>
      </c>
      <c r="U42" s="67">
        <f t="shared" si="7"/>
        <v>1404322</v>
      </c>
      <c r="V42" s="67">
        <f t="shared" si="7"/>
        <v>4077936</v>
      </c>
      <c r="W42" s="67">
        <f t="shared" si="7"/>
        <v>7247158</v>
      </c>
      <c r="X42" s="67">
        <f t="shared" si="7"/>
        <v>13878680</v>
      </c>
      <c r="Y42" s="67">
        <f t="shared" si="7"/>
        <v>-6631522</v>
      </c>
      <c r="Z42" s="69">
        <f t="shared" si="5"/>
        <v>-47.782080140186245</v>
      </c>
      <c r="AA42" s="68">
        <f aca="true" t="shared" si="8" ref="AA42:AA48">AA12+AA27</f>
        <v>13878680</v>
      </c>
    </row>
    <row r="43" spans="1:27" ht="13.5">
      <c r="A43" s="54" t="s">
        <v>39</v>
      </c>
      <c r="B43" s="35"/>
      <c r="C43" s="70">
        <f t="shared" si="7"/>
        <v>219172</v>
      </c>
      <c r="D43" s="71">
        <f t="shared" si="7"/>
        <v>0</v>
      </c>
      <c r="E43" s="72">
        <f t="shared" si="7"/>
        <v>2800000</v>
      </c>
      <c r="F43" s="72">
        <f t="shared" si="7"/>
        <v>3124000</v>
      </c>
      <c r="G43" s="72">
        <f t="shared" si="7"/>
        <v>0</v>
      </c>
      <c r="H43" s="72">
        <f t="shared" si="7"/>
        <v>0</v>
      </c>
      <c r="I43" s="72">
        <f t="shared" si="7"/>
        <v>7613</v>
      </c>
      <c r="J43" s="72">
        <f t="shared" si="7"/>
        <v>7613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39200</v>
      </c>
      <c r="R43" s="72">
        <f t="shared" si="7"/>
        <v>39200</v>
      </c>
      <c r="S43" s="72">
        <f t="shared" si="7"/>
        <v>294250</v>
      </c>
      <c r="T43" s="72">
        <f t="shared" si="7"/>
        <v>107601</v>
      </c>
      <c r="U43" s="72">
        <f t="shared" si="7"/>
        <v>66340</v>
      </c>
      <c r="V43" s="72">
        <f t="shared" si="7"/>
        <v>468191</v>
      </c>
      <c r="W43" s="72">
        <f t="shared" si="7"/>
        <v>515004</v>
      </c>
      <c r="X43" s="72">
        <f t="shared" si="7"/>
        <v>3124000</v>
      </c>
      <c r="Y43" s="72">
        <f t="shared" si="7"/>
        <v>-2608996</v>
      </c>
      <c r="Z43" s="73">
        <f t="shared" si="5"/>
        <v>-83.51459667093471</v>
      </c>
      <c r="AA43" s="74">
        <f t="shared" si="8"/>
        <v>3124000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19562346</v>
      </c>
      <c r="D45" s="66">
        <f t="shared" si="7"/>
        <v>0</v>
      </c>
      <c r="E45" s="67">
        <f t="shared" si="7"/>
        <v>89151160</v>
      </c>
      <c r="F45" s="67">
        <f t="shared" si="7"/>
        <v>55574759</v>
      </c>
      <c r="G45" s="67">
        <f t="shared" si="7"/>
        <v>79340</v>
      </c>
      <c r="H45" s="67">
        <f t="shared" si="7"/>
        <v>36597</v>
      </c>
      <c r="I45" s="67">
        <f t="shared" si="7"/>
        <v>271092</v>
      </c>
      <c r="J45" s="67">
        <f t="shared" si="7"/>
        <v>387029</v>
      </c>
      <c r="K45" s="67">
        <f t="shared" si="7"/>
        <v>1906725</v>
      </c>
      <c r="L45" s="67">
        <f t="shared" si="7"/>
        <v>2708423</v>
      </c>
      <c r="M45" s="67">
        <f t="shared" si="7"/>
        <v>2915451</v>
      </c>
      <c r="N45" s="67">
        <f t="shared" si="7"/>
        <v>7530599</v>
      </c>
      <c r="O45" s="67">
        <f t="shared" si="7"/>
        <v>1584618</v>
      </c>
      <c r="P45" s="67">
        <f t="shared" si="7"/>
        <v>2552739</v>
      </c>
      <c r="Q45" s="67">
        <f t="shared" si="7"/>
        <v>2753083</v>
      </c>
      <c r="R45" s="67">
        <f t="shared" si="7"/>
        <v>6890440</v>
      </c>
      <c r="S45" s="67">
        <f t="shared" si="7"/>
        <v>2190082</v>
      </c>
      <c r="T45" s="67">
        <f t="shared" si="7"/>
        <v>4881505</v>
      </c>
      <c r="U45" s="67">
        <f t="shared" si="7"/>
        <v>9788658</v>
      </c>
      <c r="V45" s="67">
        <f t="shared" si="7"/>
        <v>16860245</v>
      </c>
      <c r="W45" s="67">
        <f t="shared" si="7"/>
        <v>31668313</v>
      </c>
      <c r="X45" s="67">
        <f t="shared" si="7"/>
        <v>55574759</v>
      </c>
      <c r="Y45" s="67">
        <f t="shared" si="7"/>
        <v>-23906446</v>
      </c>
      <c r="Z45" s="69">
        <f t="shared" si="5"/>
        <v>-43.01673354984769</v>
      </c>
      <c r="AA45" s="68">
        <f t="shared" si="8"/>
        <v>55574759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100000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688</v>
      </c>
      <c r="R46" s="67">
        <f t="shared" si="7"/>
        <v>688</v>
      </c>
      <c r="S46" s="67">
        <f t="shared" si="7"/>
        <v>0</v>
      </c>
      <c r="T46" s="67">
        <f t="shared" si="7"/>
        <v>84621</v>
      </c>
      <c r="U46" s="67">
        <f t="shared" si="7"/>
        <v>12638</v>
      </c>
      <c r="V46" s="67">
        <f t="shared" si="7"/>
        <v>97259</v>
      </c>
      <c r="W46" s="67">
        <f t="shared" si="7"/>
        <v>97947</v>
      </c>
      <c r="X46" s="67">
        <f t="shared" si="7"/>
        <v>100000</v>
      </c>
      <c r="Y46" s="67">
        <f t="shared" si="7"/>
        <v>-2053</v>
      </c>
      <c r="Z46" s="69">
        <f t="shared" si="5"/>
        <v>-2.053</v>
      </c>
      <c r="AA46" s="68">
        <f t="shared" si="8"/>
        <v>100000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1258140</v>
      </c>
      <c r="D48" s="66">
        <f t="shared" si="7"/>
        <v>0</v>
      </c>
      <c r="E48" s="67">
        <f t="shared" si="7"/>
        <v>2750000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174318733</v>
      </c>
      <c r="D49" s="78">
        <f t="shared" si="9"/>
        <v>0</v>
      </c>
      <c r="E49" s="79">
        <f t="shared" si="9"/>
        <v>294188484</v>
      </c>
      <c r="F49" s="79">
        <f t="shared" si="9"/>
        <v>251030778</v>
      </c>
      <c r="G49" s="79">
        <f t="shared" si="9"/>
        <v>79340</v>
      </c>
      <c r="H49" s="79">
        <f t="shared" si="9"/>
        <v>4017962</v>
      </c>
      <c r="I49" s="79">
        <f t="shared" si="9"/>
        <v>7093127</v>
      </c>
      <c r="J49" s="79">
        <f t="shared" si="9"/>
        <v>11190429</v>
      </c>
      <c r="K49" s="79">
        <f t="shared" si="9"/>
        <v>5525728</v>
      </c>
      <c r="L49" s="79">
        <f t="shared" si="9"/>
        <v>8821258</v>
      </c>
      <c r="M49" s="79">
        <f t="shared" si="9"/>
        <v>18024718</v>
      </c>
      <c r="N49" s="79">
        <f t="shared" si="9"/>
        <v>32371704</v>
      </c>
      <c r="O49" s="79">
        <f t="shared" si="9"/>
        <v>5757974</v>
      </c>
      <c r="P49" s="79">
        <f t="shared" si="9"/>
        <v>9347818</v>
      </c>
      <c r="Q49" s="79">
        <f t="shared" si="9"/>
        <v>22096064</v>
      </c>
      <c r="R49" s="79">
        <f t="shared" si="9"/>
        <v>37201856</v>
      </c>
      <c r="S49" s="79">
        <f t="shared" si="9"/>
        <v>13805479</v>
      </c>
      <c r="T49" s="79">
        <f t="shared" si="9"/>
        <v>29706064</v>
      </c>
      <c r="U49" s="79">
        <f t="shared" si="9"/>
        <v>47252211</v>
      </c>
      <c r="V49" s="79">
        <f t="shared" si="9"/>
        <v>90763754</v>
      </c>
      <c r="W49" s="79">
        <f t="shared" si="9"/>
        <v>171527743</v>
      </c>
      <c r="X49" s="79">
        <f t="shared" si="9"/>
        <v>251030778</v>
      </c>
      <c r="Y49" s="79">
        <f t="shared" si="9"/>
        <v>-79503035</v>
      </c>
      <c r="Z49" s="80">
        <f t="shared" si="5"/>
        <v>-31.670632435358186</v>
      </c>
      <c r="AA49" s="81">
        <f>SUM(AA41:AA48)</f>
        <v>251030778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73490758</v>
      </c>
      <c r="F51" s="67">
        <f t="shared" si="10"/>
        <v>73490758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73490758</v>
      </c>
      <c r="Y51" s="67">
        <f t="shared" si="10"/>
        <v>-73490758</v>
      </c>
      <c r="Z51" s="69">
        <f>+IF(X51&lt;&gt;0,+(Y51/X51)*100,0)</f>
        <v>-100</v>
      </c>
      <c r="AA51" s="68">
        <f>SUM(AA57:AA61)</f>
        <v>73490758</v>
      </c>
    </row>
    <row r="52" spans="1:27" ht="13.5">
      <c r="A52" s="84" t="s">
        <v>32</v>
      </c>
      <c r="B52" s="47"/>
      <c r="C52" s="9"/>
      <c r="D52" s="10"/>
      <c r="E52" s="11">
        <v>7332760</v>
      </c>
      <c r="F52" s="11">
        <v>7332760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7332760</v>
      </c>
      <c r="Y52" s="11">
        <v>-7332760</v>
      </c>
      <c r="Z52" s="2">
        <v>-100</v>
      </c>
      <c r="AA52" s="15">
        <v>7332760</v>
      </c>
    </row>
    <row r="53" spans="1:27" ht="13.5">
      <c r="A53" s="84" t="s">
        <v>33</v>
      </c>
      <c r="B53" s="47"/>
      <c r="C53" s="9"/>
      <c r="D53" s="10"/>
      <c r="E53" s="11">
        <v>12166800</v>
      </c>
      <c r="F53" s="11">
        <v>12166800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12166800</v>
      </c>
      <c r="Y53" s="11">
        <v>-12166800</v>
      </c>
      <c r="Z53" s="2">
        <v>-100</v>
      </c>
      <c r="AA53" s="15">
        <v>12166800</v>
      </c>
    </row>
    <row r="54" spans="1:27" ht="13.5">
      <c r="A54" s="84" t="s">
        <v>34</v>
      </c>
      <c r="B54" s="47"/>
      <c r="C54" s="9"/>
      <c r="D54" s="10"/>
      <c r="E54" s="11">
        <v>10114745</v>
      </c>
      <c r="F54" s="11">
        <v>10114745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10114745</v>
      </c>
      <c r="Y54" s="11">
        <v>-10114745</v>
      </c>
      <c r="Z54" s="2">
        <v>-100</v>
      </c>
      <c r="AA54" s="15">
        <v>10114745</v>
      </c>
    </row>
    <row r="55" spans="1:27" ht="13.5">
      <c r="A55" s="84" t="s">
        <v>35</v>
      </c>
      <c r="B55" s="47"/>
      <c r="C55" s="9"/>
      <c r="D55" s="10"/>
      <c r="E55" s="11">
        <v>14678095</v>
      </c>
      <c r="F55" s="11">
        <v>14678095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14678095</v>
      </c>
      <c r="Y55" s="11">
        <v>-14678095</v>
      </c>
      <c r="Z55" s="2">
        <v>-100</v>
      </c>
      <c r="AA55" s="15">
        <v>14678095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44292400</v>
      </c>
      <c r="F57" s="51">
        <f t="shared" si="11"/>
        <v>44292400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44292400</v>
      </c>
      <c r="Y57" s="51">
        <f t="shared" si="11"/>
        <v>-44292400</v>
      </c>
      <c r="Z57" s="52">
        <f>+IF(X57&lt;&gt;0,+(Y57/X57)*100,0)</f>
        <v>-100</v>
      </c>
      <c r="AA57" s="53">
        <f>SUM(AA52:AA56)</f>
        <v>44292400</v>
      </c>
    </row>
    <row r="58" spans="1:27" ht="13.5">
      <c r="A58" s="86" t="s">
        <v>38</v>
      </c>
      <c r="B58" s="35"/>
      <c r="C58" s="9"/>
      <c r="D58" s="10"/>
      <c r="E58" s="11">
        <v>1296259</v>
      </c>
      <c r="F58" s="11">
        <v>1296259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1296259</v>
      </c>
      <c r="Y58" s="11">
        <v>-1296259</v>
      </c>
      <c r="Z58" s="2">
        <v>-100</v>
      </c>
      <c r="AA58" s="15">
        <v>1296259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27902099</v>
      </c>
      <c r="F61" s="11">
        <v>27902099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27902099</v>
      </c>
      <c r="Y61" s="11">
        <v>-27902099</v>
      </c>
      <c r="Z61" s="2">
        <v>-100</v>
      </c>
      <c r="AA61" s="15">
        <v>27902099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541293</v>
      </c>
      <c r="H65" s="11">
        <v>705905</v>
      </c>
      <c r="I65" s="11">
        <v>888630</v>
      </c>
      <c r="J65" s="11">
        <v>2135828</v>
      </c>
      <c r="K65" s="11">
        <v>919871</v>
      </c>
      <c r="L65" s="11">
        <v>924089</v>
      </c>
      <c r="M65" s="11">
        <v>954885</v>
      </c>
      <c r="N65" s="11">
        <v>2798845</v>
      </c>
      <c r="O65" s="11">
        <v>769580</v>
      </c>
      <c r="P65" s="11">
        <v>922210</v>
      </c>
      <c r="Q65" s="11"/>
      <c r="R65" s="11">
        <v>1691790</v>
      </c>
      <c r="S65" s="11">
        <v>989674</v>
      </c>
      <c r="T65" s="11">
        <v>944583</v>
      </c>
      <c r="U65" s="11">
        <v>831331</v>
      </c>
      <c r="V65" s="11">
        <v>2765588</v>
      </c>
      <c r="W65" s="11">
        <v>9392051</v>
      </c>
      <c r="X65" s="11"/>
      <c r="Y65" s="11">
        <v>9392051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858178</v>
      </c>
      <c r="H66" s="14">
        <v>350006</v>
      </c>
      <c r="I66" s="14">
        <v>941754</v>
      </c>
      <c r="J66" s="14">
        <v>2149938</v>
      </c>
      <c r="K66" s="14">
        <v>296383</v>
      </c>
      <c r="L66" s="14">
        <v>348137</v>
      </c>
      <c r="M66" s="14">
        <v>752644</v>
      </c>
      <c r="N66" s="14">
        <v>1397164</v>
      </c>
      <c r="O66" s="14">
        <v>955187</v>
      </c>
      <c r="P66" s="14">
        <v>664581</v>
      </c>
      <c r="Q66" s="14"/>
      <c r="R66" s="14">
        <v>1619768</v>
      </c>
      <c r="S66" s="14">
        <v>650754</v>
      </c>
      <c r="T66" s="14">
        <v>652923</v>
      </c>
      <c r="U66" s="14">
        <v>782399</v>
      </c>
      <c r="V66" s="14">
        <v>2086076</v>
      </c>
      <c r="W66" s="14">
        <v>7252946</v>
      </c>
      <c r="X66" s="14"/>
      <c r="Y66" s="14">
        <v>7252946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66238303</v>
      </c>
      <c r="D68" s="10">
        <v>76844048</v>
      </c>
      <c r="E68" s="11">
        <v>73490758</v>
      </c>
      <c r="F68" s="11">
        <v>76845668</v>
      </c>
      <c r="G68" s="11">
        <v>410113</v>
      </c>
      <c r="H68" s="11">
        <v>1089233</v>
      </c>
      <c r="I68" s="11">
        <v>2842754</v>
      </c>
      <c r="J68" s="11">
        <v>4342100</v>
      </c>
      <c r="K68" s="11">
        <v>3721262</v>
      </c>
      <c r="L68" s="11">
        <v>3411610</v>
      </c>
      <c r="M68" s="11">
        <v>4028878</v>
      </c>
      <c r="N68" s="11">
        <v>11161750</v>
      </c>
      <c r="O68" s="11">
        <v>3114038</v>
      </c>
      <c r="P68" s="11">
        <v>2896878</v>
      </c>
      <c r="Q68" s="11"/>
      <c r="R68" s="11">
        <v>6010916</v>
      </c>
      <c r="S68" s="11">
        <v>4064867</v>
      </c>
      <c r="T68" s="11">
        <v>6582813</v>
      </c>
      <c r="U68" s="11">
        <v>7702913</v>
      </c>
      <c r="V68" s="11">
        <v>18350593</v>
      </c>
      <c r="W68" s="11">
        <v>39865359</v>
      </c>
      <c r="X68" s="11">
        <v>76845668</v>
      </c>
      <c r="Y68" s="11">
        <v>-36980309</v>
      </c>
      <c r="Z68" s="2">
        <v>-48.12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66238303</v>
      </c>
      <c r="D69" s="78">
        <f t="shared" si="12"/>
        <v>76844048</v>
      </c>
      <c r="E69" s="79">
        <f t="shared" si="12"/>
        <v>73490758</v>
      </c>
      <c r="F69" s="79">
        <f t="shared" si="12"/>
        <v>76845668</v>
      </c>
      <c r="G69" s="79">
        <f t="shared" si="12"/>
        <v>1809584</v>
      </c>
      <c r="H69" s="79">
        <f t="shared" si="12"/>
        <v>2145144</v>
      </c>
      <c r="I69" s="79">
        <f t="shared" si="12"/>
        <v>4673138</v>
      </c>
      <c r="J69" s="79">
        <f t="shared" si="12"/>
        <v>8627866</v>
      </c>
      <c r="K69" s="79">
        <f t="shared" si="12"/>
        <v>4937516</v>
      </c>
      <c r="L69" s="79">
        <f t="shared" si="12"/>
        <v>4683836</v>
      </c>
      <c r="M69" s="79">
        <f t="shared" si="12"/>
        <v>5736407</v>
      </c>
      <c r="N69" s="79">
        <f t="shared" si="12"/>
        <v>15357759</v>
      </c>
      <c r="O69" s="79">
        <f t="shared" si="12"/>
        <v>4838805</v>
      </c>
      <c r="P69" s="79">
        <f t="shared" si="12"/>
        <v>4483669</v>
      </c>
      <c r="Q69" s="79">
        <f t="shared" si="12"/>
        <v>0</v>
      </c>
      <c r="R69" s="79">
        <f t="shared" si="12"/>
        <v>9322474</v>
      </c>
      <c r="S69" s="79">
        <f t="shared" si="12"/>
        <v>5705295</v>
      </c>
      <c r="T69" s="79">
        <f t="shared" si="12"/>
        <v>8180319</v>
      </c>
      <c r="U69" s="79">
        <f t="shared" si="12"/>
        <v>9316643</v>
      </c>
      <c r="V69" s="79">
        <f t="shared" si="12"/>
        <v>23202257</v>
      </c>
      <c r="W69" s="79">
        <f t="shared" si="12"/>
        <v>56510356</v>
      </c>
      <c r="X69" s="79">
        <f t="shared" si="12"/>
        <v>76845668</v>
      </c>
      <c r="Y69" s="79">
        <f t="shared" si="12"/>
        <v>-20335312</v>
      </c>
      <c r="Z69" s="80">
        <f>+IF(X69&lt;&gt;0,+(Y69/X69)*100,0)</f>
        <v>-26.462535272645425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126474010</v>
      </c>
      <c r="D5" s="42">
        <f t="shared" si="0"/>
        <v>0</v>
      </c>
      <c r="E5" s="43">
        <f t="shared" si="0"/>
        <v>64644909</v>
      </c>
      <c r="F5" s="43">
        <f t="shared" si="0"/>
        <v>62183766</v>
      </c>
      <c r="G5" s="43">
        <f t="shared" si="0"/>
        <v>6785585</v>
      </c>
      <c r="H5" s="43">
        <f t="shared" si="0"/>
        <v>4054423</v>
      </c>
      <c r="I5" s="43">
        <f t="shared" si="0"/>
        <v>5210882</v>
      </c>
      <c r="J5" s="43">
        <f t="shared" si="0"/>
        <v>16050890</v>
      </c>
      <c r="K5" s="43">
        <f t="shared" si="0"/>
        <v>4712203</v>
      </c>
      <c r="L5" s="43">
        <f t="shared" si="0"/>
        <v>2958307</v>
      </c>
      <c r="M5" s="43">
        <f t="shared" si="0"/>
        <v>1071161</v>
      </c>
      <c r="N5" s="43">
        <f t="shared" si="0"/>
        <v>8741671</v>
      </c>
      <c r="O5" s="43">
        <f t="shared" si="0"/>
        <v>835186</v>
      </c>
      <c r="P5" s="43">
        <f t="shared" si="0"/>
        <v>3068270</v>
      </c>
      <c r="Q5" s="43">
        <f t="shared" si="0"/>
        <v>2598255</v>
      </c>
      <c r="R5" s="43">
        <f t="shared" si="0"/>
        <v>6501711</v>
      </c>
      <c r="S5" s="43">
        <f t="shared" si="0"/>
        <v>1653724</v>
      </c>
      <c r="T5" s="43">
        <f t="shared" si="0"/>
        <v>5877787</v>
      </c>
      <c r="U5" s="43">
        <f t="shared" si="0"/>
        <v>5343758</v>
      </c>
      <c r="V5" s="43">
        <f t="shared" si="0"/>
        <v>12875269</v>
      </c>
      <c r="W5" s="43">
        <f t="shared" si="0"/>
        <v>44169541</v>
      </c>
      <c r="X5" s="43">
        <f t="shared" si="0"/>
        <v>62183766</v>
      </c>
      <c r="Y5" s="43">
        <f t="shared" si="0"/>
        <v>-18014225</v>
      </c>
      <c r="Z5" s="44">
        <f>+IF(X5&lt;&gt;0,+(Y5/X5)*100,0)</f>
        <v>-28.969337431251752</v>
      </c>
      <c r="AA5" s="45">
        <f>SUM(AA11:AA18)</f>
        <v>62183766</v>
      </c>
    </row>
    <row r="6" spans="1:27" ht="13.5">
      <c r="A6" s="46" t="s">
        <v>32</v>
      </c>
      <c r="B6" s="47"/>
      <c r="C6" s="9">
        <v>24773335</v>
      </c>
      <c r="D6" s="10"/>
      <c r="E6" s="11">
        <v>18628995</v>
      </c>
      <c r="F6" s="11">
        <v>7492049</v>
      </c>
      <c r="G6" s="11">
        <v>6310981</v>
      </c>
      <c r="H6" s="11">
        <v>2738914</v>
      </c>
      <c r="I6" s="11">
        <v>4759094</v>
      </c>
      <c r="J6" s="11">
        <v>13808989</v>
      </c>
      <c r="K6" s="11">
        <v>1390010</v>
      </c>
      <c r="L6" s="11">
        <v>148480</v>
      </c>
      <c r="M6" s="11">
        <v>2250</v>
      </c>
      <c r="N6" s="11">
        <v>1540740</v>
      </c>
      <c r="O6" s="11"/>
      <c r="P6" s="11">
        <v>986866</v>
      </c>
      <c r="Q6" s="11"/>
      <c r="R6" s="11">
        <v>986866</v>
      </c>
      <c r="S6" s="11"/>
      <c r="T6" s="11">
        <v>39900</v>
      </c>
      <c r="U6" s="11">
        <v>732761</v>
      </c>
      <c r="V6" s="11">
        <v>772661</v>
      </c>
      <c r="W6" s="11">
        <v>17109256</v>
      </c>
      <c r="X6" s="11">
        <v>7492049</v>
      </c>
      <c r="Y6" s="11">
        <v>9617207</v>
      </c>
      <c r="Z6" s="2">
        <v>128.37</v>
      </c>
      <c r="AA6" s="15">
        <v>7492049</v>
      </c>
    </row>
    <row r="7" spans="1:27" ht="13.5">
      <c r="A7" s="46" t="s">
        <v>33</v>
      </c>
      <c r="B7" s="47"/>
      <c r="C7" s="9">
        <v>16377322</v>
      </c>
      <c r="D7" s="10"/>
      <c r="E7" s="11">
        <v>2336000</v>
      </c>
      <c r="F7" s="11">
        <v>3850843</v>
      </c>
      <c r="G7" s="11">
        <v>690</v>
      </c>
      <c r="H7" s="11">
        <v>134277</v>
      </c>
      <c r="I7" s="11">
        <v>20711</v>
      </c>
      <c r="J7" s="11">
        <v>155678</v>
      </c>
      <c r="K7" s="11">
        <v>31549</v>
      </c>
      <c r="L7" s="11">
        <v>58282</v>
      </c>
      <c r="M7" s="11">
        <v>82669</v>
      </c>
      <c r="N7" s="11">
        <v>172500</v>
      </c>
      <c r="O7" s="11">
        <v>15654</v>
      </c>
      <c r="P7" s="11">
        <v>9391</v>
      </c>
      <c r="Q7" s="11">
        <v>262776</v>
      </c>
      <c r="R7" s="11">
        <v>287821</v>
      </c>
      <c r="S7" s="11">
        <v>397647</v>
      </c>
      <c r="T7" s="11">
        <v>1090588</v>
      </c>
      <c r="U7" s="11">
        <v>1342475</v>
      </c>
      <c r="V7" s="11">
        <v>2830710</v>
      </c>
      <c r="W7" s="11">
        <v>3446709</v>
      </c>
      <c r="X7" s="11">
        <v>3850843</v>
      </c>
      <c r="Y7" s="11">
        <v>-404134</v>
      </c>
      <c r="Z7" s="2">
        <v>-10.49</v>
      </c>
      <c r="AA7" s="15">
        <v>3850843</v>
      </c>
    </row>
    <row r="8" spans="1:27" ht="13.5">
      <c r="A8" s="46" t="s">
        <v>34</v>
      </c>
      <c r="B8" s="47"/>
      <c r="C8" s="9">
        <v>57514775</v>
      </c>
      <c r="D8" s="10"/>
      <c r="E8" s="11">
        <v>28723078</v>
      </c>
      <c r="F8" s="11">
        <v>32989592</v>
      </c>
      <c r="G8" s="11">
        <v>471328</v>
      </c>
      <c r="H8" s="11">
        <v>1044957</v>
      </c>
      <c r="I8" s="11">
        <v>120426</v>
      </c>
      <c r="J8" s="11">
        <v>1636711</v>
      </c>
      <c r="K8" s="11">
        <v>1233690</v>
      </c>
      <c r="L8" s="11">
        <v>2250063</v>
      </c>
      <c r="M8" s="11">
        <v>409088</v>
      </c>
      <c r="N8" s="11">
        <v>3892841</v>
      </c>
      <c r="O8" s="11">
        <v>415363</v>
      </c>
      <c r="P8" s="11">
        <v>1408130</v>
      </c>
      <c r="Q8" s="11">
        <v>1688583</v>
      </c>
      <c r="R8" s="11">
        <v>3512076</v>
      </c>
      <c r="S8" s="11">
        <v>6344</v>
      </c>
      <c r="T8" s="11">
        <v>63155</v>
      </c>
      <c r="U8" s="11">
        <v>253233</v>
      </c>
      <c r="V8" s="11">
        <v>322732</v>
      </c>
      <c r="W8" s="11">
        <v>9364360</v>
      </c>
      <c r="X8" s="11">
        <v>32989592</v>
      </c>
      <c r="Y8" s="11">
        <v>-23625232</v>
      </c>
      <c r="Z8" s="2">
        <v>-71.61</v>
      </c>
      <c r="AA8" s="15">
        <v>32989592</v>
      </c>
    </row>
    <row r="9" spans="1:27" ht="13.5">
      <c r="A9" s="46" t="s">
        <v>35</v>
      </c>
      <c r="B9" s="47"/>
      <c r="C9" s="9">
        <v>4402833</v>
      </c>
      <c r="D9" s="10"/>
      <c r="E9" s="11">
        <v>1021436</v>
      </c>
      <c r="F9" s="11">
        <v>1023574</v>
      </c>
      <c r="G9" s="11">
        <v>1316</v>
      </c>
      <c r="H9" s="11">
        <v>3462</v>
      </c>
      <c r="I9" s="11">
        <v>959</v>
      </c>
      <c r="J9" s="11">
        <v>5737</v>
      </c>
      <c r="K9" s="11">
        <v>8930</v>
      </c>
      <c r="L9" s="11">
        <v>7475</v>
      </c>
      <c r="M9" s="11">
        <v>5653</v>
      </c>
      <c r="N9" s="11">
        <v>22058</v>
      </c>
      <c r="O9" s="11">
        <v>2162</v>
      </c>
      <c r="P9" s="11">
        <v>851</v>
      </c>
      <c r="Q9" s="11">
        <v>23199</v>
      </c>
      <c r="R9" s="11">
        <v>26212</v>
      </c>
      <c r="S9" s="11">
        <v>22253</v>
      </c>
      <c r="T9" s="11">
        <v>13737</v>
      </c>
      <c r="U9" s="11">
        <v>215982</v>
      </c>
      <c r="V9" s="11">
        <v>251972</v>
      </c>
      <c r="W9" s="11">
        <v>305979</v>
      </c>
      <c r="X9" s="11">
        <v>1023574</v>
      </c>
      <c r="Y9" s="11">
        <v>-717595</v>
      </c>
      <c r="Z9" s="2">
        <v>-70.11</v>
      </c>
      <c r="AA9" s="15">
        <v>1023574</v>
      </c>
    </row>
    <row r="10" spans="1:27" ht="13.5">
      <c r="A10" s="46" t="s">
        <v>36</v>
      </c>
      <c r="B10" s="47"/>
      <c r="C10" s="9">
        <v>511030</v>
      </c>
      <c r="D10" s="10"/>
      <c r="E10" s="11">
        <v>1500000</v>
      </c>
      <c r="F10" s="11">
        <v>1875718</v>
      </c>
      <c r="G10" s="11"/>
      <c r="H10" s="11"/>
      <c r="I10" s="11"/>
      <c r="J10" s="11"/>
      <c r="K10" s="11">
        <v>1499718</v>
      </c>
      <c r="L10" s="11"/>
      <c r="M10" s="11"/>
      <c r="N10" s="11">
        <v>1499718</v>
      </c>
      <c r="O10" s="11"/>
      <c r="P10" s="11"/>
      <c r="Q10" s="11"/>
      <c r="R10" s="11"/>
      <c r="S10" s="11"/>
      <c r="T10" s="11">
        <v>236000</v>
      </c>
      <c r="U10" s="11">
        <v>140000</v>
      </c>
      <c r="V10" s="11">
        <v>376000</v>
      </c>
      <c r="W10" s="11">
        <v>1875718</v>
      </c>
      <c r="X10" s="11">
        <v>1875718</v>
      </c>
      <c r="Y10" s="11"/>
      <c r="Z10" s="2"/>
      <c r="AA10" s="15">
        <v>1875718</v>
      </c>
    </row>
    <row r="11" spans="1:27" ht="13.5">
      <c r="A11" s="48" t="s">
        <v>37</v>
      </c>
      <c r="B11" s="47"/>
      <c r="C11" s="49">
        <f aca="true" t="shared" si="1" ref="C11:Y11">SUM(C6:C10)</f>
        <v>103579295</v>
      </c>
      <c r="D11" s="50">
        <f t="shared" si="1"/>
        <v>0</v>
      </c>
      <c r="E11" s="51">
        <f t="shared" si="1"/>
        <v>52209509</v>
      </c>
      <c r="F11" s="51">
        <f t="shared" si="1"/>
        <v>47231776</v>
      </c>
      <c r="G11" s="51">
        <f t="shared" si="1"/>
        <v>6784315</v>
      </c>
      <c r="H11" s="51">
        <f t="shared" si="1"/>
        <v>3921610</v>
      </c>
      <c r="I11" s="51">
        <f t="shared" si="1"/>
        <v>4901190</v>
      </c>
      <c r="J11" s="51">
        <f t="shared" si="1"/>
        <v>15607115</v>
      </c>
      <c r="K11" s="51">
        <f t="shared" si="1"/>
        <v>4163897</v>
      </c>
      <c r="L11" s="51">
        <f t="shared" si="1"/>
        <v>2464300</v>
      </c>
      <c r="M11" s="51">
        <f t="shared" si="1"/>
        <v>499660</v>
      </c>
      <c r="N11" s="51">
        <f t="shared" si="1"/>
        <v>7127857</v>
      </c>
      <c r="O11" s="51">
        <f t="shared" si="1"/>
        <v>433179</v>
      </c>
      <c r="P11" s="51">
        <f t="shared" si="1"/>
        <v>2405238</v>
      </c>
      <c r="Q11" s="51">
        <f t="shared" si="1"/>
        <v>1974558</v>
      </c>
      <c r="R11" s="51">
        <f t="shared" si="1"/>
        <v>4812975</v>
      </c>
      <c r="S11" s="51">
        <f t="shared" si="1"/>
        <v>426244</v>
      </c>
      <c r="T11" s="51">
        <f t="shared" si="1"/>
        <v>1443380</v>
      </c>
      <c r="U11" s="51">
        <f t="shared" si="1"/>
        <v>2684451</v>
      </c>
      <c r="V11" s="51">
        <f t="shared" si="1"/>
        <v>4554075</v>
      </c>
      <c r="W11" s="51">
        <f t="shared" si="1"/>
        <v>32102022</v>
      </c>
      <c r="X11" s="51">
        <f t="shared" si="1"/>
        <v>47231776</v>
      </c>
      <c r="Y11" s="51">
        <f t="shared" si="1"/>
        <v>-15129754</v>
      </c>
      <c r="Z11" s="52">
        <f>+IF(X11&lt;&gt;0,+(Y11/X11)*100,0)</f>
        <v>-32.032998293352335</v>
      </c>
      <c r="AA11" s="53">
        <f>SUM(AA6:AA10)</f>
        <v>47231776</v>
      </c>
    </row>
    <row r="12" spans="1:27" ht="13.5">
      <c r="A12" s="54" t="s">
        <v>38</v>
      </c>
      <c r="B12" s="35"/>
      <c r="C12" s="9">
        <v>8274614</v>
      </c>
      <c r="D12" s="10"/>
      <c r="E12" s="11">
        <v>6650000</v>
      </c>
      <c r="F12" s="11">
        <v>7049324</v>
      </c>
      <c r="G12" s="11"/>
      <c r="H12" s="11"/>
      <c r="I12" s="11"/>
      <c r="J12" s="11"/>
      <c r="K12" s="11">
        <v>22400</v>
      </c>
      <c r="L12" s="11">
        <v>21700</v>
      </c>
      <c r="M12" s="11"/>
      <c r="N12" s="11">
        <v>44100</v>
      </c>
      <c r="O12" s="11">
        <v>20008</v>
      </c>
      <c r="P12" s="11">
        <v>68658</v>
      </c>
      <c r="Q12" s="11">
        <v>90108</v>
      </c>
      <c r="R12" s="11">
        <v>178774</v>
      </c>
      <c r="S12" s="11">
        <v>100197</v>
      </c>
      <c r="T12" s="11">
        <v>1188358</v>
      </c>
      <c r="U12" s="11">
        <v>1769684</v>
      </c>
      <c r="V12" s="11">
        <v>3058239</v>
      </c>
      <c r="W12" s="11">
        <v>3281113</v>
      </c>
      <c r="X12" s="11">
        <v>7049324</v>
      </c>
      <c r="Y12" s="11">
        <v>-3768211</v>
      </c>
      <c r="Z12" s="2">
        <v>-53.45</v>
      </c>
      <c r="AA12" s="15">
        <v>7049324</v>
      </c>
    </row>
    <row r="13" spans="1:27" ht="13.5">
      <c r="A13" s="54" t="s">
        <v>39</v>
      </c>
      <c r="B13" s="35"/>
      <c r="C13" s="12"/>
      <c r="D13" s="13"/>
      <c r="E13" s="14">
        <v>10000</v>
      </c>
      <c r="F13" s="14">
        <v>10000</v>
      </c>
      <c r="G13" s="14">
        <v>800</v>
      </c>
      <c r="H13" s="14">
        <v>1630</v>
      </c>
      <c r="I13" s="14">
        <v>2211</v>
      </c>
      <c r="J13" s="14">
        <v>4641</v>
      </c>
      <c r="K13" s="14">
        <v>1671</v>
      </c>
      <c r="L13" s="14">
        <v>360</v>
      </c>
      <c r="M13" s="14"/>
      <c r="N13" s="14">
        <v>2031</v>
      </c>
      <c r="O13" s="14">
        <v>341</v>
      </c>
      <c r="P13" s="14"/>
      <c r="Q13" s="14">
        <v>2618</v>
      </c>
      <c r="R13" s="14">
        <v>2959</v>
      </c>
      <c r="S13" s="14">
        <v>321</v>
      </c>
      <c r="T13" s="14"/>
      <c r="U13" s="14"/>
      <c r="V13" s="14">
        <v>321</v>
      </c>
      <c r="W13" s="14">
        <v>9952</v>
      </c>
      <c r="X13" s="14">
        <v>10000</v>
      </c>
      <c r="Y13" s="14">
        <v>-48</v>
      </c>
      <c r="Z13" s="2">
        <v>-0.48</v>
      </c>
      <c r="AA13" s="22">
        <v>10000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14047323</v>
      </c>
      <c r="D15" s="10"/>
      <c r="E15" s="11">
        <v>5555400</v>
      </c>
      <c r="F15" s="11">
        <v>6952685</v>
      </c>
      <c r="G15" s="11">
        <v>470</v>
      </c>
      <c r="H15" s="11">
        <v>131183</v>
      </c>
      <c r="I15" s="11">
        <v>307481</v>
      </c>
      <c r="J15" s="11">
        <v>439134</v>
      </c>
      <c r="K15" s="11">
        <v>524235</v>
      </c>
      <c r="L15" s="11">
        <v>471947</v>
      </c>
      <c r="M15" s="11">
        <v>571501</v>
      </c>
      <c r="N15" s="11">
        <v>1567683</v>
      </c>
      <c r="O15" s="11">
        <v>381658</v>
      </c>
      <c r="P15" s="11">
        <v>378796</v>
      </c>
      <c r="Q15" s="11">
        <v>430971</v>
      </c>
      <c r="R15" s="11">
        <v>1191425</v>
      </c>
      <c r="S15" s="11">
        <v>1042262</v>
      </c>
      <c r="T15" s="11">
        <v>3222049</v>
      </c>
      <c r="U15" s="11">
        <v>889623</v>
      </c>
      <c r="V15" s="11">
        <v>5153934</v>
      </c>
      <c r="W15" s="11">
        <v>8352176</v>
      </c>
      <c r="X15" s="11">
        <v>6952685</v>
      </c>
      <c r="Y15" s="11">
        <v>1399491</v>
      </c>
      <c r="Z15" s="2">
        <v>20.13</v>
      </c>
      <c r="AA15" s="15">
        <v>6952685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572778</v>
      </c>
      <c r="D18" s="17"/>
      <c r="E18" s="18">
        <v>220000</v>
      </c>
      <c r="F18" s="18">
        <v>939981</v>
      </c>
      <c r="G18" s="18"/>
      <c r="H18" s="18"/>
      <c r="I18" s="18"/>
      <c r="J18" s="18"/>
      <c r="K18" s="18"/>
      <c r="L18" s="18"/>
      <c r="M18" s="18"/>
      <c r="N18" s="18"/>
      <c r="O18" s="18"/>
      <c r="P18" s="18">
        <v>215578</v>
      </c>
      <c r="Q18" s="18">
        <v>100000</v>
      </c>
      <c r="R18" s="18">
        <v>315578</v>
      </c>
      <c r="S18" s="18">
        <v>84700</v>
      </c>
      <c r="T18" s="18">
        <v>24000</v>
      </c>
      <c r="U18" s="18"/>
      <c r="V18" s="18">
        <v>108700</v>
      </c>
      <c r="W18" s="18">
        <v>424278</v>
      </c>
      <c r="X18" s="18">
        <v>939981</v>
      </c>
      <c r="Y18" s="18">
        <v>-515703</v>
      </c>
      <c r="Z18" s="3">
        <v>-54.86</v>
      </c>
      <c r="AA18" s="23">
        <v>939981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1350955</v>
      </c>
      <c r="D20" s="59">
        <f t="shared" si="2"/>
        <v>0</v>
      </c>
      <c r="E20" s="60">
        <f t="shared" si="2"/>
        <v>17361181</v>
      </c>
      <c r="F20" s="60">
        <f t="shared" si="2"/>
        <v>35462379</v>
      </c>
      <c r="G20" s="60">
        <f t="shared" si="2"/>
        <v>2854116</v>
      </c>
      <c r="H20" s="60">
        <f t="shared" si="2"/>
        <v>3740</v>
      </c>
      <c r="I20" s="60">
        <f t="shared" si="2"/>
        <v>892024</v>
      </c>
      <c r="J20" s="60">
        <f t="shared" si="2"/>
        <v>3749880</v>
      </c>
      <c r="K20" s="60">
        <f t="shared" si="2"/>
        <v>3344916</v>
      </c>
      <c r="L20" s="60">
        <f t="shared" si="2"/>
        <v>6492349</v>
      </c>
      <c r="M20" s="60">
        <f t="shared" si="2"/>
        <v>307334</v>
      </c>
      <c r="N20" s="60">
        <f t="shared" si="2"/>
        <v>10144599</v>
      </c>
      <c r="O20" s="60">
        <f t="shared" si="2"/>
        <v>28003</v>
      </c>
      <c r="P20" s="60">
        <f t="shared" si="2"/>
        <v>194303</v>
      </c>
      <c r="Q20" s="60">
        <f t="shared" si="2"/>
        <v>197105</v>
      </c>
      <c r="R20" s="60">
        <f t="shared" si="2"/>
        <v>419411</v>
      </c>
      <c r="S20" s="60">
        <f t="shared" si="2"/>
        <v>1144265</v>
      </c>
      <c r="T20" s="60">
        <f t="shared" si="2"/>
        <v>3177123</v>
      </c>
      <c r="U20" s="60">
        <f t="shared" si="2"/>
        <v>10750745</v>
      </c>
      <c r="V20" s="60">
        <f t="shared" si="2"/>
        <v>15072133</v>
      </c>
      <c r="W20" s="60">
        <f t="shared" si="2"/>
        <v>29386023</v>
      </c>
      <c r="X20" s="60">
        <f t="shared" si="2"/>
        <v>35462379</v>
      </c>
      <c r="Y20" s="60">
        <f t="shared" si="2"/>
        <v>-6076356</v>
      </c>
      <c r="Z20" s="61">
        <f>+IF(X20&lt;&gt;0,+(Y20/X20)*100,0)</f>
        <v>-17.134654164064965</v>
      </c>
      <c r="AA20" s="62">
        <f>SUM(AA26:AA33)</f>
        <v>35462379</v>
      </c>
    </row>
    <row r="21" spans="1:27" ht="13.5">
      <c r="A21" s="46" t="s">
        <v>32</v>
      </c>
      <c r="B21" s="47"/>
      <c r="C21" s="9"/>
      <c r="D21" s="10"/>
      <c r="E21" s="11">
        <v>12964181</v>
      </c>
      <c r="F21" s="11">
        <v>24151127</v>
      </c>
      <c r="G21" s="11">
        <v>2854116</v>
      </c>
      <c r="H21" s="11">
        <v>3740</v>
      </c>
      <c r="I21" s="11">
        <v>892024</v>
      </c>
      <c r="J21" s="11">
        <v>3749880</v>
      </c>
      <c r="K21" s="11">
        <v>3168206</v>
      </c>
      <c r="L21" s="11">
        <v>5985430</v>
      </c>
      <c r="M21" s="11">
        <v>58735</v>
      </c>
      <c r="N21" s="11">
        <v>9212371</v>
      </c>
      <c r="O21" s="11"/>
      <c r="P21" s="11"/>
      <c r="Q21" s="11"/>
      <c r="R21" s="11"/>
      <c r="S21" s="11"/>
      <c r="T21" s="11"/>
      <c r="U21" s="11"/>
      <c r="V21" s="11"/>
      <c r="W21" s="11">
        <v>12962251</v>
      </c>
      <c r="X21" s="11">
        <v>24151127</v>
      </c>
      <c r="Y21" s="11">
        <v>-11188876</v>
      </c>
      <c r="Z21" s="2">
        <v>-46.33</v>
      </c>
      <c r="AA21" s="15">
        <v>24151127</v>
      </c>
    </row>
    <row r="22" spans="1:27" ht="13.5">
      <c r="A22" s="46" t="s">
        <v>33</v>
      </c>
      <c r="B22" s="47"/>
      <c r="C22" s="9"/>
      <c r="D22" s="10"/>
      <c r="E22" s="11">
        <v>2100000</v>
      </c>
      <c r="F22" s="11">
        <v>7100000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1837</v>
      </c>
      <c r="T22" s="11">
        <v>1638666</v>
      </c>
      <c r="U22" s="11">
        <v>5261666</v>
      </c>
      <c r="V22" s="11">
        <v>6902169</v>
      </c>
      <c r="W22" s="11">
        <v>6902169</v>
      </c>
      <c r="X22" s="11">
        <v>7100000</v>
      </c>
      <c r="Y22" s="11">
        <v>-197831</v>
      </c>
      <c r="Z22" s="2">
        <v>-2.79</v>
      </c>
      <c r="AA22" s="15">
        <v>7100000</v>
      </c>
    </row>
    <row r="23" spans="1:27" ht="13.5">
      <c r="A23" s="46" t="s">
        <v>34</v>
      </c>
      <c r="B23" s="47"/>
      <c r="C23" s="9"/>
      <c r="D23" s="10"/>
      <c r="E23" s="11">
        <v>500000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913761</v>
      </c>
      <c r="T23" s="11">
        <v>1624731</v>
      </c>
      <c r="U23" s="11">
        <v>4658286</v>
      </c>
      <c r="V23" s="11">
        <v>7196778</v>
      </c>
      <c r="W23" s="11">
        <v>7196778</v>
      </c>
      <c r="X23" s="11"/>
      <c r="Y23" s="11">
        <v>7196778</v>
      </c>
      <c r="Z23" s="2"/>
      <c r="AA23" s="15"/>
    </row>
    <row r="24" spans="1:27" ht="13.5">
      <c r="A24" s="46" t="s">
        <v>35</v>
      </c>
      <c r="B24" s="47"/>
      <c r="C24" s="9">
        <v>1320595</v>
      </c>
      <c r="D24" s="10"/>
      <c r="E24" s="11">
        <v>695000</v>
      </c>
      <c r="F24" s="11">
        <v>2448052</v>
      </c>
      <c r="G24" s="11"/>
      <c r="H24" s="11"/>
      <c r="I24" s="11"/>
      <c r="J24" s="11"/>
      <c r="K24" s="11">
        <v>176710</v>
      </c>
      <c r="L24" s="11">
        <v>309328</v>
      </c>
      <c r="M24" s="11">
        <v>173680</v>
      </c>
      <c r="N24" s="11">
        <v>659718</v>
      </c>
      <c r="O24" s="11">
        <v>12203</v>
      </c>
      <c r="P24" s="11">
        <v>151303</v>
      </c>
      <c r="Q24" s="11"/>
      <c r="R24" s="11">
        <v>163506</v>
      </c>
      <c r="S24" s="11"/>
      <c r="T24" s="11">
        <v>20887</v>
      </c>
      <c r="U24" s="11">
        <v>219658</v>
      </c>
      <c r="V24" s="11">
        <v>240545</v>
      </c>
      <c r="W24" s="11">
        <v>1063769</v>
      </c>
      <c r="X24" s="11">
        <v>2448052</v>
      </c>
      <c r="Y24" s="11">
        <v>-1384283</v>
      </c>
      <c r="Z24" s="2">
        <v>-56.55</v>
      </c>
      <c r="AA24" s="15">
        <v>2448052</v>
      </c>
    </row>
    <row r="25" spans="1:27" ht="13.5">
      <c r="A25" s="46" t="s">
        <v>36</v>
      </c>
      <c r="B25" s="47"/>
      <c r="C25" s="9"/>
      <c r="D25" s="10"/>
      <c r="E25" s="11">
        <v>400000</v>
      </c>
      <c r="F25" s="11">
        <v>400000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192000</v>
      </c>
      <c r="T25" s="11">
        <v>57600</v>
      </c>
      <c r="U25" s="11">
        <v>150000</v>
      </c>
      <c r="V25" s="11">
        <v>399600</v>
      </c>
      <c r="W25" s="11">
        <v>399600</v>
      </c>
      <c r="X25" s="11">
        <v>400000</v>
      </c>
      <c r="Y25" s="11">
        <v>-400</v>
      </c>
      <c r="Z25" s="2">
        <v>-0.1</v>
      </c>
      <c r="AA25" s="15">
        <v>400000</v>
      </c>
    </row>
    <row r="26" spans="1:27" ht="13.5">
      <c r="A26" s="48" t="s">
        <v>37</v>
      </c>
      <c r="B26" s="63"/>
      <c r="C26" s="49">
        <f aca="true" t="shared" si="3" ref="C26:Y26">SUM(C21:C25)</f>
        <v>1320595</v>
      </c>
      <c r="D26" s="50">
        <f t="shared" si="3"/>
        <v>0</v>
      </c>
      <c r="E26" s="51">
        <f t="shared" si="3"/>
        <v>16659181</v>
      </c>
      <c r="F26" s="51">
        <f t="shared" si="3"/>
        <v>34099179</v>
      </c>
      <c r="G26" s="51">
        <f t="shared" si="3"/>
        <v>2854116</v>
      </c>
      <c r="H26" s="51">
        <f t="shared" si="3"/>
        <v>3740</v>
      </c>
      <c r="I26" s="51">
        <f t="shared" si="3"/>
        <v>892024</v>
      </c>
      <c r="J26" s="51">
        <f t="shared" si="3"/>
        <v>3749880</v>
      </c>
      <c r="K26" s="51">
        <f t="shared" si="3"/>
        <v>3344916</v>
      </c>
      <c r="L26" s="51">
        <f t="shared" si="3"/>
        <v>6294758</v>
      </c>
      <c r="M26" s="51">
        <f t="shared" si="3"/>
        <v>232415</v>
      </c>
      <c r="N26" s="51">
        <f t="shared" si="3"/>
        <v>9872089</v>
      </c>
      <c r="O26" s="51">
        <f t="shared" si="3"/>
        <v>12203</v>
      </c>
      <c r="P26" s="51">
        <f t="shared" si="3"/>
        <v>151303</v>
      </c>
      <c r="Q26" s="51">
        <f t="shared" si="3"/>
        <v>0</v>
      </c>
      <c r="R26" s="51">
        <f t="shared" si="3"/>
        <v>163506</v>
      </c>
      <c r="S26" s="51">
        <f t="shared" si="3"/>
        <v>1107598</v>
      </c>
      <c r="T26" s="51">
        <f t="shared" si="3"/>
        <v>3341884</v>
      </c>
      <c r="U26" s="51">
        <f t="shared" si="3"/>
        <v>10289610</v>
      </c>
      <c r="V26" s="51">
        <f t="shared" si="3"/>
        <v>14739092</v>
      </c>
      <c r="W26" s="51">
        <f t="shared" si="3"/>
        <v>28524567</v>
      </c>
      <c r="X26" s="51">
        <f t="shared" si="3"/>
        <v>34099179</v>
      </c>
      <c r="Y26" s="51">
        <f t="shared" si="3"/>
        <v>-5574612</v>
      </c>
      <c r="Z26" s="52">
        <f>+IF(X26&lt;&gt;0,+(Y26/X26)*100,0)</f>
        <v>-16.34822938112381</v>
      </c>
      <c r="AA26" s="53">
        <f>SUM(AA21:AA25)</f>
        <v>34099179</v>
      </c>
    </row>
    <row r="27" spans="1:27" ht="13.5">
      <c r="A27" s="54" t="s">
        <v>38</v>
      </c>
      <c r="B27" s="64"/>
      <c r="C27" s="9"/>
      <c r="D27" s="10"/>
      <c r="E27" s="11">
        <v>102000</v>
      </c>
      <c r="F27" s="11">
        <v>263200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230550</v>
      </c>
      <c r="V27" s="11">
        <v>230550</v>
      </c>
      <c r="W27" s="11">
        <v>230550</v>
      </c>
      <c r="X27" s="11">
        <v>263200</v>
      </c>
      <c r="Y27" s="11">
        <v>-32650</v>
      </c>
      <c r="Z27" s="2">
        <v>-12.41</v>
      </c>
      <c r="AA27" s="15">
        <v>263200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30360</v>
      </c>
      <c r="D30" s="10"/>
      <c r="E30" s="11">
        <v>600000</v>
      </c>
      <c r="F30" s="11">
        <v>1100000</v>
      </c>
      <c r="G30" s="11"/>
      <c r="H30" s="11"/>
      <c r="I30" s="11"/>
      <c r="J30" s="11"/>
      <c r="K30" s="11"/>
      <c r="L30" s="11">
        <v>197591</v>
      </c>
      <c r="M30" s="11">
        <v>74919</v>
      </c>
      <c r="N30" s="11">
        <v>272510</v>
      </c>
      <c r="O30" s="11">
        <v>15800</v>
      </c>
      <c r="P30" s="11">
        <v>43000</v>
      </c>
      <c r="Q30" s="11">
        <v>197105</v>
      </c>
      <c r="R30" s="11">
        <v>255905</v>
      </c>
      <c r="S30" s="11">
        <v>36667</v>
      </c>
      <c r="T30" s="11">
        <v>-164761</v>
      </c>
      <c r="U30" s="11">
        <v>230585</v>
      </c>
      <c r="V30" s="11">
        <v>102491</v>
      </c>
      <c r="W30" s="11">
        <v>630906</v>
      </c>
      <c r="X30" s="11">
        <v>1100000</v>
      </c>
      <c r="Y30" s="11">
        <v>-469094</v>
      </c>
      <c r="Z30" s="2">
        <v>-42.64</v>
      </c>
      <c r="AA30" s="15">
        <v>1100000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24773335</v>
      </c>
      <c r="D36" s="10">
        <f t="shared" si="4"/>
        <v>0</v>
      </c>
      <c r="E36" s="11">
        <f t="shared" si="4"/>
        <v>31593176</v>
      </c>
      <c r="F36" s="11">
        <f t="shared" si="4"/>
        <v>31643176</v>
      </c>
      <c r="G36" s="11">
        <f t="shared" si="4"/>
        <v>9165097</v>
      </c>
      <c r="H36" s="11">
        <f t="shared" si="4"/>
        <v>2742654</v>
      </c>
      <c r="I36" s="11">
        <f t="shared" si="4"/>
        <v>5651118</v>
      </c>
      <c r="J36" s="11">
        <f t="shared" si="4"/>
        <v>17558869</v>
      </c>
      <c r="K36" s="11">
        <f t="shared" si="4"/>
        <v>4558216</v>
      </c>
      <c r="L36" s="11">
        <f t="shared" si="4"/>
        <v>6133910</v>
      </c>
      <c r="M36" s="11">
        <f t="shared" si="4"/>
        <v>60985</v>
      </c>
      <c r="N36" s="11">
        <f t="shared" si="4"/>
        <v>10753111</v>
      </c>
      <c r="O36" s="11">
        <f t="shared" si="4"/>
        <v>0</v>
      </c>
      <c r="P36" s="11">
        <f t="shared" si="4"/>
        <v>986866</v>
      </c>
      <c r="Q36" s="11">
        <f t="shared" si="4"/>
        <v>0</v>
      </c>
      <c r="R36" s="11">
        <f t="shared" si="4"/>
        <v>986866</v>
      </c>
      <c r="S36" s="11">
        <f t="shared" si="4"/>
        <v>0</v>
      </c>
      <c r="T36" s="11">
        <f t="shared" si="4"/>
        <v>39900</v>
      </c>
      <c r="U36" s="11">
        <f t="shared" si="4"/>
        <v>732761</v>
      </c>
      <c r="V36" s="11">
        <f t="shared" si="4"/>
        <v>772661</v>
      </c>
      <c r="W36" s="11">
        <f t="shared" si="4"/>
        <v>30071507</v>
      </c>
      <c r="X36" s="11">
        <f t="shared" si="4"/>
        <v>31643176</v>
      </c>
      <c r="Y36" s="11">
        <f t="shared" si="4"/>
        <v>-1571669</v>
      </c>
      <c r="Z36" s="2">
        <f aca="true" t="shared" si="5" ref="Z36:Z49">+IF(X36&lt;&gt;0,+(Y36/X36)*100,0)</f>
        <v>-4.966849724566207</v>
      </c>
      <c r="AA36" s="15">
        <f>AA6+AA21</f>
        <v>31643176</v>
      </c>
    </row>
    <row r="37" spans="1:27" ht="13.5">
      <c r="A37" s="46" t="s">
        <v>33</v>
      </c>
      <c r="B37" s="47"/>
      <c r="C37" s="9">
        <f t="shared" si="4"/>
        <v>16377322</v>
      </c>
      <c r="D37" s="10">
        <f t="shared" si="4"/>
        <v>0</v>
      </c>
      <c r="E37" s="11">
        <f t="shared" si="4"/>
        <v>4436000</v>
      </c>
      <c r="F37" s="11">
        <f t="shared" si="4"/>
        <v>10950843</v>
      </c>
      <c r="G37" s="11">
        <f t="shared" si="4"/>
        <v>690</v>
      </c>
      <c r="H37" s="11">
        <f t="shared" si="4"/>
        <v>134277</v>
      </c>
      <c r="I37" s="11">
        <f t="shared" si="4"/>
        <v>20711</v>
      </c>
      <c r="J37" s="11">
        <f t="shared" si="4"/>
        <v>155678</v>
      </c>
      <c r="K37" s="11">
        <f t="shared" si="4"/>
        <v>31549</v>
      </c>
      <c r="L37" s="11">
        <f t="shared" si="4"/>
        <v>58282</v>
      </c>
      <c r="M37" s="11">
        <f t="shared" si="4"/>
        <v>82669</v>
      </c>
      <c r="N37" s="11">
        <f t="shared" si="4"/>
        <v>172500</v>
      </c>
      <c r="O37" s="11">
        <f t="shared" si="4"/>
        <v>15654</v>
      </c>
      <c r="P37" s="11">
        <f t="shared" si="4"/>
        <v>9391</v>
      </c>
      <c r="Q37" s="11">
        <f t="shared" si="4"/>
        <v>262776</v>
      </c>
      <c r="R37" s="11">
        <f t="shared" si="4"/>
        <v>287821</v>
      </c>
      <c r="S37" s="11">
        <f t="shared" si="4"/>
        <v>399484</v>
      </c>
      <c r="T37" s="11">
        <f t="shared" si="4"/>
        <v>2729254</v>
      </c>
      <c r="U37" s="11">
        <f t="shared" si="4"/>
        <v>6604141</v>
      </c>
      <c r="V37" s="11">
        <f t="shared" si="4"/>
        <v>9732879</v>
      </c>
      <c r="W37" s="11">
        <f t="shared" si="4"/>
        <v>10348878</v>
      </c>
      <c r="X37" s="11">
        <f t="shared" si="4"/>
        <v>10950843</v>
      </c>
      <c r="Y37" s="11">
        <f t="shared" si="4"/>
        <v>-601965</v>
      </c>
      <c r="Z37" s="2">
        <f t="shared" si="5"/>
        <v>-5.496974068571707</v>
      </c>
      <c r="AA37" s="15">
        <f>AA7+AA22</f>
        <v>10950843</v>
      </c>
    </row>
    <row r="38" spans="1:27" ht="13.5">
      <c r="A38" s="46" t="s">
        <v>34</v>
      </c>
      <c r="B38" s="47"/>
      <c r="C38" s="9">
        <f t="shared" si="4"/>
        <v>57514775</v>
      </c>
      <c r="D38" s="10">
        <f t="shared" si="4"/>
        <v>0</v>
      </c>
      <c r="E38" s="11">
        <f t="shared" si="4"/>
        <v>29223078</v>
      </c>
      <c r="F38" s="11">
        <f t="shared" si="4"/>
        <v>32989592</v>
      </c>
      <c r="G38" s="11">
        <f t="shared" si="4"/>
        <v>471328</v>
      </c>
      <c r="H38" s="11">
        <f t="shared" si="4"/>
        <v>1044957</v>
      </c>
      <c r="I38" s="11">
        <f t="shared" si="4"/>
        <v>120426</v>
      </c>
      <c r="J38" s="11">
        <f t="shared" si="4"/>
        <v>1636711</v>
      </c>
      <c r="K38" s="11">
        <f t="shared" si="4"/>
        <v>1233690</v>
      </c>
      <c r="L38" s="11">
        <f t="shared" si="4"/>
        <v>2250063</v>
      </c>
      <c r="M38" s="11">
        <f t="shared" si="4"/>
        <v>409088</v>
      </c>
      <c r="N38" s="11">
        <f t="shared" si="4"/>
        <v>3892841</v>
      </c>
      <c r="O38" s="11">
        <f t="shared" si="4"/>
        <v>415363</v>
      </c>
      <c r="P38" s="11">
        <f t="shared" si="4"/>
        <v>1408130</v>
      </c>
      <c r="Q38" s="11">
        <f t="shared" si="4"/>
        <v>1688583</v>
      </c>
      <c r="R38" s="11">
        <f t="shared" si="4"/>
        <v>3512076</v>
      </c>
      <c r="S38" s="11">
        <f t="shared" si="4"/>
        <v>920105</v>
      </c>
      <c r="T38" s="11">
        <f t="shared" si="4"/>
        <v>1687886</v>
      </c>
      <c r="U38" s="11">
        <f t="shared" si="4"/>
        <v>4911519</v>
      </c>
      <c r="V38" s="11">
        <f t="shared" si="4"/>
        <v>7519510</v>
      </c>
      <c r="W38" s="11">
        <f t="shared" si="4"/>
        <v>16561138</v>
      </c>
      <c r="X38" s="11">
        <f t="shared" si="4"/>
        <v>32989592</v>
      </c>
      <c r="Y38" s="11">
        <f t="shared" si="4"/>
        <v>-16428454</v>
      </c>
      <c r="Z38" s="2">
        <f t="shared" si="5"/>
        <v>-49.79890021070888</v>
      </c>
      <c r="AA38" s="15">
        <f>AA8+AA23</f>
        <v>32989592</v>
      </c>
    </row>
    <row r="39" spans="1:27" ht="13.5">
      <c r="A39" s="46" t="s">
        <v>35</v>
      </c>
      <c r="B39" s="47"/>
      <c r="C39" s="9">
        <f t="shared" si="4"/>
        <v>5723428</v>
      </c>
      <c r="D39" s="10">
        <f t="shared" si="4"/>
        <v>0</v>
      </c>
      <c r="E39" s="11">
        <f t="shared" si="4"/>
        <v>1716436</v>
      </c>
      <c r="F39" s="11">
        <f t="shared" si="4"/>
        <v>3471626</v>
      </c>
      <c r="G39" s="11">
        <f t="shared" si="4"/>
        <v>1316</v>
      </c>
      <c r="H39" s="11">
        <f t="shared" si="4"/>
        <v>3462</v>
      </c>
      <c r="I39" s="11">
        <f t="shared" si="4"/>
        <v>959</v>
      </c>
      <c r="J39" s="11">
        <f t="shared" si="4"/>
        <v>5737</v>
      </c>
      <c r="K39" s="11">
        <f t="shared" si="4"/>
        <v>185640</v>
      </c>
      <c r="L39" s="11">
        <f t="shared" si="4"/>
        <v>316803</v>
      </c>
      <c r="M39" s="11">
        <f t="shared" si="4"/>
        <v>179333</v>
      </c>
      <c r="N39" s="11">
        <f t="shared" si="4"/>
        <v>681776</v>
      </c>
      <c r="O39" s="11">
        <f t="shared" si="4"/>
        <v>14365</v>
      </c>
      <c r="P39" s="11">
        <f t="shared" si="4"/>
        <v>152154</v>
      </c>
      <c r="Q39" s="11">
        <f t="shared" si="4"/>
        <v>23199</v>
      </c>
      <c r="R39" s="11">
        <f t="shared" si="4"/>
        <v>189718</v>
      </c>
      <c r="S39" s="11">
        <f t="shared" si="4"/>
        <v>22253</v>
      </c>
      <c r="T39" s="11">
        <f t="shared" si="4"/>
        <v>34624</v>
      </c>
      <c r="U39" s="11">
        <f t="shared" si="4"/>
        <v>435640</v>
      </c>
      <c r="V39" s="11">
        <f t="shared" si="4"/>
        <v>492517</v>
      </c>
      <c r="W39" s="11">
        <f t="shared" si="4"/>
        <v>1369748</v>
      </c>
      <c r="X39" s="11">
        <f t="shared" si="4"/>
        <v>3471626</v>
      </c>
      <c r="Y39" s="11">
        <f t="shared" si="4"/>
        <v>-2101878</v>
      </c>
      <c r="Z39" s="2">
        <f t="shared" si="5"/>
        <v>-60.54448261419865</v>
      </c>
      <c r="AA39" s="15">
        <f>AA9+AA24</f>
        <v>3471626</v>
      </c>
    </row>
    <row r="40" spans="1:27" ht="13.5">
      <c r="A40" s="46" t="s">
        <v>36</v>
      </c>
      <c r="B40" s="47"/>
      <c r="C40" s="9">
        <f t="shared" si="4"/>
        <v>511030</v>
      </c>
      <c r="D40" s="10">
        <f t="shared" si="4"/>
        <v>0</v>
      </c>
      <c r="E40" s="11">
        <f t="shared" si="4"/>
        <v>1900000</v>
      </c>
      <c r="F40" s="11">
        <f t="shared" si="4"/>
        <v>2275718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1499718</v>
      </c>
      <c r="L40" s="11">
        <f t="shared" si="4"/>
        <v>0</v>
      </c>
      <c r="M40" s="11">
        <f t="shared" si="4"/>
        <v>0</v>
      </c>
      <c r="N40" s="11">
        <f t="shared" si="4"/>
        <v>1499718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192000</v>
      </c>
      <c r="T40" s="11">
        <f t="shared" si="4"/>
        <v>293600</v>
      </c>
      <c r="U40" s="11">
        <f t="shared" si="4"/>
        <v>290000</v>
      </c>
      <c r="V40" s="11">
        <f t="shared" si="4"/>
        <v>775600</v>
      </c>
      <c r="W40" s="11">
        <f t="shared" si="4"/>
        <v>2275318</v>
      </c>
      <c r="X40" s="11">
        <f t="shared" si="4"/>
        <v>2275718</v>
      </c>
      <c r="Y40" s="11">
        <f t="shared" si="4"/>
        <v>-400</v>
      </c>
      <c r="Z40" s="2">
        <f t="shared" si="5"/>
        <v>-0.01757687024490732</v>
      </c>
      <c r="AA40" s="15">
        <f>AA10+AA25</f>
        <v>2275718</v>
      </c>
    </row>
    <row r="41" spans="1:27" ht="13.5">
      <c r="A41" s="48" t="s">
        <v>37</v>
      </c>
      <c r="B41" s="47"/>
      <c r="C41" s="49">
        <f aca="true" t="shared" si="6" ref="C41:Y41">SUM(C36:C40)</f>
        <v>104899890</v>
      </c>
      <c r="D41" s="50">
        <f t="shared" si="6"/>
        <v>0</v>
      </c>
      <c r="E41" s="51">
        <f t="shared" si="6"/>
        <v>68868690</v>
      </c>
      <c r="F41" s="51">
        <f t="shared" si="6"/>
        <v>81330955</v>
      </c>
      <c r="G41" s="51">
        <f t="shared" si="6"/>
        <v>9638431</v>
      </c>
      <c r="H41" s="51">
        <f t="shared" si="6"/>
        <v>3925350</v>
      </c>
      <c r="I41" s="51">
        <f t="shared" si="6"/>
        <v>5793214</v>
      </c>
      <c r="J41" s="51">
        <f t="shared" si="6"/>
        <v>19356995</v>
      </c>
      <c r="K41" s="51">
        <f t="shared" si="6"/>
        <v>7508813</v>
      </c>
      <c r="L41" s="51">
        <f t="shared" si="6"/>
        <v>8759058</v>
      </c>
      <c r="M41" s="51">
        <f t="shared" si="6"/>
        <v>732075</v>
      </c>
      <c r="N41" s="51">
        <f t="shared" si="6"/>
        <v>16999946</v>
      </c>
      <c r="O41" s="51">
        <f t="shared" si="6"/>
        <v>445382</v>
      </c>
      <c r="P41" s="51">
        <f t="shared" si="6"/>
        <v>2556541</v>
      </c>
      <c r="Q41" s="51">
        <f t="shared" si="6"/>
        <v>1974558</v>
      </c>
      <c r="R41" s="51">
        <f t="shared" si="6"/>
        <v>4976481</v>
      </c>
      <c r="S41" s="51">
        <f t="shared" si="6"/>
        <v>1533842</v>
      </c>
      <c r="T41" s="51">
        <f t="shared" si="6"/>
        <v>4785264</v>
      </c>
      <c r="U41" s="51">
        <f t="shared" si="6"/>
        <v>12974061</v>
      </c>
      <c r="V41" s="51">
        <f t="shared" si="6"/>
        <v>19293167</v>
      </c>
      <c r="W41" s="51">
        <f t="shared" si="6"/>
        <v>60626589</v>
      </c>
      <c r="X41" s="51">
        <f t="shared" si="6"/>
        <v>81330955</v>
      </c>
      <c r="Y41" s="51">
        <f t="shared" si="6"/>
        <v>-20704366</v>
      </c>
      <c r="Z41" s="52">
        <f t="shared" si="5"/>
        <v>-25.456932111518917</v>
      </c>
      <c r="AA41" s="53">
        <f>SUM(AA36:AA40)</f>
        <v>81330955</v>
      </c>
    </row>
    <row r="42" spans="1:27" ht="13.5">
      <c r="A42" s="54" t="s">
        <v>38</v>
      </c>
      <c r="B42" s="35"/>
      <c r="C42" s="65">
        <f aca="true" t="shared" si="7" ref="C42:Y48">C12+C27</f>
        <v>8274614</v>
      </c>
      <c r="D42" s="66">
        <f t="shared" si="7"/>
        <v>0</v>
      </c>
      <c r="E42" s="67">
        <f t="shared" si="7"/>
        <v>6752000</v>
      </c>
      <c r="F42" s="67">
        <f t="shared" si="7"/>
        <v>7312524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22400</v>
      </c>
      <c r="L42" s="67">
        <f t="shared" si="7"/>
        <v>21700</v>
      </c>
      <c r="M42" s="67">
        <f t="shared" si="7"/>
        <v>0</v>
      </c>
      <c r="N42" s="67">
        <f t="shared" si="7"/>
        <v>44100</v>
      </c>
      <c r="O42" s="67">
        <f t="shared" si="7"/>
        <v>20008</v>
      </c>
      <c r="P42" s="67">
        <f t="shared" si="7"/>
        <v>68658</v>
      </c>
      <c r="Q42" s="67">
        <f t="shared" si="7"/>
        <v>90108</v>
      </c>
      <c r="R42" s="67">
        <f t="shared" si="7"/>
        <v>178774</v>
      </c>
      <c r="S42" s="67">
        <f t="shared" si="7"/>
        <v>100197</v>
      </c>
      <c r="T42" s="67">
        <f t="shared" si="7"/>
        <v>1188358</v>
      </c>
      <c r="U42" s="67">
        <f t="shared" si="7"/>
        <v>2000234</v>
      </c>
      <c r="V42" s="67">
        <f t="shared" si="7"/>
        <v>3288789</v>
      </c>
      <c r="W42" s="67">
        <f t="shared" si="7"/>
        <v>3511663</v>
      </c>
      <c r="X42" s="67">
        <f t="shared" si="7"/>
        <v>7312524</v>
      </c>
      <c r="Y42" s="67">
        <f t="shared" si="7"/>
        <v>-3800861</v>
      </c>
      <c r="Z42" s="69">
        <f t="shared" si="5"/>
        <v>-51.977415732242385</v>
      </c>
      <c r="AA42" s="68">
        <f aca="true" t="shared" si="8" ref="AA42:AA48">AA12+AA27</f>
        <v>7312524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10000</v>
      </c>
      <c r="F43" s="72">
        <f t="shared" si="7"/>
        <v>10000</v>
      </c>
      <c r="G43" s="72">
        <f t="shared" si="7"/>
        <v>800</v>
      </c>
      <c r="H43" s="72">
        <f t="shared" si="7"/>
        <v>1630</v>
      </c>
      <c r="I43" s="72">
        <f t="shared" si="7"/>
        <v>2211</v>
      </c>
      <c r="J43" s="72">
        <f t="shared" si="7"/>
        <v>4641</v>
      </c>
      <c r="K43" s="72">
        <f t="shared" si="7"/>
        <v>1671</v>
      </c>
      <c r="L43" s="72">
        <f t="shared" si="7"/>
        <v>360</v>
      </c>
      <c r="M43" s="72">
        <f t="shared" si="7"/>
        <v>0</v>
      </c>
      <c r="N43" s="72">
        <f t="shared" si="7"/>
        <v>2031</v>
      </c>
      <c r="O43" s="72">
        <f t="shared" si="7"/>
        <v>341</v>
      </c>
      <c r="P43" s="72">
        <f t="shared" si="7"/>
        <v>0</v>
      </c>
      <c r="Q43" s="72">
        <f t="shared" si="7"/>
        <v>2618</v>
      </c>
      <c r="R43" s="72">
        <f t="shared" si="7"/>
        <v>2959</v>
      </c>
      <c r="S43" s="72">
        <f t="shared" si="7"/>
        <v>321</v>
      </c>
      <c r="T43" s="72">
        <f t="shared" si="7"/>
        <v>0</v>
      </c>
      <c r="U43" s="72">
        <f t="shared" si="7"/>
        <v>0</v>
      </c>
      <c r="V43" s="72">
        <f t="shared" si="7"/>
        <v>321</v>
      </c>
      <c r="W43" s="72">
        <f t="shared" si="7"/>
        <v>9952</v>
      </c>
      <c r="X43" s="72">
        <f t="shared" si="7"/>
        <v>10000</v>
      </c>
      <c r="Y43" s="72">
        <f t="shared" si="7"/>
        <v>-48</v>
      </c>
      <c r="Z43" s="73">
        <f t="shared" si="5"/>
        <v>-0.48</v>
      </c>
      <c r="AA43" s="74">
        <f t="shared" si="8"/>
        <v>10000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14077683</v>
      </c>
      <c r="D45" s="66">
        <f t="shared" si="7"/>
        <v>0</v>
      </c>
      <c r="E45" s="67">
        <f t="shared" si="7"/>
        <v>6155400</v>
      </c>
      <c r="F45" s="67">
        <f t="shared" si="7"/>
        <v>8052685</v>
      </c>
      <c r="G45" s="67">
        <f t="shared" si="7"/>
        <v>470</v>
      </c>
      <c r="H45" s="67">
        <f t="shared" si="7"/>
        <v>131183</v>
      </c>
      <c r="I45" s="67">
        <f t="shared" si="7"/>
        <v>307481</v>
      </c>
      <c r="J45" s="67">
        <f t="shared" si="7"/>
        <v>439134</v>
      </c>
      <c r="K45" s="67">
        <f t="shared" si="7"/>
        <v>524235</v>
      </c>
      <c r="L45" s="67">
        <f t="shared" si="7"/>
        <v>669538</v>
      </c>
      <c r="M45" s="67">
        <f t="shared" si="7"/>
        <v>646420</v>
      </c>
      <c r="N45" s="67">
        <f t="shared" si="7"/>
        <v>1840193</v>
      </c>
      <c r="O45" s="67">
        <f t="shared" si="7"/>
        <v>397458</v>
      </c>
      <c r="P45" s="67">
        <f t="shared" si="7"/>
        <v>421796</v>
      </c>
      <c r="Q45" s="67">
        <f t="shared" si="7"/>
        <v>628076</v>
      </c>
      <c r="R45" s="67">
        <f t="shared" si="7"/>
        <v>1447330</v>
      </c>
      <c r="S45" s="67">
        <f t="shared" si="7"/>
        <v>1078929</v>
      </c>
      <c r="T45" s="67">
        <f t="shared" si="7"/>
        <v>3057288</v>
      </c>
      <c r="U45" s="67">
        <f t="shared" si="7"/>
        <v>1120208</v>
      </c>
      <c r="V45" s="67">
        <f t="shared" si="7"/>
        <v>5256425</v>
      </c>
      <c r="W45" s="67">
        <f t="shared" si="7"/>
        <v>8983082</v>
      </c>
      <c r="X45" s="67">
        <f t="shared" si="7"/>
        <v>8052685</v>
      </c>
      <c r="Y45" s="67">
        <f t="shared" si="7"/>
        <v>930397</v>
      </c>
      <c r="Z45" s="69">
        <f t="shared" si="5"/>
        <v>11.553873024959998</v>
      </c>
      <c r="AA45" s="68">
        <f t="shared" si="8"/>
        <v>8052685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572778</v>
      </c>
      <c r="D48" s="66">
        <f t="shared" si="7"/>
        <v>0</v>
      </c>
      <c r="E48" s="67">
        <f t="shared" si="7"/>
        <v>220000</v>
      </c>
      <c r="F48" s="67">
        <f t="shared" si="7"/>
        <v>939981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215578</v>
      </c>
      <c r="Q48" s="67">
        <f t="shared" si="7"/>
        <v>100000</v>
      </c>
      <c r="R48" s="67">
        <f t="shared" si="7"/>
        <v>315578</v>
      </c>
      <c r="S48" s="67">
        <f t="shared" si="7"/>
        <v>84700</v>
      </c>
      <c r="T48" s="67">
        <f t="shared" si="7"/>
        <v>24000</v>
      </c>
      <c r="U48" s="67">
        <f t="shared" si="7"/>
        <v>0</v>
      </c>
      <c r="V48" s="67">
        <f t="shared" si="7"/>
        <v>108700</v>
      </c>
      <c r="W48" s="67">
        <f t="shared" si="7"/>
        <v>424278</v>
      </c>
      <c r="X48" s="67">
        <f t="shared" si="7"/>
        <v>939981</v>
      </c>
      <c r="Y48" s="67">
        <f t="shared" si="7"/>
        <v>-515703</v>
      </c>
      <c r="Z48" s="69">
        <f t="shared" si="5"/>
        <v>-54.863130212206414</v>
      </c>
      <c r="AA48" s="68">
        <f t="shared" si="8"/>
        <v>939981</v>
      </c>
    </row>
    <row r="49" spans="1:27" ht="13.5">
      <c r="A49" s="75" t="s">
        <v>49</v>
      </c>
      <c r="B49" s="76"/>
      <c r="C49" s="77">
        <f aca="true" t="shared" si="9" ref="C49:Y49">SUM(C41:C48)</f>
        <v>127824965</v>
      </c>
      <c r="D49" s="78">
        <f t="shared" si="9"/>
        <v>0</v>
      </c>
      <c r="E49" s="79">
        <f t="shared" si="9"/>
        <v>82006090</v>
      </c>
      <c r="F49" s="79">
        <f t="shared" si="9"/>
        <v>97646145</v>
      </c>
      <c r="G49" s="79">
        <f t="shared" si="9"/>
        <v>9639701</v>
      </c>
      <c r="H49" s="79">
        <f t="shared" si="9"/>
        <v>4058163</v>
      </c>
      <c r="I49" s="79">
        <f t="shared" si="9"/>
        <v>6102906</v>
      </c>
      <c r="J49" s="79">
        <f t="shared" si="9"/>
        <v>19800770</v>
      </c>
      <c r="K49" s="79">
        <f t="shared" si="9"/>
        <v>8057119</v>
      </c>
      <c r="L49" s="79">
        <f t="shared" si="9"/>
        <v>9450656</v>
      </c>
      <c r="M49" s="79">
        <f t="shared" si="9"/>
        <v>1378495</v>
      </c>
      <c r="N49" s="79">
        <f t="shared" si="9"/>
        <v>18886270</v>
      </c>
      <c r="O49" s="79">
        <f t="shared" si="9"/>
        <v>863189</v>
      </c>
      <c r="P49" s="79">
        <f t="shared" si="9"/>
        <v>3262573</v>
      </c>
      <c r="Q49" s="79">
        <f t="shared" si="9"/>
        <v>2795360</v>
      </c>
      <c r="R49" s="79">
        <f t="shared" si="9"/>
        <v>6921122</v>
      </c>
      <c r="S49" s="79">
        <f t="shared" si="9"/>
        <v>2797989</v>
      </c>
      <c r="T49" s="79">
        <f t="shared" si="9"/>
        <v>9054910</v>
      </c>
      <c r="U49" s="79">
        <f t="shared" si="9"/>
        <v>16094503</v>
      </c>
      <c r="V49" s="79">
        <f t="shared" si="9"/>
        <v>27947402</v>
      </c>
      <c r="W49" s="79">
        <f t="shared" si="9"/>
        <v>73555564</v>
      </c>
      <c r="X49" s="79">
        <f t="shared" si="9"/>
        <v>97646145</v>
      </c>
      <c r="Y49" s="79">
        <f t="shared" si="9"/>
        <v>-24090581</v>
      </c>
      <c r="Z49" s="80">
        <f t="shared" si="5"/>
        <v>-24.67130781251016</v>
      </c>
      <c r="AA49" s="81">
        <f>SUM(AA41:AA48)</f>
        <v>97646145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819407</v>
      </c>
      <c r="D65" s="10">
        <v>866710</v>
      </c>
      <c r="E65" s="11"/>
      <c r="F65" s="11">
        <v>866710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866710</v>
      </c>
      <c r="Y65" s="11">
        <v>-866710</v>
      </c>
      <c r="Z65" s="2">
        <v>-100</v>
      </c>
      <c r="AA65" s="15"/>
    </row>
    <row r="66" spans="1:27" ht="13.5">
      <c r="A66" s="86" t="s">
        <v>54</v>
      </c>
      <c r="B66" s="93"/>
      <c r="C66" s="12">
        <v>1210050</v>
      </c>
      <c r="D66" s="13">
        <v>1449259</v>
      </c>
      <c r="E66" s="14">
        <v>60498240</v>
      </c>
      <c r="F66" s="14">
        <v>1449259</v>
      </c>
      <c r="G66" s="14">
        <v>1836627</v>
      </c>
      <c r="H66" s="14">
        <v>3039806</v>
      </c>
      <c r="I66" s="14">
        <v>3528831</v>
      </c>
      <c r="J66" s="14">
        <v>8405264</v>
      </c>
      <c r="K66" s="14">
        <v>4409295</v>
      </c>
      <c r="L66" s="14">
        <v>5838952</v>
      </c>
      <c r="M66" s="14">
        <v>4296482</v>
      </c>
      <c r="N66" s="14">
        <v>14544729</v>
      </c>
      <c r="O66" s="14">
        <v>3914463</v>
      </c>
      <c r="P66" s="14">
        <v>4201110</v>
      </c>
      <c r="Q66" s="14">
        <v>5525590</v>
      </c>
      <c r="R66" s="14">
        <v>13641163</v>
      </c>
      <c r="S66" s="14">
        <v>5488567</v>
      </c>
      <c r="T66" s="14">
        <v>6565310</v>
      </c>
      <c r="U66" s="14">
        <v>12930940</v>
      </c>
      <c r="V66" s="14">
        <v>24984817</v>
      </c>
      <c r="W66" s="14">
        <v>61575973</v>
      </c>
      <c r="X66" s="14">
        <v>1449259</v>
      </c>
      <c r="Y66" s="14">
        <v>60126714</v>
      </c>
      <c r="Z66" s="2">
        <v>4148.79</v>
      </c>
      <c r="AA66" s="22"/>
    </row>
    <row r="67" spans="1:27" ht="13.5">
      <c r="A67" s="86" t="s">
        <v>55</v>
      </c>
      <c r="B67" s="93"/>
      <c r="C67" s="9">
        <v>1257462</v>
      </c>
      <c r="D67" s="10">
        <v>1473853</v>
      </c>
      <c r="E67" s="11"/>
      <c r="F67" s="11">
        <v>1473853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1473853</v>
      </c>
      <c r="Y67" s="11">
        <v>-1473853</v>
      </c>
      <c r="Z67" s="2">
        <v>-100</v>
      </c>
      <c r="AA67" s="15"/>
    </row>
    <row r="68" spans="1:27" ht="13.5">
      <c r="A68" s="86" t="s">
        <v>56</v>
      </c>
      <c r="B68" s="93"/>
      <c r="C68" s="9">
        <v>2132123</v>
      </c>
      <c r="D68" s="10">
        <v>2620310</v>
      </c>
      <c r="E68" s="11"/>
      <c r="F68" s="11">
        <v>2620310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2620310</v>
      </c>
      <c r="Y68" s="11">
        <v>-2620310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5419042</v>
      </c>
      <c r="D69" s="78">
        <f t="shared" si="12"/>
        <v>6410132</v>
      </c>
      <c r="E69" s="79">
        <f t="shared" si="12"/>
        <v>60498240</v>
      </c>
      <c r="F69" s="79">
        <f t="shared" si="12"/>
        <v>6410132</v>
      </c>
      <c r="G69" s="79">
        <f t="shared" si="12"/>
        <v>1836627</v>
      </c>
      <c r="H69" s="79">
        <f t="shared" si="12"/>
        <v>3039806</v>
      </c>
      <c r="I69" s="79">
        <f t="shared" si="12"/>
        <v>3528831</v>
      </c>
      <c r="J69" s="79">
        <f t="shared" si="12"/>
        <v>8405264</v>
      </c>
      <c r="K69" s="79">
        <f t="shared" si="12"/>
        <v>4409295</v>
      </c>
      <c r="L69" s="79">
        <f t="shared" si="12"/>
        <v>5838952</v>
      </c>
      <c r="M69" s="79">
        <f t="shared" si="12"/>
        <v>4296482</v>
      </c>
      <c r="N69" s="79">
        <f t="shared" si="12"/>
        <v>14544729</v>
      </c>
      <c r="O69" s="79">
        <f t="shared" si="12"/>
        <v>3914463</v>
      </c>
      <c r="P69" s="79">
        <f t="shared" si="12"/>
        <v>4201110</v>
      </c>
      <c r="Q69" s="79">
        <f t="shared" si="12"/>
        <v>5525590</v>
      </c>
      <c r="R69" s="79">
        <f t="shared" si="12"/>
        <v>13641163</v>
      </c>
      <c r="S69" s="79">
        <f t="shared" si="12"/>
        <v>5488567</v>
      </c>
      <c r="T69" s="79">
        <f t="shared" si="12"/>
        <v>6565310</v>
      </c>
      <c r="U69" s="79">
        <f t="shared" si="12"/>
        <v>12930940</v>
      </c>
      <c r="V69" s="79">
        <f t="shared" si="12"/>
        <v>24984817</v>
      </c>
      <c r="W69" s="79">
        <f t="shared" si="12"/>
        <v>61575973</v>
      </c>
      <c r="X69" s="79">
        <f t="shared" si="12"/>
        <v>6410132</v>
      </c>
      <c r="Y69" s="79">
        <f t="shared" si="12"/>
        <v>55165841</v>
      </c>
      <c r="Z69" s="80">
        <f>+IF(X69&lt;&gt;0,+(Y69/X69)*100,0)</f>
        <v>860.6038221989813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16866404</v>
      </c>
      <c r="D5" s="42">
        <f t="shared" si="0"/>
        <v>0</v>
      </c>
      <c r="E5" s="43">
        <f t="shared" si="0"/>
        <v>41241240</v>
      </c>
      <c r="F5" s="43">
        <f t="shared" si="0"/>
        <v>46747205</v>
      </c>
      <c r="G5" s="43">
        <f t="shared" si="0"/>
        <v>320007</v>
      </c>
      <c r="H5" s="43">
        <f t="shared" si="0"/>
        <v>1277911</v>
      </c>
      <c r="I5" s="43">
        <f t="shared" si="0"/>
        <v>3084886</v>
      </c>
      <c r="J5" s="43">
        <f t="shared" si="0"/>
        <v>4682804</v>
      </c>
      <c r="K5" s="43">
        <f t="shared" si="0"/>
        <v>4960449</v>
      </c>
      <c r="L5" s="43">
        <f t="shared" si="0"/>
        <v>3668569</v>
      </c>
      <c r="M5" s="43">
        <f t="shared" si="0"/>
        <v>2996651</v>
      </c>
      <c r="N5" s="43">
        <f t="shared" si="0"/>
        <v>11625669</v>
      </c>
      <c r="O5" s="43">
        <f t="shared" si="0"/>
        <v>573810</v>
      </c>
      <c r="P5" s="43">
        <f t="shared" si="0"/>
        <v>2566229</v>
      </c>
      <c r="Q5" s="43">
        <f t="shared" si="0"/>
        <v>3980691</v>
      </c>
      <c r="R5" s="43">
        <f t="shared" si="0"/>
        <v>7120730</v>
      </c>
      <c r="S5" s="43">
        <f t="shared" si="0"/>
        <v>3457931</v>
      </c>
      <c r="T5" s="43">
        <f t="shared" si="0"/>
        <v>4397079</v>
      </c>
      <c r="U5" s="43">
        <f t="shared" si="0"/>
        <v>9222430</v>
      </c>
      <c r="V5" s="43">
        <f t="shared" si="0"/>
        <v>17077440</v>
      </c>
      <c r="W5" s="43">
        <f t="shared" si="0"/>
        <v>40506643</v>
      </c>
      <c r="X5" s="43">
        <f t="shared" si="0"/>
        <v>46747205</v>
      </c>
      <c r="Y5" s="43">
        <f t="shared" si="0"/>
        <v>-6240562</v>
      </c>
      <c r="Z5" s="44">
        <f>+IF(X5&lt;&gt;0,+(Y5/X5)*100,0)</f>
        <v>-13.34959384202756</v>
      </c>
      <c r="AA5" s="45">
        <f>SUM(AA11:AA18)</f>
        <v>46747205</v>
      </c>
    </row>
    <row r="6" spans="1:27" ht="13.5">
      <c r="A6" s="46" t="s">
        <v>32</v>
      </c>
      <c r="B6" s="47"/>
      <c r="C6" s="9">
        <v>198419</v>
      </c>
      <c r="D6" s="10"/>
      <c r="E6" s="11">
        <v>100000</v>
      </c>
      <c r="F6" s="11">
        <v>290000</v>
      </c>
      <c r="G6" s="11">
        <v>174295</v>
      </c>
      <c r="H6" s="11"/>
      <c r="I6" s="11"/>
      <c r="J6" s="11">
        <v>174295</v>
      </c>
      <c r="K6" s="11"/>
      <c r="L6" s="11">
        <v>11561</v>
      </c>
      <c r="M6" s="11">
        <v>35103</v>
      </c>
      <c r="N6" s="11">
        <v>46664</v>
      </c>
      <c r="O6" s="11">
        <v>19088</v>
      </c>
      <c r="P6" s="11">
        <v>9489</v>
      </c>
      <c r="Q6" s="11"/>
      <c r="R6" s="11">
        <v>28577</v>
      </c>
      <c r="S6" s="11">
        <v>9840</v>
      </c>
      <c r="T6" s="11"/>
      <c r="U6" s="11">
        <v>129323</v>
      </c>
      <c r="V6" s="11">
        <v>139163</v>
      </c>
      <c r="W6" s="11">
        <v>388699</v>
      </c>
      <c r="X6" s="11">
        <v>290000</v>
      </c>
      <c r="Y6" s="11">
        <v>98699</v>
      </c>
      <c r="Z6" s="2">
        <v>34.03</v>
      </c>
      <c r="AA6" s="15">
        <v>290000</v>
      </c>
    </row>
    <row r="7" spans="1:27" ht="13.5">
      <c r="A7" s="46" t="s">
        <v>33</v>
      </c>
      <c r="B7" s="47"/>
      <c r="C7" s="9">
        <v>1408474</v>
      </c>
      <c r="D7" s="10"/>
      <c r="E7" s="11">
        <v>7500540</v>
      </c>
      <c r="F7" s="11">
        <v>8727330</v>
      </c>
      <c r="G7" s="11"/>
      <c r="H7" s="11">
        <v>90124</v>
      </c>
      <c r="I7" s="11">
        <v>79678</v>
      </c>
      <c r="J7" s="11">
        <v>169802</v>
      </c>
      <c r="K7" s="11">
        <v>2701134</v>
      </c>
      <c r="L7" s="11">
        <v>1500093</v>
      </c>
      <c r="M7" s="11">
        <v>1002920</v>
      </c>
      <c r="N7" s="11">
        <v>5204147</v>
      </c>
      <c r="O7" s="11">
        <v>-273999</v>
      </c>
      <c r="P7" s="11">
        <v>726802</v>
      </c>
      <c r="Q7" s="11">
        <v>83675</v>
      </c>
      <c r="R7" s="11">
        <v>536478</v>
      </c>
      <c r="S7" s="11">
        <v>397387</v>
      </c>
      <c r="T7" s="11">
        <v>142739</v>
      </c>
      <c r="U7" s="11">
        <v>503182</v>
      </c>
      <c r="V7" s="11">
        <v>1043308</v>
      </c>
      <c r="W7" s="11">
        <v>6953735</v>
      </c>
      <c r="X7" s="11">
        <v>8727330</v>
      </c>
      <c r="Y7" s="11">
        <v>-1773595</v>
      </c>
      <c r="Z7" s="2">
        <v>-20.32</v>
      </c>
      <c r="AA7" s="15">
        <v>8727330</v>
      </c>
    </row>
    <row r="8" spans="1:27" ht="13.5">
      <c r="A8" s="46" t="s">
        <v>34</v>
      </c>
      <c r="B8" s="47"/>
      <c r="C8" s="9">
        <v>72776</v>
      </c>
      <c r="D8" s="10"/>
      <c r="E8" s="11">
        <v>14170700</v>
      </c>
      <c r="F8" s="11">
        <v>15436901</v>
      </c>
      <c r="G8" s="11">
        <v>7366</v>
      </c>
      <c r="H8" s="11">
        <v>961546</v>
      </c>
      <c r="I8" s="11">
        <v>2531469</v>
      </c>
      <c r="J8" s="11">
        <v>3500381</v>
      </c>
      <c r="K8" s="11">
        <v>1595783</v>
      </c>
      <c r="L8" s="11">
        <v>1532547</v>
      </c>
      <c r="M8" s="11">
        <v>1504243</v>
      </c>
      <c r="N8" s="11">
        <v>4632573</v>
      </c>
      <c r="O8" s="11">
        <v>661858</v>
      </c>
      <c r="P8" s="11">
        <v>1138012</v>
      </c>
      <c r="Q8" s="11">
        <v>2364121</v>
      </c>
      <c r="R8" s="11">
        <v>4163991</v>
      </c>
      <c r="S8" s="11">
        <v>1168518</v>
      </c>
      <c r="T8" s="11">
        <v>523073</v>
      </c>
      <c r="U8" s="11">
        <v>1281421</v>
      </c>
      <c r="V8" s="11">
        <v>2973012</v>
      </c>
      <c r="W8" s="11">
        <v>15269957</v>
      </c>
      <c r="X8" s="11">
        <v>15436901</v>
      </c>
      <c r="Y8" s="11">
        <v>-166944</v>
      </c>
      <c r="Z8" s="2">
        <v>-1.08</v>
      </c>
      <c r="AA8" s="15">
        <v>15436901</v>
      </c>
    </row>
    <row r="9" spans="1:27" ht="13.5">
      <c r="A9" s="46" t="s">
        <v>35</v>
      </c>
      <c r="B9" s="47"/>
      <c r="C9" s="9">
        <v>332231</v>
      </c>
      <c r="D9" s="10"/>
      <c r="E9" s="11">
        <v>5500000</v>
      </c>
      <c r="F9" s="11">
        <v>6707500</v>
      </c>
      <c r="G9" s="11">
        <v>51926</v>
      </c>
      <c r="H9" s="11"/>
      <c r="I9" s="11"/>
      <c r="J9" s="11">
        <v>51926</v>
      </c>
      <c r="K9" s="11">
        <v>23573</v>
      </c>
      <c r="L9" s="11"/>
      <c r="M9" s="11">
        <v>51422</v>
      </c>
      <c r="N9" s="11">
        <v>74995</v>
      </c>
      <c r="O9" s="11"/>
      <c r="P9" s="11">
        <v>344791</v>
      </c>
      <c r="Q9" s="11">
        <v>267231</v>
      </c>
      <c r="R9" s="11">
        <v>612022</v>
      </c>
      <c r="S9" s="11">
        <v>110591</v>
      </c>
      <c r="T9" s="11"/>
      <c r="U9" s="11">
        <v>2951093</v>
      </c>
      <c r="V9" s="11">
        <v>3061684</v>
      </c>
      <c r="W9" s="11">
        <v>3800627</v>
      </c>
      <c r="X9" s="11">
        <v>6707500</v>
      </c>
      <c r="Y9" s="11">
        <v>-2906873</v>
      </c>
      <c r="Z9" s="2">
        <v>-43.34</v>
      </c>
      <c r="AA9" s="15">
        <v>6707500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2011900</v>
      </c>
      <c r="D11" s="50">
        <f t="shared" si="1"/>
        <v>0</v>
      </c>
      <c r="E11" s="51">
        <f t="shared" si="1"/>
        <v>27271240</v>
      </c>
      <c r="F11" s="51">
        <f t="shared" si="1"/>
        <v>31161731</v>
      </c>
      <c r="G11" s="51">
        <f t="shared" si="1"/>
        <v>233587</v>
      </c>
      <c r="H11" s="51">
        <f t="shared" si="1"/>
        <v>1051670</v>
      </c>
      <c r="I11" s="51">
        <f t="shared" si="1"/>
        <v>2611147</v>
      </c>
      <c r="J11" s="51">
        <f t="shared" si="1"/>
        <v>3896404</v>
      </c>
      <c r="K11" s="51">
        <f t="shared" si="1"/>
        <v>4320490</v>
      </c>
      <c r="L11" s="51">
        <f t="shared" si="1"/>
        <v>3044201</v>
      </c>
      <c r="M11" s="51">
        <f t="shared" si="1"/>
        <v>2593688</v>
      </c>
      <c r="N11" s="51">
        <f t="shared" si="1"/>
        <v>9958379</v>
      </c>
      <c r="O11" s="51">
        <f t="shared" si="1"/>
        <v>406947</v>
      </c>
      <c r="P11" s="51">
        <f t="shared" si="1"/>
        <v>2219094</v>
      </c>
      <c r="Q11" s="51">
        <f t="shared" si="1"/>
        <v>2715027</v>
      </c>
      <c r="R11" s="51">
        <f t="shared" si="1"/>
        <v>5341068</v>
      </c>
      <c r="S11" s="51">
        <f t="shared" si="1"/>
        <v>1686336</v>
      </c>
      <c r="T11" s="51">
        <f t="shared" si="1"/>
        <v>665812</v>
      </c>
      <c r="U11" s="51">
        <f t="shared" si="1"/>
        <v>4865019</v>
      </c>
      <c r="V11" s="51">
        <f t="shared" si="1"/>
        <v>7217167</v>
      </c>
      <c r="W11" s="51">
        <f t="shared" si="1"/>
        <v>26413018</v>
      </c>
      <c r="X11" s="51">
        <f t="shared" si="1"/>
        <v>31161731</v>
      </c>
      <c r="Y11" s="51">
        <f t="shared" si="1"/>
        <v>-4748713</v>
      </c>
      <c r="Z11" s="52">
        <f>+IF(X11&lt;&gt;0,+(Y11/X11)*100,0)</f>
        <v>-15.238925591136127</v>
      </c>
      <c r="AA11" s="53">
        <f>SUM(AA6:AA10)</f>
        <v>31161731</v>
      </c>
    </row>
    <row r="12" spans="1:27" ht="13.5">
      <c r="A12" s="54" t="s">
        <v>38</v>
      </c>
      <c r="B12" s="35"/>
      <c r="C12" s="9">
        <v>6541513</v>
      </c>
      <c r="D12" s="10"/>
      <c r="E12" s="11">
        <v>6290000</v>
      </c>
      <c r="F12" s="11">
        <v>6709474</v>
      </c>
      <c r="G12" s="11"/>
      <c r="H12" s="11">
        <v>91959</v>
      </c>
      <c r="I12" s="11">
        <v>388510</v>
      </c>
      <c r="J12" s="11">
        <v>480469</v>
      </c>
      <c r="K12" s="11">
        <v>322041</v>
      </c>
      <c r="L12" s="11">
        <v>467809</v>
      </c>
      <c r="M12" s="11">
        <v>227139</v>
      </c>
      <c r="N12" s="11">
        <v>1016989</v>
      </c>
      <c r="O12" s="11">
        <v>82402</v>
      </c>
      <c r="P12" s="11">
        <v>-363250</v>
      </c>
      <c r="Q12" s="11">
        <v>94732</v>
      </c>
      <c r="R12" s="11">
        <v>-186116</v>
      </c>
      <c r="S12" s="11">
        <v>135004</v>
      </c>
      <c r="T12" s="11">
        <v>789019</v>
      </c>
      <c r="U12" s="11">
        <v>3241333</v>
      </c>
      <c r="V12" s="11">
        <v>4165356</v>
      </c>
      <c r="W12" s="11">
        <v>5476698</v>
      </c>
      <c r="X12" s="11">
        <v>6709474</v>
      </c>
      <c r="Y12" s="11">
        <v>-1232776</v>
      </c>
      <c r="Z12" s="2">
        <v>-18.37</v>
      </c>
      <c r="AA12" s="15">
        <v>6709474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7982600</v>
      </c>
      <c r="D15" s="10"/>
      <c r="E15" s="11">
        <v>6480000</v>
      </c>
      <c r="F15" s="11">
        <v>7676000</v>
      </c>
      <c r="G15" s="11">
        <v>86420</v>
      </c>
      <c r="H15" s="11">
        <v>134282</v>
      </c>
      <c r="I15" s="11">
        <v>85229</v>
      </c>
      <c r="J15" s="11">
        <v>305931</v>
      </c>
      <c r="K15" s="11">
        <v>212918</v>
      </c>
      <c r="L15" s="11">
        <v>156559</v>
      </c>
      <c r="M15" s="11">
        <v>175824</v>
      </c>
      <c r="N15" s="11">
        <v>545301</v>
      </c>
      <c r="O15" s="11">
        <v>84461</v>
      </c>
      <c r="P15" s="11">
        <v>710385</v>
      </c>
      <c r="Q15" s="11">
        <v>237599</v>
      </c>
      <c r="R15" s="11">
        <v>1032445</v>
      </c>
      <c r="S15" s="11">
        <v>1636591</v>
      </c>
      <c r="T15" s="11">
        <v>2915391</v>
      </c>
      <c r="U15" s="11">
        <v>1071078</v>
      </c>
      <c r="V15" s="11">
        <v>5623060</v>
      </c>
      <c r="W15" s="11">
        <v>7506737</v>
      </c>
      <c r="X15" s="11">
        <v>7676000</v>
      </c>
      <c r="Y15" s="11">
        <v>-169263</v>
      </c>
      <c r="Z15" s="2">
        <v>-2.21</v>
      </c>
      <c r="AA15" s="15">
        <v>7676000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330391</v>
      </c>
      <c r="D18" s="17"/>
      <c r="E18" s="18">
        <v>1200000</v>
      </c>
      <c r="F18" s="18">
        <v>1200000</v>
      </c>
      <c r="G18" s="18"/>
      <c r="H18" s="18"/>
      <c r="I18" s="18"/>
      <c r="J18" s="18"/>
      <c r="K18" s="18">
        <v>105000</v>
      </c>
      <c r="L18" s="18"/>
      <c r="M18" s="18"/>
      <c r="N18" s="18">
        <v>105000</v>
      </c>
      <c r="O18" s="18"/>
      <c r="P18" s="18"/>
      <c r="Q18" s="18">
        <v>933333</v>
      </c>
      <c r="R18" s="18">
        <v>933333</v>
      </c>
      <c r="S18" s="18"/>
      <c r="T18" s="18">
        <v>26857</v>
      </c>
      <c r="U18" s="18">
        <v>45000</v>
      </c>
      <c r="V18" s="18">
        <v>71857</v>
      </c>
      <c r="W18" s="18">
        <v>1110190</v>
      </c>
      <c r="X18" s="18">
        <v>1200000</v>
      </c>
      <c r="Y18" s="18">
        <v>-89810</v>
      </c>
      <c r="Z18" s="3">
        <v>-7.48</v>
      </c>
      <c r="AA18" s="23">
        <v>1200000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35671806</v>
      </c>
      <c r="D20" s="59">
        <f t="shared" si="2"/>
        <v>0</v>
      </c>
      <c r="E20" s="60">
        <f t="shared" si="2"/>
        <v>13198930</v>
      </c>
      <c r="F20" s="60">
        <f t="shared" si="2"/>
        <v>12071229</v>
      </c>
      <c r="G20" s="60">
        <f t="shared" si="2"/>
        <v>713589</v>
      </c>
      <c r="H20" s="60">
        <f t="shared" si="2"/>
        <v>542463</v>
      </c>
      <c r="I20" s="60">
        <f t="shared" si="2"/>
        <v>429899</v>
      </c>
      <c r="J20" s="60">
        <f t="shared" si="2"/>
        <v>1685951</v>
      </c>
      <c r="K20" s="60">
        <f t="shared" si="2"/>
        <v>542759</v>
      </c>
      <c r="L20" s="60">
        <f t="shared" si="2"/>
        <v>768632</v>
      </c>
      <c r="M20" s="60">
        <f t="shared" si="2"/>
        <v>833975</v>
      </c>
      <c r="N20" s="60">
        <f t="shared" si="2"/>
        <v>2145366</v>
      </c>
      <c r="O20" s="60">
        <f t="shared" si="2"/>
        <v>400614</v>
      </c>
      <c r="P20" s="60">
        <f t="shared" si="2"/>
        <v>896874</v>
      </c>
      <c r="Q20" s="60">
        <f t="shared" si="2"/>
        <v>1247616</v>
      </c>
      <c r="R20" s="60">
        <f t="shared" si="2"/>
        <v>2545104</v>
      </c>
      <c r="S20" s="60">
        <f t="shared" si="2"/>
        <v>918980</v>
      </c>
      <c r="T20" s="60">
        <f t="shared" si="2"/>
        <v>423782</v>
      </c>
      <c r="U20" s="60">
        <f t="shared" si="2"/>
        <v>4107396</v>
      </c>
      <c r="V20" s="60">
        <f t="shared" si="2"/>
        <v>5450158</v>
      </c>
      <c r="W20" s="60">
        <f t="shared" si="2"/>
        <v>11826579</v>
      </c>
      <c r="X20" s="60">
        <f t="shared" si="2"/>
        <v>12071229</v>
      </c>
      <c r="Y20" s="60">
        <f t="shared" si="2"/>
        <v>-244650</v>
      </c>
      <c r="Z20" s="61">
        <f>+IF(X20&lt;&gt;0,+(Y20/X20)*100,0)</f>
        <v>-2.026719897369191</v>
      </c>
      <c r="AA20" s="62">
        <f>SUM(AA26:AA33)</f>
        <v>12071229</v>
      </c>
    </row>
    <row r="21" spans="1:27" ht="13.5">
      <c r="A21" s="46" t="s">
        <v>32</v>
      </c>
      <c r="B21" s="47"/>
      <c r="C21" s="9">
        <v>4630014</v>
      </c>
      <c r="D21" s="10"/>
      <c r="E21" s="11">
        <v>2490000</v>
      </c>
      <c r="F21" s="11">
        <v>2527500</v>
      </c>
      <c r="G21" s="11">
        <v>713589</v>
      </c>
      <c r="H21" s="11"/>
      <c r="I21" s="11"/>
      <c r="J21" s="11">
        <v>713589</v>
      </c>
      <c r="K21" s="11"/>
      <c r="L21" s="11">
        <v>78398</v>
      </c>
      <c r="M21" s="11">
        <v>40300</v>
      </c>
      <c r="N21" s="11">
        <v>118698</v>
      </c>
      <c r="O21" s="11">
        <v>3000</v>
      </c>
      <c r="P21" s="11">
        <v>95200</v>
      </c>
      <c r="Q21" s="11">
        <v>54921</v>
      </c>
      <c r="R21" s="11">
        <v>153121</v>
      </c>
      <c r="S21" s="11">
        <v>57051</v>
      </c>
      <c r="T21" s="11">
        <v>56828</v>
      </c>
      <c r="U21" s="11">
        <v>1948836</v>
      </c>
      <c r="V21" s="11">
        <v>2062715</v>
      </c>
      <c r="W21" s="11">
        <v>3048123</v>
      </c>
      <c r="X21" s="11">
        <v>2527500</v>
      </c>
      <c r="Y21" s="11">
        <v>520623</v>
      </c>
      <c r="Z21" s="2">
        <v>20.6</v>
      </c>
      <c r="AA21" s="15">
        <v>2527500</v>
      </c>
    </row>
    <row r="22" spans="1:27" ht="13.5">
      <c r="A22" s="46" t="s">
        <v>33</v>
      </c>
      <c r="B22" s="47"/>
      <c r="C22" s="9">
        <v>5904809</v>
      </c>
      <c r="D22" s="10"/>
      <c r="E22" s="11">
        <v>5034000</v>
      </c>
      <c r="F22" s="11">
        <v>5135000</v>
      </c>
      <c r="G22" s="11"/>
      <c r="H22" s="11">
        <v>161557</v>
      </c>
      <c r="I22" s="11">
        <v>140946</v>
      </c>
      <c r="J22" s="11">
        <v>302503</v>
      </c>
      <c r="K22" s="11">
        <v>487474</v>
      </c>
      <c r="L22" s="11">
        <v>113785</v>
      </c>
      <c r="M22" s="11">
        <v>675385</v>
      </c>
      <c r="N22" s="11">
        <v>1276644</v>
      </c>
      <c r="O22" s="11">
        <v>397614</v>
      </c>
      <c r="P22" s="11">
        <v>126090</v>
      </c>
      <c r="Q22" s="11">
        <v>1192695</v>
      </c>
      <c r="R22" s="11">
        <v>1716399</v>
      </c>
      <c r="S22" s="11">
        <v>400033</v>
      </c>
      <c r="T22" s="11">
        <v>166954</v>
      </c>
      <c r="U22" s="11">
        <v>1032709</v>
      </c>
      <c r="V22" s="11">
        <v>1599696</v>
      </c>
      <c r="W22" s="11">
        <v>4895242</v>
      </c>
      <c r="X22" s="11">
        <v>5135000</v>
      </c>
      <c r="Y22" s="11">
        <v>-239758</v>
      </c>
      <c r="Z22" s="2">
        <v>-4.67</v>
      </c>
      <c r="AA22" s="15">
        <v>5135000</v>
      </c>
    </row>
    <row r="23" spans="1:27" ht="13.5">
      <c r="A23" s="46" t="s">
        <v>34</v>
      </c>
      <c r="B23" s="47"/>
      <c r="C23" s="9">
        <v>6507116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17411853</v>
      </c>
      <c r="D24" s="10"/>
      <c r="E24" s="11">
        <v>3974930</v>
      </c>
      <c r="F24" s="11">
        <v>2708729</v>
      </c>
      <c r="G24" s="11"/>
      <c r="H24" s="11">
        <v>380906</v>
      </c>
      <c r="I24" s="11">
        <v>287011</v>
      </c>
      <c r="J24" s="11">
        <v>667917</v>
      </c>
      <c r="K24" s="11"/>
      <c r="L24" s="11">
        <v>576449</v>
      </c>
      <c r="M24" s="11"/>
      <c r="N24" s="11">
        <v>576449</v>
      </c>
      <c r="O24" s="11"/>
      <c r="P24" s="11"/>
      <c r="Q24" s="11"/>
      <c r="R24" s="11"/>
      <c r="S24" s="11"/>
      <c r="T24" s="11"/>
      <c r="U24" s="11">
        <v>872733</v>
      </c>
      <c r="V24" s="11">
        <v>872733</v>
      </c>
      <c r="W24" s="11">
        <v>2117099</v>
      </c>
      <c r="X24" s="11">
        <v>2708729</v>
      </c>
      <c r="Y24" s="11">
        <v>-591630</v>
      </c>
      <c r="Z24" s="2">
        <v>-21.84</v>
      </c>
      <c r="AA24" s="15">
        <v>2708729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34453792</v>
      </c>
      <c r="D26" s="50">
        <f t="shared" si="3"/>
        <v>0</v>
      </c>
      <c r="E26" s="51">
        <f t="shared" si="3"/>
        <v>11498930</v>
      </c>
      <c r="F26" s="51">
        <f t="shared" si="3"/>
        <v>10371229</v>
      </c>
      <c r="G26" s="51">
        <f t="shared" si="3"/>
        <v>713589</v>
      </c>
      <c r="H26" s="51">
        <f t="shared" si="3"/>
        <v>542463</v>
      </c>
      <c r="I26" s="51">
        <f t="shared" si="3"/>
        <v>427957</v>
      </c>
      <c r="J26" s="51">
        <f t="shared" si="3"/>
        <v>1684009</v>
      </c>
      <c r="K26" s="51">
        <f t="shared" si="3"/>
        <v>487474</v>
      </c>
      <c r="L26" s="51">
        <f t="shared" si="3"/>
        <v>768632</v>
      </c>
      <c r="M26" s="51">
        <f t="shared" si="3"/>
        <v>715685</v>
      </c>
      <c r="N26" s="51">
        <f t="shared" si="3"/>
        <v>1971791</v>
      </c>
      <c r="O26" s="51">
        <f t="shared" si="3"/>
        <v>400614</v>
      </c>
      <c r="P26" s="51">
        <f t="shared" si="3"/>
        <v>221290</v>
      </c>
      <c r="Q26" s="51">
        <f t="shared" si="3"/>
        <v>1247616</v>
      </c>
      <c r="R26" s="51">
        <f t="shared" si="3"/>
        <v>1869520</v>
      </c>
      <c r="S26" s="51">
        <f t="shared" si="3"/>
        <v>457084</v>
      </c>
      <c r="T26" s="51">
        <f t="shared" si="3"/>
        <v>223782</v>
      </c>
      <c r="U26" s="51">
        <f t="shared" si="3"/>
        <v>3854278</v>
      </c>
      <c r="V26" s="51">
        <f t="shared" si="3"/>
        <v>4535144</v>
      </c>
      <c r="W26" s="51">
        <f t="shared" si="3"/>
        <v>10060464</v>
      </c>
      <c r="X26" s="51">
        <f t="shared" si="3"/>
        <v>10371229</v>
      </c>
      <c r="Y26" s="51">
        <f t="shared" si="3"/>
        <v>-310765</v>
      </c>
      <c r="Z26" s="52">
        <f>+IF(X26&lt;&gt;0,+(Y26/X26)*100,0)</f>
        <v>-2.9964144075885315</v>
      </c>
      <c r="AA26" s="53">
        <f>SUM(AA21:AA25)</f>
        <v>10371229</v>
      </c>
    </row>
    <row r="27" spans="1:27" ht="13.5">
      <c r="A27" s="54" t="s">
        <v>38</v>
      </c>
      <c r="B27" s="64"/>
      <c r="C27" s="9">
        <v>199229</v>
      </c>
      <c r="D27" s="10"/>
      <c r="E27" s="11">
        <v>500000</v>
      </c>
      <c r="F27" s="11">
        <v>500000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200000</v>
      </c>
      <c r="U27" s="11">
        <v>253118</v>
      </c>
      <c r="V27" s="11">
        <v>453118</v>
      </c>
      <c r="W27" s="11">
        <v>453118</v>
      </c>
      <c r="X27" s="11">
        <v>500000</v>
      </c>
      <c r="Y27" s="11">
        <v>-46882</v>
      </c>
      <c r="Z27" s="2">
        <v>-9.38</v>
      </c>
      <c r="AA27" s="15">
        <v>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1018785</v>
      </c>
      <c r="D30" s="10"/>
      <c r="E30" s="11">
        <v>1200000</v>
      </c>
      <c r="F30" s="11">
        <v>1200000</v>
      </c>
      <c r="G30" s="11"/>
      <c r="H30" s="11"/>
      <c r="I30" s="11">
        <v>1942</v>
      </c>
      <c r="J30" s="11">
        <v>1942</v>
      </c>
      <c r="K30" s="11">
        <v>55285</v>
      </c>
      <c r="L30" s="11"/>
      <c r="M30" s="11">
        <v>118290</v>
      </c>
      <c r="N30" s="11">
        <v>173575</v>
      </c>
      <c r="O30" s="11"/>
      <c r="P30" s="11">
        <v>675584</v>
      </c>
      <c r="Q30" s="11"/>
      <c r="R30" s="11">
        <v>675584</v>
      </c>
      <c r="S30" s="11">
        <v>461896</v>
      </c>
      <c r="T30" s="11"/>
      <c r="U30" s="11"/>
      <c r="V30" s="11">
        <v>461896</v>
      </c>
      <c r="W30" s="11">
        <v>1312997</v>
      </c>
      <c r="X30" s="11">
        <v>1200000</v>
      </c>
      <c r="Y30" s="11">
        <v>112997</v>
      </c>
      <c r="Z30" s="2">
        <v>9.42</v>
      </c>
      <c r="AA30" s="15">
        <v>1200000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4828433</v>
      </c>
      <c r="D36" s="10">
        <f t="shared" si="4"/>
        <v>0</v>
      </c>
      <c r="E36" s="11">
        <f t="shared" si="4"/>
        <v>2590000</v>
      </c>
      <c r="F36" s="11">
        <f t="shared" si="4"/>
        <v>2817500</v>
      </c>
      <c r="G36" s="11">
        <f t="shared" si="4"/>
        <v>887884</v>
      </c>
      <c r="H36" s="11">
        <f t="shared" si="4"/>
        <v>0</v>
      </c>
      <c r="I36" s="11">
        <f t="shared" si="4"/>
        <v>0</v>
      </c>
      <c r="J36" s="11">
        <f t="shared" si="4"/>
        <v>887884</v>
      </c>
      <c r="K36" s="11">
        <f t="shared" si="4"/>
        <v>0</v>
      </c>
      <c r="L36" s="11">
        <f t="shared" si="4"/>
        <v>89959</v>
      </c>
      <c r="M36" s="11">
        <f t="shared" si="4"/>
        <v>75403</v>
      </c>
      <c r="N36" s="11">
        <f t="shared" si="4"/>
        <v>165362</v>
      </c>
      <c r="O36" s="11">
        <f t="shared" si="4"/>
        <v>22088</v>
      </c>
      <c r="P36" s="11">
        <f t="shared" si="4"/>
        <v>104689</v>
      </c>
      <c r="Q36" s="11">
        <f t="shared" si="4"/>
        <v>54921</v>
      </c>
      <c r="R36" s="11">
        <f t="shared" si="4"/>
        <v>181698</v>
      </c>
      <c r="S36" s="11">
        <f t="shared" si="4"/>
        <v>66891</v>
      </c>
      <c r="T36" s="11">
        <f t="shared" si="4"/>
        <v>56828</v>
      </c>
      <c r="U36" s="11">
        <f t="shared" si="4"/>
        <v>2078159</v>
      </c>
      <c r="V36" s="11">
        <f t="shared" si="4"/>
        <v>2201878</v>
      </c>
      <c r="W36" s="11">
        <f t="shared" si="4"/>
        <v>3436822</v>
      </c>
      <c r="X36" s="11">
        <f t="shared" si="4"/>
        <v>2817500</v>
      </c>
      <c r="Y36" s="11">
        <f t="shared" si="4"/>
        <v>619322</v>
      </c>
      <c r="Z36" s="2">
        <f aca="true" t="shared" si="5" ref="Z36:Z49">+IF(X36&lt;&gt;0,+(Y36/X36)*100,0)</f>
        <v>21.98125998225377</v>
      </c>
      <c r="AA36" s="15">
        <f>AA6+AA21</f>
        <v>2817500</v>
      </c>
    </row>
    <row r="37" spans="1:27" ht="13.5">
      <c r="A37" s="46" t="s">
        <v>33</v>
      </c>
      <c r="B37" s="47"/>
      <c r="C37" s="9">
        <f t="shared" si="4"/>
        <v>7313283</v>
      </c>
      <c r="D37" s="10">
        <f t="shared" si="4"/>
        <v>0</v>
      </c>
      <c r="E37" s="11">
        <f t="shared" si="4"/>
        <v>12534540</v>
      </c>
      <c r="F37" s="11">
        <f t="shared" si="4"/>
        <v>13862330</v>
      </c>
      <c r="G37" s="11">
        <f t="shared" si="4"/>
        <v>0</v>
      </c>
      <c r="H37" s="11">
        <f t="shared" si="4"/>
        <v>251681</v>
      </c>
      <c r="I37" s="11">
        <f t="shared" si="4"/>
        <v>220624</v>
      </c>
      <c r="J37" s="11">
        <f t="shared" si="4"/>
        <v>472305</v>
      </c>
      <c r="K37" s="11">
        <f t="shared" si="4"/>
        <v>3188608</v>
      </c>
      <c r="L37" s="11">
        <f t="shared" si="4"/>
        <v>1613878</v>
      </c>
      <c r="M37" s="11">
        <f t="shared" si="4"/>
        <v>1678305</v>
      </c>
      <c r="N37" s="11">
        <f t="shared" si="4"/>
        <v>6480791</v>
      </c>
      <c r="O37" s="11">
        <f t="shared" si="4"/>
        <v>123615</v>
      </c>
      <c r="P37" s="11">
        <f t="shared" si="4"/>
        <v>852892</v>
      </c>
      <c r="Q37" s="11">
        <f t="shared" si="4"/>
        <v>1276370</v>
      </c>
      <c r="R37" s="11">
        <f t="shared" si="4"/>
        <v>2252877</v>
      </c>
      <c r="S37" s="11">
        <f t="shared" si="4"/>
        <v>797420</v>
      </c>
      <c r="T37" s="11">
        <f t="shared" si="4"/>
        <v>309693</v>
      </c>
      <c r="U37" s="11">
        <f t="shared" si="4"/>
        <v>1535891</v>
      </c>
      <c r="V37" s="11">
        <f t="shared" si="4"/>
        <v>2643004</v>
      </c>
      <c r="W37" s="11">
        <f t="shared" si="4"/>
        <v>11848977</v>
      </c>
      <c r="X37" s="11">
        <f t="shared" si="4"/>
        <v>13862330</v>
      </c>
      <c r="Y37" s="11">
        <f t="shared" si="4"/>
        <v>-2013353</v>
      </c>
      <c r="Z37" s="2">
        <f t="shared" si="5"/>
        <v>-14.523914810857915</v>
      </c>
      <c r="AA37" s="15">
        <f>AA7+AA22</f>
        <v>13862330</v>
      </c>
    </row>
    <row r="38" spans="1:27" ht="13.5">
      <c r="A38" s="46" t="s">
        <v>34</v>
      </c>
      <c r="B38" s="47"/>
      <c r="C38" s="9">
        <f t="shared" si="4"/>
        <v>6579892</v>
      </c>
      <c r="D38" s="10">
        <f t="shared" si="4"/>
        <v>0</v>
      </c>
      <c r="E38" s="11">
        <f t="shared" si="4"/>
        <v>14170700</v>
      </c>
      <c r="F38" s="11">
        <f t="shared" si="4"/>
        <v>15436901</v>
      </c>
      <c r="G38" s="11">
        <f t="shared" si="4"/>
        <v>7366</v>
      </c>
      <c r="H38" s="11">
        <f t="shared" si="4"/>
        <v>961546</v>
      </c>
      <c r="I38" s="11">
        <f t="shared" si="4"/>
        <v>2531469</v>
      </c>
      <c r="J38" s="11">
        <f t="shared" si="4"/>
        <v>3500381</v>
      </c>
      <c r="K38" s="11">
        <f t="shared" si="4"/>
        <v>1595783</v>
      </c>
      <c r="L38" s="11">
        <f t="shared" si="4"/>
        <v>1532547</v>
      </c>
      <c r="M38" s="11">
        <f t="shared" si="4"/>
        <v>1504243</v>
      </c>
      <c r="N38" s="11">
        <f t="shared" si="4"/>
        <v>4632573</v>
      </c>
      <c r="O38" s="11">
        <f t="shared" si="4"/>
        <v>661858</v>
      </c>
      <c r="P38" s="11">
        <f t="shared" si="4"/>
        <v>1138012</v>
      </c>
      <c r="Q38" s="11">
        <f t="shared" si="4"/>
        <v>2364121</v>
      </c>
      <c r="R38" s="11">
        <f t="shared" si="4"/>
        <v>4163991</v>
      </c>
      <c r="S38" s="11">
        <f t="shared" si="4"/>
        <v>1168518</v>
      </c>
      <c r="T38" s="11">
        <f t="shared" si="4"/>
        <v>523073</v>
      </c>
      <c r="U38" s="11">
        <f t="shared" si="4"/>
        <v>1281421</v>
      </c>
      <c r="V38" s="11">
        <f t="shared" si="4"/>
        <v>2973012</v>
      </c>
      <c r="W38" s="11">
        <f t="shared" si="4"/>
        <v>15269957</v>
      </c>
      <c r="X38" s="11">
        <f t="shared" si="4"/>
        <v>15436901</v>
      </c>
      <c r="Y38" s="11">
        <f t="shared" si="4"/>
        <v>-166944</v>
      </c>
      <c r="Z38" s="2">
        <f t="shared" si="5"/>
        <v>-1.0814605859038677</v>
      </c>
      <c r="AA38" s="15">
        <f>AA8+AA23</f>
        <v>15436901</v>
      </c>
    </row>
    <row r="39" spans="1:27" ht="13.5">
      <c r="A39" s="46" t="s">
        <v>35</v>
      </c>
      <c r="B39" s="47"/>
      <c r="C39" s="9">
        <f t="shared" si="4"/>
        <v>17744084</v>
      </c>
      <c r="D39" s="10">
        <f t="shared" si="4"/>
        <v>0</v>
      </c>
      <c r="E39" s="11">
        <f t="shared" si="4"/>
        <v>9474930</v>
      </c>
      <c r="F39" s="11">
        <f t="shared" si="4"/>
        <v>9416229</v>
      </c>
      <c r="G39" s="11">
        <f t="shared" si="4"/>
        <v>51926</v>
      </c>
      <c r="H39" s="11">
        <f t="shared" si="4"/>
        <v>380906</v>
      </c>
      <c r="I39" s="11">
        <f t="shared" si="4"/>
        <v>287011</v>
      </c>
      <c r="J39" s="11">
        <f t="shared" si="4"/>
        <v>719843</v>
      </c>
      <c r="K39" s="11">
        <f t="shared" si="4"/>
        <v>23573</v>
      </c>
      <c r="L39" s="11">
        <f t="shared" si="4"/>
        <v>576449</v>
      </c>
      <c r="M39" s="11">
        <f t="shared" si="4"/>
        <v>51422</v>
      </c>
      <c r="N39" s="11">
        <f t="shared" si="4"/>
        <v>651444</v>
      </c>
      <c r="O39" s="11">
        <f t="shared" si="4"/>
        <v>0</v>
      </c>
      <c r="P39" s="11">
        <f t="shared" si="4"/>
        <v>344791</v>
      </c>
      <c r="Q39" s="11">
        <f t="shared" si="4"/>
        <v>267231</v>
      </c>
      <c r="R39" s="11">
        <f t="shared" si="4"/>
        <v>612022</v>
      </c>
      <c r="S39" s="11">
        <f t="shared" si="4"/>
        <v>110591</v>
      </c>
      <c r="T39" s="11">
        <f t="shared" si="4"/>
        <v>0</v>
      </c>
      <c r="U39" s="11">
        <f t="shared" si="4"/>
        <v>3823826</v>
      </c>
      <c r="V39" s="11">
        <f t="shared" si="4"/>
        <v>3934417</v>
      </c>
      <c r="W39" s="11">
        <f t="shared" si="4"/>
        <v>5917726</v>
      </c>
      <c r="X39" s="11">
        <f t="shared" si="4"/>
        <v>9416229</v>
      </c>
      <c r="Y39" s="11">
        <f t="shared" si="4"/>
        <v>-3498503</v>
      </c>
      <c r="Z39" s="2">
        <f t="shared" si="5"/>
        <v>-37.153971085452575</v>
      </c>
      <c r="AA39" s="15">
        <f>AA9+AA24</f>
        <v>9416229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36465692</v>
      </c>
      <c r="D41" s="50">
        <f t="shared" si="6"/>
        <v>0</v>
      </c>
      <c r="E41" s="51">
        <f t="shared" si="6"/>
        <v>38770170</v>
      </c>
      <c r="F41" s="51">
        <f t="shared" si="6"/>
        <v>41532960</v>
      </c>
      <c r="G41" s="51">
        <f t="shared" si="6"/>
        <v>947176</v>
      </c>
      <c r="H41" s="51">
        <f t="shared" si="6"/>
        <v>1594133</v>
      </c>
      <c r="I41" s="51">
        <f t="shared" si="6"/>
        <v>3039104</v>
      </c>
      <c r="J41" s="51">
        <f t="shared" si="6"/>
        <v>5580413</v>
      </c>
      <c r="K41" s="51">
        <f t="shared" si="6"/>
        <v>4807964</v>
      </c>
      <c r="L41" s="51">
        <f t="shared" si="6"/>
        <v>3812833</v>
      </c>
      <c r="M41" s="51">
        <f t="shared" si="6"/>
        <v>3309373</v>
      </c>
      <c r="N41" s="51">
        <f t="shared" si="6"/>
        <v>11930170</v>
      </c>
      <c r="O41" s="51">
        <f t="shared" si="6"/>
        <v>807561</v>
      </c>
      <c r="P41" s="51">
        <f t="shared" si="6"/>
        <v>2440384</v>
      </c>
      <c r="Q41" s="51">
        <f t="shared" si="6"/>
        <v>3962643</v>
      </c>
      <c r="R41" s="51">
        <f t="shared" si="6"/>
        <v>7210588</v>
      </c>
      <c r="S41" s="51">
        <f t="shared" si="6"/>
        <v>2143420</v>
      </c>
      <c r="T41" s="51">
        <f t="shared" si="6"/>
        <v>889594</v>
      </c>
      <c r="U41" s="51">
        <f t="shared" si="6"/>
        <v>8719297</v>
      </c>
      <c r="V41" s="51">
        <f t="shared" si="6"/>
        <v>11752311</v>
      </c>
      <c r="W41" s="51">
        <f t="shared" si="6"/>
        <v>36473482</v>
      </c>
      <c r="X41" s="51">
        <f t="shared" si="6"/>
        <v>41532960</v>
      </c>
      <c r="Y41" s="51">
        <f t="shared" si="6"/>
        <v>-5059478</v>
      </c>
      <c r="Z41" s="52">
        <f t="shared" si="5"/>
        <v>-12.181838231611712</v>
      </c>
      <c r="AA41" s="53">
        <f>SUM(AA36:AA40)</f>
        <v>41532960</v>
      </c>
    </row>
    <row r="42" spans="1:27" ht="13.5">
      <c r="A42" s="54" t="s">
        <v>38</v>
      </c>
      <c r="B42" s="35"/>
      <c r="C42" s="65">
        <f aca="true" t="shared" si="7" ref="C42:Y48">C12+C27</f>
        <v>6740742</v>
      </c>
      <c r="D42" s="66">
        <f t="shared" si="7"/>
        <v>0</v>
      </c>
      <c r="E42" s="67">
        <f t="shared" si="7"/>
        <v>6790000</v>
      </c>
      <c r="F42" s="67">
        <f t="shared" si="7"/>
        <v>7209474</v>
      </c>
      <c r="G42" s="67">
        <f t="shared" si="7"/>
        <v>0</v>
      </c>
      <c r="H42" s="67">
        <f t="shared" si="7"/>
        <v>91959</v>
      </c>
      <c r="I42" s="67">
        <f t="shared" si="7"/>
        <v>388510</v>
      </c>
      <c r="J42" s="67">
        <f t="shared" si="7"/>
        <v>480469</v>
      </c>
      <c r="K42" s="67">
        <f t="shared" si="7"/>
        <v>322041</v>
      </c>
      <c r="L42" s="67">
        <f t="shared" si="7"/>
        <v>467809</v>
      </c>
      <c r="M42" s="67">
        <f t="shared" si="7"/>
        <v>227139</v>
      </c>
      <c r="N42" s="67">
        <f t="shared" si="7"/>
        <v>1016989</v>
      </c>
      <c r="O42" s="67">
        <f t="shared" si="7"/>
        <v>82402</v>
      </c>
      <c r="P42" s="67">
        <f t="shared" si="7"/>
        <v>-363250</v>
      </c>
      <c r="Q42" s="67">
        <f t="shared" si="7"/>
        <v>94732</v>
      </c>
      <c r="R42" s="67">
        <f t="shared" si="7"/>
        <v>-186116</v>
      </c>
      <c r="S42" s="67">
        <f t="shared" si="7"/>
        <v>135004</v>
      </c>
      <c r="T42" s="67">
        <f t="shared" si="7"/>
        <v>989019</v>
      </c>
      <c r="U42" s="67">
        <f t="shared" si="7"/>
        <v>3494451</v>
      </c>
      <c r="V42" s="67">
        <f t="shared" si="7"/>
        <v>4618474</v>
      </c>
      <c r="W42" s="67">
        <f t="shared" si="7"/>
        <v>5929816</v>
      </c>
      <c r="X42" s="67">
        <f t="shared" si="7"/>
        <v>7209474</v>
      </c>
      <c r="Y42" s="67">
        <f t="shared" si="7"/>
        <v>-1279658</v>
      </c>
      <c r="Z42" s="69">
        <f t="shared" si="5"/>
        <v>-17.74967216748406</v>
      </c>
      <c r="AA42" s="68">
        <f aca="true" t="shared" si="8" ref="AA42:AA48">AA12+AA27</f>
        <v>7209474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9001385</v>
      </c>
      <c r="D45" s="66">
        <f t="shared" si="7"/>
        <v>0</v>
      </c>
      <c r="E45" s="67">
        <f t="shared" si="7"/>
        <v>7680000</v>
      </c>
      <c r="F45" s="67">
        <f t="shared" si="7"/>
        <v>8876000</v>
      </c>
      <c r="G45" s="67">
        <f t="shared" si="7"/>
        <v>86420</v>
      </c>
      <c r="H45" s="67">
        <f t="shared" si="7"/>
        <v>134282</v>
      </c>
      <c r="I45" s="67">
        <f t="shared" si="7"/>
        <v>87171</v>
      </c>
      <c r="J45" s="67">
        <f t="shared" si="7"/>
        <v>307873</v>
      </c>
      <c r="K45" s="67">
        <f t="shared" si="7"/>
        <v>268203</v>
      </c>
      <c r="L45" s="67">
        <f t="shared" si="7"/>
        <v>156559</v>
      </c>
      <c r="M45" s="67">
        <f t="shared" si="7"/>
        <v>294114</v>
      </c>
      <c r="N45" s="67">
        <f t="shared" si="7"/>
        <v>718876</v>
      </c>
      <c r="O45" s="67">
        <f t="shared" si="7"/>
        <v>84461</v>
      </c>
      <c r="P45" s="67">
        <f t="shared" si="7"/>
        <v>1385969</v>
      </c>
      <c r="Q45" s="67">
        <f t="shared" si="7"/>
        <v>237599</v>
      </c>
      <c r="R45" s="67">
        <f t="shared" si="7"/>
        <v>1708029</v>
      </c>
      <c r="S45" s="67">
        <f t="shared" si="7"/>
        <v>2098487</v>
      </c>
      <c r="T45" s="67">
        <f t="shared" si="7"/>
        <v>2915391</v>
      </c>
      <c r="U45" s="67">
        <f t="shared" si="7"/>
        <v>1071078</v>
      </c>
      <c r="V45" s="67">
        <f t="shared" si="7"/>
        <v>6084956</v>
      </c>
      <c r="W45" s="67">
        <f t="shared" si="7"/>
        <v>8819734</v>
      </c>
      <c r="X45" s="67">
        <f t="shared" si="7"/>
        <v>8876000</v>
      </c>
      <c r="Y45" s="67">
        <f t="shared" si="7"/>
        <v>-56266</v>
      </c>
      <c r="Z45" s="69">
        <f t="shared" si="5"/>
        <v>-0.6339116719242902</v>
      </c>
      <c r="AA45" s="68">
        <f t="shared" si="8"/>
        <v>8876000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330391</v>
      </c>
      <c r="D48" s="66">
        <f t="shared" si="7"/>
        <v>0</v>
      </c>
      <c r="E48" s="67">
        <f t="shared" si="7"/>
        <v>1200000</v>
      </c>
      <c r="F48" s="67">
        <f t="shared" si="7"/>
        <v>1200000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105000</v>
      </c>
      <c r="L48" s="67">
        <f t="shared" si="7"/>
        <v>0</v>
      </c>
      <c r="M48" s="67">
        <f t="shared" si="7"/>
        <v>0</v>
      </c>
      <c r="N48" s="67">
        <f t="shared" si="7"/>
        <v>105000</v>
      </c>
      <c r="O48" s="67">
        <f t="shared" si="7"/>
        <v>0</v>
      </c>
      <c r="P48" s="67">
        <f t="shared" si="7"/>
        <v>0</v>
      </c>
      <c r="Q48" s="67">
        <f t="shared" si="7"/>
        <v>933333</v>
      </c>
      <c r="R48" s="67">
        <f t="shared" si="7"/>
        <v>933333</v>
      </c>
      <c r="S48" s="67">
        <f t="shared" si="7"/>
        <v>0</v>
      </c>
      <c r="T48" s="67">
        <f t="shared" si="7"/>
        <v>26857</v>
      </c>
      <c r="U48" s="67">
        <f t="shared" si="7"/>
        <v>45000</v>
      </c>
      <c r="V48" s="67">
        <f t="shared" si="7"/>
        <v>71857</v>
      </c>
      <c r="W48" s="67">
        <f t="shared" si="7"/>
        <v>1110190</v>
      </c>
      <c r="X48" s="67">
        <f t="shared" si="7"/>
        <v>1200000</v>
      </c>
      <c r="Y48" s="67">
        <f t="shared" si="7"/>
        <v>-89810</v>
      </c>
      <c r="Z48" s="69">
        <f t="shared" si="5"/>
        <v>-7.484166666666667</v>
      </c>
      <c r="AA48" s="68">
        <f t="shared" si="8"/>
        <v>1200000</v>
      </c>
    </row>
    <row r="49" spans="1:27" ht="13.5">
      <c r="A49" s="75" t="s">
        <v>49</v>
      </c>
      <c r="B49" s="76"/>
      <c r="C49" s="77">
        <f aca="true" t="shared" si="9" ref="C49:Y49">SUM(C41:C48)</f>
        <v>52538210</v>
      </c>
      <c r="D49" s="78">
        <f t="shared" si="9"/>
        <v>0</v>
      </c>
      <c r="E49" s="79">
        <f t="shared" si="9"/>
        <v>54440170</v>
      </c>
      <c r="F49" s="79">
        <f t="shared" si="9"/>
        <v>58818434</v>
      </c>
      <c r="G49" s="79">
        <f t="shared" si="9"/>
        <v>1033596</v>
      </c>
      <c r="H49" s="79">
        <f t="shared" si="9"/>
        <v>1820374</v>
      </c>
      <c r="I49" s="79">
        <f t="shared" si="9"/>
        <v>3514785</v>
      </c>
      <c r="J49" s="79">
        <f t="shared" si="9"/>
        <v>6368755</v>
      </c>
      <c r="K49" s="79">
        <f t="shared" si="9"/>
        <v>5503208</v>
      </c>
      <c r="L49" s="79">
        <f t="shared" si="9"/>
        <v>4437201</v>
      </c>
      <c r="M49" s="79">
        <f t="shared" si="9"/>
        <v>3830626</v>
      </c>
      <c r="N49" s="79">
        <f t="shared" si="9"/>
        <v>13771035</v>
      </c>
      <c r="O49" s="79">
        <f t="shared" si="9"/>
        <v>974424</v>
      </c>
      <c r="P49" s="79">
        <f t="shared" si="9"/>
        <v>3463103</v>
      </c>
      <c r="Q49" s="79">
        <f t="shared" si="9"/>
        <v>5228307</v>
      </c>
      <c r="R49" s="79">
        <f t="shared" si="9"/>
        <v>9665834</v>
      </c>
      <c r="S49" s="79">
        <f t="shared" si="9"/>
        <v>4376911</v>
      </c>
      <c r="T49" s="79">
        <f t="shared" si="9"/>
        <v>4820861</v>
      </c>
      <c r="U49" s="79">
        <f t="shared" si="9"/>
        <v>13329826</v>
      </c>
      <c r="V49" s="79">
        <f t="shared" si="9"/>
        <v>22527598</v>
      </c>
      <c r="W49" s="79">
        <f t="shared" si="9"/>
        <v>52333222</v>
      </c>
      <c r="X49" s="79">
        <f t="shared" si="9"/>
        <v>58818434</v>
      </c>
      <c r="Y49" s="79">
        <f t="shared" si="9"/>
        <v>-6485212</v>
      </c>
      <c r="Z49" s="80">
        <f t="shared" si="5"/>
        <v>-11.02581547818835</v>
      </c>
      <c r="AA49" s="81">
        <f>SUM(AA41:AA48)</f>
        <v>58818434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14855601</v>
      </c>
      <c r="D51" s="66">
        <f t="shared" si="10"/>
        <v>0</v>
      </c>
      <c r="E51" s="67">
        <f t="shared" si="10"/>
        <v>14630660</v>
      </c>
      <c r="F51" s="67">
        <f t="shared" si="10"/>
        <v>15800960</v>
      </c>
      <c r="G51" s="67">
        <f t="shared" si="10"/>
        <v>564201</v>
      </c>
      <c r="H51" s="67">
        <f t="shared" si="10"/>
        <v>856761</v>
      </c>
      <c r="I51" s="67">
        <f t="shared" si="10"/>
        <v>1588972</v>
      </c>
      <c r="J51" s="67">
        <f t="shared" si="10"/>
        <v>3009934</v>
      </c>
      <c r="K51" s="67">
        <f t="shared" si="10"/>
        <v>1299677</v>
      </c>
      <c r="L51" s="67">
        <f t="shared" si="10"/>
        <v>1161556</v>
      </c>
      <c r="M51" s="67">
        <f t="shared" si="10"/>
        <v>1010371</v>
      </c>
      <c r="N51" s="67">
        <f t="shared" si="10"/>
        <v>3471604</v>
      </c>
      <c r="O51" s="67">
        <f t="shared" si="10"/>
        <v>754085</v>
      </c>
      <c r="P51" s="67">
        <f t="shared" si="10"/>
        <v>1024805</v>
      </c>
      <c r="Q51" s="67">
        <f t="shared" si="10"/>
        <v>1392911</v>
      </c>
      <c r="R51" s="67">
        <f t="shared" si="10"/>
        <v>3171801</v>
      </c>
      <c r="S51" s="67">
        <f t="shared" si="10"/>
        <v>1113049</v>
      </c>
      <c r="T51" s="67">
        <f t="shared" si="10"/>
        <v>983948</v>
      </c>
      <c r="U51" s="67">
        <f t="shared" si="10"/>
        <v>2447245</v>
      </c>
      <c r="V51" s="67">
        <f t="shared" si="10"/>
        <v>4544242</v>
      </c>
      <c r="W51" s="67">
        <f t="shared" si="10"/>
        <v>14197581</v>
      </c>
      <c r="X51" s="67">
        <f t="shared" si="10"/>
        <v>15800960</v>
      </c>
      <c r="Y51" s="67">
        <f t="shared" si="10"/>
        <v>-1603379</v>
      </c>
      <c r="Z51" s="69">
        <f>+IF(X51&lt;&gt;0,+(Y51/X51)*100,0)</f>
        <v>-10.147351806472518</v>
      </c>
      <c r="AA51" s="68">
        <f>SUM(AA57:AA61)</f>
        <v>15800960</v>
      </c>
    </row>
    <row r="52" spans="1:27" ht="13.5">
      <c r="A52" s="84" t="s">
        <v>32</v>
      </c>
      <c r="B52" s="47"/>
      <c r="C52" s="9">
        <v>1926790</v>
      </c>
      <c r="D52" s="10"/>
      <c r="E52" s="11">
        <v>1900210</v>
      </c>
      <c r="F52" s="11">
        <v>1900210</v>
      </c>
      <c r="G52" s="11">
        <v>14872</v>
      </c>
      <c r="H52" s="11">
        <v>83630</v>
      </c>
      <c r="I52" s="11">
        <v>273960</v>
      </c>
      <c r="J52" s="11">
        <v>372462</v>
      </c>
      <c r="K52" s="11">
        <v>292683</v>
      </c>
      <c r="L52" s="11">
        <v>178642</v>
      </c>
      <c r="M52" s="11">
        <v>238981</v>
      </c>
      <c r="N52" s="11">
        <v>710306</v>
      </c>
      <c r="O52" s="11">
        <v>225091</v>
      </c>
      <c r="P52" s="11">
        <v>67698</v>
      </c>
      <c r="Q52" s="11">
        <v>214658</v>
      </c>
      <c r="R52" s="11">
        <v>507447</v>
      </c>
      <c r="S52" s="11">
        <v>101003</v>
      </c>
      <c r="T52" s="11">
        <v>58957</v>
      </c>
      <c r="U52" s="11">
        <v>188969</v>
      </c>
      <c r="V52" s="11">
        <v>348929</v>
      </c>
      <c r="W52" s="11">
        <v>1939144</v>
      </c>
      <c r="X52" s="11">
        <v>1900210</v>
      </c>
      <c r="Y52" s="11">
        <v>38934</v>
      </c>
      <c r="Z52" s="2">
        <v>2.05</v>
      </c>
      <c r="AA52" s="15">
        <v>1900210</v>
      </c>
    </row>
    <row r="53" spans="1:27" ht="13.5">
      <c r="A53" s="84" t="s">
        <v>33</v>
      </c>
      <c r="B53" s="47"/>
      <c r="C53" s="9">
        <v>2744034</v>
      </c>
      <c r="D53" s="10"/>
      <c r="E53" s="11">
        <v>2020460</v>
      </c>
      <c r="F53" s="11">
        <v>2520460</v>
      </c>
      <c r="G53" s="11">
        <v>99911</v>
      </c>
      <c r="H53" s="11">
        <v>121696</v>
      </c>
      <c r="I53" s="11">
        <v>127567</v>
      </c>
      <c r="J53" s="11">
        <v>349174</v>
      </c>
      <c r="K53" s="11">
        <v>112944</v>
      </c>
      <c r="L53" s="11">
        <v>90233</v>
      </c>
      <c r="M53" s="11">
        <v>91570</v>
      </c>
      <c r="N53" s="11">
        <v>294747</v>
      </c>
      <c r="O53" s="11">
        <v>115669</v>
      </c>
      <c r="P53" s="11">
        <v>125979</v>
      </c>
      <c r="Q53" s="11">
        <v>248509</v>
      </c>
      <c r="R53" s="11">
        <v>490157</v>
      </c>
      <c r="S53" s="11">
        <v>121768</v>
      </c>
      <c r="T53" s="11">
        <v>129531</v>
      </c>
      <c r="U53" s="11">
        <v>393405</v>
      </c>
      <c r="V53" s="11">
        <v>644704</v>
      </c>
      <c r="W53" s="11">
        <v>1778782</v>
      </c>
      <c r="X53" s="11">
        <v>2520460</v>
      </c>
      <c r="Y53" s="11">
        <v>-741678</v>
      </c>
      <c r="Z53" s="2">
        <v>-29.43</v>
      </c>
      <c r="AA53" s="15">
        <v>2520460</v>
      </c>
    </row>
    <row r="54" spans="1:27" ht="13.5">
      <c r="A54" s="84" t="s">
        <v>34</v>
      </c>
      <c r="B54" s="47"/>
      <c r="C54" s="9">
        <v>1913666</v>
      </c>
      <c r="D54" s="10"/>
      <c r="E54" s="11">
        <v>1885130</v>
      </c>
      <c r="F54" s="11">
        <v>1885130</v>
      </c>
      <c r="G54" s="11">
        <v>93767</v>
      </c>
      <c r="H54" s="11">
        <v>116827</v>
      </c>
      <c r="I54" s="11">
        <v>148325</v>
      </c>
      <c r="J54" s="11">
        <v>358919</v>
      </c>
      <c r="K54" s="11">
        <v>157783</v>
      </c>
      <c r="L54" s="11">
        <v>137220</v>
      </c>
      <c r="M54" s="11">
        <v>121492</v>
      </c>
      <c r="N54" s="11">
        <v>416495</v>
      </c>
      <c r="O54" s="11">
        <v>103461</v>
      </c>
      <c r="P54" s="11">
        <v>311418</v>
      </c>
      <c r="Q54" s="11">
        <v>216490</v>
      </c>
      <c r="R54" s="11">
        <v>631369</v>
      </c>
      <c r="S54" s="11">
        <v>158884</v>
      </c>
      <c r="T54" s="11">
        <v>203499</v>
      </c>
      <c r="U54" s="11">
        <v>466959</v>
      </c>
      <c r="V54" s="11">
        <v>829342</v>
      </c>
      <c r="W54" s="11">
        <v>2236125</v>
      </c>
      <c r="X54" s="11">
        <v>1885130</v>
      </c>
      <c r="Y54" s="11">
        <v>350995</v>
      </c>
      <c r="Z54" s="2">
        <v>18.62</v>
      </c>
      <c r="AA54" s="15">
        <v>1885130</v>
      </c>
    </row>
    <row r="55" spans="1:27" ht="13.5">
      <c r="A55" s="84" t="s">
        <v>35</v>
      </c>
      <c r="B55" s="47"/>
      <c r="C55" s="9">
        <v>783268</v>
      </c>
      <c r="D55" s="10"/>
      <c r="E55" s="11">
        <v>649680</v>
      </c>
      <c r="F55" s="11">
        <v>649680</v>
      </c>
      <c r="G55" s="11">
        <v>20708</v>
      </c>
      <c r="H55" s="11">
        <v>46330</v>
      </c>
      <c r="I55" s="11">
        <v>290535</v>
      </c>
      <c r="J55" s="11">
        <v>357573</v>
      </c>
      <c r="K55" s="11">
        <v>143821</v>
      </c>
      <c r="L55" s="11">
        <v>61429</v>
      </c>
      <c r="M55" s="11">
        <v>26029</v>
      </c>
      <c r="N55" s="11">
        <v>231279</v>
      </c>
      <c r="O55" s="11">
        <v>9265</v>
      </c>
      <c r="P55" s="11">
        <v>37038</v>
      </c>
      <c r="Q55" s="11">
        <v>32272</v>
      </c>
      <c r="R55" s="11">
        <v>78575</v>
      </c>
      <c r="S55" s="11">
        <v>152969</v>
      </c>
      <c r="T55" s="11">
        <v>103199</v>
      </c>
      <c r="U55" s="11">
        <v>277519</v>
      </c>
      <c r="V55" s="11">
        <v>533687</v>
      </c>
      <c r="W55" s="11">
        <v>1201114</v>
      </c>
      <c r="X55" s="11">
        <v>649680</v>
      </c>
      <c r="Y55" s="11">
        <v>551434</v>
      </c>
      <c r="Z55" s="2">
        <v>84.88</v>
      </c>
      <c r="AA55" s="15">
        <v>649680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7367758</v>
      </c>
      <c r="D57" s="50">
        <f t="shared" si="11"/>
        <v>0</v>
      </c>
      <c r="E57" s="51">
        <f t="shared" si="11"/>
        <v>6455480</v>
      </c>
      <c r="F57" s="51">
        <f t="shared" si="11"/>
        <v>6955480</v>
      </c>
      <c r="G57" s="51">
        <f t="shared" si="11"/>
        <v>229258</v>
      </c>
      <c r="H57" s="51">
        <f t="shared" si="11"/>
        <v>368483</v>
      </c>
      <c r="I57" s="51">
        <f t="shared" si="11"/>
        <v>840387</v>
      </c>
      <c r="J57" s="51">
        <f t="shared" si="11"/>
        <v>1438128</v>
      </c>
      <c r="K57" s="51">
        <f t="shared" si="11"/>
        <v>707231</v>
      </c>
      <c r="L57" s="51">
        <f t="shared" si="11"/>
        <v>467524</v>
      </c>
      <c r="M57" s="51">
        <f t="shared" si="11"/>
        <v>478072</v>
      </c>
      <c r="N57" s="51">
        <f t="shared" si="11"/>
        <v>1652827</v>
      </c>
      <c r="O57" s="51">
        <f t="shared" si="11"/>
        <v>453486</v>
      </c>
      <c r="P57" s="51">
        <f t="shared" si="11"/>
        <v>542133</v>
      </c>
      <c r="Q57" s="51">
        <f t="shared" si="11"/>
        <v>711929</v>
      </c>
      <c r="R57" s="51">
        <f t="shared" si="11"/>
        <v>1707548</v>
      </c>
      <c r="S57" s="51">
        <f t="shared" si="11"/>
        <v>534624</v>
      </c>
      <c r="T57" s="51">
        <f t="shared" si="11"/>
        <v>495186</v>
      </c>
      <c r="U57" s="51">
        <f t="shared" si="11"/>
        <v>1326852</v>
      </c>
      <c r="V57" s="51">
        <f t="shared" si="11"/>
        <v>2356662</v>
      </c>
      <c r="W57" s="51">
        <f t="shared" si="11"/>
        <v>7155165</v>
      </c>
      <c r="X57" s="51">
        <f t="shared" si="11"/>
        <v>6955480</v>
      </c>
      <c r="Y57" s="51">
        <f t="shared" si="11"/>
        <v>199685</v>
      </c>
      <c r="Z57" s="52">
        <f>+IF(X57&lt;&gt;0,+(Y57/X57)*100,0)</f>
        <v>2.8709017925434335</v>
      </c>
      <c r="AA57" s="53">
        <f>SUM(AA52:AA56)</f>
        <v>6955480</v>
      </c>
    </row>
    <row r="58" spans="1:27" ht="13.5">
      <c r="A58" s="86" t="s">
        <v>38</v>
      </c>
      <c r="B58" s="35"/>
      <c r="C58" s="9">
        <v>586287</v>
      </c>
      <c r="D58" s="10"/>
      <c r="E58" s="11">
        <v>688460</v>
      </c>
      <c r="F58" s="11">
        <v>743460</v>
      </c>
      <c r="G58" s="11">
        <v>23794</v>
      </c>
      <c r="H58" s="11">
        <v>25884</v>
      </c>
      <c r="I58" s="11">
        <v>40440</v>
      </c>
      <c r="J58" s="11">
        <v>90118</v>
      </c>
      <c r="K58" s="11">
        <v>42403</v>
      </c>
      <c r="L58" s="11">
        <v>36374</v>
      </c>
      <c r="M58" s="11">
        <v>29112</v>
      </c>
      <c r="N58" s="11">
        <v>107889</v>
      </c>
      <c r="O58" s="11">
        <v>41978</v>
      </c>
      <c r="P58" s="11">
        <v>42594</v>
      </c>
      <c r="Q58" s="11">
        <v>86891</v>
      </c>
      <c r="R58" s="11">
        <v>171463</v>
      </c>
      <c r="S58" s="11">
        <v>37788</v>
      </c>
      <c r="T58" s="11">
        <v>83420</v>
      </c>
      <c r="U58" s="11">
        <v>127554</v>
      </c>
      <c r="V58" s="11">
        <v>248762</v>
      </c>
      <c r="W58" s="11">
        <v>618232</v>
      </c>
      <c r="X58" s="11">
        <v>743460</v>
      </c>
      <c r="Y58" s="11">
        <v>-125228</v>
      </c>
      <c r="Z58" s="2">
        <v>-16.84</v>
      </c>
      <c r="AA58" s="15">
        <v>743460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6901556</v>
      </c>
      <c r="D61" s="10"/>
      <c r="E61" s="11">
        <v>7486720</v>
      </c>
      <c r="F61" s="11">
        <v>8102020</v>
      </c>
      <c r="G61" s="11">
        <v>311149</v>
      </c>
      <c r="H61" s="11">
        <v>462394</v>
      </c>
      <c r="I61" s="11">
        <v>708145</v>
      </c>
      <c r="J61" s="11">
        <v>1481688</v>
      </c>
      <c r="K61" s="11">
        <v>550043</v>
      </c>
      <c r="L61" s="11">
        <v>657658</v>
      </c>
      <c r="M61" s="11">
        <v>503187</v>
      </c>
      <c r="N61" s="11">
        <v>1710888</v>
      </c>
      <c r="O61" s="11">
        <v>258621</v>
      </c>
      <c r="P61" s="11">
        <v>440078</v>
      </c>
      <c r="Q61" s="11">
        <v>594091</v>
      </c>
      <c r="R61" s="11">
        <v>1292790</v>
      </c>
      <c r="S61" s="11">
        <v>540637</v>
      </c>
      <c r="T61" s="11">
        <v>405342</v>
      </c>
      <c r="U61" s="11">
        <v>992839</v>
      </c>
      <c r="V61" s="11">
        <v>1938818</v>
      </c>
      <c r="W61" s="11">
        <v>6424184</v>
      </c>
      <c r="X61" s="11">
        <v>8102020</v>
      </c>
      <c r="Y61" s="11">
        <v>-1677836</v>
      </c>
      <c r="Z61" s="2">
        <v>-20.71</v>
      </c>
      <c r="AA61" s="15">
        <v>8102020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14855602</v>
      </c>
      <c r="D66" s="13"/>
      <c r="E66" s="14">
        <v>14630660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>
        <v>15800960</v>
      </c>
      <c r="G68" s="11">
        <v>564202</v>
      </c>
      <c r="H68" s="11">
        <v>856728</v>
      </c>
      <c r="I68" s="11">
        <v>1588970</v>
      </c>
      <c r="J68" s="11">
        <v>3009900</v>
      </c>
      <c r="K68" s="11">
        <v>1299674</v>
      </c>
      <c r="L68" s="11">
        <v>1161557</v>
      </c>
      <c r="M68" s="11">
        <v>1010369</v>
      </c>
      <c r="N68" s="11">
        <v>3471600</v>
      </c>
      <c r="O68" s="11">
        <v>754087</v>
      </c>
      <c r="P68" s="11">
        <v>1024803</v>
      </c>
      <c r="Q68" s="11">
        <v>1392908</v>
      </c>
      <c r="R68" s="11">
        <v>3171798</v>
      </c>
      <c r="S68" s="11">
        <v>1113050</v>
      </c>
      <c r="T68" s="11">
        <v>961358</v>
      </c>
      <c r="U68" s="11">
        <v>2447245</v>
      </c>
      <c r="V68" s="11">
        <v>4521653</v>
      </c>
      <c r="W68" s="11">
        <v>14174951</v>
      </c>
      <c r="X68" s="11">
        <v>15800960</v>
      </c>
      <c r="Y68" s="11">
        <v>-1626009</v>
      </c>
      <c r="Z68" s="2">
        <v>-10.29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14855602</v>
      </c>
      <c r="D69" s="78">
        <f t="shared" si="12"/>
        <v>0</v>
      </c>
      <c r="E69" s="79">
        <f t="shared" si="12"/>
        <v>14630660</v>
      </c>
      <c r="F69" s="79">
        <f t="shared" si="12"/>
        <v>15800960</v>
      </c>
      <c r="G69" s="79">
        <f t="shared" si="12"/>
        <v>564202</v>
      </c>
      <c r="H69" s="79">
        <f t="shared" si="12"/>
        <v>856728</v>
      </c>
      <c r="I69" s="79">
        <f t="shared" si="12"/>
        <v>1588970</v>
      </c>
      <c r="J69" s="79">
        <f t="shared" si="12"/>
        <v>3009900</v>
      </c>
      <c r="K69" s="79">
        <f t="shared" si="12"/>
        <v>1299674</v>
      </c>
      <c r="L69" s="79">
        <f t="shared" si="12"/>
        <v>1161557</v>
      </c>
      <c r="M69" s="79">
        <f t="shared" si="12"/>
        <v>1010369</v>
      </c>
      <c r="N69" s="79">
        <f t="shared" si="12"/>
        <v>3471600</v>
      </c>
      <c r="O69" s="79">
        <f t="shared" si="12"/>
        <v>754087</v>
      </c>
      <c r="P69" s="79">
        <f t="shared" si="12"/>
        <v>1024803</v>
      </c>
      <c r="Q69" s="79">
        <f t="shared" si="12"/>
        <v>1392908</v>
      </c>
      <c r="R69" s="79">
        <f t="shared" si="12"/>
        <v>3171798</v>
      </c>
      <c r="S69" s="79">
        <f t="shared" si="12"/>
        <v>1113050</v>
      </c>
      <c r="T69" s="79">
        <f t="shared" si="12"/>
        <v>961358</v>
      </c>
      <c r="U69" s="79">
        <f t="shared" si="12"/>
        <v>2447245</v>
      </c>
      <c r="V69" s="79">
        <f t="shared" si="12"/>
        <v>4521653</v>
      </c>
      <c r="W69" s="79">
        <f t="shared" si="12"/>
        <v>14174951</v>
      </c>
      <c r="X69" s="79">
        <f t="shared" si="12"/>
        <v>15800960</v>
      </c>
      <c r="Y69" s="79">
        <f t="shared" si="12"/>
        <v>-1626009</v>
      </c>
      <c r="Z69" s="80">
        <f>+IF(X69&lt;&gt;0,+(Y69/X69)*100,0)</f>
        <v>-10.290570952650977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5515037</v>
      </c>
      <c r="D5" s="42">
        <f t="shared" si="0"/>
        <v>0</v>
      </c>
      <c r="E5" s="43">
        <f t="shared" si="0"/>
        <v>12466900</v>
      </c>
      <c r="F5" s="43">
        <f t="shared" si="0"/>
        <v>6495508</v>
      </c>
      <c r="G5" s="43">
        <f t="shared" si="0"/>
        <v>16719</v>
      </c>
      <c r="H5" s="43">
        <f t="shared" si="0"/>
        <v>114383</v>
      </c>
      <c r="I5" s="43">
        <f t="shared" si="0"/>
        <v>35374</v>
      </c>
      <c r="J5" s="43">
        <f t="shared" si="0"/>
        <v>166476</v>
      </c>
      <c r="K5" s="43">
        <f t="shared" si="0"/>
        <v>85730</v>
      </c>
      <c r="L5" s="43">
        <f t="shared" si="0"/>
        <v>86948</v>
      </c>
      <c r="M5" s="43">
        <f t="shared" si="0"/>
        <v>227567</v>
      </c>
      <c r="N5" s="43">
        <f t="shared" si="0"/>
        <v>400245</v>
      </c>
      <c r="O5" s="43">
        <f t="shared" si="0"/>
        <v>542918</v>
      </c>
      <c r="P5" s="43">
        <f t="shared" si="0"/>
        <v>1109132</v>
      </c>
      <c r="Q5" s="43">
        <f t="shared" si="0"/>
        <v>160190</v>
      </c>
      <c r="R5" s="43">
        <f t="shared" si="0"/>
        <v>1812240</v>
      </c>
      <c r="S5" s="43">
        <f t="shared" si="0"/>
        <v>915622</v>
      </c>
      <c r="T5" s="43">
        <f t="shared" si="0"/>
        <v>9504</v>
      </c>
      <c r="U5" s="43">
        <f t="shared" si="0"/>
        <v>1651016</v>
      </c>
      <c r="V5" s="43">
        <f t="shared" si="0"/>
        <v>2576142</v>
      </c>
      <c r="W5" s="43">
        <f t="shared" si="0"/>
        <v>4955103</v>
      </c>
      <c r="X5" s="43">
        <f t="shared" si="0"/>
        <v>6495508</v>
      </c>
      <c r="Y5" s="43">
        <f t="shared" si="0"/>
        <v>-1540405</v>
      </c>
      <c r="Z5" s="44">
        <f>+IF(X5&lt;&gt;0,+(Y5/X5)*100,0)</f>
        <v>-23.714927300528306</v>
      </c>
      <c r="AA5" s="45">
        <f>SUM(AA11:AA18)</f>
        <v>6495508</v>
      </c>
    </row>
    <row r="6" spans="1:27" ht="13.5">
      <c r="A6" s="46" t="s">
        <v>32</v>
      </c>
      <c r="B6" s="47"/>
      <c r="C6" s="9"/>
      <c r="D6" s="10"/>
      <c r="E6" s="11">
        <v>595000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595000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1232086</v>
      </c>
      <c r="D12" s="10"/>
      <c r="E12" s="11">
        <v>2980000</v>
      </c>
      <c r="F12" s="11">
        <v>903851</v>
      </c>
      <c r="G12" s="11">
        <v>16719</v>
      </c>
      <c r="H12" s="11">
        <v>1169</v>
      </c>
      <c r="I12" s="11">
        <v>2630</v>
      </c>
      <c r="J12" s="11">
        <v>20518</v>
      </c>
      <c r="K12" s="11">
        <v>4934</v>
      </c>
      <c r="L12" s="11">
        <v>56100</v>
      </c>
      <c r="M12" s="11">
        <v>84984</v>
      </c>
      <c r="N12" s="11">
        <v>146018</v>
      </c>
      <c r="O12" s="11">
        <v>444</v>
      </c>
      <c r="P12" s="11">
        <v>207063</v>
      </c>
      <c r="Q12" s="11">
        <v>143820</v>
      </c>
      <c r="R12" s="11">
        <v>351327</v>
      </c>
      <c r="S12" s="11">
        <v>193681</v>
      </c>
      <c r="T12" s="11">
        <v>4272</v>
      </c>
      <c r="U12" s="11">
        <v>125389</v>
      </c>
      <c r="V12" s="11">
        <v>323342</v>
      </c>
      <c r="W12" s="11">
        <v>841205</v>
      </c>
      <c r="X12" s="11">
        <v>903851</v>
      </c>
      <c r="Y12" s="11">
        <v>-62646</v>
      </c>
      <c r="Z12" s="2">
        <v>-6.93</v>
      </c>
      <c r="AA12" s="15">
        <v>903851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4282951</v>
      </c>
      <c r="D15" s="10"/>
      <c r="E15" s="11">
        <v>8891900</v>
      </c>
      <c r="F15" s="11">
        <v>5591657</v>
      </c>
      <c r="G15" s="11"/>
      <c r="H15" s="11">
        <v>113214</v>
      </c>
      <c r="I15" s="11">
        <v>32744</v>
      </c>
      <c r="J15" s="11">
        <v>145958</v>
      </c>
      <c r="K15" s="11">
        <v>80796</v>
      </c>
      <c r="L15" s="11">
        <v>30848</v>
      </c>
      <c r="M15" s="11">
        <v>142583</v>
      </c>
      <c r="N15" s="11">
        <v>254227</v>
      </c>
      <c r="O15" s="11">
        <v>542474</v>
      </c>
      <c r="P15" s="11">
        <v>902069</v>
      </c>
      <c r="Q15" s="11">
        <v>16370</v>
      </c>
      <c r="R15" s="11">
        <v>1460913</v>
      </c>
      <c r="S15" s="11">
        <v>721941</v>
      </c>
      <c r="T15" s="11">
        <v>5232</v>
      </c>
      <c r="U15" s="11">
        <v>1525627</v>
      </c>
      <c r="V15" s="11">
        <v>2252800</v>
      </c>
      <c r="W15" s="11">
        <v>4113898</v>
      </c>
      <c r="X15" s="11">
        <v>5591657</v>
      </c>
      <c r="Y15" s="11">
        <v>-1477759</v>
      </c>
      <c r="Z15" s="2">
        <v>-26.43</v>
      </c>
      <c r="AA15" s="15">
        <v>5591657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595000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595000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1232086</v>
      </c>
      <c r="D42" s="66">
        <f t="shared" si="7"/>
        <v>0</v>
      </c>
      <c r="E42" s="67">
        <f t="shared" si="7"/>
        <v>2980000</v>
      </c>
      <c r="F42" s="67">
        <f t="shared" si="7"/>
        <v>903851</v>
      </c>
      <c r="G42" s="67">
        <f t="shared" si="7"/>
        <v>16719</v>
      </c>
      <c r="H42" s="67">
        <f t="shared" si="7"/>
        <v>1169</v>
      </c>
      <c r="I42" s="67">
        <f t="shared" si="7"/>
        <v>2630</v>
      </c>
      <c r="J42" s="67">
        <f t="shared" si="7"/>
        <v>20518</v>
      </c>
      <c r="K42" s="67">
        <f t="shared" si="7"/>
        <v>4934</v>
      </c>
      <c r="L42" s="67">
        <f t="shared" si="7"/>
        <v>56100</v>
      </c>
      <c r="M42" s="67">
        <f t="shared" si="7"/>
        <v>84984</v>
      </c>
      <c r="N42" s="67">
        <f t="shared" si="7"/>
        <v>146018</v>
      </c>
      <c r="O42" s="67">
        <f t="shared" si="7"/>
        <v>444</v>
      </c>
      <c r="P42" s="67">
        <f t="shared" si="7"/>
        <v>207063</v>
      </c>
      <c r="Q42" s="67">
        <f t="shared" si="7"/>
        <v>143820</v>
      </c>
      <c r="R42" s="67">
        <f t="shared" si="7"/>
        <v>351327</v>
      </c>
      <c r="S42" s="67">
        <f t="shared" si="7"/>
        <v>193681</v>
      </c>
      <c r="T42" s="67">
        <f t="shared" si="7"/>
        <v>4272</v>
      </c>
      <c r="U42" s="67">
        <f t="shared" si="7"/>
        <v>125389</v>
      </c>
      <c r="V42" s="67">
        <f t="shared" si="7"/>
        <v>323342</v>
      </c>
      <c r="W42" s="67">
        <f t="shared" si="7"/>
        <v>841205</v>
      </c>
      <c r="X42" s="67">
        <f t="shared" si="7"/>
        <v>903851</v>
      </c>
      <c r="Y42" s="67">
        <f t="shared" si="7"/>
        <v>-62646</v>
      </c>
      <c r="Z42" s="69">
        <f t="shared" si="5"/>
        <v>-6.93100964650147</v>
      </c>
      <c r="AA42" s="68">
        <f aca="true" t="shared" si="8" ref="AA42:AA48">AA12+AA27</f>
        <v>903851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4282951</v>
      </c>
      <c r="D45" s="66">
        <f t="shared" si="7"/>
        <v>0</v>
      </c>
      <c r="E45" s="67">
        <f t="shared" si="7"/>
        <v>8891900</v>
      </c>
      <c r="F45" s="67">
        <f t="shared" si="7"/>
        <v>5591657</v>
      </c>
      <c r="G45" s="67">
        <f t="shared" si="7"/>
        <v>0</v>
      </c>
      <c r="H45" s="67">
        <f t="shared" si="7"/>
        <v>113214</v>
      </c>
      <c r="I45" s="67">
        <f t="shared" si="7"/>
        <v>32744</v>
      </c>
      <c r="J45" s="67">
        <f t="shared" si="7"/>
        <v>145958</v>
      </c>
      <c r="K45" s="67">
        <f t="shared" si="7"/>
        <v>80796</v>
      </c>
      <c r="L45" s="67">
        <f t="shared" si="7"/>
        <v>30848</v>
      </c>
      <c r="M45" s="67">
        <f t="shared" si="7"/>
        <v>142583</v>
      </c>
      <c r="N45" s="67">
        <f t="shared" si="7"/>
        <v>254227</v>
      </c>
      <c r="O45" s="67">
        <f t="shared" si="7"/>
        <v>542474</v>
      </c>
      <c r="P45" s="67">
        <f t="shared" si="7"/>
        <v>902069</v>
      </c>
      <c r="Q45" s="67">
        <f t="shared" si="7"/>
        <v>16370</v>
      </c>
      <c r="R45" s="67">
        <f t="shared" si="7"/>
        <v>1460913</v>
      </c>
      <c r="S45" s="67">
        <f t="shared" si="7"/>
        <v>721941</v>
      </c>
      <c r="T45" s="67">
        <f t="shared" si="7"/>
        <v>5232</v>
      </c>
      <c r="U45" s="67">
        <f t="shared" si="7"/>
        <v>1525627</v>
      </c>
      <c r="V45" s="67">
        <f t="shared" si="7"/>
        <v>2252800</v>
      </c>
      <c r="W45" s="67">
        <f t="shared" si="7"/>
        <v>4113898</v>
      </c>
      <c r="X45" s="67">
        <f t="shared" si="7"/>
        <v>5591657</v>
      </c>
      <c r="Y45" s="67">
        <f t="shared" si="7"/>
        <v>-1477759</v>
      </c>
      <c r="Z45" s="69">
        <f t="shared" si="5"/>
        <v>-26.427926462585237</v>
      </c>
      <c r="AA45" s="68">
        <f t="shared" si="8"/>
        <v>5591657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5515037</v>
      </c>
      <c r="D49" s="78">
        <f t="shared" si="9"/>
        <v>0</v>
      </c>
      <c r="E49" s="79">
        <f t="shared" si="9"/>
        <v>12466900</v>
      </c>
      <c r="F49" s="79">
        <f t="shared" si="9"/>
        <v>6495508</v>
      </c>
      <c r="G49" s="79">
        <f t="shared" si="9"/>
        <v>16719</v>
      </c>
      <c r="H49" s="79">
        <f t="shared" si="9"/>
        <v>114383</v>
      </c>
      <c r="I49" s="79">
        <f t="shared" si="9"/>
        <v>35374</v>
      </c>
      <c r="J49" s="79">
        <f t="shared" si="9"/>
        <v>166476</v>
      </c>
      <c r="K49" s="79">
        <f t="shared" si="9"/>
        <v>85730</v>
      </c>
      <c r="L49" s="79">
        <f t="shared" si="9"/>
        <v>86948</v>
      </c>
      <c r="M49" s="79">
        <f t="shared" si="9"/>
        <v>227567</v>
      </c>
      <c r="N49" s="79">
        <f t="shared" si="9"/>
        <v>400245</v>
      </c>
      <c r="O49" s="79">
        <f t="shared" si="9"/>
        <v>542918</v>
      </c>
      <c r="P49" s="79">
        <f t="shared" si="9"/>
        <v>1109132</v>
      </c>
      <c r="Q49" s="79">
        <f t="shared" si="9"/>
        <v>160190</v>
      </c>
      <c r="R49" s="79">
        <f t="shared" si="9"/>
        <v>1812240</v>
      </c>
      <c r="S49" s="79">
        <f t="shared" si="9"/>
        <v>915622</v>
      </c>
      <c r="T49" s="79">
        <f t="shared" si="9"/>
        <v>9504</v>
      </c>
      <c r="U49" s="79">
        <f t="shared" si="9"/>
        <v>1651016</v>
      </c>
      <c r="V49" s="79">
        <f t="shared" si="9"/>
        <v>2576142</v>
      </c>
      <c r="W49" s="79">
        <f t="shared" si="9"/>
        <v>4955103</v>
      </c>
      <c r="X49" s="79">
        <f t="shared" si="9"/>
        <v>6495508</v>
      </c>
      <c r="Y49" s="79">
        <f t="shared" si="9"/>
        <v>-1540405</v>
      </c>
      <c r="Z49" s="80">
        <f t="shared" si="5"/>
        <v>-23.714927300528306</v>
      </c>
      <c r="AA49" s="81">
        <f>SUM(AA41:AA48)</f>
        <v>6495508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37050125</v>
      </c>
      <c r="F65" s="11"/>
      <c r="G65" s="11">
        <v>2150799</v>
      </c>
      <c r="H65" s="11">
        <v>2386201</v>
      </c>
      <c r="I65" s="11">
        <v>2445893</v>
      </c>
      <c r="J65" s="11">
        <v>6982893</v>
      </c>
      <c r="K65" s="11">
        <v>2373746</v>
      </c>
      <c r="L65" s="11">
        <v>3989486</v>
      </c>
      <c r="M65" s="11">
        <v>2503938</v>
      </c>
      <c r="N65" s="11">
        <v>8867170</v>
      </c>
      <c r="O65" s="11">
        <v>2385068</v>
      </c>
      <c r="P65" s="11">
        <v>2397809</v>
      </c>
      <c r="Q65" s="11">
        <v>2401024</v>
      </c>
      <c r="R65" s="11">
        <v>7183901</v>
      </c>
      <c r="S65" s="11">
        <v>2242029</v>
      </c>
      <c r="T65" s="11">
        <v>2231706</v>
      </c>
      <c r="U65" s="11">
        <v>2392447</v>
      </c>
      <c r="V65" s="11">
        <v>6866182</v>
      </c>
      <c r="W65" s="11">
        <v>29900146</v>
      </c>
      <c r="X65" s="11"/>
      <c r="Y65" s="11">
        <v>29900146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31029160</v>
      </c>
      <c r="F66" s="14"/>
      <c r="G66" s="14">
        <v>220145</v>
      </c>
      <c r="H66" s="14">
        <v>2203552</v>
      </c>
      <c r="I66" s="14">
        <v>3053251</v>
      </c>
      <c r="J66" s="14">
        <v>5476948</v>
      </c>
      <c r="K66" s="14">
        <v>3530314</v>
      </c>
      <c r="L66" s="14">
        <v>6538418</v>
      </c>
      <c r="M66" s="14">
        <v>4369138</v>
      </c>
      <c r="N66" s="14">
        <v>14437870</v>
      </c>
      <c r="O66" s="14">
        <v>1478280</v>
      </c>
      <c r="P66" s="14">
        <v>2159284</v>
      </c>
      <c r="Q66" s="14">
        <v>8269788</v>
      </c>
      <c r="R66" s="14">
        <v>11907352</v>
      </c>
      <c r="S66" s="14">
        <v>1371657</v>
      </c>
      <c r="T66" s="14">
        <v>589270</v>
      </c>
      <c r="U66" s="14">
        <v>902157</v>
      </c>
      <c r="V66" s="14">
        <v>2863084</v>
      </c>
      <c r="W66" s="14">
        <v>34685254</v>
      </c>
      <c r="X66" s="14"/>
      <c r="Y66" s="14">
        <v>34685254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13612600</v>
      </c>
      <c r="F68" s="11"/>
      <c r="G68" s="11">
        <v>87027</v>
      </c>
      <c r="H68" s="11">
        <v>182323</v>
      </c>
      <c r="I68" s="11">
        <v>220155</v>
      </c>
      <c r="J68" s="11">
        <v>489505</v>
      </c>
      <c r="K68" s="11">
        <v>569317</v>
      </c>
      <c r="L68" s="11">
        <v>326041</v>
      </c>
      <c r="M68" s="11">
        <v>213892</v>
      </c>
      <c r="N68" s="11">
        <v>1109250</v>
      </c>
      <c r="O68" s="11">
        <v>177737</v>
      </c>
      <c r="P68" s="11">
        <v>90035</v>
      </c>
      <c r="Q68" s="11">
        <v>691588</v>
      </c>
      <c r="R68" s="11">
        <v>959360</v>
      </c>
      <c r="S68" s="11">
        <v>193570</v>
      </c>
      <c r="T68" s="11">
        <v>230056</v>
      </c>
      <c r="U68" s="11">
        <v>355171</v>
      </c>
      <c r="V68" s="11">
        <v>778797</v>
      </c>
      <c r="W68" s="11">
        <v>3336912</v>
      </c>
      <c r="X68" s="11"/>
      <c r="Y68" s="11">
        <v>3336912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81691885</v>
      </c>
      <c r="F69" s="79">
        <f t="shared" si="12"/>
        <v>0</v>
      </c>
      <c r="G69" s="79">
        <f t="shared" si="12"/>
        <v>2457971</v>
      </c>
      <c r="H69" s="79">
        <f t="shared" si="12"/>
        <v>4772076</v>
      </c>
      <c r="I69" s="79">
        <f t="shared" si="12"/>
        <v>5719299</v>
      </c>
      <c r="J69" s="79">
        <f t="shared" si="12"/>
        <v>12949346</v>
      </c>
      <c r="K69" s="79">
        <f t="shared" si="12"/>
        <v>6473377</v>
      </c>
      <c r="L69" s="79">
        <f t="shared" si="12"/>
        <v>10853945</v>
      </c>
      <c r="M69" s="79">
        <f t="shared" si="12"/>
        <v>7086968</v>
      </c>
      <c r="N69" s="79">
        <f t="shared" si="12"/>
        <v>24414290</v>
      </c>
      <c r="O69" s="79">
        <f t="shared" si="12"/>
        <v>4041085</v>
      </c>
      <c r="P69" s="79">
        <f t="shared" si="12"/>
        <v>4647128</v>
      </c>
      <c r="Q69" s="79">
        <f t="shared" si="12"/>
        <v>11362400</v>
      </c>
      <c r="R69" s="79">
        <f t="shared" si="12"/>
        <v>20050613</v>
      </c>
      <c r="S69" s="79">
        <f t="shared" si="12"/>
        <v>3807256</v>
      </c>
      <c r="T69" s="79">
        <f t="shared" si="12"/>
        <v>3051032</v>
      </c>
      <c r="U69" s="79">
        <f t="shared" si="12"/>
        <v>3649775</v>
      </c>
      <c r="V69" s="79">
        <f t="shared" si="12"/>
        <v>10508063</v>
      </c>
      <c r="W69" s="79">
        <f t="shared" si="12"/>
        <v>67922312</v>
      </c>
      <c r="X69" s="79">
        <f t="shared" si="12"/>
        <v>0</v>
      </c>
      <c r="Y69" s="79">
        <f t="shared" si="12"/>
        <v>67922312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45692732</v>
      </c>
      <c r="D5" s="42">
        <f t="shared" si="0"/>
        <v>0</v>
      </c>
      <c r="E5" s="43">
        <f t="shared" si="0"/>
        <v>33547518</v>
      </c>
      <c r="F5" s="43">
        <f t="shared" si="0"/>
        <v>52345326</v>
      </c>
      <c r="G5" s="43">
        <f t="shared" si="0"/>
        <v>9121</v>
      </c>
      <c r="H5" s="43">
        <f t="shared" si="0"/>
        <v>2587406</v>
      </c>
      <c r="I5" s="43">
        <f t="shared" si="0"/>
        <v>2849427</v>
      </c>
      <c r="J5" s="43">
        <f t="shared" si="0"/>
        <v>5445954</v>
      </c>
      <c r="K5" s="43">
        <f t="shared" si="0"/>
        <v>1619090</v>
      </c>
      <c r="L5" s="43">
        <f t="shared" si="0"/>
        <v>377481</v>
      </c>
      <c r="M5" s="43">
        <f t="shared" si="0"/>
        <v>10000048</v>
      </c>
      <c r="N5" s="43">
        <f t="shared" si="0"/>
        <v>11996619</v>
      </c>
      <c r="O5" s="43">
        <f t="shared" si="0"/>
        <v>109657</v>
      </c>
      <c r="P5" s="43">
        <f t="shared" si="0"/>
        <v>1398118</v>
      </c>
      <c r="Q5" s="43">
        <f t="shared" si="0"/>
        <v>4099012</v>
      </c>
      <c r="R5" s="43">
        <f t="shared" si="0"/>
        <v>5606787</v>
      </c>
      <c r="S5" s="43">
        <f t="shared" si="0"/>
        <v>1788143</v>
      </c>
      <c r="T5" s="43">
        <f t="shared" si="0"/>
        <v>10289474</v>
      </c>
      <c r="U5" s="43">
        <f t="shared" si="0"/>
        <v>5889757</v>
      </c>
      <c r="V5" s="43">
        <f t="shared" si="0"/>
        <v>17967374</v>
      </c>
      <c r="W5" s="43">
        <f t="shared" si="0"/>
        <v>41016734</v>
      </c>
      <c r="X5" s="43">
        <f t="shared" si="0"/>
        <v>52345326</v>
      </c>
      <c r="Y5" s="43">
        <f t="shared" si="0"/>
        <v>-11328592</v>
      </c>
      <c r="Z5" s="44">
        <f>+IF(X5&lt;&gt;0,+(Y5/X5)*100,0)</f>
        <v>-21.642031611380162</v>
      </c>
      <c r="AA5" s="45">
        <f>SUM(AA11:AA18)</f>
        <v>52345326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>
        <v>2195545</v>
      </c>
      <c r="D7" s="10"/>
      <c r="E7" s="11">
        <v>3900000</v>
      </c>
      <c r="F7" s="11">
        <v>3900000</v>
      </c>
      <c r="G7" s="11"/>
      <c r="H7" s="11"/>
      <c r="I7" s="11">
        <v>857268</v>
      </c>
      <c r="J7" s="11">
        <v>857268</v>
      </c>
      <c r="K7" s="11">
        <v>478709</v>
      </c>
      <c r="L7" s="11"/>
      <c r="M7" s="11">
        <v>204138</v>
      </c>
      <c r="N7" s="11">
        <v>682847</v>
      </c>
      <c r="O7" s="11"/>
      <c r="P7" s="11">
        <v>98563</v>
      </c>
      <c r="Q7" s="11">
        <v>109760</v>
      </c>
      <c r="R7" s="11">
        <v>208323</v>
      </c>
      <c r="S7" s="11"/>
      <c r="T7" s="11">
        <v>232082</v>
      </c>
      <c r="U7" s="11">
        <v>984960</v>
      </c>
      <c r="V7" s="11">
        <v>1217042</v>
      </c>
      <c r="W7" s="11">
        <v>2965480</v>
      </c>
      <c r="X7" s="11">
        <v>3900000</v>
      </c>
      <c r="Y7" s="11">
        <v>-934520</v>
      </c>
      <c r="Z7" s="2">
        <v>-23.96</v>
      </c>
      <c r="AA7" s="15">
        <v>3900000</v>
      </c>
    </row>
    <row r="8" spans="1:27" ht="13.5">
      <c r="A8" s="46" t="s">
        <v>34</v>
      </c>
      <c r="B8" s="47"/>
      <c r="C8" s="9">
        <v>7076680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>
        <v>9962170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16967348</v>
      </c>
      <c r="D10" s="10"/>
      <c r="E10" s="11">
        <v>22964000</v>
      </c>
      <c r="F10" s="11">
        <v>31228740</v>
      </c>
      <c r="G10" s="11"/>
      <c r="H10" s="11">
        <v>1344960</v>
      </c>
      <c r="I10" s="11">
        <v>1606699</v>
      </c>
      <c r="J10" s="11">
        <v>2951659</v>
      </c>
      <c r="K10" s="11">
        <v>770228</v>
      </c>
      <c r="L10" s="11">
        <v>34220</v>
      </c>
      <c r="M10" s="11">
        <v>7646564</v>
      </c>
      <c r="N10" s="11">
        <v>8451012</v>
      </c>
      <c r="O10" s="11">
        <v>2985</v>
      </c>
      <c r="P10" s="11">
        <v>1041863</v>
      </c>
      <c r="Q10" s="11">
        <v>3866494</v>
      </c>
      <c r="R10" s="11">
        <v>4911342</v>
      </c>
      <c r="S10" s="11">
        <v>1273841</v>
      </c>
      <c r="T10" s="11">
        <v>8348545</v>
      </c>
      <c r="U10" s="11">
        <v>467060</v>
      </c>
      <c r="V10" s="11">
        <v>10089446</v>
      </c>
      <c r="W10" s="11">
        <v>26403459</v>
      </c>
      <c r="X10" s="11">
        <v>31228740</v>
      </c>
      <c r="Y10" s="11">
        <v>-4825281</v>
      </c>
      <c r="Z10" s="2">
        <v>-15.45</v>
      </c>
      <c r="AA10" s="15">
        <v>31228740</v>
      </c>
    </row>
    <row r="11" spans="1:27" ht="13.5">
      <c r="A11" s="48" t="s">
        <v>37</v>
      </c>
      <c r="B11" s="47"/>
      <c r="C11" s="49">
        <f aca="true" t="shared" si="1" ref="C11:Y11">SUM(C6:C10)</f>
        <v>36201743</v>
      </c>
      <c r="D11" s="50">
        <f t="shared" si="1"/>
        <v>0</v>
      </c>
      <c r="E11" s="51">
        <f t="shared" si="1"/>
        <v>26864000</v>
      </c>
      <c r="F11" s="51">
        <f t="shared" si="1"/>
        <v>35128740</v>
      </c>
      <c r="G11" s="51">
        <f t="shared" si="1"/>
        <v>0</v>
      </c>
      <c r="H11" s="51">
        <f t="shared" si="1"/>
        <v>1344960</v>
      </c>
      <c r="I11" s="51">
        <f t="shared" si="1"/>
        <v>2463967</v>
      </c>
      <c r="J11" s="51">
        <f t="shared" si="1"/>
        <v>3808927</v>
      </c>
      <c r="K11" s="51">
        <f t="shared" si="1"/>
        <v>1248937</v>
      </c>
      <c r="L11" s="51">
        <f t="shared" si="1"/>
        <v>34220</v>
      </c>
      <c r="M11" s="51">
        <f t="shared" si="1"/>
        <v>7850702</v>
      </c>
      <c r="N11" s="51">
        <f t="shared" si="1"/>
        <v>9133859</v>
      </c>
      <c r="O11" s="51">
        <f t="shared" si="1"/>
        <v>2985</v>
      </c>
      <c r="P11" s="51">
        <f t="shared" si="1"/>
        <v>1140426</v>
      </c>
      <c r="Q11" s="51">
        <f t="shared" si="1"/>
        <v>3976254</v>
      </c>
      <c r="R11" s="51">
        <f t="shared" si="1"/>
        <v>5119665</v>
      </c>
      <c r="S11" s="51">
        <f t="shared" si="1"/>
        <v>1273841</v>
      </c>
      <c r="T11" s="51">
        <f t="shared" si="1"/>
        <v>8580627</v>
      </c>
      <c r="U11" s="51">
        <f t="shared" si="1"/>
        <v>1452020</v>
      </c>
      <c r="V11" s="51">
        <f t="shared" si="1"/>
        <v>11306488</v>
      </c>
      <c r="W11" s="51">
        <f t="shared" si="1"/>
        <v>29368939</v>
      </c>
      <c r="X11" s="51">
        <f t="shared" si="1"/>
        <v>35128740</v>
      </c>
      <c r="Y11" s="51">
        <f t="shared" si="1"/>
        <v>-5759801</v>
      </c>
      <c r="Z11" s="52">
        <f>+IF(X11&lt;&gt;0,+(Y11/X11)*100,0)</f>
        <v>-16.396264141554752</v>
      </c>
      <c r="AA11" s="53">
        <f>SUM(AA6:AA10)</f>
        <v>35128740</v>
      </c>
    </row>
    <row r="12" spans="1:27" ht="13.5">
      <c r="A12" s="54" t="s">
        <v>38</v>
      </c>
      <c r="B12" s="35"/>
      <c r="C12" s="9">
        <v>5624946</v>
      </c>
      <c r="D12" s="10"/>
      <c r="E12" s="11">
        <v>3285789</v>
      </c>
      <c r="F12" s="11">
        <v>12319311</v>
      </c>
      <c r="G12" s="11"/>
      <c r="H12" s="11">
        <v>1152072</v>
      </c>
      <c r="I12" s="11"/>
      <c r="J12" s="11">
        <v>1152072</v>
      </c>
      <c r="K12" s="11"/>
      <c r="L12" s="11"/>
      <c r="M12" s="11">
        <v>2003402</v>
      </c>
      <c r="N12" s="11">
        <v>2003402</v>
      </c>
      <c r="O12" s="11"/>
      <c r="P12" s="11">
        <v>157684</v>
      </c>
      <c r="Q12" s="11"/>
      <c r="R12" s="11">
        <v>157684</v>
      </c>
      <c r="S12" s="11">
        <v>171865</v>
      </c>
      <c r="T12" s="11">
        <v>1576184</v>
      </c>
      <c r="U12" s="11">
        <v>3530455</v>
      </c>
      <c r="V12" s="11">
        <v>5278504</v>
      </c>
      <c r="W12" s="11">
        <v>8591662</v>
      </c>
      <c r="X12" s="11">
        <v>12319311</v>
      </c>
      <c r="Y12" s="11">
        <v>-3727649</v>
      </c>
      <c r="Z12" s="2">
        <v>-30.26</v>
      </c>
      <c r="AA12" s="15">
        <v>12319311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3866043</v>
      </c>
      <c r="D15" s="10"/>
      <c r="E15" s="11">
        <v>3397729</v>
      </c>
      <c r="F15" s="11">
        <v>4897275</v>
      </c>
      <c r="G15" s="11">
        <v>9121</v>
      </c>
      <c r="H15" s="11">
        <v>90374</v>
      </c>
      <c r="I15" s="11">
        <v>385460</v>
      </c>
      <c r="J15" s="11">
        <v>484955</v>
      </c>
      <c r="K15" s="11">
        <v>370153</v>
      </c>
      <c r="L15" s="11">
        <v>343261</v>
      </c>
      <c r="M15" s="11">
        <v>145944</v>
      </c>
      <c r="N15" s="11">
        <v>859358</v>
      </c>
      <c r="O15" s="11">
        <v>106672</v>
      </c>
      <c r="P15" s="11">
        <v>100008</v>
      </c>
      <c r="Q15" s="11">
        <v>122758</v>
      </c>
      <c r="R15" s="11">
        <v>329438</v>
      </c>
      <c r="S15" s="11">
        <v>342437</v>
      </c>
      <c r="T15" s="11">
        <v>132663</v>
      </c>
      <c r="U15" s="11">
        <v>907282</v>
      </c>
      <c r="V15" s="11">
        <v>1382382</v>
      </c>
      <c r="W15" s="11">
        <v>3056133</v>
      </c>
      <c r="X15" s="11">
        <v>4897275</v>
      </c>
      <c r="Y15" s="11">
        <v>-1841142</v>
      </c>
      <c r="Z15" s="2">
        <v>-37.6</v>
      </c>
      <c r="AA15" s="15">
        <v>4897275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17253949</v>
      </c>
      <c r="D20" s="59">
        <f t="shared" si="2"/>
        <v>0</v>
      </c>
      <c r="E20" s="60">
        <f t="shared" si="2"/>
        <v>33999264</v>
      </c>
      <c r="F20" s="60">
        <f t="shared" si="2"/>
        <v>32831606</v>
      </c>
      <c r="G20" s="60">
        <f t="shared" si="2"/>
        <v>1037855</v>
      </c>
      <c r="H20" s="60">
        <f t="shared" si="2"/>
        <v>521738</v>
      </c>
      <c r="I20" s="60">
        <f t="shared" si="2"/>
        <v>2318541</v>
      </c>
      <c r="J20" s="60">
        <f t="shared" si="2"/>
        <v>3878134</v>
      </c>
      <c r="K20" s="60">
        <f t="shared" si="2"/>
        <v>1684978</v>
      </c>
      <c r="L20" s="60">
        <f t="shared" si="2"/>
        <v>1862154</v>
      </c>
      <c r="M20" s="60">
        <f t="shared" si="2"/>
        <v>1468444</v>
      </c>
      <c r="N20" s="60">
        <f t="shared" si="2"/>
        <v>5015576</v>
      </c>
      <c r="O20" s="60">
        <f t="shared" si="2"/>
        <v>249402</v>
      </c>
      <c r="P20" s="60">
        <f t="shared" si="2"/>
        <v>488346</v>
      </c>
      <c r="Q20" s="60">
        <f t="shared" si="2"/>
        <v>4633392</v>
      </c>
      <c r="R20" s="60">
        <f t="shared" si="2"/>
        <v>5371140</v>
      </c>
      <c r="S20" s="60">
        <f t="shared" si="2"/>
        <v>2652900</v>
      </c>
      <c r="T20" s="60">
        <f t="shared" si="2"/>
        <v>1218124</v>
      </c>
      <c r="U20" s="60">
        <f t="shared" si="2"/>
        <v>4718725</v>
      </c>
      <c r="V20" s="60">
        <f t="shared" si="2"/>
        <v>8589749</v>
      </c>
      <c r="W20" s="60">
        <f t="shared" si="2"/>
        <v>22854599</v>
      </c>
      <c r="X20" s="60">
        <f t="shared" si="2"/>
        <v>32831606</v>
      </c>
      <c r="Y20" s="60">
        <f t="shared" si="2"/>
        <v>-9977007</v>
      </c>
      <c r="Z20" s="61">
        <f>+IF(X20&lt;&gt;0,+(Y20/X20)*100,0)</f>
        <v>-30.388422058914816</v>
      </c>
      <c r="AA20" s="62">
        <f>SUM(AA26:AA33)</f>
        <v>32831606</v>
      </c>
    </row>
    <row r="21" spans="1:27" ht="13.5">
      <c r="A21" s="46" t="s">
        <v>32</v>
      </c>
      <c r="B21" s="47"/>
      <c r="C21" s="9">
        <v>5191749</v>
      </c>
      <c r="D21" s="10"/>
      <c r="E21" s="11">
        <v>3263153</v>
      </c>
      <c r="F21" s="11">
        <v>4587511</v>
      </c>
      <c r="G21" s="11">
        <v>54486</v>
      </c>
      <c r="H21" s="11">
        <v>22217</v>
      </c>
      <c r="I21" s="11">
        <v>70031</v>
      </c>
      <c r="J21" s="11">
        <v>146734</v>
      </c>
      <c r="K21" s="11">
        <v>453560</v>
      </c>
      <c r="L21" s="11">
        <v>203279</v>
      </c>
      <c r="M21" s="11">
        <v>355429</v>
      </c>
      <c r="N21" s="11">
        <v>1012268</v>
      </c>
      <c r="O21" s="11">
        <v>39959</v>
      </c>
      <c r="P21" s="11">
        <v>626300</v>
      </c>
      <c r="Q21" s="11">
        <v>227110</v>
      </c>
      <c r="R21" s="11">
        <v>893369</v>
      </c>
      <c r="S21" s="11"/>
      <c r="T21" s="11">
        <v>140868</v>
      </c>
      <c r="U21" s="11">
        <v>353939</v>
      </c>
      <c r="V21" s="11">
        <v>494807</v>
      </c>
      <c r="W21" s="11">
        <v>2547178</v>
      </c>
      <c r="X21" s="11">
        <v>4587511</v>
      </c>
      <c r="Y21" s="11">
        <v>-2040333</v>
      </c>
      <c r="Z21" s="2">
        <v>-44.48</v>
      </c>
      <c r="AA21" s="15">
        <v>4587511</v>
      </c>
    </row>
    <row r="22" spans="1:27" ht="13.5">
      <c r="A22" s="46" t="s">
        <v>33</v>
      </c>
      <c r="B22" s="47"/>
      <c r="C22" s="9">
        <v>1842813</v>
      </c>
      <c r="D22" s="10"/>
      <c r="E22" s="11">
        <v>2500000</v>
      </c>
      <c r="F22" s="11">
        <v>4220000</v>
      </c>
      <c r="G22" s="11"/>
      <c r="H22" s="11"/>
      <c r="I22" s="11"/>
      <c r="J22" s="11"/>
      <c r="K22" s="11"/>
      <c r="L22" s="11"/>
      <c r="M22" s="11">
        <v>17707</v>
      </c>
      <c r="N22" s="11">
        <v>17707</v>
      </c>
      <c r="O22" s="11">
        <v>2850</v>
      </c>
      <c r="P22" s="11">
        <v>115534</v>
      </c>
      <c r="Q22" s="11">
        <v>321115</v>
      </c>
      <c r="R22" s="11">
        <v>439499</v>
      </c>
      <c r="S22" s="11">
        <v>1407354</v>
      </c>
      <c r="T22" s="11">
        <v>49162</v>
      </c>
      <c r="U22" s="11">
        <v>191234</v>
      </c>
      <c r="V22" s="11">
        <v>1647750</v>
      </c>
      <c r="W22" s="11">
        <v>2104956</v>
      </c>
      <c r="X22" s="11">
        <v>4220000</v>
      </c>
      <c r="Y22" s="11">
        <v>-2115044</v>
      </c>
      <c r="Z22" s="2">
        <v>-50.12</v>
      </c>
      <c r="AA22" s="15">
        <v>4220000</v>
      </c>
    </row>
    <row r="23" spans="1:27" ht="13.5">
      <c r="A23" s="46" t="s">
        <v>34</v>
      </c>
      <c r="B23" s="47"/>
      <c r="C23" s="9">
        <v>1039329</v>
      </c>
      <c r="D23" s="10"/>
      <c r="E23" s="11">
        <v>9242139</v>
      </c>
      <c r="F23" s="11">
        <v>5378958</v>
      </c>
      <c r="G23" s="11">
        <v>65029</v>
      </c>
      <c r="H23" s="11">
        <v>496680</v>
      </c>
      <c r="I23" s="11">
        <v>392098</v>
      </c>
      <c r="J23" s="11">
        <v>953807</v>
      </c>
      <c r="K23" s="11">
        <v>124380</v>
      </c>
      <c r="L23" s="11">
        <v>1497767</v>
      </c>
      <c r="M23" s="11">
        <v>-642130</v>
      </c>
      <c r="N23" s="11">
        <v>980017</v>
      </c>
      <c r="O23" s="11">
        <v>147791</v>
      </c>
      <c r="P23" s="11">
        <v>-253488</v>
      </c>
      <c r="Q23" s="11">
        <v>194435</v>
      </c>
      <c r="R23" s="11">
        <v>88738</v>
      </c>
      <c r="S23" s="11">
        <v>137535</v>
      </c>
      <c r="T23" s="11">
        <v>245740</v>
      </c>
      <c r="U23" s="11">
        <v>48881</v>
      </c>
      <c r="V23" s="11">
        <v>432156</v>
      </c>
      <c r="W23" s="11">
        <v>2454718</v>
      </c>
      <c r="X23" s="11">
        <v>5378958</v>
      </c>
      <c r="Y23" s="11">
        <v>-2924240</v>
      </c>
      <c r="Z23" s="2">
        <v>-54.36</v>
      </c>
      <c r="AA23" s="15">
        <v>5378958</v>
      </c>
    </row>
    <row r="24" spans="1:27" ht="13.5">
      <c r="A24" s="46" t="s">
        <v>35</v>
      </c>
      <c r="B24" s="47"/>
      <c r="C24" s="9">
        <v>8644484</v>
      </c>
      <c r="D24" s="10"/>
      <c r="E24" s="11">
        <v>18603972</v>
      </c>
      <c r="F24" s="11">
        <v>17919637</v>
      </c>
      <c r="G24" s="11">
        <v>918340</v>
      </c>
      <c r="H24" s="11"/>
      <c r="I24" s="11">
        <v>1856412</v>
      </c>
      <c r="J24" s="11">
        <v>2774752</v>
      </c>
      <c r="K24" s="11">
        <v>1087038</v>
      </c>
      <c r="L24" s="11"/>
      <c r="M24" s="11">
        <v>1569441</v>
      </c>
      <c r="N24" s="11">
        <v>2656479</v>
      </c>
      <c r="O24" s="11"/>
      <c r="P24" s="11"/>
      <c r="Q24" s="11">
        <v>3875201</v>
      </c>
      <c r="R24" s="11">
        <v>3875201</v>
      </c>
      <c r="S24" s="11">
        <v>1094133</v>
      </c>
      <c r="T24" s="11">
        <v>782204</v>
      </c>
      <c r="U24" s="11">
        <v>3888879</v>
      </c>
      <c r="V24" s="11">
        <v>5765216</v>
      </c>
      <c r="W24" s="11">
        <v>15071648</v>
      </c>
      <c r="X24" s="11">
        <v>17919637</v>
      </c>
      <c r="Y24" s="11">
        <v>-2847989</v>
      </c>
      <c r="Z24" s="2">
        <v>-15.89</v>
      </c>
      <c r="AA24" s="15">
        <v>17919637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16718375</v>
      </c>
      <c r="D26" s="50">
        <f t="shared" si="3"/>
        <v>0</v>
      </c>
      <c r="E26" s="51">
        <f t="shared" si="3"/>
        <v>33609264</v>
      </c>
      <c r="F26" s="51">
        <f t="shared" si="3"/>
        <v>32106106</v>
      </c>
      <c r="G26" s="51">
        <f t="shared" si="3"/>
        <v>1037855</v>
      </c>
      <c r="H26" s="51">
        <f t="shared" si="3"/>
        <v>518897</v>
      </c>
      <c r="I26" s="51">
        <f t="shared" si="3"/>
        <v>2318541</v>
      </c>
      <c r="J26" s="51">
        <f t="shared" si="3"/>
        <v>3875293</v>
      </c>
      <c r="K26" s="51">
        <f t="shared" si="3"/>
        <v>1664978</v>
      </c>
      <c r="L26" s="51">
        <f t="shared" si="3"/>
        <v>1701046</v>
      </c>
      <c r="M26" s="51">
        <f t="shared" si="3"/>
        <v>1300447</v>
      </c>
      <c r="N26" s="51">
        <f t="shared" si="3"/>
        <v>4666471</v>
      </c>
      <c r="O26" s="51">
        <f t="shared" si="3"/>
        <v>190600</v>
      </c>
      <c r="P26" s="51">
        <f t="shared" si="3"/>
        <v>488346</v>
      </c>
      <c r="Q26" s="51">
        <f t="shared" si="3"/>
        <v>4617861</v>
      </c>
      <c r="R26" s="51">
        <f t="shared" si="3"/>
        <v>5296807</v>
      </c>
      <c r="S26" s="51">
        <f t="shared" si="3"/>
        <v>2639022</v>
      </c>
      <c r="T26" s="51">
        <f t="shared" si="3"/>
        <v>1217974</v>
      </c>
      <c r="U26" s="51">
        <f t="shared" si="3"/>
        <v>4482933</v>
      </c>
      <c r="V26" s="51">
        <f t="shared" si="3"/>
        <v>8339929</v>
      </c>
      <c r="W26" s="51">
        <f t="shared" si="3"/>
        <v>22178500</v>
      </c>
      <c r="X26" s="51">
        <f t="shared" si="3"/>
        <v>32106106</v>
      </c>
      <c r="Y26" s="51">
        <f t="shared" si="3"/>
        <v>-9927606</v>
      </c>
      <c r="Z26" s="52">
        <f>+IF(X26&lt;&gt;0,+(Y26/X26)*100,0)</f>
        <v>-30.921239716831433</v>
      </c>
      <c r="AA26" s="53">
        <f>SUM(AA21:AA25)</f>
        <v>32106106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535574</v>
      </c>
      <c r="D30" s="10"/>
      <c r="E30" s="11">
        <v>390000</v>
      </c>
      <c r="F30" s="11">
        <v>725500</v>
      </c>
      <c r="G30" s="11"/>
      <c r="H30" s="11">
        <v>2841</v>
      </c>
      <c r="I30" s="11"/>
      <c r="J30" s="11">
        <v>2841</v>
      </c>
      <c r="K30" s="11">
        <v>20000</v>
      </c>
      <c r="L30" s="11">
        <v>161108</v>
      </c>
      <c r="M30" s="11">
        <v>167997</v>
      </c>
      <c r="N30" s="11">
        <v>349105</v>
      </c>
      <c r="O30" s="11">
        <v>58802</v>
      </c>
      <c r="P30" s="11"/>
      <c r="Q30" s="11">
        <v>15531</v>
      </c>
      <c r="R30" s="11">
        <v>74333</v>
      </c>
      <c r="S30" s="11">
        <v>13878</v>
      </c>
      <c r="T30" s="11">
        <v>150</v>
      </c>
      <c r="U30" s="11">
        <v>235792</v>
      </c>
      <c r="V30" s="11">
        <v>249820</v>
      </c>
      <c r="W30" s="11">
        <v>676099</v>
      </c>
      <c r="X30" s="11">
        <v>725500</v>
      </c>
      <c r="Y30" s="11">
        <v>-49401</v>
      </c>
      <c r="Z30" s="2">
        <v>-6.81</v>
      </c>
      <c r="AA30" s="15">
        <v>725500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5191749</v>
      </c>
      <c r="D36" s="10">
        <f t="shared" si="4"/>
        <v>0</v>
      </c>
      <c r="E36" s="11">
        <f t="shared" si="4"/>
        <v>3263153</v>
      </c>
      <c r="F36" s="11">
        <f t="shared" si="4"/>
        <v>4587511</v>
      </c>
      <c r="G36" s="11">
        <f t="shared" si="4"/>
        <v>54486</v>
      </c>
      <c r="H36" s="11">
        <f t="shared" si="4"/>
        <v>22217</v>
      </c>
      <c r="I36" s="11">
        <f t="shared" si="4"/>
        <v>70031</v>
      </c>
      <c r="J36" s="11">
        <f t="shared" si="4"/>
        <v>146734</v>
      </c>
      <c r="K36" s="11">
        <f t="shared" si="4"/>
        <v>453560</v>
      </c>
      <c r="L36" s="11">
        <f t="shared" si="4"/>
        <v>203279</v>
      </c>
      <c r="M36" s="11">
        <f t="shared" si="4"/>
        <v>355429</v>
      </c>
      <c r="N36" s="11">
        <f t="shared" si="4"/>
        <v>1012268</v>
      </c>
      <c r="O36" s="11">
        <f t="shared" si="4"/>
        <v>39959</v>
      </c>
      <c r="P36" s="11">
        <f t="shared" si="4"/>
        <v>626300</v>
      </c>
      <c r="Q36" s="11">
        <f t="shared" si="4"/>
        <v>227110</v>
      </c>
      <c r="R36" s="11">
        <f t="shared" si="4"/>
        <v>893369</v>
      </c>
      <c r="S36" s="11">
        <f t="shared" si="4"/>
        <v>0</v>
      </c>
      <c r="T36" s="11">
        <f t="shared" si="4"/>
        <v>140868</v>
      </c>
      <c r="U36" s="11">
        <f t="shared" si="4"/>
        <v>353939</v>
      </c>
      <c r="V36" s="11">
        <f t="shared" si="4"/>
        <v>494807</v>
      </c>
      <c r="W36" s="11">
        <f t="shared" si="4"/>
        <v>2547178</v>
      </c>
      <c r="X36" s="11">
        <f t="shared" si="4"/>
        <v>4587511</v>
      </c>
      <c r="Y36" s="11">
        <f t="shared" si="4"/>
        <v>-2040333</v>
      </c>
      <c r="Z36" s="2">
        <f aca="true" t="shared" si="5" ref="Z36:Z49">+IF(X36&lt;&gt;0,+(Y36/X36)*100,0)</f>
        <v>-44.47581706071114</v>
      </c>
      <c r="AA36" s="15">
        <f>AA6+AA21</f>
        <v>4587511</v>
      </c>
    </row>
    <row r="37" spans="1:27" ht="13.5">
      <c r="A37" s="46" t="s">
        <v>33</v>
      </c>
      <c r="B37" s="47"/>
      <c r="C37" s="9">
        <f t="shared" si="4"/>
        <v>4038358</v>
      </c>
      <c r="D37" s="10">
        <f t="shared" si="4"/>
        <v>0</v>
      </c>
      <c r="E37" s="11">
        <f t="shared" si="4"/>
        <v>6400000</v>
      </c>
      <c r="F37" s="11">
        <f t="shared" si="4"/>
        <v>8120000</v>
      </c>
      <c r="G37" s="11">
        <f t="shared" si="4"/>
        <v>0</v>
      </c>
      <c r="H37" s="11">
        <f t="shared" si="4"/>
        <v>0</v>
      </c>
      <c r="I37" s="11">
        <f t="shared" si="4"/>
        <v>857268</v>
      </c>
      <c r="J37" s="11">
        <f t="shared" si="4"/>
        <v>857268</v>
      </c>
      <c r="K37" s="11">
        <f t="shared" si="4"/>
        <v>478709</v>
      </c>
      <c r="L37" s="11">
        <f t="shared" si="4"/>
        <v>0</v>
      </c>
      <c r="M37" s="11">
        <f t="shared" si="4"/>
        <v>221845</v>
      </c>
      <c r="N37" s="11">
        <f t="shared" si="4"/>
        <v>700554</v>
      </c>
      <c r="O37" s="11">
        <f t="shared" si="4"/>
        <v>2850</v>
      </c>
      <c r="P37" s="11">
        <f t="shared" si="4"/>
        <v>214097</v>
      </c>
      <c r="Q37" s="11">
        <f t="shared" si="4"/>
        <v>430875</v>
      </c>
      <c r="R37" s="11">
        <f t="shared" si="4"/>
        <v>647822</v>
      </c>
      <c r="S37" s="11">
        <f t="shared" si="4"/>
        <v>1407354</v>
      </c>
      <c r="T37" s="11">
        <f t="shared" si="4"/>
        <v>281244</v>
      </c>
      <c r="U37" s="11">
        <f t="shared" si="4"/>
        <v>1176194</v>
      </c>
      <c r="V37" s="11">
        <f t="shared" si="4"/>
        <v>2864792</v>
      </c>
      <c r="W37" s="11">
        <f t="shared" si="4"/>
        <v>5070436</v>
      </c>
      <c r="X37" s="11">
        <f t="shared" si="4"/>
        <v>8120000</v>
      </c>
      <c r="Y37" s="11">
        <f t="shared" si="4"/>
        <v>-3049564</v>
      </c>
      <c r="Z37" s="2">
        <f t="shared" si="5"/>
        <v>-37.55620689655173</v>
      </c>
      <c r="AA37" s="15">
        <f>AA7+AA22</f>
        <v>8120000</v>
      </c>
    </row>
    <row r="38" spans="1:27" ht="13.5">
      <c r="A38" s="46" t="s">
        <v>34</v>
      </c>
      <c r="B38" s="47"/>
      <c r="C38" s="9">
        <f t="shared" si="4"/>
        <v>8116009</v>
      </c>
      <c r="D38" s="10">
        <f t="shared" si="4"/>
        <v>0</v>
      </c>
      <c r="E38" s="11">
        <f t="shared" si="4"/>
        <v>9242139</v>
      </c>
      <c r="F38" s="11">
        <f t="shared" si="4"/>
        <v>5378958</v>
      </c>
      <c r="G38" s="11">
        <f t="shared" si="4"/>
        <v>65029</v>
      </c>
      <c r="H38" s="11">
        <f t="shared" si="4"/>
        <v>496680</v>
      </c>
      <c r="I38" s="11">
        <f t="shared" si="4"/>
        <v>392098</v>
      </c>
      <c r="J38" s="11">
        <f t="shared" si="4"/>
        <v>953807</v>
      </c>
      <c r="K38" s="11">
        <f t="shared" si="4"/>
        <v>124380</v>
      </c>
      <c r="L38" s="11">
        <f t="shared" si="4"/>
        <v>1497767</v>
      </c>
      <c r="M38" s="11">
        <f t="shared" si="4"/>
        <v>-642130</v>
      </c>
      <c r="N38" s="11">
        <f t="shared" si="4"/>
        <v>980017</v>
      </c>
      <c r="O38" s="11">
        <f t="shared" si="4"/>
        <v>147791</v>
      </c>
      <c r="P38" s="11">
        <f t="shared" si="4"/>
        <v>-253488</v>
      </c>
      <c r="Q38" s="11">
        <f t="shared" si="4"/>
        <v>194435</v>
      </c>
      <c r="R38" s="11">
        <f t="shared" si="4"/>
        <v>88738</v>
      </c>
      <c r="S38" s="11">
        <f t="shared" si="4"/>
        <v>137535</v>
      </c>
      <c r="T38" s="11">
        <f t="shared" si="4"/>
        <v>245740</v>
      </c>
      <c r="U38" s="11">
        <f t="shared" si="4"/>
        <v>48881</v>
      </c>
      <c r="V38" s="11">
        <f t="shared" si="4"/>
        <v>432156</v>
      </c>
      <c r="W38" s="11">
        <f t="shared" si="4"/>
        <v>2454718</v>
      </c>
      <c r="X38" s="11">
        <f t="shared" si="4"/>
        <v>5378958</v>
      </c>
      <c r="Y38" s="11">
        <f t="shared" si="4"/>
        <v>-2924240</v>
      </c>
      <c r="Z38" s="2">
        <f t="shared" si="5"/>
        <v>-54.36443266521137</v>
      </c>
      <c r="AA38" s="15">
        <f>AA8+AA23</f>
        <v>5378958</v>
      </c>
    </row>
    <row r="39" spans="1:27" ht="13.5">
      <c r="A39" s="46" t="s">
        <v>35</v>
      </c>
      <c r="B39" s="47"/>
      <c r="C39" s="9">
        <f t="shared" si="4"/>
        <v>18606654</v>
      </c>
      <c r="D39" s="10">
        <f t="shared" si="4"/>
        <v>0</v>
      </c>
      <c r="E39" s="11">
        <f t="shared" si="4"/>
        <v>18603972</v>
      </c>
      <c r="F39" s="11">
        <f t="shared" si="4"/>
        <v>17919637</v>
      </c>
      <c r="G39" s="11">
        <f t="shared" si="4"/>
        <v>918340</v>
      </c>
      <c r="H39" s="11">
        <f t="shared" si="4"/>
        <v>0</v>
      </c>
      <c r="I39" s="11">
        <f t="shared" si="4"/>
        <v>1856412</v>
      </c>
      <c r="J39" s="11">
        <f t="shared" si="4"/>
        <v>2774752</v>
      </c>
      <c r="K39" s="11">
        <f t="shared" si="4"/>
        <v>1087038</v>
      </c>
      <c r="L39" s="11">
        <f t="shared" si="4"/>
        <v>0</v>
      </c>
      <c r="M39" s="11">
        <f t="shared" si="4"/>
        <v>1569441</v>
      </c>
      <c r="N39" s="11">
        <f t="shared" si="4"/>
        <v>2656479</v>
      </c>
      <c r="O39" s="11">
        <f t="shared" si="4"/>
        <v>0</v>
      </c>
      <c r="P39" s="11">
        <f t="shared" si="4"/>
        <v>0</v>
      </c>
      <c r="Q39" s="11">
        <f t="shared" si="4"/>
        <v>3875201</v>
      </c>
      <c r="R39" s="11">
        <f t="shared" si="4"/>
        <v>3875201</v>
      </c>
      <c r="S39" s="11">
        <f t="shared" si="4"/>
        <v>1094133</v>
      </c>
      <c r="T39" s="11">
        <f t="shared" si="4"/>
        <v>782204</v>
      </c>
      <c r="U39" s="11">
        <f t="shared" si="4"/>
        <v>3888879</v>
      </c>
      <c r="V39" s="11">
        <f t="shared" si="4"/>
        <v>5765216</v>
      </c>
      <c r="W39" s="11">
        <f t="shared" si="4"/>
        <v>15071648</v>
      </c>
      <c r="X39" s="11">
        <f t="shared" si="4"/>
        <v>17919637</v>
      </c>
      <c r="Y39" s="11">
        <f t="shared" si="4"/>
        <v>-2847989</v>
      </c>
      <c r="Z39" s="2">
        <f t="shared" si="5"/>
        <v>-15.893117700989142</v>
      </c>
      <c r="AA39" s="15">
        <f>AA9+AA24</f>
        <v>17919637</v>
      </c>
    </row>
    <row r="40" spans="1:27" ht="13.5">
      <c r="A40" s="46" t="s">
        <v>36</v>
      </c>
      <c r="B40" s="47"/>
      <c r="C40" s="9">
        <f t="shared" si="4"/>
        <v>16967348</v>
      </c>
      <c r="D40" s="10">
        <f t="shared" si="4"/>
        <v>0</v>
      </c>
      <c r="E40" s="11">
        <f t="shared" si="4"/>
        <v>22964000</v>
      </c>
      <c r="F40" s="11">
        <f t="shared" si="4"/>
        <v>31228740</v>
      </c>
      <c r="G40" s="11">
        <f t="shared" si="4"/>
        <v>0</v>
      </c>
      <c r="H40" s="11">
        <f t="shared" si="4"/>
        <v>1344960</v>
      </c>
      <c r="I40" s="11">
        <f t="shared" si="4"/>
        <v>1606699</v>
      </c>
      <c r="J40" s="11">
        <f t="shared" si="4"/>
        <v>2951659</v>
      </c>
      <c r="K40" s="11">
        <f t="shared" si="4"/>
        <v>770228</v>
      </c>
      <c r="L40" s="11">
        <f t="shared" si="4"/>
        <v>34220</v>
      </c>
      <c r="M40" s="11">
        <f t="shared" si="4"/>
        <v>7646564</v>
      </c>
      <c r="N40" s="11">
        <f t="shared" si="4"/>
        <v>8451012</v>
      </c>
      <c r="O40" s="11">
        <f t="shared" si="4"/>
        <v>2985</v>
      </c>
      <c r="P40" s="11">
        <f t="shared" si="4"/>
        <v>1041863</v>
      </c>
      <c r="Q40" s="11">
        <f t="shared" si="4"/>
        <v>3866494</v>
      </c>
      <c r="R40" s="11">
        <f t="shared" si="4"/>
        <v>4911342</v>
      </c>
      <c r="S40" s="11">
        <f t="shared" si="4"/>
        <v>1273841</v>
      </c>
      <c r="T40" s="11">
        <f t="shared" si="4"/>
        <v>8348545</v>
      </c>
      <c r="U40" s="11">
        <f t="shared" si="4"/>
        <v>467060</v>
      </c>
      <c r="V40" s="11">
        <f t="shared" si="4"/>
        <v>10089446</v>
      </c>
      <c r="W40" s="11">
        <f t="shared" si="4"/>
        <v>26403459</v>
      </c>
      <c r="X40" s="11">
        <f t="shared" si="4"/>
        <v>31228740</v>
      </c>
      <c r="Y40" s="11">
        <f t="shared" si="4"/>
        <v>-4825281</v>
      </c>
      <c r="Z40" s="2">
        <f t="shared" si="5"/>
        <v>-15.451411104002274</v>
      </c>
      <c r="AA40" s="15">
        <f>AA10+AA25</f>
        <v>31228740</v>
      </c>
    </row>
    <row r="41" spans="1:27" ht="13.5">
      <c r="A41" s="48" t="s">
        <v>37</v>
      </c>
      <c r="B41" s="47"/>
      <c r="C41" s="49">
        <f aca="true" t="shared" si="6" ref="C41:Y41">SUM(C36:C40)</f>
        <v>52920118</v>
      </c>
      <c r="D41" s="50">
        <f t="shared" si="6"/>
        <v>0</v>
      </c>
      <c r="E41" s="51">
        <f t="shared" si="6"/>
        <v>60473264</v>
      </c>
      <c r="F41" s="51">
        <f t="shared" si="6"/>
        <v>67234846</v>
      </c>
      <c r="G41" s="51">
        <f t="shared" si="6"/>
        <v>1037855</v>
      </c>
      <c r="H41" s="51">
        <f t="shared" si="6"/>
        <v>1863857</v>
      </c>
      <c r="I41" s="51">
        <f t="shared" si="6"/>
        <v>4782508</v>
      </c>
      <c r="J41" s="51">
        <f t="shared" si="6"/>
        <v>7684220</v>
      </c>
      <c r="K41" s="51">
        <f t="shared" si="6"/>
        <v>2913915</v>
      </c>
      <c r="L41" s="51">
        <f t="shared" si="6"/>
        <v>1735266</v>
      </c>
      <c r="M41" s="51">
        <f t="shared" si="6"/>
        <v>9151149</v>
      </c>
      <c r="N41" s="51">
        <f t="shared" si="6"/>
        <v>13800330</v>
      </c>
      <c r="O41" s="51">
        <f t="shared" si="6"/>
        <v>193585</v>
      </c>
      <c r="P41" s="51">
        <f t="shared" si="6"/>
        <v>1628772</v>
      </c>
      <c r="Q41" s="51">
        <f t="shared" si="6"/>
        <v>8594115</v>
      </c>
      <c r="R41" s="51">
        <f t="shared" si="6"/>
        <v>10416472</v>
      </c>
      <c r="S41" s="51">
        <f t="shared" si="6"/>
        <v>3912863</v>
      </c>
      <c r="T41" s="51">
        <f t="shared" si="6"/>
        <v>9798601</v>
      </c>
      <c r="U41" s="51">
        <f t="shared" si="6"/>
        <v>5934953</v>
      </c>
      <c r="V41" s="51">
        <f t="shared" si="6"/>
        <v>19646417</v>
      </c>
      <c r="W41" s="51">
        <f t="shared" si="6"/>
        <v>51547439</v>
      </c>
      <c r="X41" s="51">
        <f t="shared" si="6"/>
        <v>67234846</v>
      </c>
      <c r="Y41" s="51">
        <f t="shared" si="6"/>
        <v>-15687407</v>
      </c>
      <c r="Z41" s="52">
        <f t="shared" si="5"/>
        <v>-23.332256907378056</v>
      </c>
      <c r="AA41" s="53">
        <f>SUM(AA36:AA40)</f>
        <v>67234846</v>
      </c>
    </row>
    <row r="42" spans="1:27" ht="13.5">
      <c r="A42" s="54" t="s">
        <v>38</v>
      </c>
      <c r="B42" s="35"/>
      <c r="C42" s="65">
        <f aca="true" t="shared" si="7" ref="C42:Y48">C12+C27</f>
        <v>5624946</v>
      </c>
      <c r="D42" s="66">
        <f t="shared" si="7"/>
        <v>0</v>
      </c>
      <c r="E42" s="67">
        <f t="shared" si="7"/>
        <v>3285789</v>
      </c>
      <c r="F42" s="67">
        <f t="shared" si="7"/>
        <v>12319311</v>
      </c>
      <c r="G42" s="67">
        <f t="shared" si="7"/>
        <v>0</v>
      </c>
      <c r="H42" s="67">
        <f t="shared" si="7"/>
        <v>1152072</v>
      </c>
      <c r="I42" s="67">
        <f t="shared" si="7"/>
        <v>0</v>
      </c>
      <c r="J42" s="67">
        <f t="shared" si="7"/>
        <v>1152072</v>
      </c>
      <c r="K42" s="67">
        <f t="shared" si="7"/>
        <v>0</v>
      </c>
      <c r="L42" s="67">
        <f t="shared" si="7"/>
        <v>0</v>
      </c>
      <c r="M42" s="67">
        <f t="shared" si="7"/>
        <v>2003402</v>
      </c>
      <c r="N42" s="67">
        <f t="shared" si="7"/>
        <v>2003402</v>
      </c>
      <c r="O42" s="67">
        <f t="shared" si="7"/>
        <v>0</v>
      </c>
      <c r="P42" s="67">
        <f t="shared" si="7"/>
        <v>157684</v>
      </c>
      <c r="Q42" s="67">
        <f t="shared" si="7"/>
        <v>0</v>
      </c>
      <c r="R42" s="67">
        <f t="shared" si="7"/>
        <v>157684</v>
      </c>
      <c r="S42" s="67">
        <f t="shared" si="7"/>
        <v>171865</v>
      </c>
      <c r="T42" s="67">
        <f t="shared" si="7"/>
        <v>1576184</v>
      </c>
      <c r="U42" s="67">
        <f t="shared" si="7"/>
        <v>3530455</v>
      </c>
      <c r="V42" s="67">
        <f t="shared" si="7"/>
        <v>5278504</v>
      </c>
      <c r="W42" s="67">
        <f t="shared" si="7"/>
        <v>8591662</v>
      </c>
      <c r="X42" s="67">
        <f t="shared" si="7"/>
        <v>12319311</v>
      </c>
      <c r="Y42" s="67">
        <f t="shared" si="7"/>
        <v>-3727649</v>
      </c>
      <c r="Z42" s="69">
        <f t="shared" si="5"/>
        <v>-30.258583454870163</v>
      </c>
      <c r="AA42" s="68">
        <f aca="true" t="shared" si="8" ref="AA42:AA48">AA12+AA27</f>
        <v>12319311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4401617</v>
      </c>
      <c r="D45" s="66">
        <f t="shared" si="7"/>
        <v>0</v>
      </c>
      <c r="E45" s="67">
        <f t="shared" si="7"/>
        <v>3787729</v>
      </c>
      <c r="F45" s="67">
        <f t="shared" si="7"/>
        <v>5622775</v>
      </c>
      <c r="G45" s="67">
        <f t="shared" si="7"/>
        <v>9121</v>
      </c>
      <c r="H45" s="67">
        <f t="shared" si="7"/>
        <v>93215</v>
      </c>
      <c r="I45" s="67">
        <f t="shared" si="7"/>
        <v>385460</v>
      </c>
      <c r="J45" s="67">
        <f t="shared" si="7"/>
        <v>487796</v>
      </c>
      <c r="K45" s="67">
        <f t="shared" si="7"/>
        <v>390153</v>
      </c>
      <c r="L45" s="67">
        <f t="shared" si="7"/>
        <v>504369</v>
      </c>
      <c r="M45" s="67">
        <f t="shared" si="7"/>
        <v>313941</v>
      </c>
      <c r="N45" s="67">
        <f t="shared" si="7"/>
        <v>1208463</v>
      </c>
      <c r="O45" s="67">
        <f t="shared" si="7"/>
        <v>165474</v>
      </c>
      <c r="P45" s="67">
        <f t="shared" si="7"/>
        <v>100008</v>
      </c>
      <c r="Q45" s="67">
        <f t="shared" si="7"/>
        <v>138289</v>
      </c>
      <c r="R45" s="67">
        <f t="shared" si="7"/>
        <v>403771</v>
      </c>
      <c r="S45" s="67">
        <f t="shared" si="7"/>
        <v>356315</v>
      </c>
      <c r="T45" s="67">
        <f t="shared" si="7"/>
        <v>132813</v>
      </c>
      <c r="U45" s="67">
        <f t="shared" si="7"/>
        <v>1143074</v>
      </c>
      <c r="V45" s="67">
        <f t="shared" si="7"/>
        <v>1632202</v>
      </c>
      <c r="W45" s="67">
        <f t="shared" si="7"/>
        <v>3732232</v>
      </c>
      <c r="X45" s="67">
        <f t="shared" si="7"/>
        <v>5622775</v>
      </c>
      <c r="Y45" s="67">
        <f t="shared" si="7"/>
        <v>-1890543</v>
      </c>
      <c r="Z45" s="69">
        <f t="shared" si="5"/>
        <v>-33.62295307921801</v>
      </c>
      <c r="AA45" s="68">
        <f t="shared" si="8"/>
        <v>5622775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62946681</v>
      </c>
      <c r="D49" s="78">
        <f t="shared" si="9"/>
        <v>0</v>
      </c>
      <c r="E49" s="79">
        <f t="shared" si="9"/>
        <v>67546782</v>
      </c>
      <c r="F49" s="79">
        <f t="shared" si="9"/>
        <v>85176932</v>
      </c>
      <c r="G49" s="79">
        <f t="shared" si="9"/>
        <v>1046976</v>
      </c>
      <c r="H49" s="79">
        <f t="shared" si="9"/>
        <v>3109144</v>
      </c>
      <c r="I49" s="79">
        <f t="shared" si="9"/>
        <v>5167968</v>
      </c>
      <c r="J49" s="79">
        <f t="shared" si="9"/>
        <v>9324088</v>
      </c>
      <c r="K49" s="79">
        <f t="shared" si="9"/>
        <v>3304068</v>
      </c>
      <c r="L49" s="79">
        <f t="shared" si="9"/>
        <v>2239635</v>
      </c>
      <c r="M49" s="79">
        <f t="shared" si="9"/>
        <v>11468492</v>
      </c>
      <c r="N49" s="79">
        <f t="shared" si="9"/>
        <v>17012195</v>
      </c>
      <c r="O49" s="79">
        <f t="shared" si="9"/>
        <v>359059</v>
      </c>
      <c r="P49" s="79">
        <f t="shared" si="9"/>
        <v>1886464</v>
      </c>
      <c r="Q49" s="79">
        <f t="shared" si="9"/>
        <v>8732404</v>
      </c>
      <c r="R49" s="79">
        <f t="shared" si="9"/>
        <v>10977927</v>
      </c>
      <c r="S49" s="79">
        <f t="shared" si="9"/>
        <v>4441043</v>
      </c>
      <c r="T49" s="79">
        <f t="shared" si="9"/>
        <v>11507598</v>
      </c>
      <c r="U49" s="79">
        <f t="shared" si="9"/>
        <v>10608482</v>
      </c>
      <c r="V49" s="79">
        <f t="shared" si="9"/>
        <v>26557123</v>
      </c>
      <c r="W49" s="79">
        <f t="shared" si="9"/>
        <v>63871333</v>
      </c>
      <c r="X49" s="79">
        <f t="shared" si="9"/>
        <v>85176932</v>
      </c>
      <c r="Y49" s="79">
        <f t="shared" si="9"/>
        <v>-21305599</v>
      </c>
      <c r="Z49" s="80">
        <f t="shared" si="5"/>
        <v>-25.013343988487403</v>
      </c>
      <c r="AA49" s="81">
        <f>SUM(AA41:AA48)</f>
        <v>85176932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18412044</v>
      </c>
      <c r="D51" s="66">
        <f t="shared" si="10"/>
        <v>0</v>
      </c>
      <c r="E51" s="67">
        <f t="shared" si="10"/>
        <v>22905834</v>
      </c>
      <c r="F51" s="67">
        <f t="shared" si="10"/>
        <v>23178855</v>
      </c>
      <c r="G51" s="67">
        <f t="shared" si="10"/>
        <v>298859</v>
      </c>
      <c r="H51" s="67">
        <f t="shared" si="10"/>
        <v>1472350</v>
      </c>
      <c r="I51" s="67">
        <f t="shared" si="10"/>
        <v>2047869</v>
      </c>
      <c r="J51" s="67">
        <f t="shared" si="10"/>
        <v>3819078</v>
      </c>
      <c r="K51" s="67">
        <f t="shared" si="10"/>
        <v>2206556</v>
      </c>
      <c r="L51" s="67">
        <f t="shared" si="10"/>
        <v>3321497</v>
      </c>
      <c r="M51" s="67">
        <f t="shared" si="10"/>
        <v>3061984</v>
      </c>
      <c r="N51" s="67">
        <f t="shared" si="10"/>
        <v>8590037</v>
      </c>
      <c r="O51" s="67">
        <f t="shared" si="10"/>
        <v>1424071</v>
      </c>
      <c r="P51" s="67">
        <f t="shared" si="10"/>
        <v>1330886</v>
      </c>
      <c r="Q51" s="67">
        <f t="shared" si="10"/>
        <v>1458009</v>
      </c>
      <c r="R51" s="67">
        <f t="shared" si="10"/>
        <v>4212966</v>
      </c>
      <c r="S51" s="67">
        <f t="shared" si="10"/>
        <v>1325276</v>
      </c>
      <c r="T51" s="67">
        <f t="shared" si="10"/>
        <v>998578</v>
      </c>
      <c r="U51" s="67">
        <f t="shared" si="10"/>
        <v>1810049</v>
      </c>
      <c r="V51" s="67">
        <f t="shared" si="10"/>
        <v>4133903</v>
      </c>
      <c r="W51" s="67">
        <f t="shared" si="10"/>
        <v>20755984</v>
      </c>
      <c r="X51" s="67">
        <f t="shared" si="10"/>
        <v>23178855</v>
      </c>
      <c r="Y51" s="67">
        <f t="shared" si="10"/>
        <v>-2422871</v>
      </c>
      <c r="Z51" s="69">
        <f>+IF(X51&lt;&gt;0,+(Y51/X51)*100,0)</f>
        <v>-10.452936523396</v>
      </c>
      <c r="AA51" s="68">
        <f>SUM(AA57:AA61)</f>
        <v>23178855</v>
      </c>
    </row>
    <row r="52" spans="1:27" ht="13.5">
      <c r="A52" s="84" t="s">
        <v>32</v>
      </c>
      <c r="B52" s="47"/>
      <c r="C52" s="9">
        <v>3713752</v>
      </c>
      <c r="D52" s="10"/>
      <c r="E52" s="11">
        <v>4855175</v>
      </c>
      <c r="F52" s="11">
        <v>5685175</v>
      </c>
      <c r="G52" s="11">
        <v>28990</v>
      </c>
      <c r="H52" s="11">
        <v>177455</v>
      </c>
      <c r="I52" s="11">
        <v>394667</v>
      </c>
      <c r="J52" s="11">
        <v>601112</v>
      </c>
      <c r="K52" s="11">
        <v>674320</v>
      </c>
      <c r="L52" s="11">
        <v>1619907</v>
      </c>
      <c r="M52" s="11">
        <v>560883</v>
      </c>
      <c r="N52" s="11">
        <v>2855110</v>
      </c>
      <c r="O52" s="11">
        <v>262366</v>
      </c>
      <c r="P52" s="11">
        <v>156795</v>
      </c>
      <c r="Q52" s="11">
        <v>382611</v>
      </c>
      <c r="R52" s="11">
        <v>801772</v>
      </c>
      <c r="S52" s="11">
        <v>332337</v>
      </c>
      <c r="T52" s="11">
        <v>145277</v>
      </c>
      <c r="U52" s="11">
        <v>408187</v>
      </c>
      <c r="V52" s="11">
        <v>885801</v>
      </c>
      <c r="W52" s="11">
        <v>5143795</v>
      </c>
      <c r="X52" s="11">
        <v>5685175</v>
      </c>
      <c r="Y52" s="11">
        <v>-541380</v>
      </c>
      <c r="Z52" s="2">
        <v>-9.52</v>
      </c>
      <c r="AA52" s="15">
        <v>5685175</v>
      </c>
    </row>
    <row r="53" spans="1:27" ht="13.5">
      <c r="A53" s="84" t="s">
        <v>33</v>
      </c>
      <c r="B53" s="47"/>
      <c r="C53" s="9">
        <v>166503</v>
      </c>
      <c r="D53" s="10"/>
      <c r="E53" s="11">
        <v>2700000</v>
      </c>
      <c r="F53" s="11">
        <v>980000</v>
      </c>
      <c r="G53" s="11">
        <v>7893</v>
      </c>
      <c r="H53" s="11">
        <v>41852</v>
      </c>
      <c r="I53" s="11">
        <v>35201</v>
      </c>
      <c r="J53" s="11">
        <v>84946</v>
      </c>
      <c r="K53" s="11">
        <v>52255</v>
      </c>
      <c r="L53" s="11">
        <v>63957</v>
      </c>
      <c r="M53" s="11">
        <v>176839</v>
      </c>
      <c r="N53" s="11">
        <v>293051</v>
      </c>
      <c r="O53" s="11">
        <v>10501</v>
      </c>
      <c r="P53" s="11">
        <v>330608</v>
      </c>
      <c r="Q53" s="11">
        <v>104566</v>
      </c>
      <c r="R53" s="11">
        <v>445675</v>
      </c>
      <c r="S53" s="11">
        <v>59301</v>
      </c>
      <c r="T53" s="11">
        <v>-444</v>
      </c>
      <c r="U53" s="11">
        <v>12350</v>
      </c>
      <c r="V53" s="11">
        <v>71207</v>
      </c>
      <c r="W53" s="11">
        <v>894879</v>
      </c>
      <c r="X53" s="11">
        <v>980000</v>
      </c>
      <c r="Y53" s="11">
        <v>-85121</v>
      </c>
      <c r="Z53" s="2">
        <v>-8.69</v>
      </c>
      <c r="AA53" s="15">
        <v>980000</v>
      </c>
    </row>
    <row r="54" spans="1:27" ht="13.5">
      <c r="A54" s="84" t="s">
        <v>34</v>
      </c>
      <c r="B54" s="47"/>
      <c r="C54" s="9">
        <v>1489649</v>
      </c>
      <c r="D54" s="10"/>
      <c r="E54" s="11">
        <v>1661500</v>
      </c>
      <c r="F54" s="11">
        <v>1733000</v>
      </c>
      <c r="G54" s="11">
        <v>9444</v>
      </c>
      <c r="H54" s="11">
        <v>134461</v>
      </c>
      <c r="I54" s="11">
        <v>321011</v>
      </c>
      <c r="J54" s="11">
        <v>464916</v>
      </c>
      <c r="K54" s="11">
        <v>88307</v>
      </c>
      <c r="L54" s="11">
        <v>261463</v>
      </c>
      <c r="M54" s="11">
        <v>305870</v>
      </c>
      <c r="N54" s="11">
        <v>655640</v>
      </c>
      <c r="O54" s="11">
        <v>252590</v>
      </c>
      <c r="P54" s="11">
        <v>113626</v>
      </c>
      <c r="Q54" s="11">
        <v>109092</v>
      </c>
      <c r="R54" s="11">
        <v>475308</v>
      </c>
      <c r="S54" s="11">
        <v>90018</v>
      </c>
      <c r="T54" s="11">
        <v>99785</v>
      </c>
      <c r="U54" s="11">
        <v>50623</v>
      </c>
      <c r="V54" s="11">
        <v>240426</v>
      </c>
      <c r="W54" s="11">
        <v>1836290</v>
      </c>
      <c r="X54" s="11">
        <v>1733000</v>
      </c>
      <c r="Y54" s="11">
        <v>103290</v>
      </c>
      <c r="Z54" s="2">
        <v>5.96</v>
      </c>
      <c r="AA54" s="15">
        <v>1733000</v>
      </c>
    </row>
    <row r="55" spans="1:27" ht="13.5">
      <c r="A55" s="84" t="s">
        <v>35</v>
      </c>
      <c r="B55" s="47"/>
      <c r="C55" s="9">
        <v>1514178</v>
      </c>
      <c r="D55" s="10"/>
      <c r="E55" s="11">
        <v>1946000</v>
      </c>
      <c r="F55" s="11">
        <v>2308600</v>
      </c>
      <c r="G55" s="11">
        <v>7738</v>
      </c>
      <c r="H55" s="11">
        <v>139569</v>
      </c>
      <c r="I55" s="11">
        <v>227112</v>
      </c>
      <c r="J55" s="11">
        <v>374419</v>
      </c>
      <c r="K55" s="11">
        <v>161305</v>
      </c>
      <c r="L55" s="11">
        <v>157398</v>
      </c>
      <c r="M55" s="11">
        <v>600767</v>
      </c>
      <c r="N55" s="11">
        <v>919470</v>
      </c>
      <c r="O55" s="11">
        <v>232015</v>
      </c>
      <c r="P55" s="11">
        <v>76394</v>
      </c>
      <c r="Q55" s="11">
        <v>74213</v>
      </c>
      <c r="R55" s="11">
        <v>382622</v>
      </c>
      <c r="S55" s="11">
        <v>75737</v>
      </c>
      <c r="T55" s="11">
        <v>155950</v>
      </c>
      <c r="U55" s="11">
        <v>143424</v>
      </c>
      <c r="V55" s="11">
        <v>375111</v>
      </c>
      <c r="W55" s="11">
        <v>2051622</v>
      </c>
      <c r="X55" s="11">
        <v>2308600</v>
      </c>
      <c r="Y55" s="11">
        <v>-256978</v>
      </c>
      <c r="Z55" s="2">
        <v>-11.13</v>
      </c>
      <c r="AA55" s="15">
        <v>2308600</v>
      </c>
    </row>
    <row r="56" spans="1:27" ht="13.5">
      <c r="A56" s="84" t="s">
        <v>36</v>
      </c>
      <c r="B56" s="47"/>
      <c r="C56" s="9">
        <v>118792</v>
      </c>
      <c r="D56" s="10"/>
      <c r="E56" s="11">
        <v>144250</v>
      </c>
      <c r="F56" s="11">
        <v>144250</v>
      </c>
      <c r="G56" s="11">
        <v>13839</v>
      </c>
      <c r="H56" s="11">
        <v>3020</v>
      </c>
      <c r="I56" s="11"/>
      <c r="J56" s="11">
        <v>16859</v>
      </c>
      <c r="K56" s="11"/>
      <c r="L56" s="11">
        <v>48</v>
      </c>
      <c r="M56" s="11">
        <v>21383</v>
      </c>
      <c r="N56" s="11">
        <v>21431</v>
      </c>
      <c r="O56" s="11">
        <v>33620</v>
      </c>
      <c r="P56" s="11">
        <v>887</v>
      </c>
      <c r="Q56" s="11">
        <v>2968</v>
      </c>
      <c r="R56" s="11">
        <v>37475</v>
      </c>
      <c r="S56" s="11">
        <v>1393</v>
      </c>
      <c r="T56" s="11">
        <v>1469</v>
      </c>
      <c r="U56" s="11">
        <v>4723</v>
      </c>
      <c r="V56" s="11">
        <v>7585</v>
      </c>
      <c r="W56" s="11">
        <v>83350</v>
      </c>
      <c r="X56" s="11">
        <v>144250</v>
      </c>
      <c r="Y56" s="11">
        <v>-60900</v>
      </c>
      <c r="Z56" s="2">
        <v>-42.22</v>
      </c>
      <c r="AA56" s="15">
        <v>144250</v>
      </c>
    </row>
    <row r="57" spans="1:27" ht="13.5">
      <c r="A57" s="85" t="s">
        <v>37</v>
      </c>
      <c r="B57" s="47"/>
      <c r="C57" s="49">
        <f aca="true" t="shared" si="11" ref="C57:Y57">SUM(C52:C56)</f>
        <v>7002874</v>
      </c>
      <c r="D57" s="50">
        <f t="shared" si="11"/>
        <v>0</v>
      </c>
      <c r="E57" s="51">
        <f t="shared" si="11"/>
        <v>11306925</v>
      </c>
      <c r="F57" s="51">
        <f t="shared" si="11"/>
        <v>10851025</v>
      </c>
      <c r="G57" s="51">
        <f t="shared" si="11"/>
        <v>67904</v>
      </c>
      <c r="H57" s="51">
        <f t="shared" si="11"/>
        <v>496357</v>
      </c>
      <c r="I57" s="51">
        <f t="shared" si="11"/>
        <v>977991</v>
      </c>
      <c r="J57" s="51">
        <f t="shared" si="11"/>
        <v>1542252</v>
      </c>
      <c r="K57" s="51">
        <f t="shared" si="11"/>
        <v>976187</v>
      </c>
      <c r="L57" s="51">
        <f t="shared" si="11"/>
        <v>2102773</v>
      </c>
      <c r="M57" s="51">
        <f t="shared" si="11"/>
        <v>1665742</v>
      </c>
      <c r="N57" s="51">
        <f t="shared" si="11"/>
        <v>4744702</v>
      </c>
      <c r="O57" s="51">
        <f t="shared" si="11"/>
        <v>791092</v>
      </c>
      <c r="P57" s="51">
        <f t="shared" si="11"/>
        <v>678310</v>
      </c>
      <c r="Q57" s="51">
        <f t="shared" si="11"/>
        <v>673450</v>
      </c>
      <c r="R57" s="51">
        <f t="shared" si="11"/>
        <v>2142852</v>
      </c>
      <c r="S57" s="51">
        <f t="shared" si="11"/>
        <v>558786</v>
      </c>
      <c r="T57" s="51">
        <f t="shared" si="11"/>
        <v>402037</v>
      </c>
      <c r="U57" s="51">
        <f t="shared" si="11"/>
        <v>619307</v>
      </c>
      <c r="V57" s="51">
        <f t="shared" si="11"/>
        <v>1580130</v>
      </c>
      <c r="W57" s="51">
        <f t="shared" si="11"/>
        <v>10009936</v>
      </c>
      <c r="X57" s="51">
        <f t="shared" si="11"/>
        <v>10851025</v>
      </c>
      <c r="Y57" s="51">
        <f t="shared" si="11"/>
        <v>-841089</v>
      </c>
      <c r="Z57" s="52">
        <f>+IF(X57&lt;&gt;0,+(Y57/X57)*100,0)</f>
        <v>-7.751240090221892</v>
      </c>
      <c r="AA57" s="53">
        <f>SUM(AA52:AA56)</f>
        <v>10851025</v>
      </c>
    </row>
    <row r="58" spans="1:27" ht="13.5">
      <c r="A58" s="86" t="s">
        <v>38</v>
      </c>
      <c r="B58" s="35"/>
      <c r="C58" s="9">
        <v>736996</v>
      </c>
      <c r="D58" s="10"/>
      <c r="E58" s="11">
        <v>900000</v>
      </c>
      <c r="F58" s="11">
        <v>950000</v>
      </c>
      <c r="G58" s="11">
        <v>14562</v>
      </c>
      <c r="H58" s="11">
        <v>162166</v>
      </c>
      <c r="I58" s="11">
        <v>32306</v>
      </c>
      <c r="J58" s="11">
        <v>209034</v>
      </c>
      <c r="K58" s="11">
        <v>176478</v>
      </c>
      <c r="L58" s="11">
        <v>140373</v>
      </c>
      <c r="M58" s="11">
        <v>89284</v>
      </c>
      <c r="N58" s="11">
        <v>406135</v>
      </c>
      <c r="O58" s="11">
        <v>20162</v>
      </c>
      <c r="P58" s="11">
        <v>230012</v>
      </c>
      <c r="Q58" s="11">
        <v>28874</v>
      </c>
      <c r="R58" s="11">
        <v>279048</v>
      </c>
      <c r="S58" s="11">
        <v>77550</v>
      </c>
      <c r="T58" s="11">
        <v>16362</v>
      </c>
      <c r="U58" s="11">
        <v>17767</v>
      </c>
      <c r="V58" s="11">
        <v>111679</v>
      </c>
      <c r="W58" s="11">
        <v>1005896</v>
      </c>
      <c r="X58" s="11">
        <v>950000</v>
      </c>
      <c r="Y58" s="11">
        <v>55896</v>
      </c>
      <c r="Z58" s="2">
        <v>5.88</v>
      </c>
      <c r="AA58" s="15">
        <v>950000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10672174</v>
      </c>
      <c r="D61" s="10"/>
      <c r="E61" s="11">
        <v>10698909</v>
      </c>
      <c r="F61" s="11">
        <v>11377830</v>
      </c>
      <c r="G61" s="11">
        <v>216393</v>
      </c>
      <c r="H61" s="11">
        <v>813827</v>
      </c>
      <c r="I61" s="11">
        <v>1037572</v>
      </c>
      <c r="J61" s="11">
        <v>2067792</v>
      </c>
      <c r="K61" s="11">
        <v>1053891</v>
      </c>
      <c r="L61" s="11">
        <v>1078351</v>
      </c>
      <c r="M61" s="11">
        <v>1306958</v>
      </c>
      <c r="N61" s="11">
        <v>3439200</v>
      </c>
      <c r="O61" s="11">
        <v>612817</v>
      </c>
      <c r="P61" s="11">
        <v>422564</v>
      </c>
      <c r="Q61" s="11">
        <v>755685</v>
      </c>
      <c r="R61" s="11">
        <v>1791066</v>
      </c>
      <c r="S61" s="11">
        <v>688940</v>
      </c>
      <c r="T61" s="11">
        <v>580179</v>
      </c>
      <c r="U61" s="11">
        <v>1172975</v>
      </c>
      <c r="V61" s="11">
        <v>2442094</v>
      </c>
      <c r="W61" s="11">
        <v>9740152</v>
      </c>
      <c r="X61" s="11">
        <v>11377830</v>
      </c>
      <c r="Y61" s="11">
        <v>-1637678</v>
      </c>
      <c r="Z61" s="2">
        <v>-14.39</v>
      </c>
      <c r="AA61" s="15">
        <v>11377830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17849287</v>
      </c>
      <c r="D68" s="10">
        <v>23178855</v>
      </c>
      <c r="E68" s="11"/>
      <c r="F68" s="11">
        <v>22905834</v>
      </c>
      <c r="G68" s="11">
        <v>298859</v>
      </c>
      <c r="H68" s="11">
        <v>1472349</v>
      </c>
      <c r="I68" s="11">
        <v>2047866</v>
      </c>
      <c r="J68" s="11">
        <v>3819074</v>
      </c>
      <c r="K68" s="11">
        <v>2206555</v>
      </c>
      <c r="L68" s="11">
        <v>3321497</v>
      </c>
      <c r="M68" s="11">
        <v>3061984</v>
      </c>
      <c r="N68" s="11">
        <v>8590036</v>
      </c>
      <c r="O68" s="11">
        <v>1424068</v>
      </c>
      <c r="P68" s="11">
        <v>1330885</v>
      </c>
      <c r="Q68" s="11">
        <v>1458010</v>
      </c>
      <c r="R68" s="11">
        <v>4212963</v>
      </c>
      <c r="S68" s="11">
        <v>1344115</v>
      </c>
      <c r="T68" s="11">
        <v>1144307</v>
      </c>
      <c r="U68" s="11">
        <v>1979922</v>
      </c>
      <c r="V68" s="11">
        <v>4468344</v>
      </c>
      <c r="W68" s="11">
        <v>21090417</v>
      </c>
      <c r="X68" s="11">
        <v>22905834</v>
      </c>
      <c r="Y68" s="11">
        <v>-1815417</v>
      </c>
      <c r="Z68" s="2">
        <v>-7.93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17849287</v>
      </c>
      <c r="D69" s="78">
        <f t="shared" si="12"/>
        <v>23178855</v>
      </c>
      <c r="E69" s="79">
        <f t="shared" si="12"/>
        <v>0</v>
      </c>
      <c r="F69" s="79">
        <f t="shared" si="12"/>
        <v>22905834</v>
      </c>
      <c r="G69" s="79">
        <f t="shared" si="12"/>
        <v>298859</v>
      </c>
      <c r="H69" s="79">
        <f t="shared" si="12"/>
        <v>1472349</v>
      </c>
      <c r="I69" s="79">
        <f t="shared" si="12"/>
        <v>2047866</v>
      </c>
      <c r="J69" s="79">
        <f t="shared" si="12"/>
        <v>3819074</v>
      </c>
      <c r="K69" s="79">
        <f t="shared" si="12"/>
        <v>2206555</v>
      </c>
      <c r="L69" s="79">
        <f t="shared" si="12"/>
        <v>3321497</v>
      </c>
      <c r="M69" s="79">
        <f t="shared" si="12"/>
        <v>3061984</v>
      </c>
      <c r="N69" s="79">
        <f t="shared" si="12"/>
        <v>8590036</v>
      </c>
      <c r="O69" s="79">
        <f t="shared" si="12"/>
        <v>1424068</v>
      </c>
      <c r="P69" s="79">
        <f t="shared" si="12"/>
        <v>1330885</v>
      </c>
      <c r="Q69" s="79">
        <f t="shared" si="12"/>
        <v>1458010</v>
      </c>
      <c r="R69" s="79">
        <f t="shared" si="12"/>
        <v>4212963</v>
      </c>
      <c r="S69" s="79">
        <f t="shared" si="12"/>
        <v>1344115</v>
      </c>
      <c r="T69" s="79">
        <f t="shared" si="12"/>
        <v>1144307</v>
      </c>
      <c r="U69" s="79">
        <f t="shared" si="12"/>
        <v>1979922</v>
      </c>
      <c r="V69" s="79">
        <f t="shared" si="12"/>
        <v>4468344</v>
      </c>
      <c r="W69" s="79">
        <f t="shared" si="12"/>
        <v>21090417</v>
      </c>
      <c r="X69" s="79">
        <f t="shared" si="12"/>
        <v>22905834</v>
      </c>
      <c r="Y69" s="79">
        <f t="shared" si="12"/>
        <v>-1815417</v>
      </c>
      <c r="Z69" s="80">
        <f>+IF(X69&lt;&gt;0,+(Y69/X69)*100,0)</f>
        <v>-7.925566037019214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72940725</v>
      </c>
      <c r="D5" s="42">
        <f t="shared" si="0"/>
        <v>0</v>
      </c>
      <c r="E5" s="43">
        <f t="shared" si="0"/>
        <v>69581117</v>
      </c>
      <c r="F5" s="43">
        <f t="shared" si="0"/>
        <v>89946401</v>
      </c>
      <c r="G5" s="43">
        <f t="shared" si="0"/>
        <v>0</v>
      </c>
      <c r="H5" s="43">
        <f t="shared" si="0"/>
        <v>1035826</v>
      </c>
      <c r="I5" s="43">
        <f t="shared" si="0"/>
        <v>666782</v>
      </c>
      <c r="J5" s="43">
        <f t="shared" si="0"/>
        <v>1702608</v>
      </c>
      <c r="K5" s="43">
        <f t="shared" si="0"/>
        <v>2798590</v>
      </c>
      <c r="L5" s="43">
        <f t="shared" si="0"/>
        <v>4887012</v>
      </c>
      <c r="M5" s="43">
        <f t="shared" si="0"/>
        <v>9313262</v>
      </c>
      <c r="N5" s="43">
        <f t="shared" si="0"/>
        <v>16998864</v>
      </c>
      <c r="O5" s="43">
        <f t="shared" si="0"/>
        <v>153041</v>
      </c>
      <c r="P5" s="43">
        <f t="shared" si="0"/>
        <v>7374540</v>
      </c>
      <c r="Q5" s="43">
        <f t="shared" si="0"/>
        <v>13972203</v>
      </c>
      <c r="R5" s="43">
        <f t="shared" si="0"/>
        <v>21499784</v>
      </c>
      <c r="S5" s="43">
        <f t="shared" si="0"/>
        <v>8177035</v>
      </c>
      <c r="T5" s="43">
        <f t="shared" si="0"/>
        <v>4993580</v>
      </c>
      <c r="U5" s="43">
        <f t="shared" si="0"/>
        <v>21160570</v>
      </c>
      <c r="V5" s="43">
        <f t="shared" si="0"/>
        <v>34331185</v>
      </c>
      <c r="W5" s="43">
        <f t="shared" si="0"/>
        <v>74532441</v>
      </c>
      <c r="X5" s="43">
        <f t="shared" si="0"/>
        <v>89946401</v>
      </c>
      <c r="Y5" s="43">
        <f t="shared" si="0"/>
        <v>-15413960</v>
      </c>
      <c r="Z5" s="44">
        <f>+IF(X5&lt;&gt;0,+(Y5/X5)*100,0)</f>
        <v>-17.136827964912126</v>
      </c>
      <c r="AA5" s="45">
        <f>SUM(AA11:AA18)</f>
        <v>89946401</v>
      </c>
    </row>
    <row r="6" spans="1:27" ht="13.5">
      <c r="A6" s="46" t="s">
        <v>32</v>
      </c>
      <c r="B6" s="47"/>
      <c r="C6" s="9">
        <v>9202661</v>
      </c>
      <c r="D6" s="10"/>
      <c r="E6" s="11">
        <v>800000</v>
      </c>
      <c r="F6" s="11">
        <v>1331523</v>
      </c>
      <c r="G6" s="11"/>
      <c r="H6" s="11"/>
      <c r="I6" s="11"/>
      <c r="J6" s="11"/>
      <c r="K6" s="11">
        <v>83047</v>
      </c>
      <c r="L6" s="11"/>
      <c r="M6" s="11"/>
      <c r="N6" s="11">
        <v>83047</v>
      </c>
      <c r="O6" s="11"/>
      <c r="P6" s="11">
        <v>227556</v>
      </c>
      <c r="Q6" s="11">
        <v>1550</v>
      </c>
      <c r="R6" s="11">
        <v>229106</v>
      </c>
      <c r="S6" s="11"/>
      <c r="T6" s="11">
        <v>562860</v>
      </c>
      <c r="U6" s="11">
        <v>445279</v>
      </c>
      <c r="V6" s="11">
        <v>1008139</v>
      </c>
      <c r="W6" s="11">
        <v>1320292</v>
      </c>
      <c r="X6" s="11">
        <v>1331523</v>
      </c>
      <c r="Y6" s="11">
        <v>-11231</v>
      </c>
      <c r="Z6" s="2">
        <v>-0.84</v>
      </c>
      <c r="AA6" s="15">
        <v>1331523</v>
      </c>
    </row>
    <row r="7" spans="1:27" ht="13.5">
      <c r="A7" s="46" t="s">
        <v>33</v>
      </c>
      <c r="B7" s="47"/>
      <c r="C7" s="9">
        <v>23775618</v>
      </c>
      <c r="D7" s="10"/>
      <c r="E7" s="11">
        <v>13900000</v>
      </c>
      <c r="F7" s="11">
        <v>13900000</v>
      </c>
      <c r="G7" s="11"/>
      <c r="H7" s="11">
        <v>768771</v>
      </c>
      <c r="I7" s="11">
        <v>43915</v>
      </c>
      <c r="J7" s="11">
        <v>812686</v>
      </c>
      <c r="K7" s="11"/>
      <c r="L7" s="11"/>
      <c r="M7" s="11">
        <v>1804732</v>
      </c>
      <c r="N7" s="11">
        <v>1804732</v>
      </c>
      <c r="O7" s="11"/>
      <c r="P7" s="11">
        <v>216600</v>
      </c>
      <c r="Q7" s="11">
        <v>2919817</v>
      </c>
      <c r="R7" s="11">
        <v>3136417</v>
      </c>
      <c r="S7" s="11">
        <v>1234592</v>
      </c>
      <c r="T7" s="11">
        <v>1002410</v>
      </c>
      <c r="U7" s="11">
        <v>4003552</v>
      </c>
      <c r="V7" s="11">
        <v>6240554</v>
      </c>
      <c r="W7" s="11">
        <v>11994389</v>
      </c>
      <c r="X7" s="11">
        <v>13900000</v>
      </c>
      <c r="Y7" s="11">
        <v>-1905611</v>
      </c>
      <c r="Z7" s="2">
        <v>-13.71</v>
      </c>
      <c r="AA7" s="15">
        <v>13900000</v>
      </c>
    </row>
    <row r="8" spans="1:27" ht="13.5">
      <c r="A8" s="46" t="s">
        <v>34</v>
      </c>
      <c r="B8" s="47"/>
      <c r="C8" s="9">
        <v>7300000</v>
      </c>
      <c r="D8" s="10"/>
      <c r="E8" s="11"/>
      <c r="F8" s="11">
        <v>579762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113404</v>
      </c>
      <c r="R8" s="11">
        <v>113404</v>
      </c>
      <c r="S8" s="11"/>
      <c r="T8" s="11"/>
      <c r="U8" s="11">
        <v>357051</v>
      </c>
      <c r="V8" s="11">
        <v>357051</v>
      </c>
      <c r="W8" s="11">
        <v>470455</v>
      </c>
      <c r="X8" s="11">
        <v>579762</v>
      </c>
      <c r="Y8" s="11">
        <v>-109307</v>
      </c>
      <c r="Z8" s="2">
        <v>-18.85</v>
      </c>
      <c r="AA8" s="15">
        <v>579762</v>
      </c>
    </row>
    <row r="9" spans="1:27" ht="13.5">
      <c r="A9" s="46" t="s">
        <v>35</v>
      </c>
      <c r="B9" s="47"/>
      <c r="C9" s="9">
        <v>8448589</v>
      </c>
      <c r="D9" s="10"/>
      <c r="E9" s="11">
        <v>9600000</v>
      </c>
      <c r="F9" s="11">
        <v>8891895</v>
      </c>
      <c r="G9" s="11"/>
      <c r="H9" s="11">
        <v>69428</v>
      </c>
      <c r="I9" s="11">
        <v>545045</v>
      </c>
      <c r="J9" s="11">
        <v>614473</v>
      </c>
      <c r="K9" s="11">
        <v>500771</v>
      </c>
      <c r="L9" s="11">
        <v>356019</v>
      </c>
      <c r="M9" s="11">
        <v>619317</v>
      </c>
      <c r="N9" s="11">
        <v>1476107</v>
      </c>
      <c r="O9" s="11"/>
      <c r="P9" s="11">
        <v>1469264</v>
      </c>
      <c r="Q9" s="11">
        <v>1303825</v>
      </c>
      <c r="R9" s="11">
        <v>2773089</v>
      </c>
      <c r="S9" s="11">
        <v>1583290</v>
      </c>
      <c r="T9" s="11">
        <v>132647</v>
      </c>
      <c r="U9" s="11">
        <v>2312289</v>
      </c>
      <c r="V9" s="11">
        <v>4028226</v>
      </c>
      <c r="W9" s="11">
        <v>8891895</v>
      </c>
      <c r="X9" s="11">
        <v>8891895</v>
      </c>
      <c r="Y9" s="11"/>
      <c r="Z9" s="2"/>
      <c r="AA9" s="15">
        <v>8891895</v>
      </c>
    </row>
    <row r="10" spans="1:27" ht="13.5">
      <c r="A10" s="46" t="s">
        <v>36</v>
      </c>
      <c r="B10" s="47"/>
      <c r="C10" s="9">
        <v>8340203</v>
      </c>
      <c r="D10" s="10"/>
      <c r="E10" s="11">
        <v>26462683</v>
      </c>
      <c r="F10" s="11">
        <v>46003010</v>
      </c>
      <c r="G10" s="11"/>
      <c r="H10" s="11">
        <v>115194</v>
      </c>
      <c r="I10" s="11">
        <v>50112</v>
      </c>
      <c r="J10" s="11">
        <v>165306</v>
      </c>
      <c r="K10" s="11">
        <v>1280622</v>
      </c>
      <c r="L10" s="11">
        <v>4113781</v>
      </c>
      <c r="M10" s="11">
        <v>5999914</v>
      </c>
      <c r="N10" s="11">
        <v>11394317</v>
      </c>
      <c r="O10" s="11">
        <v>-68961</v>
      </c>
      <c r="P10" s="11">
        <v>5223475</v>
      </c>
      <c r="Q10" s="11">
        <v>9244382</v>
      </c>
      <c r="R10" s="11">
        <v>14398896</v>
      </c>
      <c r="S10" s="11">
        <v>1309209</v>
      </c>
      <c r="T10" s="11">
        <v>2457345</v>
      </c>
      <c r="U10" s="11">
        <v>10750955</v>
      </c>
      <c r="V10" s="11">
        <v>14517509</v>
      </c>
      <c r="W10" s="11">
        <v>40476028</v>
      </c>
      <c r="X10" s="11">
        <v>46003010</v>
      </c>
      <c r="Y10" s="11">
        <v>-5526982</v>
      </c>
      <c r="Z10" s="2">
        <v>-12.01</v>
      </c>
      <c r="AA10" s="15">
        <v>46003010</v>
      </c>
    </row>
    <row r="11" spans="1:27" ht="13.5">
      <c r="A11" s="48" t="s">
        <v>37</v>
      </c>
      <c r="B11" s="47"/>
      <c r="C11" s="49">
        <f aca="true" t="shared" si="1" ref="C11:Y11">SUM(C6:C10)</f>
        <v>57067071</v>
      </c>
      <c r="D11" s="50">
        <f t="shared" si="1"/>
        <v>0</v>
      </c>
      <c r="E11" s="51">
        <f t="shared" si="1"/>
        <v>50762683</v>
      </c>
      <c r="F11" s="51">
        <f t="shared" si="1"/>
        <v>70706190</v>
      </c>
      <c r="G11" s="51">
        <f t="shared" si="1"/>
        <v>0</v>
      </c>
      <c r="H11" s="51">
        <f t="shared" si="1"/>
        <v>953393</v>
      </c>
      <c r="I11" s="51">
        <f t="shared" si="1"/>
        <v>639072</v>
      </c>
      <c r="J11" s="51">
        <f t="shared" si="1"/>
        <v>1592465</v>
      </c>
      <c r="K11" s="51">
        <f t="shared" si="1"/>
        <v>1864440</v>
      </c>
      <c r="L11" s="51">
        <f t="shared" si="1"/>
        <v>4469800</v>
      </c>
      <c r="M11" s="51">
        <f t="shared" si="1"/>
        <v>8423963</v>
      </c>
      <c r="N11" s="51">
        <f t="shared" si="1"/>
        <v>14758203</v>
      </c>
      <c r="O11" s="51">
        <f t="shared" si="1"/>
        <v>-68961</v>
      </c>
      <c r="P11" s="51">
        <f t="shared" si="1"/>
        <v>7136895</v>
      </c>
      <c r="Q11" s="51">
        <f t="shared" si="1"/>
        <v>13582978</v>
      </c>
      <c r="R11" s="51">
        <f t="shared" si="1"/>
        <v>20650912</v>
      </c>
      <c r="S11" s="51">
        <f t="shared" si="1"/>
        <v>4127091</v>
      </c>
      <c r="T11" s="51">
        <f t="shared" si="1"/>
        <v>4155262</v>
      </c>
      <c r="U11" s="51">
        <f t="shared" si="1"/>
        <v>17869126</v>
      </c>
      <c r="V11" s="51">
        <f t="shared" si="1"/>
        <v>26151479</v>
      </c>
      <c r="W11" s="51">
        <f t="shared" si="1"/>
        <v>63153059</v>
      </c>
      <c r="X11" s="51">
        <f t="shared" si="1"/>
        <v>70706190</v>
      </c>
      <c r="Y11" s="51">
        <f t="shared" si="1"/>
        <v>-7553131</v>
      </c>
      <c r="Z11" s="52">
        <f>+IF(X11&lt;&gt;0,+(Y11/X11)*100,0)</f>
        <v>-10.682418328579153</v>
      </c>
      <c r="AA11" s="53">
        <f>SUM(AA6:AA10)</f>
        <v>70706190</v>
      </c>
    </row>
    <row r="12" spans="1:27" ht="13.5">
      <c r="A12" s="54" t="s">
        <v>38</v>
      </c>
      <c r="B12" s="35"/>
      <c r="C12" s="9">
        <v>8953057</v>
      </c>
      <c r="D12" s="10"/>
      <c r="E12" s="11">
        <v>5785500</v>
      </c>
      <c r="F12" s="11">
        <v>6645838</v>
      </c>
      <c r="G12" s="11"/>
      <c r="H12" s="11"/>
      <c r="I12" s="11">
        <v>6248</v>
      </c>
      <c r="J12" s="11">
        <v>6248</v>
      </c>
      <c r="K12" s="11">
        <v>625745</v>
      </c>
      <c r="L12" s="11">
        <v>290561</v>
      </c>
      <c r="M12" s="11">
        <v>244926</v>
      </c>
      <c r="N12" s="11">
        <v>1161232</v>
      </c>
      <c r="O12" s="11">
        <v>203479</v>
      </c>
      <c r="P12" s="11">
        <v>164589</v>
      </c>
      <c r="Q12" s="11">
        <v>328606</v>
      </c>
      <c r="R12" s="11">
        <v>696674</v>
      </c>
      <c r="S12" s="11">
        <v>7860</v>
      </c>
      <c r="T12" s="11">
        <v>686474</v>
      </c>
      <c r="U12" s="11">
        <v>2375067</v>
      </c>
      <c r="V12" s="11">
        <v>3069401</v>
      </c>
      <c r="W12" s="11">
        <v>4933555</v>
      </c>
      <c r="X12" s="11">
        <v>6645838</v>
      </c>
      <c r="Y12" s="11">
        <v>-1712283</v>
      </c>
      <c r="Z12" s="2">
        <v>-25.76</v>
      </c>
      <c r="AA12" s="15">
        <v>6645838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6920597</v>
      </c>
      <c r="D15" s="10"/>
      <c r="E15" s="11">
        <v>13032934</v>
      </c>
      <c r="F15" s="11">
        <v>12594373</v>
      </c>
      <c r="G15" s="11"/>
      <c r="H15" s="11">
        <v>82433</v>
      </c>
      <c r="I15" s="11">
        <v>21462</v>
      </c>
      <c r="J15" s="11">
        <v>103895</v>
      </c>
      <c r="K15" s="11">
        <v>308405</v>
      </c>
      <c r="L15" s="11">
        <v>126651</v>
      </c>
      <c r="M15" s="11">
        <v>644373</v>
      </c>
      <c r="N15" s="11">
        <v>1079429</v>
      </c>
      <c r="O15" s="11">
        <v>18523</v>
      </c>
      <c r="P15" s="11">
        <v>73056</v>
      </c>
      <c r="Q15" s="11">
        <v>60619</v>
      </c>
      <c r="R15" s="11">
        <v>152198</v>
      </c>
      <c r="S15" s="11">
        <v>4042084</v>
      </c>
      <c r="T15" s="11">
        <v>151844</v>
      </c>
      <c r="U15" s="11">
        <v>916377</v>
      </c>
      <c r="V15" s="11">
        <v>5110305</v>
      </c>
      <c r="W15" s="11">
        <v>6445827</v>
      </c>
      <c r="X15" s="11">
        <v>12594373</v>
      </c>
      <c r="Y15" s="11">
        <v>-6148546</v>
      </c>
      <c r="Z15" s="2">
        <v>-48.82</v>
      </c>
      <c r="AA15" s="15">
        <v>12594373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47031674</v>
      </c>
      <c r="D20" s="59">
        <f t="shared" si="2"/>
        <v>0</v>
      </c>
      <c r="E20" s="60">
        <f t="shared" si="2"/>
        <v>28139417</v>
      </c>
      <c r="F20" s="60">
        <f t="shared" si="2"/>
        <v>32838269</v>
      </c>
      <c r="G20" s="60">
        <f t="shared" si="2"/>
        <v>0</v>
      </c>
      <c r="H20" s="60">
        <f t="shared" si="2"/>
        <v>1632327</v>
      </c>
      <c r="I20" s="60">
        <f t="shared" si="2"/>
        <v>5240574</v>
      </c>
      <c r="J20" s="60">
        <f t="shared" si="2"/>
        <v>6872901</v>
      </c>
      <c r="K20" s="60">
        <f t="shared" si="2"/>
        <v>2798599</v>
      </c>
      <c r="L20" s="60">
        <f t="shared" si="2"/>
        <v>3224042</v>
      </c>
      <c r="M20" s="60">
        <f t="shared" si="2"/>
        <v>5738755</v>
      </c>
      <c r="N20" s="60">
        <f t="shared" si="2"/>
        <v>11761396</v>
      </c>
      <c r="O20" s="60">
        <f t="shared" si="2"/>
        <v>517662</v>
      </c>
      <c r="P20" s="60">
        <f t="shared" si="2"/>
        <v>1922339</v>
      </c>
      <c r="Q20" s="60">
        <f t="shared" si="2"/>
        <v>1191509</v>
      </c>
      <c r="R20" s="60">
        <f t="shared" si="2"/>
        <v>3631510</v>
      </c>
      <c r="S20" s="60">
        <f t="shared" si="2"/>
        <v>3985346</v>
      </c>
      <c r="T20" s="60">
        <f t="shared" si="2"/>
        <v>2994237</v>
      </c>
      <c r="U20" s="60">
        <f t="shared" si="2"/>
        <v>4527807</v>
      </c>
      <c r="V20" s="60">
        <f t="shared" si="2"/>
        <v>11507390</v>
      </c>
      <c r="W20" s="60">
        <f t="shared" si="2"/>
        <v>33773197</v>
      </c>
      <c r="X20" s="60">
        <f t="shared" si="2"/>
        <v>32838269</v>
      </c>
      <c r="Y20" s="60">
        <f t="shared" si="2"/>
        <v>934928</v>
      </c>
      <c r="Z20" s="61">
        <f>+IF(X20&lt;&gt;0,+(Y20/X20)*100,0)</f>
        <v>2.8470684614953368</v>
      </c>
      <c r="AA20" s="62">
        <f>SUM(AA26:AA33)</f>
        <v>32838269</v>
      </c>
    </row>
    <row r="21" spans="1:27" ht="13.5">
      <c r="A21" s="46" t="s">
        <v>32</v>
      </c>
      <c r="B21" s="47"/>
      <c r="C21" s="9">
        <v>6891750</v>
      </c>
      <c r="D21" s="10"/>
      <c r="E21" s="11">
        <v>5400254</v>
      </c>
      <c r="F21" s="11">
        <v>6300254</v>
      </c>
      <c r="G21" s="11"/>
      <c r="H21" s="11"/>
      <c r="I21" s="11">
        <v>1306930</v>
      </c>
      <c r="J21" s="11">
        <v>1306930</v>
      </c>
      <c r="K21" s="11">
        <v>1032035</v>
      </c>
      <c r="L21" s="11">
        <v>905467</v>
      </c>
      <c r="M21" s="11"/>
      <c r="N21" s="11">
        <v>1937502</v>
      </c>
      <c r="O21" s="11">
        <v>293662</v>
      </c>
      <c r="P21" s="11">
        <v>302625</v>
      </c>
      <c r="Q21" s="11"/>
      <c r="R21" s="11">
        <v>596287</v>
      </c>
      <c r="S21" s="11">
        <v>955385</v>
      </c>
      <c r="T21" s="11">
        <v>692239</v>
      </c>
      <c r="U21" s="11">
        <v>811911</v>
      </c>
      <c r="V21" s="11">
        <v>2459535</v>
      </c>
      <c r="W21" s="11">
        <v>6300254</v>
      </c>
      <c r="X21" s="11">
        <v>6300254</v>
      </c>
      <c r="Y21" s="11"/>
      <c r="Z21" s="2"/>
      <c r="AA21" s="15">
        <v>6300254</v>
      </c>
    </row>
    <row r="22" spans="1:27" ht="13.5">
      <c r="A22" s="46" t="s">
        <v>33</v>
      </c>
      <c r="B22" s="47"/>
      <c r="C22" s="9">
        <v>12955259</v>
      </c>
      <c r="D22" s="10"/>
      <c r="E22" s="11">
        <v>3100000</v>
      </c>
      <c r="F22" s="11">
        <v>3100000</v>
      </c>
      <c r="G22" s="11"/>
      <c r="H22" s="11">
        <v>162244</v>
      </c>
      <c r="I22" s="11"/>
      <c r="J22" s="11">
        <v>162244</v>
      </c>
      <c r="K22" s="11"/>
      <c r="L22" s="11"/>
      <c r="M22" s="11">
        <v>12512</v>
      </c>
      <c r="N22" s="11">
        <v>12512</v>
      </c>
      <c r="O22" s="11"/>
      <c r="P22" s="11"/>
      <c r="Q22" s="11">
        <v>944465</v>
      </c>
      <c r="R22" s="11">
        <v>944465</v>
      </c>
      <c r="S22" s="11">
        <v>25400</v>
      </c>
      <c r="T22" s="11">
        <v>59620</v>
      </c>
      <c r="U22" s="11">
        <v>483080</v>
      </c>
      <c r="V22" s="11">
        <v>568100</v>
      </c>
      <c r="W22" s="11">
        <v>1687321</v>
      </c>
      <c r="X22" s="11">
        <v>3100000</v>
      </c>
      <c r="Y22" s="11">
        <v>-1412679</v>
      </c>
      <c r="Z22" s="2">
        <v>-45.57</v>
      </c>
      <c r="AA22" s="15">
        <v>3100000</v>
      </c>
    </row>
    <row r="23" spans="1:27" ht="13.5">
      <c r="A23" s="46" t="s">
        <v>34</v>
      </c>
      <c r="B23" s="47"/>
      <c r="C23" s="9">
        <v>16330683</v>
      </c>
      <c r="D23" s="10"/>
      <c r="E23" s="11">
        <v>12800000</v>
      </c>
      <c r="F23" s="11">
        <v>15804561</v>
      </c>
      <c r="G23" s="11"/>
      <c r="H23" s="11">
        <v>765903</v>
      </c>
      <c r="I23" s="11">
        <v>3488022</v>
      </c>
      <c r="J23" s="11">
        <v>4253925</v>
      </c>
      <c r="K23" s="11">
        <v>1710081</v>
      </c>
      <c r="L23" s="11">
        <v>2067674</v>
      </c>
      <c r="M23" s="11">
        <v>3217164</v>
      </c>
      <c r="N23" s="11">
        <v>6994919</v>
      </c>
      <c r="O23" s="11"/>
      <c r="P23" s="11">
        <v>344419</v>
      </c>
      <c r="Q23" s="11"/>
      <c r="R23" s="11">
        <v>344419</v>
      </c>
      <c r="S23" s="11">
        <v>3004561</v>
      </c>
      <c r="T23" s="11">
        <v>632421</v>
      </c>
      <c r="U23" s="11">
        <v>574316</v>
      </c>
      <c r="V23" s="11">
        <v>4211298</v>
      </c>
      <c r="W23" s="11">
        <v>15804561</v>
      </c>
      <c r="X23" s="11">
        <v>15804561</v>
      </c>
      <c r="Y23" s="11"/>
      <c r="Z23" s="2"/>
      <c r="AA23" s="15">
        <v>15804561</v>
      </c>
    </row>
    <row r="24" spans="1:27" ht="13.5">
      <c r="A24" s="46" t="s">
        <v>35</v>
      </c>
      <c r="B24" s="47"/>
      <c r="C24" s="9">
        <v>1710776</v>
      </c>
      <c r="D24" s="10"/>
      <c r="E24" s="11">
        <v>3900000</v>
      </c>
      <c r="F24" s="11">
        <v>3179101</v>
      </c>
      <c r="G24" s="11"/>
      <c r="H24" s="11">
        <v>704180</v>
      </c>
      <c r="I24" s="11">
        <v>184831</v>
      </c>
      <c r="J24" s="11">
        <v>889011</v>
      </c>
      <c r="K24" s="11">
        <v>56483</v>
      </c>
      <c r="L24" s="11"/>
      <c r="M24" s="11">
        <v>279039</v>
      </c>
      <c r="N24" s="11">
        <v>335522</v>
      </c>
      <c r="O24" s="11"/>
      <c r="P24" s="11">
        <v>275295</v>
      </c>
      <c r="Q24" s="11">
        <v>247044</v>
      </c>
      <c r="R24" s="11">
        <v>522339</v>
      </c>
      <c r="S24" s="11"/>
      <c r="T24" s="11">
        <v>110541</v>
      </c>
      <c r="U24" s="11">
        <v>1220245</v>
      </c>
      <c r="V24" s="11">
        <v>1330786</v>
      </c>
      <c r="W24" s="11">
        <v>3077658</v>
      </c>
      <c r="X24" s="11">
        <v>3179101</v>
      </c>
      <c r="Y24" s="11">
        <v>-101443</v>
      </c>
      <c r="Z24" s="2">
        <v>-3.19</v>
      </c>
      <c r="AA24" s="15">
        <v>3179101</v>
      </c>
    </row>
    <row r="25" spans="1:27" ht="13.5">
      <c r="A25" s="46" t="s">
        <v>36</v>
      </c>
      <c r="B25" s="47"/>
      <c r="C25" s="9">
        <v>8918206</v>
      </c>
      <c r="D25" s="10"/>
      <c r="E25" s="11"/>
      <c r="F25" s="11">
        <v>2888983</v>
      </c>
      <c r="G25" s="11"/>
      <c r="H25" s="11"/>
      <c r="I25" s="11"/>
      <c r="J25" s="11"/>
      <c r="K25" s="11"/>
      <c r="L25" s="11"/>
      <c r="M25" s="11">
        <v>2230040</v>
      </c>
      <c r="N25" s="11">
        <v>2230040</v>
      </c>
      <c r="O25" s="11">
        <v>224000</v>
      </c>
      <c r="P25" s="11">
        <v>1000000</v>
      </c>
      <c r="Q25" s="11"/>
      <c r="R25" s="11">
        <v>1224000</v>
      </c>
      <c r="S25" s="11"/>
      <c r="T25" s="11">
        <v>950691</v>
      </c>
      <c r="U25" s="11">
        <v>1060584</v>
      </c>
      <c r="V25" s="11">
        <v>2011275</v>
      </c>
      <c r="W25" s="11">
        <v>5465315</v>
      </c>
      <c r="X25" s="11">
        <v>2888983</v>
      </c>
      <c r="Y25" s="11">
        <v>2576332</v>
      </c>
      <c r="Z25" s="2">
        <v>89.18</v>
      </c>
      <c r="AA25" s="15">
        <v>2888983</v>
      </c>
    </row>
    <row r="26" spans="1:27" ht="13.5">
      <c r="A26" s="48" t="s">
        <v>37</v>
      </c>
      <c r="B26" s="63"/>
      <c r="C26" s="49">
        <f aca="true" t="shared" si="3" ref="C26:Y26">SUM(C21:C25)</f>
        <v>46806674</v>
      </c>
      <c r="D26" s="50">
        <f t="shared" si="3"/>
        <v>0</v>
      </c>
      <c r="E26" s="51">
        <f t="shared" si="3"/>
        <v>25200254</v>
      </c>
      <c r="F26" s="51">
        <f t="shared" si="3"/>
        <v>31272899</v>
      </c>
      <c r="G26" s="51">
        <f t="shared" si="3"/>
        <v>0</v>
      </c>
      <c r="H26" s="51">
        <f t="shared" si="3"/>
        <v>1632327</v>
      </c>
      <c r="I26" s="51">
        <f t="shared" si="3"/>
        <v>4979783</v>
      </c>
      <c r="J26" s="51">
        <f t="shared" si="3"/>
        <v>6612110</v>
      </c>
      <c r="K26" s="51">
        <f t="shared" si="3"/>
        <v>2798599</v>
      </c>
      <c r="L26" s="51">
        <f t="shared" si="3"/>
        <v>2973141</v>
      </c>
      <c r="M26" s="51">
        <f t="shared" si="3"/>
        <v>5738755</v>
      </c>
      <c r="N26" s="51">
        <f t="shared" si="3"/>
        <v>11510495</v>
      </c>
      <c r="O26" s="51">
        <f t="shared" si="3"/>
        <v>517662</v>
      </c>
      <c r="P26" s="51">
        <f t="shared" si="3"/>
        <v>1922339</v>
      </c>
      <c r="Q26" s="51">
        <f t="shared" si="3"/>
        <v>1191509</v>
      </c>
      <c r="R26" s="51">
        <f t="shared" si="3"/>
        <v>3631510</v>
      </c>
      <c r="S26" s="51">
        <f t="shared" si="3"/>
        <v>3985346</v>
      </c>
      <c r="T26" s="51">
        <f t="shared" si="3"/>
        <v>2445512</v>
      </c>
      <c r="U26" s="51">
        <f t="shared" si="3"/>
        <v>4150136</v>
      </c>
      <c r="V26" s="51">
        <f t="shared" si="3"/>
        <v>10580994</v>
      </c>
      <c r="W26" s="51">
        <f t="shared" si="3"/>
        <v>32335109</v>
      </c>
      <c r="X26" s="51">
        <f t="shared" si="3"/>
        <v>31272899</v>
      </c>
      <c r="Y26" s="51">
        <f t="shared" si="3"/>
        <v>1062210</v>
      </c>
      <c r="Z26" s="52">
        <f>+IF(X26&lt;&gt;0,+(Y26/X26)*100,0)</f>
        <v>3.3965830926004013</v>
      </c>
      <c r="AA26" s="53">
        <f>SUM(AA21:AA25)</f>
        <v>31272899</v>
      </c>
    </row>
    <row r="27" spans="1:27" ht="13.5">
      <c r="A27" s="54" t="s">
        <v>38</v>
      </c>
      <c r="B27" s="64"/>
      <c r="C27" s="9">
        <v>225000</v>
      </c>
      <c r="D27" s="10"/>
      <c r="E27" s="11">
        <v>2939163</v>
      </c>
      <c r="F27" s="11">
        <v>1565370</v>
      </c>
      <c r="G27" s="11"/>
      <c r="H27" s="11"/>
      <c r="I27" s="11">
        <v>260791</v>
      </c>
      <c r="J27" s="11">
        <v>260791</v>
      </c>
      <c r="K27" s="11"/>
      <c r="L27" s="11">
        <v>250901</v>
      </c>
      <c r="M27" s="11"/>
      <c r="N27" s="11">
        <v>250901</v>
      </c>
      <c r="O27" s="11"/>
      <c r="P27" s="11"/>
      <c r="Q27" s="11"/>
      <c r="R27" s="11"/>
      <c r="S27" s="11"/>
      <c r="T27" s="11">
        <v>548725</v>
      </c>
      <c r="U27" s="11">
        <v>377671</v>
      </c>
      <c r="V27" s="11">
        <v>926396</v>
      </c>
      <c r="W27" s="11">
        <v>1438088</v>
      </c>
      <c r="X27" s="11">
        <v>1565370</v>
      </c>
      <c r="Y27" s="11">
        <v>-127282</v>
      </c>
      <c r="Z27" s="2">
        <v>-8.13</v>
      </c>
      <c r="AA27" s="15">
        <v>1565370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16094411</v>
      </c>
      <c r="D36" s="10">
        <f t="shared" si="4"/>
        <v>0</v>
      </c>
      <c r="E36" s="11">
        <f t="shared" si="4"/>
        <v>6200254</v>
      </c>
      <c r="F36" s="11">
        <f t="shared" si="4"/>
        <v>7631777</v>
      </c>
      <c r="G36" s="11">
        <f t="shared" si="4"/>
        <v>0</v>
      </c>
      <c r="H36" s="11">
        <f t="shared" si="4"/>
        <v>0</v>
      </c>
      <c r="I36" s="11">
        <f t="shared" si="4"/>
        <v>1306930</v>
      </c>
      <c r="J36" s="11">
        <f t="shared" si="4"/>
        <v>1306930</v>
      </c>
      <c r="K36" s="11">
        <f t="shared" si="4"/>
        <v>1115082</v>
      </c>
      <c r="L36" s="11">
        <f t="shared" si="4"/>
        <v>905467</v>
      </c>
      <c r="M36" s="11">
        <f t="shared" si="4"/>
        <v>0</v>
      </c>
      <c r="N36" s="11">
        <f t="shared" si="4"/>
        <v>2020549</v>
      </c>
      <c r="O36" s="11">
        <f t="shared" si="4"/>
        <v>293662</v>
      </c>
      <c r="P36" s="11">
        <f t="shared" si="4"/>
        <v>530181</v>
      </c>
      <c r="Q36" s="11">
        <f t="shared" si="4"/>
        <v>1550</v>
      </c>
      <c r="R36" s="11">
        <f t="shared" si="4"/>
        <v>825393</v>
      </c>
      <c r="S36" s="11">
        <f t="shared" si="4"/>
        <v>955385</v>
      </c>
      <c r="T36" s="11">
        <f t="shared" si="4"/>
        <v>1255099</v>
      </c>
      <c r="U36" s="11">
        <f t="shared" si="4"/>
        <v>1257190</v>
      </c>
      <c r="V36" s="11">
        <f t="shared" si="4"/>
        <v>3467674</v>
      </c>
      <c r="W36" s="11">
        <f t="shared" si="4"/>
        <v>7620546</v>
      </c>
      <c r="X36" s="11">
        <f t="shared" si="4"/>
        <v>7631777</v>
      </c>
      <c r="Y36" s="11">
        <f t="shared" si="4"/>
        <v>-11231</v>
      </c>
      <c r="Z36" s="2">
        <f aca="true" t="shared" si="5" ref="Z36:Z49">+IF(X36&lt;&gt;0,+(Y36/X36)*100,0)</f>
        <v>-0.14716100850431033</v>
      </c>
      <c r="AA36" s="15">
        <f>AA6+AA21</f>
        <v>7631777</v>
      </c>
    </row>
    <row r="37" spans="1:27" ht="13.5">
      <c r="A37" s="46" t="s">
        <v>33</v>
      </c>
      <c r="B37" s="47"/>
      <c r="C37" s="9">
        <f t="shared" si="4"/>
        <v>36730877</v>
      </c>
      <c r="D37" s="10">
        <f t="shared" si="4"/>
        <v>0</v>
      </c>
      <c r="E37" s="11">
        <f t="shared" si="4"/>
        <v>17000000</v>
      </c>
      <c r="F37" s="11">
        <f t="shared" si="4"/>
        <v>17000000</v>
      </c>
      <c r="G37" s="11">
        <f t="shared" si="4"/>
        <v>0</v>
      </c>
      <c r="H37" s="11">
        <f t="shared" si="4"/>
        <v>931015</v>
      </c>
      <c r="I37" s="11">
        <f t="shared" si="4"/>
        <v>43915</v>
      </c>
      <c r="J37" s="11">
        <f t="shared" si="4"/>
        <v>974930</v>
      </c>
      <c r="K37" s="11">
        <f t="shared" si="4"/>
        <v>0</v>
      </c>
      <c r="L37" s="11">
        <f t="shared" si="4"/>
        <v>0</v>
      </c>
      <c r="M37" s="11">
        <f t="shared" si="4"/>
        <v>1817244</v>
      </c>
      <c r="N37" s="11">
        <f t="shared" si="4"/>
        <v>1817244</v>
      </c>
      <c r="O37" s="11">
        <f t="shared" si="4"/>
        <v>0</v>
      </c>
      <c r="P37" s="11">
        <f t="shared" si="4"/>
        <v>216600</v>
      </c>
      <c r="Q37" s="11">
        <f t="shared" si="4"/>
        <v>3864282</v>
      </c>
      <c r="R37" s="11">
        <f t="shared" si="4"/>
        <v>4080882</v>
      </c>
      <c r="S37" s="11">
        <f t="shared" si="4"/>
        <v>1259992</v>
      </c>
      <c r="T37" s="11">
        <f t="shared" si="4"/>
        <v>1062030</v>
      </c>
      <c r="U37" s="11">
        <f t="shared" si="4"/>
        <v>4486632</v>
      </c>
      <c r="V37" s="11">
        <f t="shared" si="4"/>
        <v>6808654</v>
      </c>
      <c r="W37" s="11">
        <f t="shared" si="4"/>
        <v>13681710</v>
      </c>
      <c r="X37" s="11">
        <f t="shared" si="4"/>
        <v>17000000</v>
      </c>
      <c r="Y37" s="11">
        <f t="shared" si="4"/>
        <v>-3318290</v>
      </c>
      <c r="Z37" s="2">
        <f t="shared" si="5"/>
        <v>-19.51935294117647</v>
      </c>
      <c r="AA37" s="15">
        <f>AA7+AA22</f>
        <v>17000000</v>
      </c>
    </row>
    <row r="38" spans="1:27" ht="13.5">
      <c r="A38" s="46" t="s">
        <v>34</v>
      </c>
      <c r="B38" s="47"/>
      <c r="C38" s="9">
        <f t="shared" si="4"/>
        <v>23630683</v>
      </c>
      <c r="D38" s="10">
        <f t="shared" si="4"/>
        <v>0</v>
      </c>
      <c r="E38" s="11">
        <f t="shared" si="4"/>
        <v>12800000</v>
      </c>
      <c r="F38" s="11">
        <f t="shared" si="4"/>
        <v>16384323</v>
      </c>
      <c r="G38" s="11">
        <f t="shared" si="4"/>
        <v>0</v>
      </c>
      <c r="H38" s="11">
        <f t="shared" si="4"/>
        <v>765903</v>
      </c>
      <c r="I38" s="11">
        <f t="shared" si="4"/>
        <v>3488022</v>
      </c>
      <c r="J38" s="11">
        <f t="shared" si="4"/>
        <v>4253925</v>
      </c>
      <c r="K38" s="11">
        <f t="shared" si="4"/>
        <v>1710081</v>
      </c>
      <c r="L38" s="11">
        <f t="shared" si="4"/>
        <v>2067674</v>
      </c>
      <c r="M38" s="11">
        <f t="shared" si="4"/>
        <v>3217164</v>
      </c>
      <c r="N38" s="11">
        <f t="shared" si="4"/>
        <v>6994919</v>
      </c>
      <c r="O38" s="11">
        <f t="shared" si="4"/>
        <v>0</v>
      </c>
      <c r="P38" s="11">
        <f t="shared" si="4"/>
        <v>344419</v>
      </c>
      <c r="Q38" s="11">
        <f t="shared" si="4"/>
        <v>113404</v>
      </c>
      <c r="R38" s="11">
        <f t="shared" si="4"/>
        <v>457823</v>
      </c>
      <c r="S38" s="11">
        <f t="shared" si="4"/>
        <v>3004561</v>
      </c>
      <c r="T38" s="11">
        <f t="shared" si="4"/>
        <v>632421</v>
      </c>
      <c r="U38" s="11">
        <f t="shared" si="4"/>
        <v>931367</v>
      </c>
      <c r="V38" s="11">
        <f t="shared" si="4"/>
        <v>4568349</v>
      </c>
      <c r="W38" s="11">
        <f t="shared" si="4"/>
        <v>16275016</v>
      </c>
      <c r="X38" s="11">
        <f t="shared" si="4"/>
        <v>16384323</v>
      </c>
      <c r="Y38" s="11">
        <f t="shared" si="4"/>
        <v>-109307</v>
      </c>
      <c r="Z38" s="2">
        <f t="shared" si="5"/>
        <v>-0.6671438301112594</v>
      </c>
      <c r="AA38" s="15">
        <f>AA8+AA23</f>
        <v>16384323</v>
      </c>
    </row>
    <row r="39" spans="1:27" ht="13.5">
      <c r="A39" s="46" t="s">
        <v>35</v>
      </c>
      <c r="B39" s="47"/>
      <c r="C39" s="9">
        <f t="shared" si="4"/>
        <v>10159365</v>
      </c>
      <c r="D39" s="10">
        <f t="shared" si="4"/>
        <v>0</v>
      </c>
      <c r="E39" s="11">
        <f t="shared" si="4"/>
        <v>13500000</v>
      </c>
      <c r="F39" s="11">
        <f t="shared" si="4"/>
        <v>12070996</v>
      </c>
      <c r="G39" s="11">
        <f t="shared" si="4"/>
        <v>0</v>
      </c>
      <c r="H39" s="11">
        <f t="shared" si="4"/>
        <v>773608</v>
      </c>
      <c r="I39" s="11">
        <f t="shared" si="4"/>
        <v>729876</v>
      </c>
      <c r="J39" s="11">
        <f t="shared" si="4"/>
        <v>1503484</v>
      </c>
      <c r="K39" s="11">
        <f t="shared" si="4"/>
        <v>557254</v>
      </c>
      <c r="L39" s="11">
        <f t="shared" si="4"/>
        <v>356019</v>
      </c>
      <c r="M39" s="11">
        <f t="shared" si="4"/>
        <v>898356</v>
      </c>
      <c r="N39" s="11">
        <f t="shared" si="4"/>
        <v>1811629</v>
      </c>
      <c r="O39" s="11">
        <f t="shared" si="4"/>
        <v>0</v>
      </c>
      <c r="P39" s="11">
        <f t="shared" si="4"/>
        <v>1744559</v>
      </c>
      <c r="Q39" s="11">
        <f t="shared" si="4"/>
        <v>1550869</v>
      </c>
      <c r="R39" s="11">
        <f t="shared" si="4"/>
        <v>3295428</v>
      </c>
      <c r="S39" s="11">
        <f t="shared" si="4"/>
        <v>1583290</v>
      </c>
      <c r="T39" s="11">
        <f t="shared" si="4"/>
        <v>243188</v>
      </c>
      <c r="U39" s="11">
        <f t="shared" si="4"/>
        <v>3532534</v>
      </c>
      <c r="V39" s="11">
        <f t="shared" si="4"/>
        <v>5359012</v>
      </c>
      <c r="W39" s="11">
        <f t="shared" si="4"/>
        <v>11969553</v>
      </c>
      <c r="X39" s="11">
        <f t="shared" si="4"/>
        <v>12070996</v>
      </c>
      <c r="Y39" s="11">
        <f t="shared" si="4"/>
        <v>-101443</v>
      </c>
      <c r="Z39" s="2">
        <f t="shared" si="5"/>
        <v>-0.8403863276899437</v>
      </c>
      <c r="AA39" s="15">
        <f>AA9+AA24</f>
        <v>12070996</v>
      </c>
    </row>
    <row r="40" spans="1:27" ht="13.5">
      <c r="A40" s="46" t="s">
        <v>36</v>
      </c>
      <c r="B40" s="47"/>
      <c r="C40" s="9">
        <f t="shared" si="4"/>
        <v>17258409</v>
      </c>
      <c r="D40" s="10">
        <f t="shared" si="4"/>
        <v>0</v>
      </c>
      <c r="E40" s="11">
        <f t="shared" si="4"/>
        <v>26462683</v>
      </c>
      <c r="F40" s="11">
        <f t="shared" si="4"/>
        <v>48891993</v>
      </c>
      <c r="G40" s="11">
        <f t="shared" si="4"/>
        <v>0</v>
      </c>
      <c r="H40" s="11">
        <f t="shared" si="4"/>
        <v>115194</v>
      </c>
      <c r="I40" s="11">
        <f t="shared" si="4"/>
        <v>50112</v>
      </c>
      <c r="J40" s="11">
        <f t="shared" si="4"/>
        <v>165306</v>
      </c>
      <c r="K40" s="11">
        <f t="shared" si="4"/>
        <v>1280622</v>
      </c>
      <c r="L40" s="11">
        <f t="shared" si="4"/>
        <v>4113781</v>
      </c>
      <c r="M40" s="11">
        <f t="shared" si="4"/>
        <v>8229954</v>
      </c>
      <c r="N40" s="11">
        <f t="shared" si="4"/>
        <v>13624357</v>
      </c>
      <c r="O40" s="11">
        <f t="shared" si="4"/>
        <v>155039</v>
      </c>
      <c r="P40" s="11">
        <f t="shared" si="4"/>
        <v>6223475</v>
      </c>
      <c r="Q40" s="11">
        <f t="shared" si="4"/>
        <v>9244382</v>
      </c>
      <c r="R40" s="11">
        <f t="shared" si="4"/>
        <v>15622896</v>
      </c>
      <c r="S40" s="11">
        <f t="shared" si="4"/>
        <v>1309209</v>
      </c>
      <c r="T40" s="11">
        <f t="shared" si="4"/>
        <v>3408036</v>
      </c>
      <c r="U40" s="11">
        <f t="shared" si="4"/>
        <v>11811539</v>
      </c>
      <c r="V40" s="11">
        <f t="shared" si="4"/>
        <v>16528784</v>
      </c>
      <c r="W40" s="11">
        <f t="shared" si="4"/>
        <v>45941343</v>
      </c>
      <c r="X40" s="11">
        <f t="shared" si="4"/>
        <v>48891993</v>
      </c>
      <c r="Y40" s="11">
        <f t="shared" si="4"/>
        <v>-2950650</v>
      </c>
      <c r="Z40" s="2">
        <f t="shared" si="5"/>
        <v>-6.035037270826738</v>
      </c>
      <c r="AA40" s="15">
        <f>AA10+AA25</f>
        <v>48891993</v>
      </c>
    </row>
    <row r="41" spans="1:27" ht="13.5">
      <c r="A41" s="48" t="s">
        <v>37</v>
      </c>
      <c r="B41" s="47"/>
      <c r="C41" s="49">
        <f aca="true" t="shared" si="6" ref="C41:Y41">SUM(C36:C40)</f>
        <v>103873745</v>
      </c>
      <c r="D41" s="50">
        <f t="shared" si="6"/>
        <v>0</v>
      </c>
      <c r="E41" s="51">
        <f t="shared" si="6"/>
        <v>75962937</v>
      </c>
      <c r="F41" s="51">
        <f t="shared" si="6"/>
        <v>101979089</v>
      </c>
      <c r="G41" s="51">
        <f t="shared" si="6"/>
        <v>0</v>
      </c>
      <c r="H41" s="51">
        <f t="shared" si="6"/>
        <v>2585720</v>
      </c>
      <c r="I41" s="51">
        <f t="shared" si="6"/>
        <v>5618855</v>
      </c>
      <c r="J41" s="51">
        <f t="shared" si="6"/>
        <v>8204575</v>
      </c>
      <c r="K41" s="51">
        <f t="shared" si="6"/>
        <v>4663039</v>
      </c>
      <c r="L41" s="51">
        <f t="shared" si="6"/>
        <v>7442941</v>
      </c>
      <c r="M41" s="51">
        <f t="shared" si="6"/>
        <v>14162718</v>
      </c>
      <c r="N41" s="51">
        <f t="shared" si="6"/>
        <v>26268698</v>
      </c>
      <c r="O41" s="51">
        <f t="shared" si="6"/>
        <v>448701</v>
      </c>
      <c r="P41" s="51">
        <f t="shared" si="6"/>
        <v>9059234</v>
      </c>
      <c r="Q41" s="51">
        <f t="shared" si="6"/>
        <v>14774487</v>
      </c>
      <c r="R41" s="51">
        <f t="shared" si="6"/>
        <v>24282422</v>
      </c>
      <c r="S41" s="51">
        <f t="shared" si="6"/>
        <v>8112437</v>
      </c>
      <c r="T41" s="51">
        <f t="shared" si="6"/>
        <v>6600774</v>
      </c>
      <c r="U41" s="51">
        <f t="shared" si="6"/>
        <v>22019262</v>
      </c>
      <c r="V41" s="51">
        <f t="shared" si="6"/>
        <v>36732473</v>
      </c>
      <c r="W41" s="51">
        <f t="shared" si="6"/>
        <v>95488168</v>
      </c>
      <c r="X41" s="51">
        <f t="shared" si="6"/>
        <v>101979089</v>
      </c>
      <c r="Y41" s="51">
        <f t="shared" si="6"/>
        <v>-6490921</v>
      </c>
      <c r="Z41" s="52">
        <f t="shared" si="5"/>
        <v>-6.364952916965164</v>
      </c>
      <c r="AA41" s="53">
        <f>SUM(AA36:AA40)</f>
        <v>101979089</v>
      </c>
    </row>
    <row r="42" spans="1:27" ht="13.5">
      <c r="A42" s="54" t="s">
        <v>38</v>
      </c>
      <c r="B42" s="35"/>
      <c r="C42" s="65">
        <f aca="true" t="shared" si="7" ref="C42:Y48">C12+C27</f>
        <v>9178057</v>
      </c>
      <c r="D42" s="66">
        <f t="shared" si="7"/>
        <v>0</v>
      </c>
      <c r="E42" s="67">
        <f t="shared" si="7"/>
        <v>8724663</v>
      </c>
      <c r="F42" s="67">
        <f t="shared" si="7"/>
        <v>8211208</v>
      </c>
      <c r="G42" s="67">
        <f t="shared" si="7"/>
        <v>0</v>
      </c>
      <c r="H42" s="67">
        <f t="shared" si="7"/>
        <v>0</v>
      </c>
      <c r="I42" s="67">
        <f t="shared" si="7"/>
        <v>267039</v>
      </c>
      <c r="J42" s="67">
        <f t="shared" si="7"/>
        <v>267039</v>
      </c>
      <c r="K42" s="67">
        <f t="shared" si="7"/>
        <v>625745</v>
      </c>
      <c r="L42" s="67">
        <f t="shared" si="7"/>
        <v>541462</v>
      </c>
      <c r="M42" s="67">
        <f t="shared" si="7"/>
        <v>244926</v>
      </c>
      <c r="N42" s="67">
        <f t="shared" si="7"/>
        <v>1412133</v>
      </c>
      <c r="O42" s="67">
        <f t="shared" si="7"/>
        <v>203479</v>
      </c>
      <c r="P42" s="67">
        <f t="shared" si="7"/>
        <v>164589</v>
      </c>
      <c r="Q42" s="67">
        <f t="shared" si="7"/>
        <v>328606</v>
      </c>
      <c r="R42" s="67">
        <f t="shared" si="7"/>
        <v>696674</v>
      </c>
      <c r="S42" s="67">
        <f t="shared" si="7"/>
        <v>7860</v>
      </c>
      <c r="T42" s="67">
        <f t="shared" si="7"/>
        <v>1235199</v>
      </c>
      <c r="U42" s="67">
        <f t="shared" si="7"/>
        <v>2752738</v>
      </c>
      <c r="V42" s="67">
        <f t="shared" si="7"/>
        <v>3995797</v>
      </c>
      <c r="W42" s="67">
        <f t="shared" si="7"/>
        <v>6371643</v>
      </c>
      <c r="X42" s="67">
        <f t="shared" si="7"/>
        <v>8211208</v>
      </c>
      <c r="Y42" s="67">
        <f t="shared" si="7"/>
        <v>-1839565</v>
      </c>
      <c r="Z42" s="69">
        <f t="shared" si="5"/>
        <v>-22.40309830173587</v>
      </c>
      <c r="AA42" s="68">
        <f aca="true" t="shared" si="8" ref="AA42:AA48">AA12+AA27</f>
        <v>8211208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6920597</v>
      </c>
      <c r="D45" s="66">
        <f t="shared" si="7"/>
        <v>0</v>
      </c>
      <c r="E45" s="67">
        <f t="shared" si="7"/>
        <v>13032934</v>
      </c>
      <c r="F45" s="67">
        <f t="shared" si="7"/>
        <v>12594373</v>
      </c>
      <c r="G45" s="67">
        <f t="shared" si="7"/>
        <v>0</v>
      </c>
      <c r="H45" s="67">
        <f t="shared" si="7"/>
        <v>82433</v>
      </c>
      <c r="I45" s="67">
        <f t="shared" si="7"/>
        <v>21462</v>
      </c>
      <c r="J45" s="67">
        <f t="shared" si="7"/>
        <v>103895</v>
      </c>
      <c r="K45" s="67">
        <f t="shared" si="7"/>
        <v>308405</v>
      </c>
      <c r="L45" s="67">
        <f t="shared" si="7"/>
        <v>126651</v>
      </c>
      <c r="M45" s="67">
        <f t="shared" si="7"/>
        <v>644373</v>
      </c>
      <c r="N45" s="67">
        <f t="shared" si="7"/>
        <v>1079429</v>
      </c>
      <c r="O45" s="67">
        <f t="shared" si="7"/>
        <v>18523</v>
      </c>
      <c r="P45" s="67">
        <f t="shared" si="7"/>
        <v>73056</v>
      </c>
      <c r="Q45" s="67">
        <f t="shared" si="7"/>
        <v>60619</v>
      </c>
      <c r="R45" s="67">
        <f t="shared" si="7"/>
        <v>152198</v>
      </c>
      <c r="S45" s="67">
        <f t="shared" si="7"/>
        <v>4042084</v>
      </c>
      <c r="T45" s="67">
        <f t="shared" si="7"/>
        <v>151844</v>
      </c>
      <c r="U45" s="67">
        <f t="shared" si="7"/>
        <v>916377</v>
      </c>
      <c r="V45" s="67">
        <f t="shared" si="7"/>
        <v>5110305</v>
      </c>
      <c r="W45" s="67">
        <f t="shared" si="7"/>
        <v>6445827</v>
      </c>
      <c r="X45" s="67">
        <f t="shared" si="7"/>
        <v>12594373</v>
      </c>
      <c r="Y45" s="67">
        <f t="shared" si="7"/>
        <v>-6148546</v>
      </c>
      <c r="Z45" s="69">
        <f t="shared" si="5"/>
        <v>-48.81978642366714</v>
      </c>
      <c r="AA45" s="68">
        <f t="shared" si="8"/>
        <v>12594373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119972399</v>
      </c>
      <c r="D49" s="78">
        <f t="shared" si="9"/>
        <v>0</v>
      </c>
      <c r="E49" s="79">
        <f t="shared" si="9"/>
        <v>97720534</v>
      </c>
      <c r="F49" s="79">
        <f t="shared" si="9"/>
        <v>122784670</v>
      </c>
      <c r="G49" s="79">
        <f t="shared" si="9"/>
        <v>0</v>
      </c>
      <c r="H49" s="79">
        <f t="shared" si="9"/>
        <v>2668153</v>
      </c>
      <c r="I49" s="79">
        <f t="shared" si="9"/>
        <v>5907356</v>
      </c>
      <c r="J49" s="79">
        <f t="shared" si="9"/>
        <v>8575509</v>
      </c>
      <c r="K49" s="79">
        <f t="shared" si="9"/>
        <v>5597189</v>
      </c>
      <c r="L49" s="79">
        <f t="shared" si="9"/>
        <v>8111054</v>
      </c>
      <c r="M49" s="79">
        <f t="shared" si="9"/>
        <v>15052017</v>
      </c>
      <c r="N49" s="79">
        <f t="shared" si="9"/>
        <v>28760260</v>
      </c>
      <c r="O49" s="79">
        <f t="shared" si="9"/>
        <v>670703</v>
      </c>
      <c r="P49" s="79">
        <f t="shared" si="9"/>
        <v>9296879</v>
      </c>
      <c r="Q49" s="79">
        <f t="shared" si="9"/>
        <v>15163712</v>
      </c>
      <c r="R49" s="79">
        <f t="shared" si="9"/>
        <v>25131294</v>
      </c>
      <c r="S49" s="79">
        <f t="shared" si="9"/>
        <v>12162381</v>
      </c>
      <c r="T49" s="79">
        <f t="shared" si="9"/>
        <v>7987817</v>
      </c>
      <c r="U49" s="79">
        <f t="shared" si="9"/>
        <v>25688377</v>
      </c>
      <c r="V49" s="79">
        <f t="shared" si="9"/>
        <v>45838575</v>
      </c>
      <c r="W49" s="79">
        <f t="shared" si="9"/>
        <v>108305638</v>
      </c>
      <c r="X49" s="79">
        <f t="shared" si="9"/>
        <v>122784670</v>
      </c>
      <c r="Y49" s="79">
        <f t="shared" si="9"/>
        <v>-14479032</v>
      </c>
      <c r="Z49" s="80">
        <f t="shared" si="5"/>
        <v>-11.792214777300781</v>
      </c>
      <c r="AA49" s="81">
        <f>SUM(AA41:AA48)</f>
        <v>122784670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150357713</v>
      </c>
      <c r="D51" s="66">
        <f t="shared" si="10"/>
        <v>0</v>
      </c>
      <c r="E51" s="67">
        <f t="shared" si="10"/>
        <v>162267868</v>
      </c>
      <c r="F51" s="67">
        <f t="shared" si="10"/>
        <v>0</v>
      </c>
      <c r="G51" s="67">
        <f t="shared" si="10"/>
        <v>7555681</v>
      </c>
      <c r="H51" s="67">
        <f t="shared" si="10"/>
        <v>11225745</v>
      </c>
      <c r="I51" s="67">
        <f t="shared" si="10"/>
        <v>11364234</v>
      </c>
      <c r="J51" s="67">
        <f t="shared" si="10"/>
        <v>30145660</v>
      </c>
      <c r="K51" s="67">
        <f t="shared" si="10"/>
        <v>13188165</v>
      </c>
      <c r="L51" s="67">
        <f t="shared" si="10"/>
        <v>14454481</v>
      </c>
      <c r="M51" s="67">
        <f t="shared" si="10"/>
        <v>13443669</v>
      </c>
      <c r="N51" s="67">
        <f t="shared" si="10"/>
        <v>41086315</v>
      </c>
      <c r="O51" s="67">
        <f t="shared" si="10"/>
        <v>10439319</v>
      </c>
      <c r="P51" s="67">
        <f t="shared" si="10"/>
        <v>13750376</v>
      </c>
      <c r="Q51" s="67">
        <f t="shared" si="10"/>
        <v>11631055</v>
      </c>
      <c r="R51" s="67">
        <f t="shared" si="10"/>
        <v>35820750</v>
      </c>
      <c r="S51" s="67">
        <f t="shared" si="10"/>
        <v>14314766</v>
      </c>
      <c r="T51" s="67">
        <f t="shared" si="10"/>
        <v>12298356</v>
      </c>
      <c r="U51" s="67">
        <f t="shared" si="10"/>
        <v>24359949</v>
      </c>
      <c r="V51" s="67">
        <f t="shared" si="10"/>
        <v>50973071</v>
      </c>
      <c r="W51" s="67">
        <f t="shared" si="10"/>
        <v>158025796</v>
      </c>
      <c r="X51" s="67">
        <f t="shared" si="10"/>
        <v>0</v>
      </c>
      <c r="Y51" s="67">
        <f t="shared" si="10"/>
        <v>158025796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>
        <v>63748557</v>
      </c>
      <c r="D52" s="10"/>
      <c r="E52" s="11">
        <v>68539895</v>
      </c>
      <c r="F52" s="11"/>
      <c r="G52" s="11">
        <v>2906393</v>
      </c>
      <c r="H52" s="11">
        <v>3671062</v>
      </c>
      <c r="I52" s="11">
        <v>5288087</v>
      </c>
      <c r="J52" s="11">
        <v>11865542</v>
      </c>
      <c r="K52" s="11">
        <v>5299770</v>
      </c>
      <c r="L52" s="11">
        <v>5900609</v>
      </c>
      <c r="M52" s="11">
        <v>5563875</v>
      </c>
      <c r="N52" s="11">
        <v>16764254</v>
      </c>
      <c r="O52" s="11">
        <v>3159375</v>
      </c>
      <c r="P52" s="11">
        <v>4185080</v>
      </c>
      <c r="Q52" s="11">
        <v>4984865</v>
      </c>
      <c r="R52" s="11">
        <v>12329320</v>
      </c>
      <c r="S52" s="11">
        <v>5509802</v>
      </c>
      <c r="T52" s="11">
        <v>5735342</v>
      </c>
      <c r="U52" s="11">
        <v>13521727</v>
      </c>
      <c r="V52" s="11">
        <v>24766871</v>
      </c>
      <c r="W52" s="11">
        <v>65725987</v>
      </c>
      <c r="X52" s="11"/>
      <c r="Y52" s="11">
        <v>65725987</v>
      </c>
      <c r="Z52" s="2"/>
      <c r="AA52" s="15"/>
    </row>
    <row r="53" spans="1:27" ht="13.5">
      <c r="A53" s="84" t="s">
        <v>33</v>
      </c>
      <c r="B53" s="47"/>
      <c r="C53" s="9">
        <v>20487723</v>
      </c>
      <c r="D53" s="10"/>
      <c r="E53" s="11">
        <v>25491412</v>
      </c>
      <c r="F53" s="11"/>
      <c r="G53" s="11">
        <v>1659864</v>
      </c>
      <c r="H53" s="11">
        <v>1893228</v>
      </c>
      <c r="I53" s="11">
        <v>1925410</v>
      </c>
      <c r="J53" s="11">
        <v>5478502</v>
      </c>
      <c r="K53" s="11">
        <v>2199746</v>
      </c>
      <c r="L53" s="11">
        <v>2585866</v>
      </c>
      <c r="M53" s="11">
        <v>2218515</v>
      </c>
      <c r="N53" s="11">
        <v>7004127</v>
      </c>
      <c r="O53" s="11">
        <v>2087580</v>
      </c>
      <c r="P53" s="11">
        <v>4687896</v>
      </c>
      <c r="Q53" s="11">
        <v>-269171</v>
      </c>
      <c r="R53" s="11">
        <v>6506305</v>
      </c>
      <c r="S53" s="11">
        <v>2550554</v>
      </c>
      <c r="T53" s="11">
        <v>2119310</v>
      </c>
      <c r="U53" s="11">
        <v>2617141</v>
      </c>
      <c r="V53" s="11">
        <v>7287005</v>
      </c>
      <c r="W53" s="11">
        <v>26275939</v>
      </c>
      <c r="X53" s="11"/>
      <c r="Y53" s="11">
        <v>26275939</v>
      </c>
      <c r="Z53" s="2"/>
      <c r="AA53" s="15"/>
    </row>
    <row r="54" spans="1:27" ht="13.5">
      <c r="A54" s="84" t="s">
        <v>34</v>
      </c>
      <c r="B54" s="47"/>
      <c r="C54" s="9">
        <v>27931443</v>
      </c>
      <c r="D54" s="10"/>
      <c r="E54" s="11">
        <v>26774601</v>
      </c>
      <c r="F54" s="11"/>
      <c r="G54" s="11">
        <v>1296204</v>
      </c>
      <c r="H54" s="11">
        <v>2070105</v>
      </c>
      <c r="I54" s="11">
        <v>1808227</v>
      </c>
      <c r="J54" s="11">
        <v>5174536</v>
      </c>
      <c r="K54" s="11">
        <v>2684621</v>
      </c>
      <c r="L54" s="11">
        <v>2455613</v>
      </c>
      <c r="M54" s="11">
        <v>2157620</v>
      </c>
      <c r="N54" s="11">
        <v>7297854</v>
      </c>
      <c r="O54" s="11">
        <v>2027392</v>
      </c>
      <c r="P54" s="11">
        <v>2018706</v>
      </c>
      <c r="Q54" s="11">
        <v>2478562</v>
      </c>
      <c r="R54" s="11">
        <v>6524660</v>
      </c>
      <c r="S54" s="11">
        <v>2320332</v>
      </c>
      <c r="T54" s="11">
        <v>1696209</v>
      </c>
      <c r="U54" s="11">
        <v>2797196</v>
      </c>
      <c r="V54" s="11">
        <v>6813737</v>
      </c>
      <c r="W54" s="11">
        <v>25810787</v>
      </c>
      <c r="X54" s="11"/>
      <c r="Y54" s="11">
        <v>25810787</v>
      </c>
      <c r="Z54" s="2"/>
      <c r="AA54" s="15"/>
    </row>
    <row r="55" spans="1:27" ht="13.5">
      <c r="A55" s="84" t="s">
        <v>35</v>
      </c>
      <c r="B55" s="47"/>
      <c r="C55" s="9">
        <v>15486363</v>
      </c>
      <c r="D55" s="10"/>
      <c r="E55" s="11">
        <v>14146318</v>
      </c>
      <c r="F55" s="11"/>
      <c r="G55" s="11">
        <v>711789</v>
      </c>
      <c r="H55" s="11">
        <v>1310587</v>
      </c>
      <c r="I55" s="11">
        <v>1144631</v>
      </c>
      <c r="J55" s="11">
        <v>3167007</v>
      </c>
      <c r="K55" s="11">
        <v>1318688</v>
      </c>
      <c r="L55" s="11">
        <v>1572464</v>
      </c>
      <c r="M55" s="11">
        <v>1349295</v>
      </c>
      <c r="N55" s="11">
        <v>4240447</v>
      </c>
      <c r="O55" s="11">
        <v>1359089</v>
      </c>
      <c r="P55" s="11">
        <v>1376563</v>
      </c>
      <c r="Q55" s="11">
        <v>1579860</v>
      </c>
      <c r="R55" s="11">
        <v>4315512</v>
      </c>
      <c r="S55" s="11">
        <v>1349359</v>
      </c>
      <c r="T55" s="11">
        <v>1439253</v>
      </c>
      <c r="U55" s="11">
        <v>1548583</v>
      </c>
      <c r="V55" s="11">
        <v>4337195</v>
      </c>
      <c r="W55" s="11">
        <v>16060161</v>
      </c>
      <c r="X55" s="11"/>
      <c r="Y55" s="11">
        <v>16060161</v>
      </c>
      <c r="Z55" s="2"/>
      <c r="AA55" s="15"/>
    </row>
    <row r="56" spans="1:27" ht="13.5">
      <c r="A56" s="84" t="s">
        <v>36</v>
      </c>
      <c r="B56" s="47"/>
      <c r="C56" s="9">
        <v>1490579</v>
      </c>
      <c r="D56" s="10"/>
      <c r="E56" s="11">
        <v>1800008</v>
      </c>
      <c r="F56" s="11"/>
      <c r="G56" s="11">
        <v>148875</v>
      </c>
      <c r="H56" s="11">
        <v>588442</v>
      </c>
      <c r="I56" s="11">
        <v>107666</v>
      </c>
      <c r="J56" s="11">
        <v>844983</v>
      </c>
      <c r="K56" s="11">
        <v>161365</v>
      </c>
      <c r="L56" s="11">
        <v>186288</v>
      </c>
      <c r="M56" s="11">
        <v>279386</v>
      </c>
      <c r="N56" s="11">
        <v>627039</v>
      </c>
      <c r="O56" s="11">
        <v>272099</v>
      </c>
      <c r="P56" s="11">
        <v>168744</v>
      </c>
      <c r="Q56" s="11">
        <v>138371</v>
      </c>
      <c r="R56" s="11">
        <v>579214</v>
      </c>
      <c r="S56" s="11">
        <v>187176</v>
      </c>
      <c r="T56" s="11">
        <v>177823</v>
      </c>
      <c r="U56" s="11">
        <v>136639</v>
      </c>
      <c r="V56" s="11">
        <v>501638</v>
      </c>
      <c r="W56" s="11">
        <v>2552874</v>
      </c>
      <c r="X56" s="11"/>
      <c r="Y56" s="11">
        <v>2552874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129144665</v>
      </c>
      <c r="D57" s="50">
        <f t="shared" si="11"/>
        <v>0</v>
      </c>
      <c r="E57" s="51">
        <f t="shared" si="11"/>
        <v>136752234</v>
      </c>
      <c r="F57" s="51">
        <f t="shared" si="11"/>
        <v>0</v>
      </c>
      <c r="G57" s="51">
        <f t="shared" si="11"/>
        <v>6723125</v>
      </c>
      <c r="H57" s="51">
        <f t="shared" si="11"/>
        <v>9533424</v>
      </c>
      <c r="I57" s="51">
        <f t="shared" si="11"/>
        <v>10274021</v>
      </c>
      <c r="J57" s="51">
        <f t="shared" si="11"/>
        <v>26530570</v>
      </c>
      <c r="K57" s="51">
        <f t="shared" si="11"/>
        <v>11664190</v>
      </c>
      <c r="L57" s="51">
        <f t="shared" si="11"/>
        <v>12700840</v>
      </c>
      <c r="M57" s="51">
        <f t="shared" si="11"/>
        <v>11568691</v>
      </c>
      <c r="N57" s="51">
        <f t="shared" si="11"/>
        <v>35933721</v>
      </c>
      <c r="O57" s="51">
        <f t="shared" si="11"/>
        <v>8905535</v>
      </c>
      <c r="P57" s="51">
        <f t="shared" si="11"/>
        <v>12436989</v>
      </c>
      <c r="Q57" s="51">
        <f t="shared" si="11"/>
        <v>8912487</v>
      </c>
      <c r="R57" s="51">
        <f t="shared" si="11"/>
        <v>30255011</v>
      </c>
      <c r="S57" s="51">
        <f t="shared" si="11"/>
        <v>11917223</v>
      </c>
      <c r="T57" s="51">
        <f t="shared" si="11"/>
        <v>11167937</v>
      </c>
      <c r="U57" s="51">
        <f t="shared" si="11"/>
        <v>20621286</v>
      </c>
      <c r="V57" s="51">
        <f t="shared" si="11"/>
        <v>43706446</v>
      </c>
      <c r="W57" s="51">
        <f t="shared" si="11"/>
        <v>136425748</v>
      </c>
      <c r="X57" s="51">
        <f t="shared" si="11"/>
        <v>0</v>
      </c>
      <c r="Y57" s="51">
        <f t="shared" si="11"/>
        <v>136425748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>
        <v>7348735</v>
      </c>
      <c r="D58" s="10"/>
      <c r="E58" s="11">
        <v>9297689</v>
      </c>
      <c r="F58" s="11"/>
      <c r="G58" s="11">
        <v>153042</v>
      </c>
      <c r="H58" s="11"/>
      <c r="I58" s="11">
        <v>424590</v>
      </c>
      <c r="J58" s="11">
        <v>577632</v>
      </c>
      <c r="K58" s="11">
        <v>750293</v>
      </c>
      <c r="L58" s="11">
        <v>754784</v>
      </c>
      <c r="M58" s="11">
        <v>837907</v>
      </c>
      <c r="N58" s="11">
        <v>2342984</v>
      </c>
      <c r="O58" s="11">
        <v>534780</v>
      </c>
      <c r="P58" s="11">
        <v>379834</v>
      </c>
      <c r="Q58" s="11">
        <v>681466</v>
      </c>
      <c r="R58" s="11">
        <v>1596080</v>
      </c>
      <c r="S58" s="11">
        <v>950322</v>
      </c>
      <c r="T58" s="11">
        <v>858573</v>
      </c>
      <c r="U58" s="11">
        <v>1726430</v>
      </c>
      <c r="V58" s="11">
        <v>3535325</v>
      </c>
      <c r="W58" s="11">
        <v>8052021</v>
      </c>
      <c r="X58" s="11"/>
      <c r="Y58" s="11">
        <v>8052021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13864313</v>
      </c>
      <c r="D61" s="10"/>
      <c r="E61" s="11">
        <v>16217945</v>
      </c>
      <c r="F61" s="11"/>
      <c r="G61" s="11">
        <v>679514</v>
      </c>
      <c r="H61" s="11">
        <v>1692321</v>
      </c>
      <c r="I61" s="11">
        <v>665623</v>
      </c>
      <c r="J61" s="11">
        <v>3037458</v>
      </c>
      <c r="K61" s="11">
        <v>773682</v>
      </c>
      <c r="L61" s="11">
        <v>998857</v>
      </c>
      <c r="M61" s="11">
        <v>1037071</v>
      </c>
      <c r="N61" s="11">
        <v>2809610</v>
      </c>
      <c r="O61" s="11">
        <v>999004</v>
      </c>
      <c r="P61" s="11">
        <v>933553</v>
      </c>
      <c r="Q61" s="11">
        <v>2037102</v>
      </c>
      <c r="R61" s="11">
        <v>3969659</v>
      </c>
      <c r="S61" s="11">
        <v>1447221</v>
      </c>
      <c r="T61" s="11">
        <v>271846</v>
      </c>
      <c r="U61" s="11">
        <v>2012233</v>
      </c>
      <c r="V61" s="11">
        <v>3731300</v>
      </c>
      <c r="W61" s="11">
        <v>13548027</v>
      </c>
      <c r="X61" s="11"/>
      <c r="Y61" s="11">
        <v>13548027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40284876</v>
      </c>
      <c r="F65" s="11"/>
      <c r="G65" s="11">
        <v>2562765</v>
      </c>
      <c r="H65" s="11">
        <v>3142242</v>
      </c>
      <c r="I65" s="11">
        <v>3094731</v>
      </c>
      <c r="J65" s="11">
        <v>8799738</v>
      </c>
      <c r="K65" s="11">
        <v>3040224</v>
      </c>
      <c r="L65" s="11">
        <v>4950618</v>
      </c>
      <c r="M65" s="11">
        <v>3106590</v>
      </c>
      <c r="N65" s="11">
        <v>11097432</v>
      </c>
      <c r="O65" s="11">
        <v>2995367</v>
      </c>
      <c r="P65" s="11">
        <v>3016980</v>
      </c>
      <c r="Q65" s="11">
        <v>2981551</v>
      </c>
      <c r="R65" s="11">
        <v>8993898</v>
      </c>
      <c r="S65" s="11">
        <v>2996379</v>
      </c>
      <c r="T65" s="11">
        <v>3009044</v>
      </c>
      <c r="U65" s="11">
        <v>2955673</v>
      </c>
      <c r="V65" s="11">
        <v>8961096</v>
      </c>
      <c r="W65" s="11">
        <v>37852164</v>
      </c>
      <c r="X65" s="11"/>
      <c r="Y65" s="11">
        <v>37852164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8806866</v>
      </c>
      <c r="F66" s="14"/>
      <c r="G66" s="14">
        <v>451382</v>
      </c>
      <c r="H66" s="14">
        <v>529667</v>
      </c>
      <c r="I66" s="14">
        <v>613408</v>
      </c>
      <c r="J66" s="14">
        <v>1594457</v>
      </c>
      <c r="K66" s="14">
        <v>1558814</v>
      </c>
      <c r="L66" s="14">
        <v>1183100</v>
      </c>
      <c r="M66" s="14">
        <v>797436</v>
      </c>
      <c r="N66" s="14">
        <v>3539350</v>
      </c>
      <c r="O66" s="14">
        <v>755788</v>
      </c>
      <c r="P66" s="14">
        <v>703399</v>
      </c>
      <c r="Q66" s="14">
        <v>1010442</v>
      </c>
      <c r="R66" s="14">
        <v>2469629</v>
      </c>
      <c r="S66" s="14">
        <v>548390</v>
      </c>
      <c r="T66" s="14">
        <v>845910</v>
      </c>
      <c r="U66" s="14">
        <v>378345</v>
      </c>
      <c r="V66" s="14">
        <v>1772645</v>
      </c>
      <c r="W66" s="14">
        <v>9376081</v>
      </c>
      <c r="X66" s="14"/>
      <c r="Y66" s="14">
        <v>9376081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34160517</v>
      </c>
      <c r="F67" s="11"/>
      <c r="G67" s="11">
        <v>117999</v>
      </c>
      <c r="H67" s="11">
        <v>1384872</v>
      </c>
      <c r="I67" s="11">
        <v>2423436</v>
      </c>
      <c r="J67" s="11">
        <v>3926307</v>
      </c>
      <c r="K67" s="11">
        <v>2402102</v>
      </c>
      <c r="L67" s="11">
        <v>2180271</v>
      </c>
      <c r="M67" s="11">
        <v>3216619</v>
      </c>
      <c r="N67" s="11">
        <v>7798992</v>
      </c>
      <c r="O67" s="11">
        <v>749144</v>
      </c>
      <c r="P67" s="11">
        <v>1705717</v>
      </c>
      <c r="Q67" s="11">
        <v>2745644</v>
      </c>
      <c r="R67" s="11">
        <v>5200505</v>
      </c>
      <c r="S67" s="11">
        <v>2840942</v>
      </c>
      <c r="T67" s="11">
        <v>3227088</v>
      </c>
      <c r="U67" s="11">
        <v>11415053</v>
      </c>
      <c r="V67" s="11">
        <v>17483083</v>
      </c>
      <c r="W67" s="11">
        <v>34408887</v>
      </c>
      <c r="X67" s="11"/>
      <c r="Y67" s="11">
        <v>34408887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79015609</v>
      </c>
      <c r="F68" s="11"/>
      <c r="G68" s="11">
        <v>4423535</v>
      </c>
      <c r="H68" s="11">
        <v>6168965</v>
      </c>
      <c r="I68" s="11">
        <v>5232656</v>
      </c>
      <c r="J68" s="11">
        <v>15825156</v>
      </c>
      <c r="K68" s="11">
        <v>6187025</v>
      </c>
      <c r="L68" s="11">
        <v>6140492</v>
      </c>
      <c r="M68" s="11">
        <v>6323023</v>
      </c>
      <c r="N68" s="11">
        <v>18650540</v>
      </c>
      <c r="O68" s="11">
        <v>5939019</v>
      </c>
      <c r="P68" s="11">
        <v>8324279</v>
      </c>
      <c r="Q68" s="11">
        <v>4893416</v>
      </c>
      <c r="R68" s="11">
        <v>19156714</v>
      </c>
      <c r="S68" s="11">
        <v>7929056</v>
      </c>
      <c r="T68" s="11">
        <v>5216314</v>
      </c>
      <c r="U68" s="11">
        <v>9610878</v>
      </c>
      <c r="V68" s="11">
        <v>22756248</v>
      </c>
      <c r="W68" s="11">
        <v>76388658</v>
      </c>
      <c r="X68" s="11"/>
      <c r="Y68" s="11">
        <v>76388658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162267868</v>
      </c>
      <c r="F69" s="79">
        <f t="shared" si="12"/>
        <v>0</v>
      </c>
      <c r="G69" s="79">
        <f t="shared" si="12"/>
        <v>7555681</v>
      </c>
      <c r="H69" s="79">
        <f t="shared" si="12"/>
        <v>11225746</v>
      </c>
      <c r="I69" s="79">
        <f t="shared" si="12"/>
        <v>11364231</v>
      </c>
      <c r="J69" s="79">
        <f t="shared" si="12"/>
        <v>30145658</v>
      </c>
      <c r="K69" s="79">
        <f t="shared" si="12"/>
        <v>13188165</v>
      </c>
      <c r="L69" s="79">
        <f t="shared" si="12"/>
        <v>14454481</v>
      </c>
      <c r="M69" s="79">
        <f t="shared" si="12"/>
        <v>13443668</v>
      </c>
      <c r="N69" s="79">
        <f t="shared" si="12"/>
        <v>41086314</v>
      </c>
      <c r="O69" s="79">
        <f t="shared" si="12"/>
        <v>10439318</v>
      </c>
      <c r="P69" s="79">
        <f t="shared" si="12"/>
        <v>13750375</v>
      </c>
      <c r="Q69" s="79">
        <f t="shared" si="12"/>
        <v>11631053</v>
      </c>
      <c r="R69" s="79">
        <f t="shared" si="12"/>
        <v>35820746</v>
      </c>
      <c r="S69" s="79">
        <f t="shared" si="12"/>
        <v>14314767</v>
      </c>
      <c r="T69" s="79">
        <f t="shared" si="12"/>
        <v>12298356</v>
      </c>
      <c r="U69" s="79">
        <f t="shared" si="12"/>
        <v>24359949</v>
      </c>
      <c r="V69" s="79">
        <f t="shared" si="12"/>
        <v>50973072</v>
      </c>
      <c r="W69" s="79">
        <f t="shared" si="12"/>
        <v>158025790</v>
      </c>
      <c r="X69" s="79">
        <f t="shared" si="12"/>
        <v>0</v>
      </c>
      <c r="Y69" s="79">
        <f t="shared" si="12"/>
        <v>158025790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15841443</v>
      </c>
      <c r="D5" s="42">
        <f t="shared" si="0"/>
        <v>0</v>
      </c>
      <c r="E5" s="43">
        <f t="shared" si="0"/>
        <v>5813180</v>
      </c>
      <c r="F5" s="43">
        <f t="shared" si="0"/>
        <v>8692581</v>
      </c>
      <c r="G5" s="43">
        <f t="shared" si="0"/>
        <v>126571</v>
      </c>
      <c r="H5" s="43">
        <f t="shared" si="0"/>
        <v>511943</v>
      </c>
      <c r="I5" s="43">
        <f t="shared" si="0"/>
        <v>1316575</v>
      </c>
      <c r="J5" s="43">
        <f t="shared" si="0"/>
        <v>1955089</v>
      </c>
      <c r="K5" s="43">
        <f t="shared" si="0"/>
        <v>1013224</v>
      </c>
      <c r="L5" s="43">
        <f t="shared" si="0"/>
        <v>425994</v>
      </c>
      <c r="M5" s="43">
        <f t="shared" si="0"/>
        <v>1730450</v>
      </c>
      <c r="N5" s="43">
        <f t="shared" si="0"/>
        <v>3169668</v>
      </c>
      <c r="O5" s="43">
        <f t="shared" si="0"/>
        <v>188251</v>
      </c>
      <c r="P5" s="43">
        <f t="shared" si="0"/>
        <v>1615923</v>
      </c>
      <c r="Q5" s="43">
        <f t="shared" si="0"/>
        <v>3949439</v>
      </c>
      <c r="R5" s="43">
        <f t="shared" si="0"/>
        <v>5753613</v>
      </c>
      <c r="S5" s="43">
        <f t="shared" si="0"/>
        <v>1394146</v>
      </c>
      <c r="T5" s="43">
        <f t="shared" si="0"/>
        <v>1575420</v>
      </c>
      <c r="U5" s="43">
        <f t="shared" si="0"/>
        <v>40225477</v>
      </c>
      <c r="V5" s="43">
        <f t="shared" si="0"/>
        <v>43195043</v>
      </c>
      <c r="W5" s="43">
        <f t="shared" si="0"/>
        <v>54073413</v>
      </c>
      <c r="X5" s="43">
        <f t="shared" si="0"/>
        <v>8692581</v>
      </c>
      <c r="Y5" s="43">
        <f t="shared" si="0"/>
        <v>45380832</v>
      </c>
      <c r="Z5" s="44">
        <f>+IF(X5&lt;&gt;0,+(Y5/X5)*100,0)</f>
        <v>522.0639531572958</v>
      </c>
      <c r="AA5" s="45">
        <f>SUM(AA11:AA18)</f>
        <v>8692581</v>
      </c>
    </row>
    <row r="6" spans="1:27" ht="13.5">
      <c r="A6" s="46" t="s">
        <v>32</v>
      </c>
      <c r="B6" s="47"/>
      <c r="C6" s="9">
        <v>7130862</v>
      </c>
      <c r="D6" s="10"/>
      <c r="E6" s="11">
        <v>650000</v>
      </c>
      <c r="F6" s="11">
        <v>650000</v>
      </c>
      <c r="G6" s="11"/>
      <c r="H6" s="11">
        <v>7018</v>
      </c>
      <c r="I6" s="11">
        <v>904643</v>
      </c>
      <c r="J6" s="11">
        <v>911661</v>
      </c>
      <c r="K6" s="11">
        <v>593029</v>
      </c>
      <c r="L6" s="11">
        <v>256855</v>
      </c>
      <c r="M6" s="11">
        <v>1372221</v>
      </c>
      <c r="N6" s="11">
        <v>2222105</v>
      </c>
      <c r="O6" s="11">
        <v>66861</v>
      </c>
      <c r="P6" s="11">
        <v>140486</v>
      </c>
      <c r="Q6" s="11">
        <v>619145</v>
      </c>
      <c r="R6" s="11">
        <v>826492</v>
      </c>
      <c r="S6" s="11">
        <v>723103</v>
      </c>
      <c r="T6" s="11">
        <v>341668</v>
      </c>
      <c r="U6" s="11">
        <v>1221079</v>
      </c>
      <c r="V6" s="11">
        <v>2285850</v>
      </c>
      <c r="W6" s="11">
        <v>6246108</v>
      </c>
      <c r="X6" s="11">
        <v>650000</v>
      </c>
      <c r="Y6" s="11">
        <v>5596108</v>
      </c>
      <c r="Z6" s="2">
        <v>860.94</v>
      </c>
      <c r="AA6" s="15">
        <v>650000</v>
      </c>
    </row>
    <row r="7" spans="1:27" ht="13.5">
      <c r="A7" s="46" t="s">
        <v>33</v>
      </c>
      <c r="B7" s="47"/>
      <c r="C7" s="9">
        <v>2925600</v>
      </c>
      <c r="D7" s="10"/>
      <c r="E7" s="11">
        <v>300000</v>
      </c>
      <c r="F7" s="11">
        <v>2100000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1669181</v>
      </c>
      <c r="R7" s="11">
        <v>1669181</v>
      </c>
      <c r="S7" s="11">
        <v>356726</v>
      </c>
      <c r="T7" s="11">
        <v>73182</v>
      </c>
      <c r="U7" s="11">
        <v>735876</v>
      </c>
      <c r="V7" s="11">
        <v>1165784</v>
      </c>
      <c r="W7" s="11">
        <v>2834965</v>
      </c>
      <c r="X7" s="11">
        <v>2100000</v>
      </c>
      <c r="Y7" s="11">
        <v>734965</v>
      </c>
      <c r="Z7" s="2">
        <v>35</v>
      </c>
      <c r="AA7" s="15">
        <v>2100000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>
        <v>21468</v>
      </c>
      <c r="I8" s="11">
        <v>174850</v>
      </c>
      <c r="J8" s="11">
        <v>196318</v>
      </c>
      <c r="K8" s="11">
        <v>110591</v>
      </c>
      <c r="L8" s="11">
        <v>91246</v>
      </c>
      <c r="M8" s="11">
        <v>89980</v>
      </c>
      <c r="N8" s="11">
        <v>291817</v>
      </c>
      <c r="O8" s="11"/>
      <c r="P8" s="11"/>
      <c r="Q8" s="11"/>
      <c r="R8" s="11"/>
      <c r="S8" s="11">
        <v>14674</v>
      </c>
      <c r="T8" s="11">
        <v>39096</v>
      </c>
      <c r="U8" s="11">
        <v>-254014</v>
      </c>
      <c r="V8" s="11">
        <v>-200244</v>
      </c>
      <c r="W8" s="11">
        <v>287891</v>
      </c>
      <c r="X8" s="11"/>
      <c r="Y8" s="11">
        <v>287891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>
        <v>708900</v>
      </c>
      <c r="G9" s="11">
        <v>1661</v>
      </c>
      <c r="H9" s="11">
        <v>21644</v>
      </c>
      <c r="I9" s="11">
        <v>82703</v>
      </c>
      <c r="J9" s="11">
        <v>106008</v>
      </c>
      <c r="K9" s="11">
        <v>254463</v>
      </c>
      <c r="L9" s="11">
        <v>9691</v>
      </c>
      <c r="M9" s="11">
        <v>219436</v>
      </c>
      <c r="N9" s="11">
        <v>483590</v>
      </c>
      <c r="O9" s="11"/>
      <c r="P9" s="11">
        <v>1121716</v>
      </c>
      <c r="Q9" s="11">
        <v>1432630</v>
      </c>
      <c r="R9" s="11">
        <v>2554346</v>
      </c>
      <c r="S9" s="11">
        <v>79262</v>
      </c>
      <c r="T9" s="11">
        <v>128757</v>
      </c>
      <c r="U9" s="11">
        <v>73304</v>
      </c>
      <c r="V9" s="11">
        <v>281323</v>
      </c>
      <c r="W9" s="11">
        <v>3425267</v>
      </c>
      <c r="X9" s="11">
        <v>708900</v>
      </c>
      <c r="Y9" s="11">
        <v>2716367</v>
      </c>
      <c r="Z9" s="2">
        <v>383.18</v>
      </c>
      <c r="AA9" s="15">
        <v>708900</v>
      </c>
    </row>
    <row r="10" spans="1:27" ht="13.5">
      <c r="A10" s="46" t="s">
        <v>36</v>
      </c>
      <c r="B10" s="47"/>
      <c r="C10" s="9"/>
      <c r="D10" s="10"/>
      <c r="E10" s="11">
        <v>20000</v>
      </c>
      <c r="F10" s="11">
        <v>20000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>
        <v>152817</v>
      </c>
      <c r="U10" s="11">
        <v>141383</v>
      </c>
      <c r="V10" s="11">
        <v>294200</v>
      </c>
      <c r="W10" s="11">
        <v>294200</v>
      </c>
      <c r="X10" s="11">
        <v>20000</v>
      </c>
      <c r="Y10" s="11">
        <v>274200</v>
      </c>
      <c r="Z10" s="2">
        <v>1371</v>
      </c>
      <c r="AA10" s="15">
        <v>20000</v>
      </c>
    </row>
    <row r="11" spans="1:27" ht="13.5">
      <c r="A11" s="48" t="s">
        <v>37</v>
      </c>
      <c r="B11" s="47"/>
      <c r="C11" s="49">
        <f aca="true" t="shared" si="1" ref="C11:Y11">SUM(C6:C10)</f>
        <v>10056462</v>
      </c>
      <c r="D11" s="50">
        <f t="shared" si="1"/>
        <v>0</v>
      </c>
      <c r="E11" s="51">
        <f t="shared" si="1"/>
        <v>970000</v>
      </c>
      <c r="F11" s="51">
        <f t="shared" si="1"/>
        <v>3478900</v>
      </c>
      <c r="G11" s="51">
        <f t="shared" si="1"/>
        <v>1661</v>
      </c>
      <c r="H11" s="51">
        <f t="shared" si="1"/>
        <v>50130</v>
      </c>
      <c r="I11" s="51">
        <f t="shared" si="1"/>
        <v>1162196</v>
      </c>
      <c r="J11" s="51">
        <f t="shared" si="1"/>
        <v>1213987</v>
      </c>
      <c r="K11" s="51">
        <f t="shared" si="1"/>
        <v>958083</v>
      </c>
      <c r="L11" s="51">
        <f t="shared" si="1"/>
        <v>357792</v>
      </c>
      <c r="M11" s="51">
        <f t="shared" si="1"/>
        <v>1681637</v>
      </c>
      <c r="N11" s="51">
        <f t="shared" si="1"/>
        <v>2997512</v>
      </c>
      <c r="O11" s="51">
        <f t="shared" si="1"/>
        <v>66861</v>
      </c>
      <c r="P11" s="51">
        <f t="shared" si="1"/>
        <v>1262202</v>
      </c>
      <c r="Q11" s="51">
        <f t="shared" si="1"/>
        <v>3720956</v>
      </c>
      <c r="R11" s="51">
        <f t="shared" si="1"/>
        <v>5050019</v>
      </c>
      <c r="S11" s="51">
        <f t="shared" si="1"/>
        <v>1173765</v>
      </c>
      <c r="T11" s="51">
        <f t="shared" si="1"/>
        <v>735520</v>
      </c>
      <c r="U11" s="51">
        <f t="shared" si="1"/>
        <v>1917628</v>
      </c>
      <c r="V11" s="51">
        <f t="shared" si="1"/>
        <v>3826913</v>
      </c>
      <c r="W11" s="51">
        <f t="shared" si="1"/>
        <v>13088431</v>
      </c>
      <c r="X11" s="51">
        <f t="shared" si="1"/>
        <v>3478900</v>
      </c>
      <c r="Y11" s="51">
        <f t="shared" si="1"/>
        <v>9609531</v>
      </c>
      <c r="Z11" s="52">
        <f>+IF(X11&lt;&gt;0,+(Y11/X11)*100,0)</f>
        <v>276.2232602259335</v>
      </c>
      <c r="AA11" s="53">
        <f>SUM(AA6:AA10)</f>
        <v>3478900</v>
      </c>
    </row>
    <row r="12" spans="1:27" ht="13.5">
      <c r="A12" s="54" t="s">
        <v>38</v>
      </c>
      <c r="B12" s="35"/>
      <c r="C12" s="9">
        <v>4167574</v>
      </c>
      <c r="D12" s="10"/>
      <c r="E12" s="11">
        <v>3035260</v>
      </c>
      <c r="F12" s="11">
        <v>1764800</v>
      </c>
      <c r="G12" s="11">
        <v>122998</v>
      </c>
      <c r="H12" s="11">
        <v>219518</v>
      </c>
      <c r="I12" s="11">
        <v>107270</v>
      </c>
      <c r="J12" s="11">
        <v>449786</v>
      </c>
      <c r="K12" s="11">
        <v>3952</v>
      </c>
      <c r="L12" s="11">
        <v>30028</v>
      </c>
      <c r="M12" s="11">
        <v>14010</v>
      </c>
      <c r="N12" s="11">
        <v>47990</v>
      </c>
      <c r="O12" s="11">
        <v>3157</v>
      </c>
      <c r="P12" s="11">
        <v>257288</v>
      </c>
      <c r="Q12" s="11">
        <v>195695</v>
      </c>
      <c r="R12" s="11">
        <v>456140</v>
      </c>
      <c r="S12" s="11">
        <v>22184</v>
      </c>
      <c r="T12" s="11">
        <v>619896</v>
      </c>
      <c r="U12" s="11">
        <v>508452</v>
      </c>
      <c r="V12" s="11">
        <v>1150532</v>
      </c>
      <c r="W12" s="11">
        <v>2104448</v>
      </c>
      <c r="X12" s="11">
        <v>1764800</v>
      </c>
      <c r="Y12" s="11">
        <v>339648</v>
      </c>
      <c r="Z12" s="2">
        <v>19.25</v>
      </c>
      <c r="AA12" s="15">
        <v>1764800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1451117</v>
      </c>
      <c r="D15" s="10"/>
      <c r="E15" s="11">
        <v>1484500</v>
      </c>
      <c r="F15" s="11">
        <v>2863885</v>
      </c>
      <c r="G15" s="11">
        <v>1912</v>
      </c>
      <c r="H15" s="11">
        <v>242295</v>
      </c>
      <c r="I15" s="11">
        <v>47109</v>
      </c>
      <c r="J15" s="11">
        <v>291316</v>
      </c>
      <c r="K15" s="11">
        <v>51189</v>
      </c>
      <c r="L15" s="11">
        <v>38174</v>
      </c>
      <c r="M15" s="11">
        <v>34803</v>
      </c>
      <c r="N15" s="11">
        <v>124166</v>
      </c>
      <c r="O15" s="11">
        <v>118233</v>
      </c>
      <c r="P15" s="11">
        <v>96433</v>
      </c>
      <c r="Q15" s="11">
        <v>32788</v>
      </c>
      <c r="R15" s="11">
        <v>247454</v>
      </c>
      <c r="S15" s="11">
        <v>198197</v>
      </c>
      <c r="T15" s="11">
        <v>220004</v>
      </c>
      <c r="U15" s="11">
        <v>37799397</v>
      </c>
      <c r="V15" s="11">
        <v>38217598</v>
      </c>
      <c r="W15" s="11">
        <v>38880534</v>
      </c>
      <c r="X15" s="11">
        <v>2863885</v>
      </c>
      <c r="Y15" s="11">
        <v>36016649</v>
      </c>
      <c r="Z15" s="2">
        <v>1257.62</v>
      </c>
      <c r="AA15" s="15">
        <v>2863885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166290</v>
      </c>
      <c r="D18" s="17"/>
      <c r="E18" s="18">
        <v>323420</v>
      </c>
      <c r="F18" s="18">
        <v>584996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584996</v>
      </c>
      <c r="Y18" s="18">
        <v>-584996</v>
      </c>
      <c r="Z18" s="3">
        <v>-100</v>
      </c>
      <c r="AA18" s="23">
        <v>584996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17313044</v>
      </c>
      <c r="D20" s="59">
        <f t="shared" si="2"/>
        <v>0</v>
      </c>
      <c r="E20" s="60">
        <f t="shared" si="2"/>
        <v>8887850</v>
      </c>
      <c r="F20" s="60">
        <f t="shared" si="2"/>
        <v>48274318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48274318</v>
      </c>
      <c r="Y20" s="60">
        <f t="shared" si="2"/>
        <v>-48274318</v>
      </c>
      <c r="Z20" s="61">
        <f>+IF(X20&lt;&gt;0,+(Y20/X20)*100,0)</f>
        <v>-100</v>
      </c>
      <c r="AA20" s="62">
        <f>SUM(AA26:AA33)</f>
        <v>48274318</v>
      </c>
    </row>
    <row r="21" spans="1:27" ht="13.5">
      <c r="A21" s="46" t="s">
        <v>32</v>
      </c>
      <c r="B21" s="47"/>
      <c r="C21" s="9">
        <v>4750927</v>
      </c>
      <c r="D21" s="10"/>
      <c r="E21" s="11">
        <v>6758350</v>
      </c>
      <c r="F21" s="11">
        <v>9195600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9195600</v>
      </c>
      <c r="Y21" s="11">
        <v>-9195600</v>
      </c>
      <c r="Z21" s="2">
        <v>-100</v>
      </c>
      <c r="AA21" s="15">
        <v>9195600</v>
      </c>
    </row>
    <row r="22" spans="1:27" ht="13.5">
      <c r="A22" s="46" t="s">
        <v>33</v>
      </c>
      <c r="B22" s="47"/>
      <c r="C22" s="9">
        <v>957493</v>
      </c>
      <c r="D22" s="10"/>
      <c r="E22" s="11">
        <v>500000</v>
      </c>
      <c r="F22" s="11">
        <v>740000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740000</v>
      </c>
      <c r="Y22" s="11">
        <v>-740000</v>
      </c>
      <c r="Z22" s="2">
        <v>-100</v>
      </c>
      <c r="AA22" s="15">
        <v>740000</v>
      </c>
    </row>
    <row r="23" spans="1:27" ht="13.5">
      <c r="A23" s="46" t="s">
        <v>34</v>
      </c>
      <c r="B23" s="47"/>
      <c r="C23" s="9">
        <v>45098</v>
      </c>
      <c r="D23" s="10"/>
      <c r="E23" s="11">
        <v>850000</v>
      </c>
      <c r="F23" s="11">
        <v>750000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750000</v>
      </c>
      <c r="Y23" s="11">
        <v>-750000</v>
      </c>
      <c r="Z23" s="2">
        <v>-100</v>
      </c>
      <c r="AA23" s="15">
        <v>750000</v>
      </c>
    </row>
    <row r="24" spans="1:27" ht="13.5">
      <c r="A24" s="46" t="s">
        <v>35</v>
      </c>
      <c r="B24" s="47"/>
      <c r="C24" s="9">
        <v>7501378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2423048</v>
      </c>
      <c r="D25" s="10"/>
      <c r="E25" s="11"/>
      <c r="F25" s="11">
        <v>36451218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36451218</v>
      </c>
      <c r="Y25" s="11">
        <v>-36451218</v>
      </c>
      <c r="Z25" s="2">
        <v>-100</v>
      </c>
      <c r="AA25" s="15">
        <v>36451218</v>
      </c>
    </row>
    <row r="26" spans="1:27" ht="13.5">
      <c r="A26" s="48" t="s">
        <v>37</v>
      </c>
      <c r="B26" s="63"/>
      <c r="C26" s="49">
        <f aca="true" t="shared" si="3" ref="C26:Y26">SUM(C21:C25)</f>
        <v>15677944</v>
      </c>
      <c r="D26" s="50">
        <f t="shared" si="3"/>
        <v>0</v>
      </c>
      <c r="E26" s="51">
        <f t="shared" si="3"/>
        <v>8108350</v>
      </c>
      <c r="F26" s="51">
        <f t="shared" si="3"/>
        <v>47136818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47136818</v>
      </c>
      <c r="Y26" s="51">
        <f t="shared" si="3"/>
        <v>-47136818</v>
      </c>
      <c r="Z26" s="52">
        <f>+IF(X26&lt;&gt;0,+(Y26/X26)*100,0)</f>
        <v>-100</v>
      </c>
      <c r="AA26" s="53">
        <f>SUM(AA21:AA25)</f>
        <v>47136818</v>
      </c>
    </row>
    <row r="27" spans="1:27" ht="13.5">
      <c r="A27" s="54" t="s">
        <v>38</v>
      </c>
      <c r="B27" s="64"/>
      <c r="C27" s="9">
        <v>1147476</v>
      </c>
      <c r="D27" s="10"/>
      <c r="E27" s="11">
        <v>140000</v>
      </c>
      <c r="F27" s="11">
        <v>140000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140000</v>
      </c>
      <c r="Y27" s="11">
        <v>-140000</v>
      </c>
      <c r="Z27" s="2">
        <v>-100</v>
      </c>
      <c r="AA27" s="15">
        <v>140000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487624</v>
      </c>
      <c r="D30" s="10"/>
      <c r="E30" s="11">
        <v>439500</v>
      </c>
      <c r="F30" s="11">
        <v>722500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722500</v>
      </c>
      <c r="Y30" s="11">
        <v>-722500</v>
      </c>
      <c r="Z30" s="2">
        <v>-100</v>
      </c>
      <c r="AA30" s="15">
        <v>722500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200000</v>
      </c>
      <c r="F33" s="18">
        <v>275000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275000</v>
      </c>
      <c r="Y33" s="18">
        <v>-275000</v>
      </c>
      <c r="Z33" s="3">
        <v>-100</v>
      </c>
      <c r="AA33" s="23">
        <v>275000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11881789</v>
      </c>
      <c r="D36" s="10">
        <f t="shared" si="4"/>
        <v>0</v>
      </c>
      <c r="E36" s="11">
        <f t="shared" si="4"/>
        <v>7408350</v>
      </c>
      <c r="F36" s="11">
        <f t="shared" si="4"/>
        <v>9845600</v>
      </c>
      <c r="G36" s="11">
        <f t="shared" si="4"/>
        <v>0</v>
      </c>
      <c r="H36" s="11">
        <f t="shared" si="4"/>
        <v>7018</v>
      </c>
      <c r="I36" s="11">
        <f t="shared" si="4"/>
        <v>904643</v>
      </c>
      <c r="J36" s="11">
        <f t="shared" si="4"/>
        <v>911661</v>
      </c>
      <c r="K36" s="11">
        <f t="shared" si="4"/>
        <v>593029</v>
      </c>
      <c r="L36" s="11">
        <f t="shared" si="4"/>
        <v>256855</v>
      </c>
      <c r="M36" s="11">
        <f t="shared" si="4"/>
        <v>1372221</v>
      </c>
      <c r="N36" s="11">
        <f t="shared" si="4"/>
        <v>2222105</v>
      </c>
      <c r="O36" s="11">
        <f t="shared" si="4"/>
        <v>66861</v>
      </c>
      <c r="P36" s="11">
        <f t="shared" si="4"/>
        <v>140486</v>
      </c>
      <c r="Q36" s="11">
        <f t="shared" si="4"/>
        <v>619145</v>
      </c>
      <c r="R36" s="11">
        <f t="shared" si="4"/>
        <v>826492</v>
      </c>
      <c r="S36" s="11">
        <f t="shared" si="4"/>
        <v>723103</v>
      </c>
      <c r="T36" s="11">
        <f t="shared" si="4"/>
        <v>341668</v>
      </c>
      <c r="U36" s="11">
        <f t="shared" si="4"/>
        <v>1221079</v>
      </c>
      <c r="V36" s="11">
        <f t="shared" si="4"/>
        <v>2285850</v>
      </c>
      <c r="W36" s="11">
        <f t="shared" si="4"/>
        <v>6246108</v>
      </c>
      <c r="X36" s="11">
        <f t="shared" si="4"/>
        <v>9845600</v>
      </c>
      <c r="Y36" s="11">
        <f t="shared" si="4"/>
        <v>-3599492</v>
      </c>
      <c r="Z36" s="2">
        <f aca="true" t="shared" si="5" ref="Z36:Z49">+IF(X36&lt;&gt;0,+(Y36/X36)*100,0)</f>
        <v>-36.559397091086375</v>
      </c>
      <c r="AA36" s="15">
        <f>AA6+AA21</f>
        <v>9845600</v>
      </c>
    </row>
    <row r="37" spans="1:27" ht="13.5">
      <c r="A37" s="46" t="s">
        <v>33</v>
      </c>
      <c r="B37" s="47"/>
      <c r="C37" s="9">
        <f t="shared" si="4"/>
        <v>3883093</v>
      </c>
      <c r="D37" s="10">
        <f t="shared" si="4"/>
        <v>0</v>
      </c>
      <c r="E37" s="11">
        <f t="shared" si="4"/>
        <v>800000</v>
      </c>
      <c r="F37" s="11">
        <f t="shared" si="4"/>
        <v>2840000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1669181</v>
      </c>
      <c r="R37" s="11">
        <f t="shared" si="4"/>
        <v>1669181</v>
      </c>
      <c r="S37" s="11">
        <f t="shared" si="4"/>
        <v>356726</v>
      </c>
      <c r="T37" s="11">
        <f t="shared" si="4"/>
        <v>73182</v>
      </c>
      <c r="U37" s="11">
        <f t="shared" si="4"/>
        <v>735876</v>
      </c>
      <c r="V37" s="11">
        <f t="shared" si="4"/>
        <v>1165784</v>
      </c>
      <c r="W37" s="11">
        <f t="shared" si="4"/>
        <v>2834965</v>
      </c>
      <c r="X37" s="11">
        <f t="shared" si="4"/>
        <v>2840000</v>
      </c>
      <c r="Y37" s="11">
        <f t="shared" si="4"/>
        <v>-5035</v>
      </c>
      <c r="Z37" s="2">
        <f t="shared" si="5"/>
        <v>-0.17728873239436618</v>
      </c>
      <c r="AA37" s="15">
        <f>AA7+AA22</f>
        <v>2840000</v>
      </c>
    </row>
    <row r="38" spans="1:27" ht="13.5">
      <c r="A38" s="46" t="s">
        <v>34</v>
      </c>
      <c r="B38" s="47"/>
      <c r="C38" s="9">
        <f t="shared" si="4"/>
        <v>45098</v>
      </c>
      <c r="D38" s="10">
        <f t="shared" si="4"/>
        <v>0</v>
      </c>
      <c r="E38" s="11">
        <f t="shared" si="4"/>
        <v>850000</v>
      </c>
      <c r="F38" s="11">
        <f t="shared" si="4"/>
        <v>750000</v>
      </c>
      <c r="G38" s="11">
        <f t="shared" si="4"/>
        <v>0</v>
      </c>
      <c r="H38" s="11">
        <f t="shared" si="4"/>
        <v>21468</v>
      </c>
      <c r="I38" s="11">
        <f t="shared" si="4"/>
        <v>174850</v>
      </c>
      <c r="J38" s="11">
        <f t="shared" si="4"/>
        <v>196318</v>
      </c>
      <c r="K38" s="11">
        <f t="shared" si="4"/>
        <v>110591</v>
      </c>
      <c r="L38" s="11">
        <f t="shared" si="4"/>
        <v>91246</v>
      </c>
      <c r="M38" s="11">
        <f t="shared" si="4"/>
        <v>89980</v>
      </c>
      <c r="N38" s="11">
        <f t="shared" si="4"/>
        <v>291817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14674</v>
      </c>
      <c r="T38" s="11">
        <f t="shared" si="4"/>
        <v>39096</v>
      </c>
      <c r="U38" s="11">
        <f t="shared" si="4"/>
        <v>-254014</v>
      </c>
      <c r="V38" s="11">
        <f t="shared" si="4"/>
        <v>-200244</v>
      </c>
      <c r="W38" s="11">
        <f t="shared" si="4"/>
        <v>287891</v>
      </c>
      <c r="X38" s="11">
        <f t="shared" si="4"/>
        <v>750000</v>
      </c>
      <c r="Y38" s="11">
        <f t="shared" si="4"/>
        <v>-462109</v>
      </c>
      <c r="Z38" s="2">
        <f t="shared" si="5"/>
        <v>-61.614533333333334</v>
      </c>
      <c r="AA38" s="15">
        <f>AA8+AA23</f>
        <v>750000</v>
      </c>
    </row>
    <row r="39" spans="1:27" ht="13.5">
      <c r="A39" s="46" t="s">
        <v>35</v>
      </c>
      <c r="B39" s="47"/>
      <c r="C39" s="9">
        <f t="shared" si="4"/>
        <v>7501378</v>
      </c>
      <c r="D39" s="10">
        <f t="shared" si="4"/>
        <v>0</v>
      </c>
      <c r="E39" s="11">
        <f t="shared" si="4"/>
        <v>0</v>
      </c>
      <c r="F39" s="11">
        <f t="shared" si="4"/>
        <v>708900</v>
      </c>
      <c r="G39" s="11">
        <f t="shared" si="4"/>
        <v>1661</v>
      </c>
      <c r="H39" s="11">
        <f t="shared" si="4"/>
        <v>21644</v>
      </c>
      <c r="I39" s="11">
        <f t="shared" si="4"/>
        <v>82703</v>
      </c>
      <c r="J39" s="11">
        <f t="shared" si="4"/>
        <v>106008</v>
      </c>
      <c r="K39" s="11">
        <f t="shared" si="4"/>
        <v>254463</v>
      </c>
      <c r="L39" s="11">
        <f t="shared" si="4"/>
        <v>9691</v>
      </c>
      <c r="M39" s="11">
        <f t="shared" si="4"/>
        <v>219436</v>
      </c>
      <c r="N39" s="11">
        <f t="shared" si="4"/>
        <v>483590</v>
      </c>
      <c r="O39" s="11">
        <f t="shared" si="4"/>
        <v>0</v>
      </c>
      <c r="P39" s="11">
        <f t="shared" si="4"/>
        <v>1121716</v>
      </c>
      <c r="Q39" s="11">
        <f t="shared" si="4"/>
        <v>1432630</v>
      </c>
      <c r="R39" s="11">
        <f t="shared" si="4"/>
        <v>2554346</v>
      </c>
      <c r="S39" s="11">
        <f t="shared" si="4"/>
        <v>79262</v>
      </c>
      <c r="T39" s="11">
        <f t="shared" si="4"/>
        <v>128757</v>
      </c>
      <c r="U39" s="11">
        <f t="shared" si="4"/>
        <v>73304</v>
      </c>
      <c r="V39" s="11">
        <f t="shared" si="4"/>
        <v>281323</v>
      </c>
      <c r="W39" s="11">
        <f t="shared" si="4"/>
        <v>3425267</v>
      </c>
      <c r="X39" s="11">
        <f t="shared" si="4"/>
        <v>708900</v>
      </c>
      <c r="Y39" s="11">
        <f t="shared" si="4"/>
        <v>2716367</v>
      </c>
      <c r="Z39" s="2">
        <f t="shared" si="5"/>
        <v>383.1805614332064</v>
      </c>
      <c r="AA39" s="15">
        <f>AA9+AA24</f>
        <v>708900</v>
      </c>
    </row>
    <row r="40" spans="1:27" ht="13.5">
      <c r="A40" s="46" t="s">
        <v>36</v>
      </c>
      <c r="B40" s="47"/>
      <c r="C40" s="9">
        <f t="shared" si="4"/>
        <v>2423048</v>
      </c>
      <c r="D40" s="10">
        <f t="shared" si="4"/>
        <v>0</v>
      </c>
      <c r="E40" s="11">
        <f t="shared" si="4"/>
        <v>20000</v>
      </c>
      <c r="F40" s="11">
        <f t="shared" si="4"/>
        <v>36471218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152817</v>
      </c>
      <c r="U40" s="11">
        <f t="shared" si="4"/>
        <v>141383</v>
      </c>
      <c r="V40" s="11">
        <f t="shared" si="4"/>
        <v>294200</v>
      </c>
      <c r="W40" s="11">
        <f t="shared" si="4"/>
        <v>294200</v>
      </c>
      <c r="X40" s="11">
        <f t="shared" si="4"/>
        <v>36471218</v>
      </c>
      <c r="Y40" s="11">
        <f t="shared" si="4"/>
        <v>-36177018</v>
      </c>
      <c r="Z40" s="2">
        <f t="shared" si="5"/>
        <v>-99.19333650990214</v>
      </c>
      <c r="AA40" s="15">
        <f>AA10+AA25</f>
        <v>36471218</v>
      </c>
    </row>
    <row r="41" spans="1:27" ht="13.5">
      <c r="A41" s="48" t="s">
        <v>37</v>
      </c>
      <c r="B41" s="47"/>
      <c r="C41" s="49">
        <f aca="true" t="shared" si="6" ref="C41:Y41">SUM(C36:C40)</f>
        <v>25734406</v>
      </c>
      <c r="D41" s="50">
        <f t="shared" si="6"/>
        <v>0</v>
      </c>
      <c r="E41" s="51">
        <f t="shared" si="6"/>
        <v>9078350</v>
      </c>
      <c r="F41" s="51">
        <f t="shared" si="6"/>
        <v>50615718</v>
      </c>
      <c r="G41" s="51">
        <f t="shared" si="6"/>
        <v>1661</v>
      </c>
      <c r="H41" s="51">
        <f t="shared" si="6"/>
        <v>50130</v>
      </c>
      <c r="I41" s="51">
        <f t="shared" si="6"/>
        <v>1162196</v>
      </c>
      <c r="J41" s="51">
        <f t="shared" si="6"/>
        <v>1213987</v>
      </c>
      <c r="K41" s="51">
        <f t="shared" si="6"/>
        <v>958083</v>
      </c>
      <c r="L41" s="51">
        <f t="shared" si="6"/>
        <v>357792</v>
      </c>
      <c r="M41" s="51">
        <f t="shared" si="6"/>
        <v>1681637</v>
      </c>
      <c r="N41" s="51">
        <f t="shared" si="6"/>
        <v>2997512</v>
      </c>
      <c r="O41" s="51">
        <f t="shared" si="6"/>
        <v>66861</v>
      </c>
      <c r="P41" s="51">
        <f t="shared" si="6"/>
        <v>1262202</v>
      </c>
      <c r="Q41" s="51">
        <f t="shared" si="6"/>
        <v>3720956</v>
      </c>
      <c r="R41" s="51">
        <f t="shared" si="6"/>
        <v>5050019</v>
      </c>
      <c r="S41" s="51">
        <f t="shared" si="6"/>
        <v>1173765</v>
      </c>
      <c r="T41" s="51">
        <f t="shared" si="6"/>
        <v>735520</v>
      </c>
      <c r="U41" s="51">
        <f t="shared" si="6"/>
        <v>1917628</v>
      </c>
      <c r="V41" s="51">
        <f t="shared" si="6"/>
        <v>3826913</v>
      </c>
      <c r="W41" s="51">
        <f t="shared" si="6"/>
        <v>13088431</v>
      </c>
      <c r="X41" s="51">
        <f t="shared" si="6"/>
        <v>50615718</v>
      </c>
      <c r="Y41" s="51">
        <f t="shared" si="6"/>
        <v>-37527287</v>
      </c>
      <c r="Z41" s="52">
        <f t="shared" si="5"/>
        <v>-74.14156804018862</v>
      </c>
      <c r="AA41" s="53">
        <f>SUM(AA36:AA40)</f>
        <v>50615718</v>
      </c>
    </row>
    <row r="42" spans="1:27" ht="13.5">
      <c r="A42" s="54" t="s">
        <v>38</v>
      </c>
      <c r="B42" s="35"/>
      <c r="C42" s="65">
        <f aca="true" t="shared" si="7" ref="C42:Y48">C12+C27</f>
        <v>5315050</v>
      </c>
      <c r="D42" s="66">
        <f t="shared" si="7"/>
        <v>0</v>
      </c>
      <c r="E42" s="67">
        <f t="shared" si="7"/>
        <v>3175260</v>
      </c>
      <c r="F42" s="67">
        <f t="shared" si="7"/>
        <v>1904800</v>
      </c>
      <c r="G42" s="67">
        <f t="shared" si="7"/>
        <v>122998</v>
      </c>
      <c r="H42" s="67">
        <f t="shared" si="7"/>
        <v>219518</v>
      </c>
      <c r="I42" s="67">
        <f t="shared" si="7"/>
        <v>107270</v>
      </c>
      <c r="J42" s="67">
        <f t="shared" si="7"/>
        <v>449786</v>
      </c>
      <c r="K42" s="67">
        <f t="shared" si="7"/>
        <v>3952</v>
      </c>
      <c r="L42" s="67">
        <f t="shared" si="7"/>
        <v>30028</v>
      </c>
      <c r="M42" s="67">
        <f t="shared" si="7"/>
        <v>14010</v>
      </c>
      <c r="N42" s="67">
        <f t="shared" si="7"/>
        <v>47990</v>
      </c>
      <c r="O42" s="67">
        <f t="shared" si="7"/>
        <v>3157</v>
      </c>
      <c r="P42" s="67">
        <f t="shared" si="7"/>
        <v>257288</v>
      </c>
      <c r="Q42" s="67">
        <f t="shared" si="7"/>
        <v>195695</v>
      </c>
      <c r="R42" s="67">
        <f t="shared" si="7"/>
        <v>456140</v>
      </c>
      <c r="S42" s="67">
        <f t="shared" si="7"/>
        <v>22184</v>
      </c>
      <c r="T42" s="67">
        <f t="shared" si="7"/>
        <v>619896</v>
      </c>
      <c r="U42" s="67">
        <f t="shared" si="7"/>
        <v>508452</v>
      </c>
      <c r="V42" s="67">
        <f t="shared" si="7"/>
        <v>1150532</v>
      </c>
      <c r="W42" s="67">
        <f t="shared" si="7"/>
        <v>2104448</v>
      </c>
      <c r="X42" s="67">
        <f t="shared" si="7"/>
        <v>1904800</v>
      </c>
      <c r="Y42" s="67">
        <f t="shared" si="7"/>
        <v>199648</v>
      </c>
      <c r="Z42" s="69">
        <f t="shared" si="5"/>
        <v>10.481310373792525</v>
      </c>
      <c r="AA42" s="68">
        <f aca="true" t="shared" si="8" ref="AA42:AA48">AA12+AA27</f>
        <v>1904800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1938741</v>
      </c>
      <c r="D45" s="66">
        <f t="shared" si="7"/>
        <v>0</v>
      </c>
      <c r="E45" s="67">
        <f t="shared" si="7"/>
        <v>1924000</v>
      </c>
      <c r="F45" s="67">
        <f t="shared" si="7"/>
        <v>3586385</v>
      </c>
      <c r="G45" s="67">
        <f t="shared" si="7"/>
        <v>1912</v>
      </c>
      <c r="H45" s="67">
        <f t="shared" si="7"/>
        <v>242295</v>
      </c>
      <c r="I45" s="67">
        <f t="shared" si="7"/>
        <v>47109</v>
      </c>
      <c r="J45" s="67">
        <f t="shared" si="7"/>
        <v>291316</v>
      </c>
      <c r="K45" s="67">
        <f t="shared" si="7"/>
        <v>51189</v>
      </c>
      <c r="L45" s="67">
        <f t="shared" si="7"/>
        <v>38174</v>
      </c>
      <c r="M45" s="67">
        <f t="shared" si="7"/>
        <v>34803</v>
      </c>
      <c r="N45" s="67">
        <f t="shared" si="7"/>
        <v>124166</v>
      </c>
      <c r="O45" s="67">
        <f t="shared" si="7"/>
        <v>118233</v>
      </c>
      <c r="P45" s="67">
        <f t="shared" si="7"/>
        <v>96433</v>
      </c>
      <c r="Q45" s="67">
        <f t="shared" si="7"/>
        <v>32788</v>
      </c>
      <c r="R45" s="67">
        <f t="shared" si="7"/>
        <v>247454</v>
      </c>
      <c r="S45" s="67">
        <f t="shared" si="7"/>
        <v>198197</v>
      </c>
      <c r="T45" s="67">
        <f t="shared" si="7"/>
        <v>220004</v>
      </c>
      <c r="U45" s="67">
        <f t="shared" si="7"/>
        <v>37799397</v>
      </c>
      <c r="V45" s="67">
        <f t="shared" si="7"/>
        <v>38217598</v>
      </c>
      <c r="W45" s="67">
        <f t="shared" si="7"/>
        <v>38880534</v>
      </c>
      <c r="X45" s="67">
        <f t="shared" si="7"/>
        <v>3586385</v>
      </c>
      <c r="Y45" s="67">
        <f t="shared" si="7"/>
        <v>35294149</v>
      </c>
      <c r="Z45" s="69">
        <f t="shared" si="5"/>
        <v>984.1148956400386</v>
      </c>
      <c r="AA45" s="68">
        <f t="shared" si="8"/>
        <v>3586385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166290</v>
      </c>
      <c r="D48" s="66">
        <f t="shared" si="7"/>
        <v>0</v>
      </c>
      <c r="E48" s="67">
        <f t="shared" si="7"/>
        <v>523420</v>
      </c>
      <c r="F48" s="67">
        <f t="shared" si="7"/>
        <v>859996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859996</v>
      </c>
      <c r="Y48" s="67">
        <f t="shared" si="7"/>
        <v>-859996</v>
      </c>
      <c r="Z48" s="69">
        <f t="shared" si="5"/>
        <v>-100</v>
      </c>
      <c r="AA48" s="68">
        <f t="shared" si="8"/>
        <v>859996</v>
      </c>
    </row>
    <row r="49" spans="1:27" ht="13.5">
      <c r="A49" s="75" t="s">
        <v>49</v>
      </c>
      <c r="B49" s="76"/>
      <c r="C49" s="77">
        <f aca="true" t="shared" si="9" ref="C49:Y49">SUM(C41:C48)</f>
        <v>33154487</v>
      </c>
      <c r="D49" s="78">
        <f t="shared" si="9"/>
        <v>0</v>
      </c>
      <c r="E49" s="79">
        <f t="shared" si="9"/>
        <v>14701030</v>
      </c>
      <c r="F49" s="79">
        <f t="shared" si="9"/>
        <v>56966899</v>
      </c>
      <c r="G49" s="79">
        <f t="shared" si="9"/>
        <v>126571</v>
      </c>
      <c r="H49" s="79">
        <f t="shared" si="9"/>
        <v>511943</v>
      </c>
      <c r="I49" s="79">
        <f t="shared" si="9"/>
        <v>1316575</v>
      </c>
      <c r="J49" s="79">
        <f t="shared" si="9"/>
        <v>1955089</v>
      </c>
      <c r="K49" s="79">
        <f t="shared" si="9"/>
        <v>1013224</v>
      </c>
      <c r="L49" s="79">
        <f t="shared" si="9"/>
        <v>425994</v>
      </c>
      <c r="M49" s="79">
        <f t="shared" si="9"/>
        <v>1730450</v>
      </c>
      <c r="N49" s="79">
        <f t="shared" si="9"/>
        <v>3169668</v>
      </c>
      <c r="O49" s="79">
        <f t="shared" si="9"/>
        <v>188251</v>
      </c>
      <c r="P49" s="79">
        <f t="shared" si="9"/>
        <v>1615923</v>
      </c>
      <c r="Q49" s="79">
        <f t="shared" si="9"/>
        <v>3949439</v>
      </c>
      <c r="R49" s="79">
        <f t="shared" si="9"/>
        <v>5753613</v>
      </c>
      <c r="S49" s="79">
        <f t="shared" si="9"/>
        <v>1394146</v>
      </c>
      <c r="T49" s="79">
        <f t="shared" si="9"/>
        <v>1575420</v>
      </c>
      <c r="U49" s="79">
        <f t="shared" si="9"/>
        <v>40225477</v>
      </c>
      <c r="V49" s="79">
        <f t="shared" si="9"/>
        <v>43195043</v>
      </c>
      <c r="W49" s="79">
        <f t="shared" si="9"/>
        <v>54073413</v>
      </c>
      <c r="X49" s="79">
        <f t="shared" si="9"/>
        <v>56966899</v>
      </c>
      <c r="Y49" s="79">
        <f t="shared" si="9"/>
        <v>-2893486</v>
      </c>
      <c r="Z49" s="80">
        <f t="shared" si="5"/>
        <v>-5.079240841247125</v>
      </c>
      <c r="AA49" s="81">
        <f>SUM(AA41:AA48)</f>
        <v>56966899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9265350</v>
      </c>
      <c r="D51" s="66">
        <f t="shared" si="10"/>
        <v>0</v>
      </c>
      <c r="E51" s="67">
        <f t="shared" si="10"/>
        <v>10062630</v>
      </c>
      <c r="F51" s="67">
        <f t="shared" si="10"/>
        <v>10522720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10522720</v>
      </c>
      <c r="Y51" s="67">
        <f t="shared" si="10"/>
        <v>-10522720</v>
      </c>
      <c r="Z51" s="69">
        <f>+IF(X51&lt;&gt;0,+(Y51/X51)*100,0)</f>
        <v>-100</v>
      </c>
      <c r="AA51" s="68">
        <f>SUM(AA57:AA61)</f>
        <v>10522720</v>
      </c>
    </row>
    <row r="52" spans="1:27" ht="13.5">
      <c r="A52" s="84" t="s">
        <v>32</v>
      </c>
      <c r="B52" s="47"/>
      <c r="C52" s="9">
        <v>1362108</v>
      </c>
      <c r="D52" s="10"/>
      <c r="E52" s="11">
        <v>1524400</v>
      </c>
      <c r="F52" s="11">
        <v>1584400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1584400</v>
      </c>
      <c r="Y52" s="11">
        <v>-1584400</v>
      </c>
      <c r="Z52" s="2">
        <v>-100</v>
      </c>
      <c r="AA52" s="15">
        <v>1584400</v>
      </c>
    </row>
    <row r="53" spans="1:27" ht="13.5">
      <c r="A53" s="84" t="s">
        <v>33</v>
      </c>
      <c r="B53" s="47"/>
      <c r="C53" s="9">
        <v>595587</v>
      </c>
      <c r="D53" s="10"/>
      <c r="E53" s="11">
        <v>854550</v>
      </c>
      <c r="F53" s="11">
        <v>799550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799550</v>
      </c>
      <c r="Y53" s="11">
        <v>-799550</v>
      </c>
      <c r="Z53" s="2">
        <v>-100</v>
      </c>
      <c r="AA53" s="15">
        <v>799550</v>
      </c>
    </row>
    <row r="54" spans="1:27" ht="13.5">
      <c r="A54" s="84" t="s">
        <v>34</v>
      </c>
      <c r="B54" s="47"/>
      <c r="C54" s="9">
        <v>1051925</v>
      </c>
      <c r="D54" s="10"/>
      <c r="E54" s="11">
        <v>1367650</v>
      </c>
      <c r="F54" s="11">
        <v>1367650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1367650</v>
      </c>
      <c r="Y54" s="11">
        <v>-1367650</v>
      </c>
      <c r="Z54" s="2">
        <v>-100</v>
      </c>
      <c r="AA54" s="15">
        <v>1367650</v>
      </c>
    </row>
    <row r="55" spans="1:27" ht="13.5">
      <c r="A55" s="84" t="s">
        <v>35</v>
      </c>
      <c r="B55" s="47"/>
      <c r="C55" s="9">
        <v>435239</v>
      </c>
      <c r="D55" s="10"/>
      <c r="E55" s="11">
        <v>496080</v>
      </c>
      <c r="F55" s="11">
        <v>496080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496080</v>
      </c>
      <c r="Y55" s="11">
        <v>-496080</v>
      </c>
      <c r="Z55" s="2">
        <v>-100</v>
      </c>
      <c r="AA55" s="15">
        <v>496080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3444859</v>
      </c>
      <c r="D57" s="50">
        <f t="shared" si="11"/>
        <v>0</v>
      </c>
      <c r="E57" s="51">
        <f t="shared" si="11"/>
        <v>4242680</v>
      </c>
      <c r="F57" s="51">
        <f t="shared" si="11"/>
        <v>4247680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4247680</v>
      </c>
      <c r="Y57" s="51">
        <f t="shared" si="11"/>
        <v>-4247680</v>
      </c>
      <c r="Z57" s="52">
        <f>+IF(X57&lt;&gt;0,+(Y57/X57)*100,0)</f>
        <v>-100</v>
      </c>
      <c r="AA57" s="53">
        <f>SUM(AA52:AA56)</f>
        <v>4247680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5820491</v>
      </c>
      <c r="D61" s="10"/>
      <c r="E61" s="11">
        <v>5819950</v>
      </c>
      <c r="F61" s="11">
        <v>6275040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6275040</v>
      </c>
      <c r="Y61" s="11">
        <v>-6275040</v>
      </c>
      <c r="Z61" s="2">
        <v>-100</v>
      </c>
      <c r="AA61" s="15">
        <v>6275040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278683</v>
      </c>
      <c r="D65" s="10">
        <v>280000</v>
      </c>
      <c r="E65" s="11"/>
      <c r="F65" s="11">
        <v>300000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7624585</v>
      </c>
      <c r="R65" s="11">
        <v>7624585</v>
      </c>
      <c r="S65" s="11"/>
      <c r="T65" s="11"/>
      <c r="U65" s="11"/>
      <c r="V65" s="11"/>
      <c r="W65" s="11">
        <v>7624585</v>
      </c>
      <c r="X65" s="11">
        <v>300000</v>
      </c>
      <c r="Y65" s="11">
        <v>7324585</v>
      </c>
      <c r="Z65" s="2">
        <v>2441.53</v>
      </c>
      <c r="AA65" s="15"/>
    </row>
    <row r="66" spans="1:27" ht="13.5">
      <c r="A66" s="86" t="s">
        <v>54</v>
      </c>
      <c r="B66" s="93"/>
      <c r="C66" s="12">
        <v>227582</v>
      </c>
      <c r="D66" s="13">
        <v>135000</v>
      </c>
      <c r="E66" s="14">
        <v>10062630</v>
      </c>
      <c r="F66" s="14">
        <v>170000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170000</v>
      </c>
      <c r="Y66" s="14">
        <v>-170000</v>
      </c>
      <c r="Z66" s="2">
        <v>-100</v>
      </c>
      <c r="AA66" s="22"/>
    </row>
    <row r="67" spans="1:27" ht="13.5">
      <c r="A67" s="86" t="s">
        <v>55</v>
      </c>
      <c r="B67" s="93"/>
      <c r="C67" s="9">
        <v>375015</v>
      </c>
      <c r="D67" s="10">
        <v>400000</v>
      </c>
      <c r="E67" s="11"/>
      <c r="F67" s="11">
        <v>480000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480000</v>
      </c>
      <c r="Y67" s="11">
        <v>-480000</v>
      </c>
      <c r="Z67" s="2">
        <v>-100</v>
      </c>
      <c r="AA67" s="15"/>
    </row>
    <row r="68" spans="1:27" ht="13.5">
      <c r="A68" s="86" t="s">
        <v>56</v>
      </c>
      <c r="B68" s="93"/>
      <c r="C68" s="9">
        <v>1703205</v>
      </c>
      <c r="D68" s="10">
        <v>1459170</v>
      </c>
      <c r="E68" s="11"/>
      <c r="F68" s="11">
        <v>1661130</v>
      </c>
      <c r="G68" s="11">
        <v>162387</v>
      </c>
      <c r="H68" s="11">
        <v>692346</v>
      </c>
      <c r="I68" s="11">
        <v>1565420</v>
      </c>
      <c r="J68" s="11">
        <v>2420153</v>
      </c>
      <c r="K68" s="11">
        <v>2397466</v>
      </c>
      <c r="L68" s="11">
        <v>3575317</v>
      </c>
      <c r="M68" s="11">
        <v>4846092</v>
      </c>
      <c r="N68" s="11">
        <v>10818875</v>
      </c>
      <c r="O68" s="11">
        <v>5699612</v>
      </c>
      <c r="P68" s="11">
        <v>6437812</v>
      </c>
      <c r="Q68" s="11"/>
      <c r="R68" s="11">
        <v>12137424</v>
      </c>
      <c r="S68" s="11">
        <v>8338237</v>
      </c>
      <c r="T68" s="11">
        <v>8987327</v>
      </c>
      <c r="U68" s="11">
        <v>9974366</v>
      </c>
      <c r="V68" s="11">
        <v>27299930</v>
      </c>
      <c r="W68" s="11">
        <v>52676382</v>
      </c>
      <c r="X68" s="11">
        <v>1661130</v>
      </c>
      <c r="Y68" s="11">
        <v>51015252</v>
      </c>
      <c r="Z68" s="2">
        <v>3071.12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2584485</v>
      </c>
      <c r="D69" s="78">
        <f t="shared" si="12"/>
        <v>2274170</v>
      </c>
      <c r="E69" s="79">
        <f t="shared" si="12"/>
        <v>10062630</v>
      </c>
      <c r="F69" s="79">
        <f t="shared" si="12"/>
        <v>2611130</v>
      </c>
      <c r="G69" s="79">
        <f t="shared" si="12"/>
        <v>162387</v>
      </c>
      <c r="H69" s="79">
        <f t="shared" si="12"/>
        <v>692346</v>
      </c>
      <c r="I69" s="79">
        <f t="shared" si="12"/>
        <v>1565420</v>
      </c>
      <c r="J69" s="79">
        <f t="shared" si="12"/>
        <v>2420153</v>
      </c>
      <c r="K69" s="79">
        <f t="shared" si="12"/>
        <v>2397466</v>
      </c>
      <c r="L69" s="79">
        <f t="shared" si="12"/>
        <v>3575317</v>
      </c>
      <c r="M69" s="79">
        <f t="shared" si="12"/>
        <v>4846092</v>
      </c>
      <c r="N69" s="79">
        <f t="shared" si="12"/>
        <v>10818875</v>
      </c>
      <c r="O69" s="79">
        <f t="shared" si="12"/>
        <v>5699612</v>
      </c>
      <c r="P69" s="79">
        <f t="shared" si="12"/>
        <v>6437812</v>
      </c>
      <c r="Q69" s="79">
        <f t="shared" si="12"/>
        <v>7624585</v>
      </c>
      <c r="R69" s="79">
        <f t="shared" si="12"/>
        <v>19762009</v>
      </c>
      <c r="S69" s="79">
        <f t="shared" si="12"/>
        <v>8338237</v>
      </c>
      <c r="T69" s="79">
        <f t="shared" si="12"/>
        <v>8987327</v>
      </c>
      <c r="U69" s="79">
        <f t="shared" si="12"/>
        <v>9974366</v>
      </c>
      <c r="V69" s="79">
        <f t="shared" si="12"/>
        <v>27299930</v>
      </c>
      <c r="W69" s="79">
        <f t="shared" si="12"/>
        <v>60300967</v>
      </c>
      <c r="X69" s="79">
        <f t="shared" si="12"/>
        <v>2611130</v>
      </c>
      <c r="Y69" s="79">
        <f t="shared" si="12"/>
        <v>57689837</v>
      </c>
      <c r="Z69" s="80">
        <f>+IF(X69&lt;&gt;0,+(Y69/X69)*100,0)</f>
        <v>2209.382030002336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21257353</v>
      </c>
      <c r="D5" s="42">
        <f t="shared" si="0"/>
        <v>0</v>
      </c>
      <c r="E5" s="43">
        <f t="shared" si="0"/>
        <v>17111721</v>
      </c>
      <c r="F5" s="43">
        <f t="shared" si="0"/>
        <v>34973057</v>
      </c>
      <c r="G5" s="43">
        <f t="shared" si="0"/>
        <v>1460524</v>
      </c>
      <c r="H5" s="43">
        <f t="shared" si="0"/>
        <v>1101683</v>
      </c>
      <c r="I5" s="43">
        <f t="shared" si="0"/>
        <v>2129512</v>
      </c>
      <c r="J5" s="43">
        <f t="shared" si="0"/>
        <v>4691719</v>
      </c>
      <c r="K5" s="43">
        <f t="shared" si="0"/>
        <v>2107351</v>
      </c>
      <c r="L5" s="43">
        <f t="shared" si="0"/>
        <v>1733948</v>
      </c>
      <c r="M5" s="43">
        <f t="shared" si="0"/>
        <v>2785873</v>
      </c>
      <c r="N5" s="43">
        <f t="shared" si="0"/>
        <v>6627172</v>
      </c>
      <c r="O5" s="43">
        <f t="shared" si="0"/>
        <v>723985</v>
      </c>
      <c r="P5" s="43">
        <f t="shared" si="0"/>
        <v>66810</v>
      </c>
      <c r="Q5" s="43">
        <f t="shared" si="0"/>
        <v>1223728</v>
      </c>
      <c r="R5" s="43">
        <f t="shared" si="0"/>
        <v>2014523</v>
      </c>
      <c r="S5" s="43">
        <f t="shared" si="0"/>
        <v>1956567</v>
      </c>
      <c r="T5" s="43">
        <f t="shared" si="0"/>
        <v>3353171</v>
      </c>
      <c r="U5" s="43">
        <f t="shared" si="0"/>
        <v>89327</v>
      </c>
      <c r="V5" s="43">
        <f t="shared" si="0"/>
        <v>5399065</v>
      </c>
      <c r="W5" s="43">
        <f t="shared" si="0"/>
        <v>18732479</v>
      </c>
      <c r="X5" s="43">
        <f t="shared" si="0"/>
        <v>34973057</v>
      </c>
      <c r="Y5" s="43">
        <f t="shared" si="0"/>
        <v>-16240578</v>
      </c>
      <c r="Z5" s="44">
        <f>+IF(X5&lt;&gt;0,+(Y5/X5)*100,0)</f>
        <v>-46.43739893827411</v>
      </c>
      <c r="AA5" s="45">
        <f>SUM(AA11:AA18)</f>
        <v>34973057</v>
      </c>
    </row>
    <row r="6" spans="1:27" ht="13.5">
      <c r="A6" s="46" t="s">
        <v>32</v>
      </c>
      <c r="B6" s="47"/>
      <c r="C6" s="9"/>
      <c r="D6" s="10"/>
      <c r="E6" s="11">
        <v>2078254</v>
      </c>
      <c r="F6" s="11">
        <v>2883476</v>
      </c>
      <c r="G6" s="11">
        <v>238543</v>
      </c>
      <c r="H6" s="11"/>
      <c r="I6" s="11"/>
      <c r="J6" s="11">
        <v>238543</v>
      </c>
      <c r="K6" s="11">
        <v>757916</v>
      </c>
      <c r="L6" s="11"/>
      <c r="M6" s="11"/>
      <c r="N6" s="11">
        <v>757916</v>
      </c>
      <c r="O6" s="11">
        <v>142017</v>
      </c>
      <c r="P6" s="11"/>
      <c r="Q6" s="11"/>
      <c r="R6" s="11">
        <v>142017</v>
      </c>
      <c r="S6" s="11"/>
      <c r="T6" s="11">
        <v>2125</v>
      </c>
      <c r="U6" s="11">
        <v>127381</v>
      </c>
      <c r="V6" s="11">
        <v>129506</v>
      </c>
      <c r="W6" s="11">
        <v>1267982</v>
      </c>
      <c r="X6" s="11">
        <v>2883476</v>
      </c>
      <c r="Y6" s="11">
        <v>-1615494</v>
      </c>
      <c r="Z6" s="2">
        <v>-56.03</v>
      </c>
      <c r="AA6" s="15">
        <v>2883476</v>
      </c>
    </row>
    <row r="7" spans="1:27" ht="13.5">
      <c r="A7" s="46" t="s">
        <v>33</v>
      </c>
      <c r="B7" s="47"/>
      <c r="C7" s="9"/>
      <c r="D7" s="10"/>
      <c r="E7" s="11">
        <v>1000000</v>
      </c>
      <c r="F7" s="11">
        <v>1418885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14610</v>
      </c>
      <c r="R7" s="11">
        <v>14610</v>
      </c>
      <c r="S7" s="11">
        <v>66490</v>
      </c>
      <c r="T7" s="11"/>
      <c r="U7" s="11">
        <v>6842</v>
      </c>
      <c r="V7" s="11">
        <v>73332</v>
      </c>
      <c r="W7" s="11">
        <v>87942</v>
      </c>
      <c r="X7" s="11">
        <v>1418885</v>
      </c>
      <c r="Y7" s="11">
        <v>-1330943</v>
      </c>
      <c r="Z7" s="2">
        <v>-93.8</v>
      </c>
      <c r="AA7" s="15">
        <v>1418885</v>
      </c>
    </row>
    <row r="8" spans="1:27" ht="13.5">
      <c r="A8" s="46" t="s">
        <v>34</v>
      </c>
      <c r="B8" s="47"/>
      <c r="C8" s="9"/>
      <c r="D8" s="10"/>
      <c r="E8" s="11">
        <v>6922869</v>
      </c>
      <c r="F8" s="11">
        <v>6093458</v>
      </c>
      <c r="G8" s="11"/>
      <c r="H8" s="11"/>
      <c r="I8" s="11">
        <v>693827</v>
      </c>
      <c r="J8" s="11">
        <v>693827</v>
      </c>
      <c r="K8" s="11">
        <v>309957</v>
      </c>
      <c r="L8" s="11">
        <v>1372655</v>
      </c>
      <c r="M8" s="11">
        <v>107330</v>
      </c>
      <c r="N8" s="11">
        <v>1789942</v>
      </c>
      <c r="O8" s="11">
        <v>213737</v>
      </c>
      <c r="P8" s="11"/>
      <c r="Q8" s="11">
        <v>1012075</v>
      </c>
      <c r="R8" s="11">
        <v>1225812</v>
      </c>
      <c r="S8" s="11">
        <v>1693989</v>
      </c>
      <c r="T8" s="11">
        <v>2702525</v>
      </c>
      <c r="U8" s="11"/>
      <c r="V8" s="11">
        <v>4396514</v>
      </c>
      <c r="W8" s="11">
        <v>8106095</v>
      </c>
      <c r="X8" s="11">
        <v>6093458</v>
      </c>
      <c r="Y8" s="11">
        <v>2012637</v>
      </c>
      <c r="Z8" s="2">
        <v>33.03</v>
      </c>
      <c r="AA8" s="15">
        <v>6093458</v>
      </c>
    </row>
    <row r="9" spans="1:27" ht="13.5">
      <c r="A9" s="46" t="s">
        <v>35</v>
      </c>
      <c r="B9" s="47"/>
      <c r="C9" s="9">
        <v>19759982</v>
      </c>
      <c r="D9" s="10"/>
      <c r="E9" s="11">
        <v>4359000</v>
      </c>
      <c r="F9" s="11">
        <v>21495977</v>
      </c>
      <c r="G9" s="11">
        <v>1221250</v>
      </c>
      <c r="H9" s="11">
        <v>1101069</v>
      </c>
      <c r="I9" s="11">
        <v>1409150</v>
      </c>
      <c r="J9" s="11">
        <v>3731469</v>
      </c>
      <c r="K9" s="11">
        <v>1026525</v>
      </c>
      <c r="L9" s="11">
        <v>54834</v>
      </c>
      <c r="M9" s="11">
        <v>2553841</v>
      </c>
      <c r="N9" s="11">
        <v>3635200</v>
      </c>
      <c r="O9" s="11">
        <v>265069</v>
      </c>
      <c r="P9" s="11"/>
      <c r="Q9" s="11"/>
      <c r="R9" s="11">
        <v>265069</v>
      </c>
      <c r="S9" s="11">
        <v>52706</v>
      </c>
      <c r="T9" s="11">
        <v>603893</v>
      </c>
      <c r="U9" s="11">
        <v>-568934</v>
      </c>
      <c r="V9" s="11">
        <v>87665</v>
      </c>
      <c r="W9" s="11">
        <v>7719403</v>
      </c>
      <c r="X9" s="11">
        <v>21495977</v>
      </c>
      <c r="Y9" s="11">
        <v>-13776574</v>
      </c>
      <c r="Z9" s="2">
        <v>-64.09</v>
      </c>
      <c r="AA9" s="15">
        <v>21495977</v>
      </c>
    </row>
    <row r="10" spans="1:27" ht="13.5">
      <c r="A10" s="46" t="s">
        <v>36</v>
      </c>
      <c r="B10" s="47"/>
      <c r="C10" s="9"/>
      <c r="D10" s="10"/>
      <c r="E10" s="11">
        <v>75000</v>
      </c>
      <c r="F10" s="11">
        <v>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50000</v>
      </c>
      <c r="Y10" s="11">
        <v>-50000</v>
      </c>
      <c r="Z10" s="2">
        <v>-100</v>
      </c>
      <c r="AA10" s="15">
        <v>50000</v>
      </c>
    </row>
    <row r="11" spans="1:27" ht="13.5">
      <c r="A11" s="48" t="s">
        <v>37</v>
      </c>
      <c r="B11" s="47"/>
      <c r="C11" s="49">
        <f aca="true" t="shared" si="1" ref="C11:Y11">SUM(C6:C10)</f>
        <v>19759982</v>
      </c>
      <c r="D11" s="50">
        <f t="shared" si="1"/>
        <v>0</v>
      </c>
      <c r="E11" s="51">
        <f t="shared" si="1"/>
        <v>14435123</v>
      </c>
      <c r="F11" s="51">
        <f t="shared" si="1"/>
        <v>31941796</v>
      </c>
      <c r="G11" s="51">
        <f t="shared" si="1"/>
        <v>1459793</v>
      </c>
      <c r="H11" s="51">
        <f t="shared" si="1"/>
        <v>1101069</v>
      </c>
      <c r="I11" s="51">
        <f t="shared" si="1"/>
        <v>2102977</v>
      </c>
      <c r="J11" s="51">
        <f t="shared" si="1"/>
        <v>4663839</v>
      </c>
      <c r="K11" s="51">
        <f t="shared" si="1"/>
        <v>2094398</v>
      </c>
      <c r="L11" s="51">
        <f t="shared" si="1"/>
        <v>1427489</v>
      </c>
      <c r="M11" s="51">
        <f t="shared" si="1"/>
        <v>2661171</v>
      </c>
      <c r="N11" s="51">
        <f t="shared" si="1"/>
        <v>6183058</v>
      </c>
      <c r="O11" s="51">
        <f t="shared" si="1"/>
        <v>620823</v>
      </c>
      <c r="P11" s="51">
        <f t="shared" si="1"/>
        <v>0</v>
      </c>
      <c r="Q11" s="51">
        <f t="shared" si="1"/>
        <v>1026685</v>
      </c>
      <c r="R11" s="51">
        <f t="shared" si="1"/>
        <v>1647508</v>
      </c>
      <c r="S11" s="51">
        <f t="shared" si="1"/>
        <v>1813185</v>
      </c>
      <c r="T11" s="51">
        <f t="shared" si="1"/>
        <v>3308543</v>
      </c>
      <c r="U11" s="51">
        <f t="shared" si="1"/>
        <v>-434711</v>
      </c>
      <c r="V11" s="51">
        <f t="shared" si="1"/>
        <v>4687017</v>
      </c>
      <c r="W11" s="51">
        <f t="shared" si="1"/>
        <v>17181422</v>
      </c>
      <c r="X11" s="51">
        <f t="shared" si="1"/>
        <v>31941796</v>
      </c>
      <c r="Y11" s="51">
        <f t="shared" si="1"/>
        <v>-14760374</v>
      </c>
      <c r="Z11" s="52">
        <f>+IF(X11&lt;&gt;0,+(Y11/X11)*100,0)</f>
        <v>-46.21021936274341</v>
      </c>
      <c r="AA11" s="53">
        <f>SUM(AA6:AA10)</f>
        <v>31941796</v>
      </c>
    </row>
    <row r="12" spans="1:27" ht="13.5">
      <c r="A12" s="54" t="s">
        <v>38</v>
      </c>
      <c r="B12" s="35"/>
      <c r="C12" s="9"/>
      <c r="D12" s="10"/>
      <c r="E12" s="11"/>
      <c r="F12" s="11">
        <v>1254769</v>
      </c>
      <c r="G12" s="11"/>
      <c r="H12" s="11"/>
      <c r="I12" s="11"/>
      <c r="J12" s="11"/>
      <c r="K12" s="11"/>
      <c r="L12" s="11"/>
      <c r="M12" s="11">
        <v>126684</v>
      </c>
      <c r="N12" s="11">
        <v>126684</v>
      </c>
      <c r="O12" s="11">
        <v>52200</v>
      </c>
      <c r="P12" s="11"/>
      <c r="Q12" s="11"/>
      <c r="R12" s="11">
        <v>52200</v>
      </c>
      <c r="S12" s="11"/>
      <c r="T12" s="11"/>
      <c r="U12" s="11">
        <v>192055</v>
      </c>
      <c r="V12" s="11">
        <v>192055</v>
      </c>
      <c r="W12" s="11">
        <v>370939</v>
      </c>
      <c r="X12" s="11">
        <v>1254769</v>
      </c>
      <c r="Y12" s="11">
        <v>-883830</v>
      </c>
      <c r="Z12" s="2">
        <v>-70.44</v>
      </c>
      <c r="AA12" s="15">
        <v>1254769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389975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1107396</v>
      </c>
      <c r="D15" s="10"/>
      <c r="E15" s="11">
        <v>2676598</v>
      </c>
      <c r="F15" s="11">
        <v>957194</v>
      </c>
      <c r="G15" s="11">
        <v>731</v>
      </c>
      <c r="H15" s="11">
        <v>614</v>
      </c>
      <c r="I15" s="11">
        <v>26535</v>
      </c>
      <c r="J15" s="11">
        <v>27880</v>
      </c>
      <c r="K15" s="11">
        <v>12953</v>
      </c>
      <c r="L15" s="11">
        <v>306459</v>
      </c>
      <c r="M15" s="11">
        <v>-1982</v>
      </c>
      <c r="N15" s="11">
        <v>317430</v>
      </c>
      <c r="O15" s="11">
        <v>50962</v>
      </c>
      <c r="P15" s="11">
        <v>66810</v>
      </c>
      <c r="Q15" s="11">
        <v>197043</v>
      </c>
      <c r="R15" s="11">
        <v>314815</v>
      </c>
      <c r="S15" s="11">
        <v>143382</v>
      </c>
      <c r="T15" s="11">
        <v>44628</v>
      </c>
      <c r="U15" s="11">
        <v>331983</v>
      </c>
      <c r="V15" s="11">
        <v>519993</v>
      </c>
      <c r="W15" s="11">
        <v>1180118</v>
      </c>
      <c r="X15" s="11">
        <v>957194</v>
      </c>
      <c r="Y15" s="11">
        <v>222924</v>
      </c>
      <c r="Z15" s="2">
        <v>23.29</v>
      </c>
      <c r="AA15" s="15">
        <v>957194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>
        <v>819298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819298</v>
      </c>
      <c r="Y18" s="18">
        <v>-819298</v>
      </c>
      <c r="Z18" s="3">
        <v>-100</v>
      </c>
      <c r="AA18" s="23">
        <v>819298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1650000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>
        <v>500000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500000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1150000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2578254</v>
      </c>
      <c r="F36" s="11">
        <f t="shared" si="4"/>
        <v>2883476</v>
      </c>
      <c r="G36" s="11">
        <f t="shared" si="4"/>
        <v>238543</v>
      </c>
      <c r="H36" s="11">
        <f t="shared" si="4"/>
        <v>0</v>
      </c>
      <c r="I36" s="11">
        <f t="shared" si="4"/>
        <v>0</v>
      </c>
      <c r="J36" s="11">
        <f t="shared" si="4"/>
        <v>238543</v>
      </c>
      <c r="K36" s="11">
        <f t="shared" si="4"/>
        <v>757916</v>
      </c>
      <c r="L36" s="11">
        <f t="shared" si="4"/>
        <v>0</v>
      </c>
      <c r="M36" s="11">
        <f t="shared" si="4"/>
        <v>0</v>
      </c>
      <c r="N36" s="11">
        <f t="shared" si="4"/>
        <v>757916</v>
      </c>
      <c r="O36" s="11">
        <f t="shared" si="4"/>
        <v>142017</v>
      </c>
      <c r="P36" s="11">
        <f t="shared" si="4"/>
        <v>0</v>
      </c>
      <c r="Q36" s="11">
        <f t="shared" si="4"/>
        <v>0</v>
      </c>
      <c r="R36" s="11">
        <f t="shared" si="4"/>
        <v>142017</v>
      </c>
      <c r="S36" s="11">
        <f t="shared" si="4"/>
        <v>0</v>
      </c>
      <c r="T36" s="11">
        <f t="shared" si="4"/>
        <v>2125</v>
      </c>
      <c r="U36" s="11">
        <f t="shared" si="4"/>
        <v>127381</v>
      </c>
      <c r="V36" s="11">
        <f t="shared" si="4"/>
        <v>129506</v>
      </c>
      <c r="W36" s="11">
        <f t="shared" si="4"/>
        <v>1267982</v>
      </c>
      <c r="X36" s="11">
        <f t="shared" si="4"/>
        <v>2883476</v>
      </c>
      <c r="Y36" s="11">
        <f t="shared" si="4"/>
        <v>-1615494</v>
      </c>
      <c r="Z36" s="2">
        <f aca="true" t="shared" si="5" ref="Z36:Z49">+IF(X36&lt;&gt;0,+(Y36/X36)*100,0)</f>
        <v>-56.02592149197705</v>
      </c>
      <c r="AA36" s="15">
        <f>AA6+AA21</f>
        <v>2883476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</v>
      </c>
      <c r="F37" s="11">
        <f t="shared" si="4"/>
        <v>1418885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14610</v>
      </c>
      <c r="R37" s="11">
        <f t="shared" si="4"/>
        <v>14610</v>
      </c>
      <c r="S37" s="11">
        <f t="shared" si="4"/>
        <v>66490</v>
      </c>
      <c r="T37" s="11">
        <f t="shared" si="4"/>
        <v>0</v>
      </c>
      <c r="U37" s="11">
        <f t="shared" si="4"/>
        <v>6842</v>
      </c>
      <c r="V37" s="11">
        <f t="shared" si="4"/>
        <v>73332</v>
      </c>
      <c r="W37" s="11">
        <f t="shared" si="4"/>
        <v>87942</v>
      </c>
      <c r="X37" s="11">
        <f t="shared" si="4"/>
        <v>1418885</v>
      </c>
      <c r="Y37" s="11">
        <f t="shared" si="4"/>
        <v>-1330943</v>
      </c>
      <c r="Z37" s="2">
        <f t="shared" si="5"/>
        <v>-93.80203469625798</v>
      </c>
      <c r="AA37" s="15">
        <f>AA7+AA22</f>
        <v>1418885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6922869</v>
      </c>
      <c r="F38" s="11">
        <f t="shared" si="4"/>
        <v>6093458</v>
      </c>
      <c r="G38" s="11">
        <f t="shared" si="4"/>
        <v>0</v>
      </c>
      <c r="H38" s="11">
        <f t="shared" si="4"/>
        <v>0</v>
      </c>
      <c r="I38" s="11">
        <f t="shared" si="4"/>
        <v>693827</v>
      </c>
      <c r="J38" s="11">
        <f t="shared" si="4"/>
        <v>693827</v>
      </c>
      <c r="K38" s="11">
        <f t="shared" si="4"/>
        <v>309957</v>
      </c>
      <c r="L38" s="11">
        <f t="shared" si="4"/>
        <v>1372655</v>
      </c>
      <c r="M38" s="11">
        <f t="shared" si="4"/>
        <v>107330</v>
      </c>
      <c r="N38" s="11">
        <f t="shared" si="4"/>
        <v>1789942</v>
      </c>
      <c r="O38" s="11">
        <f t="shared" si="4"/>
        <v>213737</v>
      </c>
      <c r="P38" s="11">
        <f t="shared" si="4"/>
        <v>0</v>
      </c>
      <c r="Q38" s="11">
        <f t="shared" si="4"/>
        <v>1012075</v>
      </c>
      <c r="R38" s="11">
        <f t="shared" si="4"/>
        <v>1225812</v>
      </c>
      <c r="S38" s="11">
        <f t="shared" si="4"/>
        <v>1693989</v>
      </c>
      <c r="T38" s="11">
        <f t="shared" si="4"/>
        <v>2702525</v>
      </c>
      <c r="U38" s="11">
        <f t="shared" si="4"/>
        <v>0</v>
      </c>
      <c r="V38" s="11">
        <f t="shared" si="4"/>
        <v>4396514</v>
      </c>
      <c r="W38" s="11">
        <f t="shared" si="4"/>
        <v>8106095</v>
      </c>
      <c r="X38" s="11">
        <f t="shared" si="4"/>
        <v>6093458</v>
      </c>
      <c r="Y38" s="11">
        <f t="shared" si="4"/>
        <v>2012637</v>
      </c>
      <c r="Z38" s="2">
        <f t="shared" si="5"/>
        <v>33.02947193531161</v>
      </c>
      <c r="AA38" s="15">
        <f>AA8+AA23</f>
        <v>6093458</v>
      </c>
    </row>
    <row r="39" spans="1:27" ht="13.5">
      <c r="A39" s="46" t="s">
        <v>35</v>
      </c>
      <c r="B39" s="47"/>
      <c r="C39" s="9">
        <f t="shared" si="4"/>
        <v>19759982</v>
      </c>
      <c r="D39" s="10">
        <f t="shared" si="4"/>
        <v>0</v>
      </c>
      <c r="E39" s="11">
        <f t="shared" si="4"/>
        <v>4359000</v>
      </c>
      <c r="F39" s="11">
        <f t="shared" si="4"/>
        <v>21495977</v>
      </c>
      <c r="G39" s="11">
        <f t="shared" si="4"/>
        <v>1221250</v>
      </c>
      <c r="H39" s="11">
        <f t="shared" si="4"/>
        <v>1101069</v>
      </c>
      <c r="I39" s="11">
        <f t="shared" si="4"/>
        <v>1409150</v>
      </c>
      <c r="J39" s="11">
        <f t="shared" si="4"/>
        <v>3731469</v>
      </c>
      <c r="K39" s="11">
        <f t="shared" si="4"/>
        <v>1026525</v>
      </c>
      <c r="L39" s="11">
        <f t="shared" si="4"/>
        <v>54834</v>
      </c>
      <c r="M39" s="11">
        <f t="shared" si="4"/>
        <v>2553841</v>
      </c>
      <c r="N39" s="11">
        <f t="shared" si="4"/>
        <v>3635200</v>
      </c>
      <c r="O39" s="11">
        <f t="shared" si="4"/>
        <v>265069</v>
      </c>
      <c r="P39" s="11">
        <f t="shared" si="4"/>
        <v>0</v>
      </c>
      <c r="Q39" s="11">
        <f t="shared" si="4"/>
        <v>0</v>
      </c>
      <c r="R39" s="11">
        <f t="shared" si="4"/>
        <v>265069</v>
      </c>
      <c r="S39" s="11">
        <f t="shared" si="4"/>
        <v>52706</v>
      </c>
      <c r="T39" s="11">
        <f t="shared" si="4"/>
        <v>603893</v>
      </c>
      <c r="U39" s="11">
        <f t="shared" si="4"/>
        <v>-568934</v>
      </c>
      <c r="V39" s="11">
        <f t="shared" si="4"/>
        <v>87665</v>
      </c>
      <c r="W39" s="11">
        <f t="shared" si="4"/>
        <v>7719403</v>
      </c>
      <c r="X39" s="11">
        <f t="shared" si="4"/>
        <v>21495977</v>
      </c>
      <c r="Y39" s="11">
        <f t="shared" si="4"/>
        <v>-13776574</v>
      </c>
      <c r="Z39" s="2">
        <f t="shared" si="5"/>
        <v>-64.08908048236188</v>
      </c>
      <c r="AA39" s="15">
        <f>AA9+AA24</f>
        <v>21495977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75000</v>
      </c>
      <c r="F40" s="11">
        <f t="shared" si="4"/>
        <v>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50000</v>
      </c>
      <c r="Y40" s="11">
        <f t="shared" si="4"/>
        <v>-50000</v>
      </c>
      <c r="Z40" s="2">
        <f t="shared" si="5"/>
        <v>-100</v>
      </c>
      <c r="AA40" s="15">
        <f>AA10+AA25</f>
        <v>50000</v>
      </c>
    </row>
    <row r="41" spans="1:27" ht="13.5">
      <c r="A41" s="48" t="s">
        <v>37</v>
      </c>
      <c r="B41" s="47"/>
      <c r="C41" s="49">
        <f aca="true" t="shared" si="6" ref="C41:Y41">SUM(C36:C40)</f>
        <v>19759982</v>
      </c>
      <c r="D41" s="50">
        <f t="shared" si="6"/>
        <v>0</v>
      </c>
      <c r="E41" s="51">
        <f t="shared" si="6"/>
        <v>14935123</v>
      </c>
      <c r="F41" s="51">
        <f t="shared" si="6"/>
        <v>31941796</v>
      </c>
      <c r="G41" s="51">
        <f t="shared" si="6"/>
        <v>1459793</v>
      </c>
      <c r="H41" s="51">
        <f t="shared" si="6"/>
        <v>1101069</v>
      </c>
      <c r="I41" s="51">
        <f t="shared" si="6"/>
        <v>2102977</v>
      </c>
      <c r="J41" s="51">
        <f t="shared" si="6"/>
        <v>4663839</v>
      </c>
      <c r="K41" s="51">
        <f t="shared" si="6"/>
        <v>2094398</v>
      </c>
      <c r="L41" s="51">
        <f t="shared" si="6"/>
        <v>1427489</v>
      </c>
      <c r="M41" s="51">
        <f t="shared" si="6"/>
        <v>2661171</v>
      </c>
      <c r="N41" s="51">
        <f t="shared" si="6"/>
        <v>6183058</v>
      </c>
      <c r="O41" s="51">
        <f t="shared" si="6"/>
        <v>620823</v>
      </c>
      <c r="P41" s="51">
        <f t="shared" si="6"/>
        <v>0</v>
      </c>
      <c r="Q41" s="51">
        <f t="shared" si="6"/>
        <v>1026685</v>
      </c>
      <c r="R41" s="51">
        <f t="shared" si="6"/>
        <v>1647508</v>
      </c>
      <c r="S41" s="51">
        <f t="shared" si="6"/>
        <v>1813185</v>
      </c>
      <c r="T41" s="51">
        <f t="shared" si="6"/>
        <v>3308543</v>
      </c>
      <c r="U41" s="51">
        <f t="shared" si="6"/>
        <v>-434711</v>
      </c>
      <c r="V41" s="51">
        <f t="shared" si="6"/>
        <v>4687017</v>
      </c>
      <c r="W41" s="51">
        <f t="shared" si="6"/>
        <v>17181422</v>
      </c>
      <c r="X41" s="51">
        <f t="shared" si="6"/>
        <v>31941796</v>
      </c>
      <c r="Y41" s="51">
        <f t="shared" si="6"/>
        <v>-14760374</v>
      </c>
      <c r="Z41" s="52">
        <f t="shared" si="5"/>
        <v>-46.21021936274341</v>
      </c>
      <c r="AA41" s="53">
        <f>SUM(AA36:AA40)</f>
        <v>31941796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1254769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126684</v>
      </c>
      <c r="N42" s="67">
        <f t="shared" si="7"/>
        <v>126684</v>
      </c>
      <c r="O42" s="67">
        <f t="shared" si="7"/>
        <v>52200</v>
      </c>
      <c r="P42" s="67">
        <f t="shared" si="7"/>
        <v>0</v>
      </c>
      <c r="Q42" s="67">
        <f t="shared" si="7"/>
        <v>0</v>
      </c>
      <c r="R42" s="67">
        <f t="shared" si="7"/>
        <v>52200</v>
      </c>
      <c r="S42" s="67">
        <f t="shared" si="7"/>
        <v>0</v>
      </c>
      <c r="T42" s="67">
        <f t="shared" si="7"/>
        <v>0</v>
      </c>
      <c r="U42" s="67">
        <f t="shared" si="7"/>
        <v>192055</v>
      </c>
      <c r="V42" s="67">
        <f t="shared" si="7"/>
        <v>192055</v>
      </c>
      <c r="W42" s="67">
        <f t="shared" si="7"/>
        <v>370939</v>
      </c>
      <c r="X42" s="67">
        <f t="shared" si="7"/>
        <v>1254769</v>
      </c>
      <c r="Y42" s="67">
        <f t="shared" si="7"/>
        <v>-883830</v>
      </c>
      <c r="Z42" s="69">
        <f t="shared" si="5"/>
        <v>-70.43766621585328</v>
      </c>
      <c r="AA42" s="68">
        <f aca="true" t="shared" si="8" ref="AA42:AA48">AA12+AA27</f>
        <v>1254769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389975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1107396</v>
      </c>
      <c r="D45" s="66">
        <f t="shared" si="7"/>
        <v>0</v>
      </c>
      <c r="E45" s="67">
        <f t="shared" si="7"/>
        <v>3826598</v>
      </c>
      <c r="F45" s="67">
        <f t="shared" si="7"/>
        <v>957194</v>
      </c>
      <c r="G45" s="67">
        <f t="shared" si="7"/>
        <v>731</v>
      </c>
      <c r="H45" s="67">
        <f t="shared" si="7"/>
        <v>614</v>
      </c>
      <c r="I45" s="67">
        <f t="shared" si="7"/>
        <v>26535</v>
      </c>
      <c r="J45" s="67">
        <f t="shared" si="7"/>
        <v>27880</v>
      </c>
      <c r="K45" s="67">
        <f t="shared" si="7"/>
        <v>12953</v>
      </c>
      <c r="L45" s="67">
        <f t="shared" si="7"/>
        <v>306459</v>
      </c>
      <c r="M45" s="67">
        <f t="shared" si="7"/>
        <v>-1982</v>
      </c>
      <c r="N45" s="67">
        <f t="shared" si="7"/>
        <v>317430</v>
      </c>
      <c r="O45" s="67">
        <f t="shared" si="7"/>
        <v>50962</v>
      </c>
      <c r="P45" s="67">
        <f t="shared" si="7"/>
        <v>66810</v>
      </c>
      <c r="Q45" s="67">
        <f t="shared" si="7"/>
        <v>197043</v>
      </c>
      <c r="R45" s="67">
        <f t="shared" si="7"/>
        <v>314815</v>
      </c>
      <c r="S45" s="67">
        <f t="shared" si="7"/>
        <v>143382</v>
      </c>
      <c r="T45" s="67">
        <f t="shared" si="7"/>
        <v>44628</v>
      </c>
      <c r="U45" s="67">
        <f t="shared" si="7"/>
        <v>331983</v>
      </c>
      <c r="V45" s="67">
        <f t="shared" si="7"/>
        <v>519993</v>
      </c>
      <c r="W45" s="67">
        <f t="shared" si="7"/>
        <v>1180118</v>
      </c>
      <c r="X45" s="67">
        <f t="shared" si="7"/>
        <v>957194</v>
      </c>
      <c r="Y45" s="67">
        <f t="shared" si="7"/>
        <v>222924</v>
      </c>
      <c r="Z45" s="69">
        <f t="shared" si="5"/>
        <v>23.289322749620244</v>
      </c>
      <c r="AA45" s="68">
        <f t="shared" si="8"/>
        <v>957194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819298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819298</v>
      </c>
      <c r="Y48" s="67">
        <f t="shared" si="7"/>
        <v>-819298</v>
      </c>
      <c r="Z48" s="69">
        <f t="shared" si="5"/>
        <v>-100</v>
      </c>
      <c r="AA48" s="68">
        <f t="shared" si="8"/>
        <v>819298</v>
      </c>
    </row>
    <row r="49" spans="1:27" ht="13.5">
      <c r="A49" s="75" t="s">
        <v>49</v>
      </c>
      <c r="B49" s="76"/>
      <c r="C49" s="77">
        <f aca="true" t="shared" si="9" ref="C49:Y49">SUM(C41:C48)</f>
        <v>21257353</v>
      </c>
      <c r="D49" s="78">
        <f t="shared" si="9"/>
        <v>0</v>
      </c>
      <c r="E49" s="79">
        <f t="shared" si="9"/>
        <v>18761721</v>
      </c>
      <c r="F49" s="79">
        <f t="shared" si="9"/>
        <v>34973057</v>
      </c>
      <c r="G49" s="79">
        <f t="shared" si="9"/>
        <v>1460524</v>
      </c>
      <c r="H49" s="79">
        <f t="shared" si="9"/>
        <v>1101683</v>
      </c>
      <c r="I49" s="79">
        <f t="shared" si="9"/>
        <v>2129512</v>
      </c>
      <c r="J49" s="79">
        <f t="shared" si="9"/>
        <v>4691719</v>
      </c>
      <c r="K49" s="79">
        <f t="shared" si="9"/>
        <v>2107351</v>
      </c>
      <c r="L49" s="79">
        <f t="shared" si="9"/>
        <v>1733948</v>
      </c>
      <c r="M49" s="79">
        <f t="shared" si="9"/>
        <v>2785873</v>
      </c>
      <c r="N49" s="79">
        <f t="shared" si="9"/>
        <v>6627172</v>
      </c>
      <c r="O49" s="79">
        <f t="shared" si="9"/>
        <v>723985</v>
      </c>
      <c r="P49" s="79">
        <f t="shared" si="9"/>
        <v>66810</v>
      </c>
      <c r="Q49" s="79">
        <f t="shared" si="9"/>
        <v>1223728</v>
      </c>
      <c r="R49" s="79">
        <f t="shared" si="9"/>
        <v>2014523</v>
      </c>
      <c r="S49" s="79">
        <f t="shared" si="9"/>
        <v>1956567</v>
      </c>
      <c r="T49" s="79">
        <f t="shared" si="9"/>
        <v>3353171</v>
      </c>
      <c r="U49" s="79">
        <f t="shared" si="9"/>
        <v>89327</v>
      </c>
      <c r="V49" s="79">
        <f t="shared" si="9"/>
        <v>5399065</v>
      </c>
      <c r="W49" s="79">
        <f t="shared" si="9"/>
        <v>18732479</v>
      </c>
      <c r="X49" s="79">
        <f t="shared" si="9"/>
        <v>34973057</v>
      </c>
      <c r="Y49" s="79">
        <f t="shared" si="9"/>
        <v>-16240578</v>
      </c>
      <c r="Z49" s="80">
        <f t="shared" si="5"/>
        <v>-46.43739893827411</v>
      </c>
      <c r="AA49" s="81">
        <f>SUM(AA41:AA48)</f>
        <v>34973057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13172000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13172000</v>
      </c>
      <c r="Y51" s="67">
        <f t="shared" si="10"/>
        <v>-13172000</v>
      </c>
      <c r="Z51" s="69">
        <f>+IF(X51&lt;&gt;0,+(Y51/X51)*100,0)</f>
        <v>-100</v>
      </c>
      <c r="AA51" s="68">
        <f>SUM(AA57:AA61)</f>
        <v>13172000</v>
      </c>
    </row>
    <row r="52" spans="1:27" ht="13.5">
      <c r="A52" s="84" t="s">
        <v>32</v>
      </c>
      <c r="B52" s="47"/>
      <c r="C52" s="9"/>
      <c r="D52" s="10"/>
      <c r="E52" s="11"/>
      <c r="F52" s="11">
        <v>2137000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2137000</v>
      </c>
      <c r="Y52" s="11">
        <v>-2137000</v>
      </c>
      <c r="Z52" s="2">
        <v>-100</v>
      </c>
      <c r="AA52" s="15">
        <v>2137000</v>
      </c>
    </row>
    <row r="53" spans="1:27" ht="13.5">
      <c r="A53" s="84" t="s">
        <v>33</v>
      </c>
      <c r="B53" s="47"/>
      <c r="C53" s="9"/>
      <c r="D53" s="10"/>
      <c r="E53" s="11"/>
      <c r="F53" s="11">
        <v>2590000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2590000</v>
      </c>
      <c r="Y53" s="11">
        <v>-2590000</v>
      </c>
      <c r="Z53" s="2">
        <v>-100</v>
      </c>
      <c r="AA53" s="15">
        <v>2590000</v>
      </c>
    </row>
    <row r="54" spans="1:27" ht="13.5">
      <c r="A54" s="84" t="s">
        <v>34</v>
      </c>
      <c r="B54" s="47"/>
      <c r="C54" s="9"/>
      <c r="D54" s="10"/>
      <c r="E54" s="11"/>
      <c r="F54" s="11">
        <v>1529000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1529000</v>
      </c>
      <c r="Y54" s="11">
        <v>-1529000</v>
      </c>
      <c r="Z54" s="2">
        <v>-100</v>
      </c>
      <c r="AA54" s="15">
        <v>1529000</v>
      </c>
    </row>
    <row r="55" spans="1:27" ht="13.5">
      <c r="A55" s="84" t="s">
        <v>35</v>
      </c>
      <c r="B55" s="47"/>
      <c r="C55" s="9"/>
      <c r="D55" s="10"/>
      <c r="E55" s="11"/>
      <c r="F55" s="11">
        <v>621000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621000</v>
      </c>
      <c r="Y55" s="11">
        <v>-621000</v>
      </c>
      <c r="Z55" s="2">
        <v>-100</v>
      </c>
      <c r="AA55" s="15">
        <v>621000</v>
      </c>
    </row>
    <row r="56" spans="1:27" ht="13.5">
      <c r="A56" s="84" t="s">
        <v>36</v>
      </c>
      <c r="B56" s="47"/>
      <c r="C56" s="9"/>
      <c r="D56" s="10"/>
      <c r="E56" s="11"/>
      <c r="F56" s="11">
        <v>93000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93000</v>
      </c>
      <c r="Y56" s="11">
        <v>-93000</v>
      </c>
      <c r="Z56" s="2">
        <v>-100</v>
      </c>
      <c r="AA56" s="15">
        <v>93000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6970000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6970000</v>
      </c>
      <c r="Y57" s="51">
        <f t="shared" si="11"/>
        <v>-6970000</v>
      </c>
      <c r="Z57" s="52">
        <f>+IF(X57&lt;&gt;0,+(Y57/X57)*100,0)</f>
        <v>-100</v>
      </c>
      <c r="AA57" s="53">
        <f>SUM(AA52:AA56)</f>
        <v>6970000</v>
      </c>
    </row>
    <row r="58" spans="1:27" ht="13.5">
      <c r="A58" s="86" t="s">
        <v>38</v>
      </c>
      <c r="B58" s="35"/>
      <c r="C58" s="9"/>
      <c r="D58" s="10"/>
      <c r="E58" s="11"/>
      <c r="F58" s="11">
        <v>1790000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1790000</v>
      </c>
      <c r="Y58" s="11">
        <v>-1790000</v>
      </c>
      <c r="Z58" s="2">
        <v>-100</v>
      </c>
      <c r="AA58" s="15">
        <v>1790000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>
        <v>4412000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4412000</v>
      </c>
      <c r="Y61" s="11">
        <v>-4412000</v>
      </c>
      <c r="Z61" s="2">
        <v>-100</v>
      </c>
      <c r="AA61" s="15">
        <v>4412000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2623118</v>
      </c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57408510</v>
      </c>
      <c r="D66" s="13">
        <v>81286925</v>
      </c>
      <c r="E66" s="14">
        <v>1518825</v>
      </c>
      <c r="F66" s="14">
        <v>81286925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81286925</v>
      </c>
      <c r="Y66" s="14">
        <v>-81286925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12388676</v>
      </c>
      <c r="F68" s="11"/>
      <c r="G68" s="11">
        <v>519359</v>
      </c>
      <c r="H68" s="11">
        <v>464256</v>
      </c>
      <c r="I68" s="11">
        <v>600833</v>
      </c>
      <c r="J68" s="11">
        <v>1584448</v>
      </c>
      <c r="K68" s="11">
        <v>1603106</v>
      </c>
      <c r="L68" s="11">
        <v>997964</v>
      </c>
      <c r="M68" s="11">
        <v>898346</v>
      </c>
      <c r="N68" s="11">
        <v>3499416</v>
      </c>
      <c r="O68" s="11">
        <v>543143</v>
      </c>
      <c r="P68" s="11">
        <v>943865</v>
      </c>
      <c r="Q68" s="11">
        <v>905797</v>
      </c>
      <c r="R68" s="11">
        <v>2392805</v>
      </c>
      <c r="S68" s="11">
        <v>775395</v>
      </c>
      <c r="T68" s="11">
        <v>1267880</v>
      </c>
      <c r="U68" s="11">
        <v>748088</v>
      </c>
      <c r="V68" s="11">
        <v>2791363</v>
      </c>
      <c r="W68" s="11">
        <v>10268032</v>
      </c>
      <c r="X68" s="11"/>
      <c r="Y68" s="11">
        <v>10268032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60031628</v>
      </c>
      <c r="D69" s="78">
        <f t="shared" si="12"/>
        <v>81286925</v>
      </c>
      <c r="E69" s="79">
        <f t="shared" si="12"/>
        <v>13907501</v>
      </c>
      <c r="F69" s="79">
        <f t="shared" si="12"/>
        <v>81286925</v>
      </c>
      <c r="G69" s="79">
        <f t="shared" si="12"/>
        <v>519359</v>
      </c>
      <c r="H69" s="79">
        <f t="shared" si="12"/>
        <v>464256</v>
      </c>
      <c r="I69" s="79">
        <f t="shared" si="12"/>
        <v>600833</v>
      </c>
      <c r="J69" s="79">
        <f t="shared" si="12"/>
        <v>1584448</v>
      </c>
      <c r="K69" s="79">
        <f t="shared" si="12"/>
        <v>1603106</v>
      </c>
      <c r="L69" s="79">
        <f t="shared" si="12"/>
        <v>997964</v>
      </c>
      <c r="M69" s="79">
        <f t="shared" si="12"/>
        <v>898346</v>
      </c>
      <c r="N69" s="79">
        <f t="shared" si="12"/>
        <v>3499416</v>
      </c>
      <c r="O69" s="79">
        <f t="shared" si="12"/>
        <v>543143</v>
      </c>
      <c r="P69" s="79">
        <f t="shared" si="12"/>
        <v>943865</v>
      </c>
      <c r="Q69" s="79">
        <f t="shared" si="12"/>
        <v>905797</v>
      </c>
      <c r="R69" s="79">
        <f t="shared" si="12"/>
        <v>2392805</v>
      </c>
      <c r="S69" s="79">
        <f t="shared" si="12"/>
        <v>775395</v>
      </c>
      <c r="T69" s="79">
        <f t="shared" si="12"/>
        <v>1267880</v>
      </c>
      <c r="U69" s="79">
        <f t="shared" si="12"/>
        <v>748088</v>
      </c>
      <c r="V69" s="79">
        <f t="shared" si="12"/>
        <v>2791363</v>
      </c>
      <c r="W69" s="79">
        <f t="shared" si="12"/>
        <v>10268032</v>
      </c>
      <c r="X69" s="79">
        <f t="shared" si="12"/>
        <v>81286925</v>
      </c>
      <c r="Y69" s="79">
        <f t="shared" si="12"/>
        <v>-71018893</v>
      </c>
      <c r="Z69" s="80">
        <f>+IF(X69&lt;&gt;0,+(Y69/X69)*100,0)</f>
        <v>-87.3681628379964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1465413</v>
      </c>
      <c r="D5" s="42">
        <f t="shared" si="0"/>
        <v>0</v>
      </c>
      <c r="E5" s="43">
        <f t="shared" si="0"/>
        <v>482000</v>
      </c>
      <c r="F5" s="43">
        <f t="shared" si="0"/>
        <v>786000</v>
      </c>
      <c r="G5" s="43">
        <f t="shared" si="0"/>
        <v>0</v>
      </c>
      <c r="H5" s="43">
        <f t="shared" si="0"/>
        <v>29000</v>
      </c>
      <c r="I5" s="43">
        <f t="shared" si="0"/>
        <v>22388</v>
      </c>
      <c r="J5" s="43">
        <f t="shared" si="0"/>
        <v>51388</v>
      </c>
      <c r="K5" s="43">
        <f t="shared" si="0"/>
        <v>44799</v>
      </c>
      <c r="L5" s="43">
        <f t="shared" si="0"/>
        <v>25205</v>
      </c>
      <c r="M5" s="43">
        <f t="shared" si="0"/>
        <v>44538</v>
      </c>
      <c r="N5" s="43">
        <f t="shared" si="0"/>
        <v>114542</v>
      </c>
      <c r="O5" s="43">
        <f t="shared" si="0"/>
        <v>1596</v>
      </c>
      <c r="P5" s="43">
        <f t="shared" si="0"/>
        <v>163851</v>
      </c>
      <c r="Q5" s="43">
        <f t="shared" si="0"/>
        <v>73529</v>
      </c>
      <c r="R5" s="43">
        <f t="shared" si="0"/>
        <v>238976</v>
      </c>
      <c r="S5" s="43">
        <f t="shared" si="0"/>
        <v>4355</v>
      </c>
      <c r="T5" s="43">
        <f t="shared" si="0"/>
        <v>133607</v>
      </c>
      <c r="U5" s="43">
        <f t="shared" si="0"/>
        <v>418962</v>
      </c>
      <c r="V5" s="43">
        <f t="shared" si="0"/>
        <v>556924</v>
      </c>
      <c r="W5" s="43">
        <f t="shared" si="0"/>
        <v>961830</v>
      </c>
      <c r="X5" s="43">
        <f t="shared" si="0"/>
        <v>786000</v>
      </c>
      <c r="Y5" s="43">
        <f t="shared" si="0"/>
        <v>175830</v>
      </c>
      <c r="Z5" s="44">
        <f>+IF(X5&lt;&gt;0,+(Y5/X5)*100,0)</f>
        <v>22.370229007633586</v>
      </c>
      <c r="AA5" s="45">
        <f>SUM(AA11:AA18)</f>
        <v>786000</v>
      </c>
    </row>
    <row r="6" spans="1:27" ht="13.5">
      <c r="A6" s="46" t="s">
        <v>32</v>
      </c>
      <c r="B6" s="47"/>
      <c r="C6" s="9">
        <v>93128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5000</v>
      </c>
      <c r="I10" s="11"/>
      <c r="J10" s="11">
        <v>5000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5000</v>
      </c>
      <c r="X10" s="11"/>
      <c r="Y10" s="11">
        <v>5000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93128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5000</v>
      </c>
      <c r="I11" s="51">
        <f t="shared" si="1"/>
        <v>0</v>
      </c>
      <c r="J11" s="51">
        <f t="shared" si="1"/>
        <v>5000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5000</v>
      </c>
      <c r="X11" s="51">
        <f t="shared" si="1"/>
        <v>0</v>
      </c>
      <c r="Y11" s="51">
        <f t="shared" si="1"/>
        <v>5000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44549</v>
      </c>
      <c r="D12" s="10"/>
      <c r="E12" s="11"/>
      <c r="F12" s="11">
        <v>3000</v>
      </c>
      <c r="G12" s="11"/>
      <c r="H12" s="11">
        <v>3000</v>
      </c>
      <c r="I12" s="11"/>
      <c r="J12" s="11">
        <v>3000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3000</v>
      </c>
      <c r="X12" s="11">
        <v>3000</v>
      </c>
      <c r="Y12" s="11"/>
      <c r="Z12" s="2"/>
      <c r="AA12" s="15">
        <v>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1327736</v>
      </c>
      <c r="D15" s="10"/>
      <c r="E15" s="11">
        <v>482000</v>
      </c>
      <c r="F15" s="11">
        <v>783000</v>
      </c>
      <c r="G15" s="11"/>
      <c r="H15" s="11">
        <v>21000</v>
      </c>
      <c r="I15" s="11">
        <v>22388</v>
      </c>
      <c r="J15" s="11">
        <v>43388</v>
      </c>
      <c r="K15" s="11">
        <v>44799</v>
      </c>
      <c r="L15" s="11">
        <v>25205</v>
      </c>
      <c r="M15" s="11">
        <v>44538</v>
      </c>
      <c r="N15" s="11">
        <v>114542</v>
      </c>
      <c r="O15" s="11">
        <v>1596</v>
      </c>
      <c r="P15" s="11">
        <v>163851</v>
      </c>
      <c r="Q15" s="11">
        <v>73529</v>
      </c>
      <c r="R15" s="11">
        <v>238976</v>
      </c>
      <c r="S15" s="11">
        <v>4355</v>
      </c>
      <c r="T15" s="11">
        <v>133607</v>
      </c>
      <c r="U15" s="11">
        <v>418962</v>
      </c>
      <c r="V15" s="11">
        <v>556924</v>
      </c>
      <c r="W15" s="11">
        <v>953830</v>
      </c>
      <c r="X15" s="11">
        <v>783000</v>
      </c>
      <c r="Y15" s="11">
        <v>170830</v>
      </c>
      <c r="Z15" s="2">
        <v>21.82</v>
      </c>
      <c r="AA15" s="15">
        <v>783000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653954</v>
      </c>
      <c r="D20" s="59">
        <f t="shared" si="2"/>
        <v>0</v>
      </c>
      <c r="E20" s="60">
        <f t="shared" si="2"/>
        <v>285000</v>
      </c>
      <c r="F20" s="60">
        <f t="shared" si="2"/>
        <v>853046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610556</v>
      </c>
      <c r="R20" s="60">
        <f t="shared" si="2"/>
        <v>610556</v>
      </c>
      <c r="S20" s="60">
        <f t="shared" si="2"/>
        <v>63877</v>
      </c>
      <c r="T20" s="60">
        <f t="shared" si="2"/>
        <v>0</v>
      </c>
      <c r="U20" s="60">
        <f t="shared" si="2"/>
        <v>15264</v>
      </c>
      <c r="V20" s="60">
        <f t="shared" si="2"/>
        <v>79141</v>
      </c>
      <c r="W20" s="60">
        <f t="shared" si="2"/>
        <v>689697</v>
      </c>
      <c r="X20" s="60">
        <f t="shared" si="2"/>
        <v>853046</v>
      </c>
      <c r="Y20" s="60">
        <f t="shared" si="2"/>
        <v>-163349</v>
      </c>
      <c r="Z20" s="61">
        <f>+IF(X20&lt;&gt;0,+(Y20/X20)*100,0)</f>
        <v>-19.148908734112815</v>
      </c>
      <c r="AA20" s="62">
        <f>SUM(AA26:AA33)</f>
        <v>853046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653954</v>
      </c>
      <c r="D30" s="10"/>
      <c r="E30" s="11">
        <v>285000</v>
      </c>
      <c r="F30" s="11">
        <v>853046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610556</v>
      </c>
      <c r="R30" s="11">
        <v>610556</v>
      </c>
      <c r="S30" s="11">
        <v>63877</v>
      </c>
      <c r="T30" s="11"/>
      <c r="U30" s="11">
        <v>15264</v>
      </c>
      <c r="V30" s="11">
        <v>79141</v>
      </c>
      <c r="W30" s="11">
        <v>689697</v>
      </c>
      <c r="X30" s="11">
        <v>853046</v>
      </c>
      <c r="Y30" s="11">
        <v>-163349</v>
      </c>
      <c r="Z30" s="2">
        <v>-19.15</v>
      </c>
      <c r="AA30" s="15">
        <v>853046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93128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5000</v>
      </c>
      <c r="I40" s="11">
        <f t="shared" si="4"/>
        <v>0</v>
      </c>
      <c r="J40" s="11">
        <f t="shared" si="4"/>
        <v>5000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5000</v>
      </c>
      <c r="X40" s="11">
        <f t="shared" si="4"/>
        <v>0</v>
      </c>
      <c r="Y40" s="11">
        <f t="shared" si="4"/>
        <v>5000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93128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5000</v>
      </c>
      <c r="I41" s="51">
        <f t="shared" si="6"/>
        <v>0</v>
      </c>
      <c r="J41" s="51">
        <f t="shared" si="6"/>
        <v>5000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5000</v>
      </c>
      <c r="X41" s="51">
        <f t="shared" si="6"/>
        <v>0</v>
      </c>
      <c r="Y41" s="51">
        <f t="shared" si="6"/>
        <v>5000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44549</v>
      </c>
      <c r="D42" s="66">
        <f t="shared" si="7"/>
        <v>0</v>
      </c>
      <c r="E42" s="67">
        <f t="shared" si="7"/>
        <v>0</v>
      </c>
      <c r="F42" s="67">
        <f t="shared" si="7"/>
        <v>3000</v>
      </c>
      <c r="G42" s="67">
        <f t="shared" si="7"/>
        <v>0</v>
      </c>
      <c r="H42" s="67">
        <f t="shared" si="7"/>
        <v>3000</v>
      </c>
      <c r="I42" s="67">
        <f t="shared" si="7"/>
        <v>0</v>
      </c>
      <c r="J42" s="67">
        <f t="shared" si="7"/>
        <v>3000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3000</v>
      </c>
      <c r="X42" s="67">
        <f t="shared" si="7"/>
        <v>3000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3000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1981690</v>
      </c>
      <c r="D45" s="66">
        <f t="shared" si="7"/>
        <v>0</v>
      </c>
      <c r="E45" s="67">
        <f t="shared" si="7"/>
        <v>767000</v>
      </c>
      <c r="F45" s="67">
        <f t="shared" si="7"/>
        <v>1636046</v>
      </c>
      <c r="G45" s="67">
        <f t="shared" si="7"/>
        <v>0</v>
      </c>
      <c r="H45" s="67">
        <f t="shared" si="7"/>
        <v>21000</v>
      </c>
      <c r="I45" s="67">
        <f t="shared" si="7"/>
        <v>22388</v>
      </c>
      <c r="J45" s="67">
        <f t="shared" si="7"/>
        <v>43388</v>
      </c>
      <c r="K45" s="67">
        <f t="shared" si="7"/>
        <v>44799</v>
      </c>
      <c r="L45" s="67">
        <f t="shared" si="7"/>
        <v>25205</v>
      </c>
      <c r="M45" s="67">
        <f t="shared" si="7"/>
        <v>44538</v>
      </c>
      <c r="N45" s="67">
        <f t="shared" si="7"/>
        <v>114542</v>
      </c>
      <c r="O45" s="67">
        <f t="shared" si="7"/>
        <v>1596</v>
      </c>
      <c r="P45" s="67">
        <f t="shared" si="7"/>
        <v>163851</v>
      </c>
      <c r="Q45" s="67">
        <f t="shared" si="7"/>
        <v>684085</v>
      </c>
      <c r="R45" s="67">
        <f t="shared" si="7"/>
        <v>849532</v>
      </c>
      <c r="S45" s="67">
        <f t="shared" si="7"/>
        <v>68232</v>
      </c>
      <c r="T45" s="67">
        <f t="shared" si="7"/>
        <v>133607</v>
      </c>
      <c r="U45" s="67">
        <f t="shared" si="7"/>
        <v>434226</v>
      </c>
      <c r="V45" s="67">
        <f t="shared" si="7"/>
        <v>636065</v>
      </c>
      <c r="W45" s="67">
        <f t="shared" si="7"/>
        <v>1643527</v>
      </c>
      <c r="X45" s="67">
        <f t="shared" si="7"/>
        <v>1636046</v>
      </c>
      <c r="Y45" s="67">
        <f t="shared" si="7"/>
        <v>7481</v>
      </c>
      <c r="Z45" s="69">
        <f t="shared" si="5"/>
        <v>0.4572609816594399</v>
      </c>
      <c r="AA45" s="68">
        <f t="shared" si="8"/>
        <v>1636046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2119367</v>
      </c>
      <c r="D49" s="78">
        <f t="shared" si="9"/>
        <v>0</v>
      </c>
      <c r="E49" s="79">
        <f t="shared" si="9"/>
        <v>767000</v>
      </c>
      <c r="F49" s="79">
        <f t="shared" si="9"/>
        <v>1639046</v>
      </c>
      <c r="G49" s="79">
        <f t="shared" si="9"/>
        <v>0</v>
      </c>
      <c r="H49" s="79">
        <f t="shared" si="9"/>
        <v>29000</v>
      </c>
      <c r="I49" s="79">
        <f t="shared" si="9"/>
        <v>22388</v>
      </c>
      <c r="J49" s="79">
        <f t="shared" si="9"/>
        <v>51388</v>
      </c>
      <c r="K49" s="79">
        <f t="shared" si="9"/>
        <v>44799</v>
      </c>
      <c r="L49" s="79">
        <f t="shared" si="9"/>
        <v>25205</v>
      </c>
      <c r="M49" s="79">
        <f t="shared" si="9"/>
        <v>44538</v>
      </c>
      <c r="N49" s="79">
        <f t="shared" si="9"/>
        <v>114542</v>
      </c>
      <c r="O49" s="79">
        <f t="shared" si="9"/>
        <v>1596</v>
      </c>
      <c r="P49" s="79">
        <f t="shared" si="9"/>
        <v>163851</v>
      </c>
      <c r="Q49" s="79">
        <f t="shared" si="9"/>
        <v>684085</v>
      </c>
      <c r="R49" s="79">
        <f t="shared" si="9"/>
        <v>849532</v>
      </c>
      <c r="S49" s="79">
        <f t="shared" si="9"/>
        <v>68232</v>
      </c>
      <c r="T49" s="79">
        <f t="shared" si="9"/>
        <v>133607</v>
      </c>
      <c r="U49" s="79">
        <f t="shared" si="9"/>
        <v>434226</v>
      </c>
      <c r="V49" s="79">
        <f t="shared" si="9"/>
        <v>636065</v>
      </c>
      <c r="W49" s="79">
        <f t="shared" si="9"/>
        <v>1651527</v>
      </c>
      <c r="X49" s="79">
        <f t="shared" si="9"/>
        <v>1639046</v>
      </c>
      <c r="Y49" s="79">
        <f t="shared" si="9"/>
        <v>12481</v>
      </c>
      <c r="Z49" s="80">
        <f t="shared" si="5"/>
        <v>0.7614795435881604</v>
      </c>
      <c r="AA49" s="81">
        <f>SUM(AA41:AA48)</f>
        <v>1639046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18145110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185331</v>
      </c>
      <c r="H68" s="11">
        <v>1949562</v>
      </c>
      <c r="I68" s="11">
        <v>3438774</v>
      </c>
      <c r="J68" s="11">
        <v>5573667</v>
      </c>
      <c r="K68" s="11">
        <v>4618797</v>
      </c>
      <c r="L68" s="11">
        <v>3754518</v>
      </c>
      <c r="M68" s="11">
        <v>3625238</v>
      </c>
      <c r="N68" s="11">
        <v>11998553</v>
      </c>
      <c r="O68" s="11">
        <v>1145045</v>
      </c>
      <c r="P68" s="11">
        <v>1836882</v>
      </c>
      <c r="Q68" s="11">
        <v>3048962</v>
      </c>
      <c r="R68" s="11">
        <v>6030889</v>
      </c>
      <c r="S68" s="11">
        <v>2165928</v>
      </c>
      <c r="T68" s="11">
        <v>2100010</v>
      </c>
      <c r="U68" s="11">
        <v>2208478</v>
      </c>
      <c r="V68" s="11">
        <v>6474416</v>
      </c>
      <c r="W68" s="11">
        <v>30077525</v>
      </c>
      <c r="X68" s="11"/>
      <c r="Y68" s="11">
        <v>30077525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18145110</v>
      </c>
      <c r="F69" s="79">
        <f t="shared" si="12"/>
        <v>0</v>
      </c>
      <c r="G69" s="79">
        <f t="shared" si="12"/>
        <v>185331</v>
      </c>
      <c r="H69" s="79">
        <f t="shared" si="12"/>
        <v>1949562</v>
      </c>
      <c r="I69" s="79">
        <f t="shared" si="12"/>
        <v>3438774</v>
      </c>
      <c r="J69" s="79">
        <f t="shared" si="12"/>
        <v>5573667</v>
      </c>
      <c r="K69" s="79">
        <f t="shared" si="12"/>
        <v>4618797</v>
      </c>
      <c r="L69" s="79">
        <f t="shared" si="12"/>
        <v>3754518</v>
      </c>
      <c r="M69" s="79">
        <f t="shared" si="12"/>
        <v>3625238</v>
      </c>
      <c r="N69" s="79">
        <f t="shared" si="12"/>
        <v>11998553</v>
      </c>
      <c r="O69" s="79">
        <f t="shared" si="12"/>
        <v>1145045</v>
      </c>
      <c r="P69" s="79">
        <f t="shared" si="12"/>
        <v>1836882</v>
      </c>
      <c r="Q69" s="79">
        <f t="shared" si="12"/>
        <v>3048962</v>
      </c>
      <c r="R69" s="79">
        <f t="shared" si="12"/>
        <v>6030889</v>
      </c>
      <c r="S69" s="79">
        <f t="shared" si="12"/>
        <v>2165928</v>
      </c>
      <c r="T69" s="79">
        <f t="shared" si="12"/>
        <v>2100010</v>
      </c>
      <c r="U69" s="79">
        <f t="shared" si="12"/>
        <v>2208478</v>
      </c>
      <c r="V69" s="79">
        <f t="shared" si="12"/>
        <v>6474416</v>
      </c>
      <c r="W69" s="79">
        <f t="shared" si="12"/>
        <v>30077525</v>
      </c>
      <c r="X69" s="79">
        <f t="shared" si="12"/>
        <v>0</v>
      </c>
      <c r="Y69" s="79">
        <f t="shared" si="12"/>
        <v>30077525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2503676855</v>
      </c>
      <c r="D5" s="42">
        <f t="shared" si="0"/>
        <v>0</v>
      </c>
      <c r="E5" s="43">
        <f t="shared" si="0"/>
        <v>3640710688</v>
      </c>
      <c r="F5" s="43">
        <f t="shared" si="0"/>
        <v>3585792273</v>
      </c>
      <c r="G5" s="43">
        <f t="shared" si="0"/>
        <v>16676659</v>
      </c>
      <c r="H5" s="43">
        <f t="shared" si="0"/>
        <v>109954873</v>
      </c>
      <c r="I5" s="43">
        <f t="shared" si="0"/>
        <v>183057039</v>
      </c>
      <c r="J5" s="43">
        <f t="shared" si="0"/>
        <v>309688571</v>
      </c>
      <c r="K5" s="43">
        <f t="shared" si="0"/>
        <v>166286516</v>
      </c>
      <c r="L5" s="43">
        <f t="shared" si="0"/>
        <v>284652448</v>
      </c>
      <c r="M5" s="43">
        <f t="shared" si="0"/>
        <v>189406372</v>
      </c>
      <c r="N5" s="43">
        <f t="shared" si="0"/>
        <v>640345336</v>
      </c>
      <c r="O5" s="43">
        <f t="shared" si="0"/>
        <v>62202518</v>
      </c>
      <c r="P5" s="43">
        <f t="shared" si="0"/>
        <v>133669391</v>
      </c>
      <c r="Q5" s="43">
        <f t="shared" si="0"/>
        <v>172228822</v>
      </c>
      <c r="R5" s="43">
        <f t="shared" si="0"/>
        <v>368100731</v>
      </c>
      <c r="S5" s="43">
        <f t="shared" si="0"/>
        <v>199834941</v>
      </c>
      <c r="T5" s="43">
        <f t="shared" si="0"/>
        <v>221807642</v>
      </c>
      <c r="U5" s="43">
        <f t="shared" si="0"/>
        <v>1011255319</v>
      </c>
      <c r="V5" s="43">
        <f t="shared" si="0"/>
        <v>1432897902</v>
      </c>
      <c r="W5" s="43">
        <f t="shared" si="0"/>
        <v>2751032540</v>
      </c>
      <c r="X5" s="43">
        <f t="shared" si="0"/>
        <v>3585792273</v>
      </c>
      <c r="Y5" s="43">
        <f t="shared" si="0"/>
        <v>-834759733</v>
      </c>
      <c r="Z5" s="44">
        <f>+IF(X5&lt;&gt;0,+(Y5/X5)*100,0)</f>
        <v>-23.27964559702759</v>
      </c>
      <c r="AA5" s="45">
        <f>SUM(AA11:AA18)</f>
        <v>3585792273</v>
      </c>
    </row>
    <row r="6" spans="1:27" ht="13.5">
      <c r="A6" s="46" t="s">
        <v>32</v>
      </c>
      <c r="B6" s="47"/>
      <c r="C6" s="9">
        <v>666729340</v>
      </c>
      <c r="D6" s="10"/>
      <c r="E6" s="11">
        <v>1002468525</v>
      </c>
      <c r="F6" s="11">
        <v>926409216</v>
      </c>
      <c r="G6" s="11">
        <v>553425</v>
      </c>
      <c r="H6" s="11">
        <v>51085480</v>
      </c>
      <c r="I6" s="11">
        <v>62985178</v>
      </c>
      <c r="J6" s="11">
        <v>114624083</v>
      </c>
      <c r="K6" s="11">
        <v>51762989</v>
      </c>
      <c r="L6" s="11">
        <v>124641894</v>
      </c>
      <c r="M6" s="11">
        <v>69768720</v>
      </c>
      <c r="N6" s="11">
        <v>246173603</v>
      </c>
      <c r="O6" s="11">
        <v>7629044</v>
      </c>
      <c r="P6" s="11">
        <v>28875467</v>
      </c>
      <c r="Q6" s="11">
        <v>-4607364</v>
      </c>
      <c r="R6" s="11">
        <v>31897147</v>
      </c>
      <c r="S6" s="11">
        <v>34936446</v>
      </c>
      <c r="T6" s="11">
        <v>51544419</v>
      </c>
      <c r="U6" s="11">
        <v>83013514</v>
      </c>
      <c r="V6" s="11">
        <v>169494379</v>
      </c>
      <c r="W6" s="11">
        <v>562189212</v>
      </c>
      <c r="X6" s="11">
        <v>926409216</v>
      </c>
      <c r="Y6" s="11">
        <v>-364220004</v>
      </c>
      <c r="Z6" s="2">
        <v>-39.32</v>
      </c>
      <c r="AA6" s="15">
        <v>926409216</v>
      </c>
    </row>
    <row r="7" spans="1:27" ht="13.5">
      <c r="A7" s="46" t="s">
        <v>33</v>
      </c>
      <c r="B7" s="47"/>
      <c r="C7" s="9">
        <v>607595279</v>
      </c>
      <c r="D7" s="10"/>
      <c r="E7" s="11">
        <v>609203749</v>
      </c>
      <c r="F7" s="11">
        <v>546603068</v>
      </c>
      <c r="G7" s="11">
        <v>9070101</v>
      </c>
      <c r="H7" s="11">
        <v>26679462</v>
      </c>
      <c r="I7" s="11">
        <v>34728181</v>
      </c>
      <c r="J7" s="11">
        <v>70477744</v>
      </c>
      <c r="K7" s="11">
        <v>41328991</v>
      </c>
      <c r="L7" s="11">
        <v>34503375</v>
      </c>
      <c r="M7" s="11">
        <v>23818882</v>
      </c>
      <c r="N7" s="11">
        <v>99651248</v>
      </c>
      <c r="O7" s="11">
        <v>14081714</v>
      </c>
      <c r="P7" s="11">
        <v>32582415</v>
      </c>
      <c r="Q7" s="11">
        <v>42305285</v>
      </c>
      <c r="R7" s="11">
        <v>88969414</v>
      </c>
      <c r="S7" s="11">
        <v>34944202</v>
      </c>
      <c r="T7" s="11">
        <v>36876565</v>
      </c>
      <c r="U7" s="11">
        <v>81428759</v>
      </c>
      <c r="V7" s="11">
        <v>153249526</v>
      </c>
      <c r="W7" s="11">
        <v>412347932</v>
      </c>
      <c r="X7" s="11">
        <v>546603068</v>
      </c>
      <c r="Y7" s="11">
        <v>-134255136</v>
      </c>
      <c r="Z7" s="2">
        <v>-24.56</v>
      </c>
      <c r="AA7" s="15">
        <v>546603068</v>
      </c>
    </row>
    <row r="8" spans="1:27" ht="13.5">
      <c r="A8" s="46" t="s">
        <v>34</v>
      </c>
      <c r="B8" s="47"/>
      <c r="C8" s="9">
        <v>156526351</v>
      </c>
      <c r="D8" s="10"/>
      <c r="E8" s="11">
        <v>244899351</v>
      </c>
      <c r="F8" s="11">
        <v>184850045</v>
      </c>
      <c r="G8" s="11">
        <v>655720</v>
      </c>
      <c r="H8" s="11">
        <v>3576367</v>
      </c>
      <c r="I8" s="11">
        <v>12886165</v>
      </c>
      <c r="J8" s="11">
        <v>17118252</v>
      </c>
      <c r="K8" s="11">
        <v>9691348</v>
      </c>
      <c r="L8" s="11">
        <v>20317057</v>
      </c>
      <c r="M8" s="11">
        <v>9457248</v>
      </c>
      <c r="N8" s="11">
        <v>39465653</v>
      </c>
      <c r="O8" s="11">
        <v>2662899</v>
      </c>
      <c r="P8" s="11">
        <v>16817353</v>
      </c>
      <c r="Q8" s="11">
        <v>14071808</v>
      </c>
      <c r="R8" s="11">
        <v>33552060</v>
      </c>
      <c r="S8" s="11">
        <v>13352903</v>
      </c>
      <c r="T8" s="11">
        <v>17285179</v>
      </c>
      <c r="U8" s="11">
        <v>21448093</v>
      </c>
      <c r="V8" s="11">
        <v>52086175</v>
      </c>
      <c r="W8" s="11">
        <v>142222140</v>
      </c>
      <c r="X8" s="11">
        <v>184850045</v>
      </c>
      <c r="Y8" s="11">
        <v>-42627905</v>
      </c>
      <c r="Z8" s="2">
        <v>-23.06</v>
      </c>
      <c r="AA8" s="15">
        <v>184850045</v>
      </c>
    </row>
    <row r="9" spans="1:27" ht="13.5">
      <c r="A9" s="46" t="s">
        <v>35</v>
      </c>
      <c r="B9" s="47"/>
      <c r="C9" s="9">
        <v>162468029</v>
      </c>
      <c r="D9" s="10"/>
      <c r="E9" s="11">
        <v>278172694</v>
      </c>
      <c r="F9" s="11">
        <v>161644850</v>
      </c>
      <c r="G9" s="11">
        <v>740716</v>
      </c>
      <c r="H9" s="11">
        <v>4264580</v>
      </c>
      <c r="I9" s="11">
        <v>17470339</v>
      </c>
      <c r="J9" s="11">
        <v>22475635</v>
      </c>
      <c r="K9" s="11">
        <v>8301331</v>
      </c>
      <c r="L9" s="11">
        <v>15705950</v>
      </c>
      <c r="M9" s="11">
        <v>8088279</v>
      </c>
      <c r="N9" s="11">
        <v>32095560</v>
      </c>
      <c r="O9" s="11">
        <v>3138533</v>
      </c>
      <c r="P9" s="11">
        <v>1756364</v>
      </c>
      <c r="Q9" s="11">
        <v>20202749</v>
      </c>
      <c r="R9" s="11">
        <v>25097646</v>
      </c>
      <c r="S9" s="11">
        <v>9237892</v>
      </c>
      <c r="T9" s="11">
        <v>8271713</v>
      </c>
      <c r="U9" s="11">
        <v>18988841</v>
      </c>
      <c r="V9" s="11">
        <v>36498446</v>
      </c>
      <c r="W9" s="11">
        <v>116167287</v>
      </c>
      <c r="X9" s="11">
        <v>161644850</v>
      </c>
      <c r="Y9" s="11">
        <v>-45477563</v>
      </c>
      <c r="Z9" s="2">
        <v>-28.13</v>
      </c>
      <c r="AA9" s="15">
        <v>161644850</v>
      </c>
    </row>
    <row r="10" spans="1:27" ht="13.5">
      <c r="A10" s="46" t="s">
        <v>36</v>
      </c>
      <c r="B10" s="47"/>
      <c r="C10" s="9">
        <v>79590851</v>
      </c>
      <c r="D10" s="10"/>
      <c r="E10" s="11">
        <v>403182832</v>
      </c>
      <c r="F10" s="11">
        <v>177067853</v>
      </c>
      <c r="G10" s="11">
        <v>2231231</v>
      </c>
      <c r="H10" s="11">
        <v>11475713</v>
      </c>
      <c r="I10" s="11">
        <v>13697369</v>
      </c>
      <c r="J10" s="11">
        <v>27404313</v>
      </c>
      <c r="K10" s="11">
        <v>11278083</v>
      </c>
      <c r="L10" s="11">
        <v>20154903</v>
      </c>
      <c r="M10" s="11">
        <v>20194139</v>
      </c>
      <c r="N10" s="11">
        <v>51627125</v>
      </c>
      <c r="O10" s="11">
        <v>1443478</v>
      </c>
      <c r="P10" s="11">
        <v>6801448</v>
      </c>
      <c r="Q10" s="11">
        <v>15127027</v>
      </c>
      <c r="R10" s="11">
        <v>23371953</v>
      </c>
      <c r="S10" s="11">
        <v>16766625</v>
      </c>
      <c r="T10" s="11">
        <v>16110096</v>
      </c>
      <c r="U10" s="11">
        <v>29872167</v>
      </c>
      <c r="V10" s="11">
        <v>62748888</v>
      </c>
      <c r="W10" s="11">
        <v>165152279</v>
      </c>
      <c r="X10" s="11">
        <v>177067853</v>
      </c>
      <c r="Y10" s="11">
        <v>-11915574</v>
      </c>
      <c r="Z10" s="2">
        <v>-6.73</v>
      </c>
      <c r="AA10" s="15">
        <v>177067853</v>
      </c>
    </row>
    <row r="11" spans="1:27" ht="13.5">
      <c r="A11" s="48" t="s">
        <v>37</v>
      </c>
      <c r="B11" s="47"/>
      <c r="C11" s="49">
        <f aca="true" t="shared" si="1" ref="C11:Y11">SUM(C6:C10)</f>
        <v>1672909850</v>
      </c>
      <c r="D11" s="50">
        <f t="shared" si="1"/>
        <v>0</v>
      </c>
      <c r="E11" s="51">
        <f t="shared" si="1"/>
        <v>2537927151</v>
      </c>
      <c r="F11" s="51">
        <f t="shared" si="1"/>
        <v>1996575032</v>
      </c>
      <c r="G11" s="51">
        <f t="shared" si="1"/>
        <v>13251193</v>
      </c>
      <c r="H11" s="51">
        <f t="shared" si="1"/>
        <v>97081602</v>
      </c>
      <c r="I11" s="51">
        <f t="shared" si="1"/>
        <v>141767232</v>
      </c>
      <c r="J11" s="51">
        <f t="shared" si="1"/>
        <v>252100027</v>
      </c>
      <c r="K11" s="51">
        <f t="shared" si="1"/>
        <v>122362742</v>
      </c>
      <c r="L11" s="51">
        <f t="shared" si="1"/>
        <v>215323179</v>
      </c>
      <c r="M11" s="51">
        <f t="shared" si="1"/>
        <v>131327268</v>
      </c>
      <c r="N11" s="51">
        <f t="shared" si="1"/>
        <v>469013189</v>
      </c>
      <c r="O11" s="51">
        <f t="shared" si="1"/>
        <v>28955668</v>
      </c>
      <c r="P11" s="51">
        <f t="shared" si="1"/>
        <v>86833047</v>
      </c>
      <c r="Q11" s="51">
        <f t="shared" si="1"/>
        <v>87099505</v>
      </c>
      <c r="R11" s="51">
        <f t="shared" si="1"/>
        <v>202888220</v>
      </c>
      <c r="S11" s="51">
        <f t="shared" si="1"/>
        <v>109238068</v>
      </c>
      <c r="T11" s="51">
        <f t="shared" si="1"/>
        <v>130087972</v>
      </c>
      <c r="U11" s="51">
        <f t="shared" si="1"/>
        <v>234751374</v>
      </c>
      <c r="V11" s="51">
        <f t="shared" si="1"/>
        <v>474077414</v>
      </c>
      <c r="W11" s="51">
        <f t="shared" si="1"/>
        <v>1398078850</v>
      </c>
      <c r="X11" s="51">
        <f t="shared" si="1"/>
        <v>1996575032</v>
      </c>
      <c r="Y11" s="51">
        <f t="shared" si="1"/>
        <v>-598496182</v>
      </c>
      <c r="Z11" s="52">
        <f>+IF(X11&lt;&gt;0,+(Y11/X11)*100,0)</f>
        <v>-29.976142764866548</v>
      </c>
      <c r="AA11" s="53">
        <f>SUM(AA6:AA10)</f>
        <v>1996575032</v>
      </c>
    </row>
    <row r="12" spans="1:27" ht="13.5">
      <c r="A12" s="54" t="s">
        <v>38</v>
      </c>
      <c r="B12" s="35"/>
      <c r="C12" s="9">
        <v>177992819</v>
      </c>
      <c r="D12" s="10"/>
      <c r="E12" s="11">
        <v>402921663</v>
      </c>
      <c r="F12" s="11">
        <v>405666395</v>
      </c>
      <c r="G12" s="11">
        <v>49612</v>
      </c>
      <c r="H12" s="11">
        <v>1956299</v>
      </c>
      <c r="I12" s="11">
        <v>4968959</v>
      </c>
      <c r="J12" s="11">
        <v>6974870</v>
      </c>
      <c r="K12" s="11">
        <v>13320508</v>
      </c>
      <c r="L12" s="11">
        <v>24179442</v>
      </c>
      <c r="M12" s="11">
        <v>27688496</v>
      </c>
      <c r="N12" s="11">
        <v>65188446</v>
      </c>
      <c r="O12" s="11">
        <v>13518974</v>
      </c>
      <c r="P12" s="11">
        <v>11177210</v>
      </c>
      <c r="Q12" s="11">
        <v>22751582</v>
      </c>
      <c r="R12" s="11">
        <v>47447766</v>
      </c>
      <c r="S12" s="11">
        <v>38164161</v>
      </c>
      <c r="T12" s="11">
        <v>12383022</v>
      </c>
      <c r="U12" s="11">
        <v>174679820</v>
      </c>
      <c r="V12" s="11">
        <v>225227003</v>
      </c>
      <c r="W12" s="11">
        <v>344838085</v>
      </c>
      <c r="X12" s="11">
        <v>405666395</v>
      </c>
      <c r="Y12" s="11">
        <v>-60828310</v>
      </c>
      <c r="Z12" s="2">
        <v>-14.99</v>
      </c>
      <c r="AA12" s="15">
        <v>405666395</v>
      </c>
    </row>
    <row r="13" spans="1:27" ht="13.5">
      <c r="A13" s="54" t="s">
        <v>39</v>
      </c>
      <c r="B13" s="35"/>
      <c r="C13" s="12">
        <v>204365</v>
      </c>
      <c r="D13" s="13"/>
      <c r="E13" s="14">
        <v>11729073</v>
      </c>
      <c r="F13" s="14"/>
      <c r="G13" s="14">
        <v>1612854</v>
      </c>
      <c r="H13" s="14">
        <v>389499</v>
      </c>
      <c r="I13" s="14">
        <v>774444</v>
      </c>
      <c r="J13" s="14">
        <v>2776797</v>
      </c>
      <c r="K13" s="14">
        <v>1120443</v>
      </c>
      <c r="L13" s="14">
        <v>1048081</v>
      </c>
      <c r="M13" s="14">
        <v>656510</v>
      </c>
      <c r="N13" s="14">
        <v>2825034</v>
      </c>
      <c r="O13" s="14"/>
      <c r="P13" s="14"/>
      <c r="Q13" s="14"/>
      <c r="R13" s="14"/>
      <c r="S13" s="14"/>
      <c r="T13" s="14"/>
      <c r="U13" s="14"/>
      <c r="V13" s="14"/>
      <c r="W13" s="14">
        <v>5601831</v>
      </c>
      <c r="X13" s="14"/>
      <c r="Y13" s="14">
        <v>5601831</v>
      </c>
      <c r="Z13" s="2"/>
      <c r="AA13" s="22"/>
    </row>
    <row r="14" spans="1:27" ht="13.5">
      <c r="A14" s="54" t="s">
        <v>40</v>
      </c>
      <c r="B14" s="35"/>
      <c r="C14" s="9">
        <v>58100686</v>
      </c>
      <c r="D14" s="10"/>
      <c r="E14" s="11">
        <v>14150000</v>
      </c>
      <c r="F14" s="11">
        <v>420050000</v>
      </c>
      <c r="G14" s="11"/>
      <c r="H14" s="11"/>
      <c r="I14" s="11"/>
      <c r="J14" s="11"/>
      <c r="K14" s="11"/>
      <c r="L14" s="11">
        <v>16076510</v>
      </c>
      <c r="M14" s="11"/>
      <c r="N14" s="11">
        <v>16076510</v>
      </c>
      <c r="O14" s="11"/>
      <c r="P14" s="11"/>
      <c r="Q14" s="11"/>
      <c r="R14" s="11"/>
      <c r="S14" s="11">
        <v>23120</v>
      </c>
      <c r="T14" s="11">
        <v>475350</v>
      </c>
      <c r="U14" s="11">
        <v>400209505</v>
      </c>
      <c r="V14" s="11">
        <v>400707975</v>
      </c>
      <c r="W14" s="11">
        <v>416784485</v>
      </c>
      <c r="X14" s="11">
        <v>420050000</v>
      </c>
      <c r="Y14" s="11">
        <v>-3265515</v>
      </c>
      <c r="Z14" s="2">
        <v>-0.78</v>
      </c>
      <c r="AA14" s="15">
        <v>420050000</v>
      </c>
    </row>
    <row r="15" spans="1:27" ht="13.5">
      <c r="A15" s="54" t="s">
        <v>41</v>
      </c>
      <c r="B15" s="35" t="s">
        <v>42</v>
      </c>
      <c r="C15" s="9">
        <v>594469135</v>
      </c>
      <c r="D15" s="10"/>
      <c r="E15" s="11">
        <v>673982801</v>
      </c>
      <c r="F15" s="11">
        <v>763500846</v>
      </c>
      <c r="G15" s="11">
        <v>1763000</v>
      </c>
      <c r="H15" s="11">
        <v>10527473</v>
      </c>
      <c r="I15" s="11">
        <v>35546404</v>
      </c>
      <c r="J15" s="11">
        <v>47836877</v>
      </c>
      <c r="K15" s="11">
        <v>29482823</v>
      </c>
      <c r="L15" s="11">
        <v>28025236</v>
      </c>
      <c r="M15" s="11">
        <v>29734098</v>
      </c>
      <c r="N15" s="11">
        <v>87242157</v>
      </c>
      <c r="O15" s="11">
        <v>19727876</v>
      </c>
      <c r="P15" s="11">
        <v>35659134</v>
      </c>
      <c r="Q15" s="11">
        <v>62377735</v>
      </c>
      <c r="R15" s="11">
        <v>117764745</v>
      </c>
      <c r="S15" s="11">
        <v>52409592</v>
      </c>
      <c r="T15" s="11">
        <v>78861298</v>
      </c>
      <c r="U15" s="11">
        <v>201614620</v>
      </c>
      <c r="V15" s="11">
        <v>332885510</v>
      </c>
      <c r="W15" s="11">
        <v>585729289</v>
      </c>
      <c r="X15" s="11">
        <v>763500846</v>
      </c>
      <c r="Y15" s="11">
        <v>-177771557</v>
      </c>
      <c r="Z15" s="2">
        <v>-23.28</v>
      </c>
      <c r="AA15" s="15">
        <v>763500846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1998616137</v>
      </c>
      <c r="D20" s="59">
        <f t="shared" si="2"/>
        <v>0</v>
      </c>
      <c r="E20" s="60">
        <f t="shared" si="2"/>
        <v>2570604635</v>
      </c>
      <c r="F20" s="60">
        <f t="shared" si="2"/>
        <v>2542428175</v>
      </c>
      <c r="G20" s="60">
        <f t="shared" si="2"/>
        <v>22287187</v>
      </c>
      <c r="H20" s="60">
        <f t="shared" si="2"/>
        <v>92866997</v>
      </c>
      <c r="I20" s="60">
        <f t="shared" si="2"/>
        <v>144116341</v>
      </c>
      <c r="J20" s="60">
        <f t="shared" si="2"/>
        <v>259270525</v>
      </c>
      <c r="K20" s="60">
        <f t="shared" si="2"/>
        <v>230186201</v>
      </c>
      <c r="L20" s="60">
        <f t="shared" si="2"/>
        <v>146792763</v>
      </c>
      <c r="M20" s="60">
        <f t="shared" si="2"/>
        <v>201273951</v>
      </c>
      <c r="N20" s="60">
        <f t="shared" si="2"/>
        <v>578252915</v>
      </c>
      <c r="O20" s="60">
        <f t="shared" si="2"/>
        <v>56716918</v>
      </c>
      <c r="P20" s="60">
        <f t="shared" si="2"/>
        <v>123641545</v>
      </c>
      <c r="Q20" s="60">
        <f t="shared" si="2"/>
        <v>185867592</v>
      </c>
      <c r="R20" s="60">
        <f t="shared" si="2"/>
        <v>366226055</v>
      </c>
      <c r="S20" s="60">
        <f t="shared" si="2"/>
        <v>224563729</v>
      </c>
      <c r="T20" s="60">
        <f t="shared" si="2"/>
        <v>269347645</v>
      </c>
      <c r="U20" s="60">
        <f t="shared" si="2"/>
        <v>520827761</v>
      </c>
      <c r="V20" s="60">
        <f t="shared" si="2"/>
        <v>1014739135</v>
      </c>
      <c r="W20" s="60">
        <f t="shared" si="2"/>
        <v>2218488630</v>
      </c>
      <c r="X20" s="60">
        <f t="shared" si="2"/>
        <v>2542428175</v>
      </c>
      <c r="Y20" s="60">
        <f t="shared" si="2"/>
        <v>-323939545</v>
      </c>
      <c r="Z20" s="61">
        <f>+IF(X20&lt;&gt;0,+(Y20/X20)*100,0)</f>
        <v>-12.741344993944617</v>
      </c>
      <c r="AA20" s="62">
        <f>SUM(AA26:AA33)</f>
        <v>2542428175</v>
      </c>
    </row>
    <row r="21" spans="1:27" ht="13.5">
      <c r="A21" s="46" t="s">
        <v>32</v>
      </c>
      <c r="B21" s="47"/>
      <c r="C21" s="9">
        <v>217144162</v>
      </c>
      <c r="D21" s="10"/>
      <c r="E21" s="11">
        <v>353351023</v>
      </c>
      <c r="F21" s="11">
        <v>423887801</v>
      </c>
      <c r="G21" s="11">
        <v>241173</v>
      </c>
      <c r="H21" s="11">
        <v>24546267</v>
      </c>
      <c r="I21" s="11">
        <v>21778275</v>
      </c>
      <c r="J21" s="11">
        <v>46565715</v>
      </c>
      <c r="K21" s="11">
        <v>22927733</v>
      </c>
      <c r="L21" s="11">
        <v>23236492</v>
      </c>
      <c r="M21" s="11">
        <v>39394296</v>
      </c>
      <c r="N21" s="11">
        <v>85558521</v>
      </c>
      <c r="O21" s="11">
        <v>3327031</v>
      </c>
      <c r="P21" s="11">
        <v>15539262</v>
      </c>
      <c r="Q21" s="11">
        <v>24163356</v>
      </c>
      <c r="R21" s="11">
        <v>43029649</v>
      </c>
      <c r="S21" s="11">
        <v>31951235</v>
      </c>
      <c r="T21" s="11">
        <v>28183451</v>
      </c>
      <c r="U21" s="11">
        <v>45339307</v>
      </c>
      <c r="V21" s="11">
        <v>105473993</v>
      </c>
      <c r="W21" s="11">
        <v>280627878</v>
      </c>
      <c r="X21" s="11">
        <v>423887801</v>
      </c>
      <c r="Y21" s="11">
        <v>-143259923</v>
      </c>
      <c r="Z21" s="2">
        <v>-33.8</v>
      </c>
      <c r="AA21" s="15">
        <v>423887801</v>
      </c>
    </row>
    <row r="22" spans="1:27" ht="13.5">
      <c r="A22" s="46" t="s">
        <v>33</v>
      </c>
      <c r="B22" s="47"/>
      <c r="C22" s="9">
        <v>305626167</v>
      </c>
      <c r="D22" s="10"/>
      <c r="E22" s="11">
        <v>477451170</v>
      </c>
      <c r="F22" s="11">
        <v>347413927</v>
      </c>
      <c r="G22" s="11">
        <v>6737472</v>
      </c>
      <c r="H22" s="11">
        <v>10677431</v>
      </c>
      <c r="I22" s="11">
        <v>24353114</v>
      </c>
      <c r="J22" s="11">
        <v>41768017</v>
      </c>
      <c r="K22" s="11">
        <v>24759510</v>
      </c>
      <c r="L22" s="11">
        <v>26729983</v>
      </c>
      <c r="M22" s="11">
        <v>18518446</v>
      </c>
      <c r="N22" s="11">
        <v>70007939</v>
      </c>
      <c r="O22" s="11">
        <v>13061139</v>
      </c>
      <c r="P22" s="11">
        <v>16421120</v>
      </c>
      <c r="Q22" s="11">
        <v>18301821</v>
      </c>
      <c r="R22" s="11">
        <v>47784080</v>
      </c>
      <c r="S22" s="11">
        <v>23010245</v>
      </c>
      <c r="T22" s="11">
        <v>32359807</v>
      </c>
      <c r="U22" s="11">
        <v>112960069</v>
      </c>
      <c r="V22" s="11">
        <v>168330121</v>
      </c>
      <c r="W22" s="11">
        <v>327890157</v>
      </c>
      <c r="X22" s="11">
        <v>347413927</v>
      </c>
      <c r="Y22" s="11">
        <v>-19523770</v>
      </c>
      <c r="Z22" s="2">
        <v>-5.62</v>
      </c>
      <c r="AA22" s="15">
        <v>347413927</v>
      </c>
    </row>
    <row r="23" spans="1:27" ht="13.5">
      <c r="A23" s="46" t="s">
        <v>34</v>
      </c>
      <c r="B23" s="47"/>
      <c r="C23" s="9">
        <v>225244431</v>
      </c>
      <c r="D23" s="10"/>
      <c r="E23" s="11">
        <v>253971410</v>
      </c>
      <c r="F23" s="11">
        <v>319872181</v>
      </c>
      <c r="G23" s="11">
        <v>2691343</v>
      </c>
      <c r="H23" s="11">
        <v>21306919</v>
      </c>
      <c r="I23" s="11">
        <v>18889761</v>
      </c>
      <c r="J23" s="11">
        <v>42888023</v>
      </c>
      <c r="K23" s="11">
        <v>20895481</v>
      </c>
      <c r="L23" s="11">
        <v>25468782</v>
      </c>
      <c r="M23" s="11">
        <v>19592092</v>
      </c>
      <c r="N23" s="11">
        <v>65956355</v>
      </c>
      <c r="O23" s="11">
        <v>15355584</v>
      </c>
      <c r="P23" s="11">
        <v>33271435</v>
      </c>
      <c r="Q23" s="11">
        <v>28266498</v>
      </c>
      <c r="R23" s="11">
        <v>76893517</v>
      </c>
      <c r="S23" s="11">
        <v>31346738</v>
      </c>
      <c r="T23" s="11">
        <v>24516567</v>
      </c>
      <c r="U23" s="11">
        <v>40986412</v>
      </c>
      <c r="V23" s="11">
        <v>96849717</v>
      </c>
      <c r="W23" s="11">
        <v>282587612</v>
      </c>
      <c r="X23" s="11">
        <v>319872181</v>
      </c>
      <c r="Y23" s="11">
        <v>-37284569</v>
      </c>
      <c r="Z23" s="2">
        <v>-11.66</v>
      </c>
      <c r="AA23" s="15">
        <v>319872181</v>
      </c>
    </row>
    <row r="24" spans="1:27" ht="13.5">
      <c r="A24" s="46" t="s">
        <v>35</v>
      </c>
      <c r="B24" s="47"/>
      <c r="C24" s="9">
        <v>227890066</v>
      </c>
      <c r="D24" s="10"/>
      <c r="E24" s="11">
        <v>351120001</v>
      </c>
      <c r="F24" s="11">
        <v>351298732</v>
      </c>
      <c r="G24" s="11">
        <v>1779187</v>
      </c>
      <c r="H24" s="11">
        <v>7251478</v>
      </c>
      <c r="I24" s="11">
        <v>14470092</v>
      </c>
      <c r="J24" s="11">
        <v>23500757</v>
      </c>
      <c r="K24" s="11">
        <v>30263987</v>
      </c>
      <c r="L24" s="11">
        <v>17402302</v>
      </c>
      <c r="M24" s="11">
        <v>35498006</v>
      </c>
      <c r="N24" s="11">
        <v>83164295</v>
      </c>
      <c r="O24" s="11">
        <v>5700872</v>
      </c>
      <c r="P24" s="11">
        <v>10049768</v>
      </c>
      <c r="Q24" s="11">
        <v>25571846</v>
      </c>
      <c r="R24" s="11">
        <v>41322486</v>
      </c>
      <c r="S24" s="11">
        <v>49880978</v>
      </c>
      <c r="T24" s="11">
        <v>56949866</v>
      </c>
      <c r="U24" s="11">
        <v>74854417</v>
      </c>
      <c r="V24" s="11">
        <v>181685261</v>
      </c>
      <c r="W24" s="11">
        <v>329672799</v>
      </c>
      <c r="X24" s="11">
        <v>351298732</v>
      </c>
      <c r="Y24" s="11">
        <v>-21625933</v>
      </c>
      <c r="Z24" s="2">
        <v>-6.16</v>
      </c>
      <c r="AA24" s="15">
        <v>351298732</v>
      </c>
    </row>
    <row r="25" spans="1:27" ht="13.5">
      <c r="A25" s="46" t="s">
        <v>36</v>
      </c>
      <c r="B25" s="47"/>
      <c r="C25" s="9">
        <v>414029355</v>
      </c>
      <c r="D25" s="10"/>
      <c r="E25" s="11">
        <v>409577205</v>
      </c>
      <c r="F25" s="11">
        <v>506985743</v>
      </c>
      <c r="G25" s="11">
        <v>8010352</v>
      </c>
      <c r="H25" s="11">
        <v>12589337</v>
      </c>
      <c r="I25" s="11">
        <v>30349218</v>
      </c>
      <c r="J25" s="11">
        <v>50948907</v>
      </c>
      <c r="K25" s="11">
        <v>85625143</v>
      </c>
      <c r="L25" s="11">
        <v>20797197</v>
      </c>
      <c r="M25" s="11">
        <v>48523082</v>
      </c>
      <c r="N25" s="11">
        <v>154945422</v>
      </c>
      <c r="O25" s="11">
        <v>2681899</v>
      </c>
      <c r="P25" s="11">
        <v>14218803</v>
      </c>
      <c r="Q25" s="11">
        <v>39765188</v>
      </c>
      <c r="R25" s="11">
        <v>56665890</v>
      </c>
      <c r="S25" s="11">
        <v>35337833</v>
      </c>
      <c r="T25" s="11">
        <v>22496421</v>
      </c>
      <c r="U25" s="11">
        <v>81011745</v>
      </c>
      <c r="V25" s="11">
        <v>138845999</v>
      </c>
      <c r="W25" s="11">
        <v>401406218</v>
      </c>
      <c r="X25" s="11">
        <v>506985743</v>
      </c>
      <c r="Y25" s="11">
        <v>-105579525</v>
      </c>
      <c r="Z25" s="2">
        <v>-20.82</v>
      </c>
      <c r="AA25" s="15">
        <v>506985743</v>
      </c>
    </row>
    <row r="26" spans="1:27" ht="13.5">
      <c r="A26" s="48" t="s">
        <v>37</v>
      </c>
      <c r="B26" s="63"/>
      <c r="C26" s="49">
        <f aca="true" t="shared" si="3" ref="C26:Y26">SUM(C21:C25)</f>
        <v>1389934181</v>
      </c>
      <c r="D26" s="50">
        <f t="shared" si="3"/>
        <v>0</v>
      </c>
      <c r="E26" s="51">
        <f t="shared" si="3"/>
        <v>1845470809</v>
      </c>
      <c r="F26" s="51">
        <f t="shared" si="3"/>
        <v>1949458384</v>
      </c>
      <c r="G26" s="51">
        <f t="shared" si="3"/>
        <v>19459527</v>
      </c>
      <c r="H26" s="51">
        <f t="shared" si="3"/>
        <v>76371432</v>
      </c>
      <c r="I26" s="51">
        <f t="shared" si="3"/>
        <v>109840460</v>
      </c>
      <c r="J26" s="51">
        <f t="shared" si="3"/>
        <v>205671419</v>
      </c>
      <c r="K26" s="51">
        <f t="shared" si="3"/>
        <v>184471854</v>
      </c>
      <c r="L26" s="51">
        <f t="shared" si="3"/>
        <v>113634756</v>
      </c>
      <c r="M26" s="51">
        <f t="shared" si="3"/>
        <v>161525922</v>
      </c>
      <c r="N26" s="51">
        <f t="shared" si="3"/>
        <v>459632532</v>
      </c>
      <c r="O26" s="51">
        <f t="shared" si="3"/>
        <v>40126525</v>
      </c>
      <c r="P26" s="51">
        <f t="shared" si="3"/>
        <v>89500388</v>
      </c>
      <c r="Q26" s="51">
        <f t="shared" si="3"/>
        <v>136068709</v>
      </c>
      <c r="R26" s="51">
        <f t="shared" si="3"/>
        <v>265695622</v>
      </c>
      <c r="S26" s="51">
        <f t="shared" si="3"/>
        <v>171527029</v>
      </c>
      <c r="T26" s="51">
        <f t="shared" si="3"/>
        <v>164506112</v>
      </c>
      <c r="U26" s="51">
        <f t="shared" si="3"/>
        <v>355151950</v>
      </c>
      <c r="V26" s="51">
        <f t="shared" si="3"/>
        <v>691185091</v>
      </c>
      <c r="W26" s="51">
        <f t="shared" si="3"/>
        <v>1622184664</v>
      </c>
      <c r="X26" s="51">
        <f t="shared" si="3"/>
        <v>1949458384</v>
      </c>
      <c r="Y26" s="51">
        <f t="shared" si="3"/>
        <v>-327273720</v>
      </c>
      <c r="Z26" s="52">
        <f>+IF(X26&lt;&gt;0,+(Y26/X26)*100,0)</f>
        <v>-16.787930570155737</v>
      </c>
      <c r="AA26" s="53">
        <f>SUM(AA21:AA25)</f>
        <v>1949458384</v>
      </c>
    </row>
    <row r="27" spans="1:27" ht="13.5">
      <c r="A27" s="54" t="s">
        <v>38</v>
      </c>
      <c r="B27" s="64"/>
      <c r="C27" s="9">
        <v>146758391</v>
      </c>
      <c r="D27" s="10"/>
      <c r="E27" s="11">
        <v>139368965</v>
      </c>
      <c r="F27" s="11">
        <v>175459347</v>
      </c>
      <c r="G27" s="11">
        <v>84154</v>
      </c>
      <c r="H27" s="11">
        <v>3997895</v>
      </c>
      <c r="I27" s="11">
        <v>16782065</v>
      </c>
      <c r="J27" s="11">
        <v>20864114</v>
      </c>
      <c r="K27" s="11">
        <v>15561110</v>
      </c>
      <c r="L27" s="11">
        <v>12265534</v>
      </c>
      <c r="M27" s="11">
        <v>16012207</v>
      </c>
      <c r="N27" s="11">
        <v>43838851</v>
      </c>
      <c r="O27" s="11">
        <v>3575965</v>
      </c>
      <c r="P27" s="11">
        <v>7465657</v>
      </c>
      <c r="Q27" s="11">
        <v>11691288</v>
      </c>
      <c r="R27" s="11">
        <v>22732910</v>
      </c>
      <c r="S27" s="11">
        <v>9294132</v>
      </c>
      <c r="T27" s="11">
        <v>14061322</v>
      </c>
      <c r="U27" s="11">
        <v>27075666</v>
      </c>
      <c r="V27" s="11">
        <v>50431120</v>
      </c>
      <c r="W27" s="11">
        <v>137866995</v>
      </c>
      <c r="X27" s="11">
        <v>175459347</v>
      </c>
      <c r="Y27" s="11">
        <v>-37592352</v>
      </c>
      <c r="Z27" s="2">
        <v>-21.43</v>
      </c>
      <c r="AA27" s="15">
        <v>175459347</v>
      </c>
    </row>
    <row r="28" spans="1:27" ht="13.5">
      <c r="A28" s="54" t="s">
        <v>39</v>
      </c>
      <c r="B28" s="64"/>
      <c r="C28" s="12">
        <v>500194</v>
      </c>
      <c r="D28" s="13"/>
      <c r="E28" s="14">
        <v>2222652</v>
      </c>
      <c r="F28" s="14">
        <v>1339180</v>
      </c>
      <c r="G28" s="14">
        <v>95750</v>
      </c>
      <c r="H28" s="14">
        <v>87240</v>
      </c>
      <c r="I28" s="14">
        <v>169640</v>
      </c>
      <c r="J28" s="14">
        <v>352630</v>
      </c>
      <c r="K28" s="14">
        <v>-53100</v>
      </c>
      <c r="L28" s="14">
        <v>69400</v>
      </c>
      <c r="M28" s="14"/>
      <c r="N28" s="14">
        <v>16300</v>
      </c>
      <c r="O28" s="14"/>
      <c r="P28" s="14"/>
      <c r="Q28" s="14"/>
      <c r="R28" s="14"/>
      <c r="S28" s="14"/>
      <c r="T28" s="14">
        <v>19500</v>
      </c>
      <c r="U28" s="14">
        <v>149000</v>
      </c>
      <c r="V28" s="14">
        <v>168500</v>
      </c>
      <c r="W28" s="14">
        <v>537430</v>
      </c>
      <c r="X28" s="14">
        <v>1339180</v>
      </c>
      <c r="Y28" s="14">
        <v>-801750</v>
      </c>
      <c r="Z28" s="2">
        <v>-59.87</v>
      </c>
      <c r="AA28" s="22">
        <v>1339180</v>
      </c>
    </row>
    <row r="29" spans="1:27" ht="13.5">
      <c r="A29" s="54" t="s">
        <v>40</v>
      </c>
      <c r="B29" s="64"/>
      <c r="C29" s="9">
        <v>1715862</v>
      </c>
      <c r="D29" s="10"/>
      <c r="E29" s="11">
        <v>1886438</v>
      </c>
      <c r="F29" s="11">
        <v>1243281</v>
      </c>
      <c r="G29" s="11"/>
      <c r="H29" s="11">
        <v>107988</v>
      </c>
      <c r="I29" s="11">
        <v>-54559</v>
      </c>
      <c r="J29" s="11">
        <v>53429</v>
      </c>
      <c r="K29" s="11">
        <v>2527</v>
      </c>
      <c r="L29" s="11"/>
      <c r="M29" s="11">
        <v>10436</v>
      </c>
      <c r="N29" s="11">
        <v>12963</v>
      </c>
      <c r="O29" s="11">
        <v>45812</v>
      </c>
      <c r="P29" s="11"/>
      <c r="Q29" s="11"/>
      <c r="R29" s="11">
        <v>45812</v>
      </c>
      <c r="S29" s="11">
        <v>244391</v>
      </c>
      <c r="T29" s="11">
        <v>24896</v>
      </c>
      <c r="U29" s="11">
        <v>685423</v>
      </c>
      <c r="V29" s="11">
        <v>954710</v>
      </c>
      <c r="W29" s="11">
        <v>1066914</v>
      </c>
      <c r="X29" s="11">
        <v>1243281</v>
      </c>
      <c r="Y29" s="11">
        <v>-176367</v>
      </c>
      <c r="Z29" s="2">
        <v>-14.19</v>
      </c>
      <c r="AA29" s="15">
        <v>1243281</v>
      </c>
    </row>
    <row r="30" spans="1:27" ht="13.5">
      <c r="A30" s="54" t="s">
        <v>41</v>
      </c>
      <c r="B30" s="35" t="s">
        <v>42</v>
      </c>
      <c r="C30" s="9">
        <v>459707509</v>
      </c>
      <c r="D30" s="10"/>
      <c r="E30" s="11">
        <v>581655771</v>
      </c>
      <c r="F30" s="11">
        <v>414927983</v>
      </c>
      <c r="G30" s="11">
        <v>2647756</v>
      </c>
      <c r="H30" s="11">
        <v>12302442</v>
      </c>
      <c r="I30" s="11">
        <v>17378735</v>
      </c>
      <c r="J30" s="11">
        <v>32328933</v>
      </c>
      <c r="K30" s="11">
        <v>30203810</v>
      </c>
      <c r="L30" s="11">
        <v>20823073</v>
      </c>
      <c r="M30" s="11">
        <v>23725386</v>
      </c>
      <c r="N30" s="11">
        <v>74752269</v>
      </c>
      <c r="O30" s="11">
        <v>12968616</v>
      </c>
      <c r="P30" s="11">
        <v>26675500</v>
      </c>
      <c r="Q30" s="11">
        <v>38107595</v>
      </c>
      <c r="R30" s="11">
        <v>77751711</v>
      </c>
      <c r="S30" s="11">
        <v>43498177</v>
      </c>
      <c r="T30" s="11">
        <v>90735815</v>
      </c>
      <c r="U30" s="11">
        <v>137765722</v>
      </c>
      <c r="V30" s="11">
        <v>271999714</v>
      </c>
      <c r="W30" s="11">
        <v>456832627</v>
      </c>
      <c r="X30" s="11">
        <v>414927983</v>
      </c>
      <c r="Y30" s="11">
        <v>41904644</v>
      </c>
      <c r="Z30" s="2">
        <v>10.1</v>
      </c>
      <c r="AA30" s="15">
        <v>414927983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883873502</v>
      </c>
      <c r="D36" s="10">
        <f t="shared" si="4"/>
        <v>0</v>
      </c>
      <c r="E36" s="11">
        <f t="shared" si="4"/>
        <v>1355819548</v>
      </c>
      <c r="F36" s="11">
        <f t="shared" si="4"/>
        <v>1350297017</v>
      </c>
      <c r="G36" s="11">
        <f t="shared" si="4"/>
        <v>794598</v>
      </c>
      <c r="H36" s="11">
        <f t="shared" si="4"/>
        <v>75631747</v>
      </c>
      <c r="I36" s="11">
        <f t="shared" si="4"/>
        <v>84763453</v>
      </c>
      <c r="J36" s="11">
        <f t="shared" si="4"/>
        <v>161189798</v>
      </c>
      <c r="K36" s="11">
        <f t="shared" si="4"/>
        <v>74690722</v>
      </c>
      <c r="L36" s="11">
        <f t="shared" si="4"/>
        <v>147878386</v>
      </c>
      <c r="M36" s="11">
        <f t="shared" si="4"/>
        <v>109163016</v>
      </c>
      <c r="N36" s="11">
        <f t="shared" si="4"/>
        <v>331732124</v>
      </c>
      <c r="O36" s="11">
        <f t="shared" si="4"/>
        <v>10956075</v>
      </c>
      <c r="P36" s="11">
        <f t="shared" si="4"/>
        <v>44414729</v>
      </c>
      <c r="Q36" s="11">
        <f t="shared" si="4"/>
        <v>19555992</v>
      </c>
      <c r="R36" s="11">
        <f t="shared" si="4"/>
        <v>74926796</v>
      </c>
      <c r="S36" s="11">
        <f t="shared" si="4"/>
        <v>66887681</v>
      </c>
      <c r="T36" s="11">
        <f t="shared" si="4"/>
        <v>79727870</v>
      </c>
      <c r="U36" s="11">
        <f t="shared" si="4"/>
        <v>128352821</v>
      </c>
      <c r="V36" s="11">
        <f t="shared" si="4"/>
        <v>274968372</v>
      </c>
      <c r="W36" s="11">
        <f t="shared" si="4"/>
        <v>842817090</v>
      </c>
      <c r="X36" s="11">
        <f t="shared" si="4"/>
        <v>1350297017</v>
      </c>
      <c r="Y36" s="11">
        <f t="shared" si="4"/>
        <v>-507479927</v>
      </c>
      <c r="Z36" s="2">
        <f aca="true" t="shared" si="5" ref="Z36:Z49">+IF(X36&lt;&gt;0,+(Y36/X36)*100,0)</f>
        <v>-37.58283700629696</v>
      </c>
      <c r="AA36" s="15">
        <f>AA6+AA21</f>
        <v>1350297017</v>
      </c>
    </row>
    <row r="37" spans="1:27" ht="13.5">
      <c r="A37" s="46" t="s">
        <v>33</v>
      </c>
      <c r="B37" s="47"/>
      <c r="C37" s="9">
        <f t="shared" si="4"/>
        <v>913221446</v>
      </c>
      <c r="D37" s="10">
        <f t="shared" si="4"/>
        <v>0</v>
      </c>
      <c r="E37" s="11">
        <f t="shared" si="4"/>
        <v>1086654919</v>
      </c>
      <c r="F37" s="11">
        <f t="shared" si="4"/>
        <v>894016995</v>
      </c>
      <c r="G37" s="11">
        <f t="shared" si="4"/>
        <v>15807573</v>
      </c>
      <c r="H37" s="11">
        <f t="shared" si="4"/>
        <v>37356893</v>
      </c>
      <c r="I37" s="11">
        <f t="shared" si="4"/>
        <v>59081295</v>
      </c>
      <c r="J37" s="11">
        <f t="shared" si="4"/>
        <v>112245761</v>
      </c>
      <c r="K37" s="11">
        <f t="shared" si="4"/>
        <v>66088501</v>
      </c>
      <c r="L37" s="11">
        <f t="shared" si="4"/>
        <v>61233358</v>
      </c>
      <c r="M37" s="11">
        <f t="shared" si="4"/>
        <v>42337328</v>
      </c>
      <c r="N37" s="11">
        <f t="shared" si="4"/>
        <v>169659187</v>
      </c>
      <c r="O37" s="11">
        <f t="shared" si="4"/>
        <v>27142853</v>
      </c>
      <c r="P37" s="11">
        <f t="shared" si="4"/>
        <v>49003535</v>
      </c>
      <c r="Q37" s="11">
        <f t="shared" si="4"/>
        <v>60607106</v>
      </c>
      <c r="R37" s="11">
        <f t="shared" si="4"/>
        <v>136753494</v>
      </c>
      <c r="S37" s="11">
        <f t="shared" si="4"/>
        <v>57954447</v>
      </c>
      <c r="T37" s="11">
        <f t="shared" si="4"/>
        <v>69236372</v>
      </c>
      <c r="U37" s="11">
        <f t="shared" si="4"/>
        <v>194388828</v>
      </c>
      <c r="V37" s="11">
        <f t="shared" si="4"/>
        <v>321579647</v>
      </c>
      <c r="W37" s="11">
        <f t="shared" si="4"/>
        <v>740238089</v>
      </c>
      <c r="X37" s="11">
        <f t="shared" si="4"/>
        <v>894016995</v>
      </c>
      <c r="Y37" s="11">
        <f t="shared" si="4"/>
        <v>-153778906</v>
      </c>
      <c r="Z37" s="2">
        <f t="shared" si="5"/>
        <v>-17.2008929203857</v>
      </c>
      <c r="AA37" s="15">
        <f>AA7+AA22</f>
        <v>894016995</v>
      </c>
    </row>
    <row r="38" spans="1:27" ht="13.5">
      <c r="A38" s="46" t="s">
        <v>34</v>
      </c>
      <c r="B38" s="47"/>
      <c r="C38" s="9">
        <f t="shared" si="4"/>
        <v>381770782</v>
      </c>
      <c r="D38" s="10">
        <f t="shared" si="4"/>
        <v>0</v>
      </c>
      <c r="E38" s="11">
        <f t="shared" si="4"/>
        <v>498870761</v>
      </c>
      <c r="F38" s="11">
        <f t="shared" si="4"/>
        <v>504722226</v>
      </c>
      <c r="G38" s="11">
        <f t="shared" si="4"/>
        <v>3347063</v>
      </c>
      <c r="H38" s="11">
        <f t="shared" si="4"/>
        <v>24883286</v>
      </c>
      <c r="I38" s="11">
        <f t="shared" si="4"/>
        <v>31775926</v>
      </c>
      <c r="J38" s="11">
        <f t="shared" si="4"/>
        <v>60006275</v>
      </c>
      <c r="K38" s="11">
        <f t="shared" si="4"/>
        <v>30586829</v>
      </c>
      <c r="L38" s="11">
        <f t="shared" si="4"/>
        <v>45785839</v>
      </c>
      <c r="M38" s="11">
        <f t="shared" si="4"/>
        <v>29049340</v>
      </c>
      <c r="N38" s="11">
        <f t="shared" si="4"/>
        <v>105422008</v>
      </c>
      <c r="O38" s="11">
        <f t="shared" si="4"/>
        <v>18018483</v>
      </c>
      <c r="P38" s="11">
        <f t="shared" si="4"/>
        <v>50088788</v>
      </c>
      <c r="Q38" s="11">
        <f t="shared" si="4"/>
        <v>42338306</v>
      </c>
      <c r="R38" s="11">
        <f t="shared" si="4"/>
        <v>110445577</v>
      </c>
      <c r="S38" s="11">
        <f t="shared" si="4"/>
        <v>44699641</v>
      </c>
      <c r="T38" s="11">
        <f t="shared" si="4"/>
        <v>41801746</v>
      </c>
      <c r="U38" s="11">
        <f t="shared" si="4"/>
        <v>62434505</v>
      </c>
      <c r="V38" s="11">
        <f t="shared" si="4"/>
        <v>148935892</v>
      </c>
      <c r="W38" s="11">
        <f t="shared" si="4"/>
        <v>424809752</v>
      </c>
      <c r="X38" s="11">
        <f t="shared" si="4"/>
        <v>504722226</v>
      </c>
      <c r="Y38" s="11">
        <f t="shared" si="4"/>
        <v>-79912474</v>
      </c>
      <c r="Z38" s="2">
        <f t="shared" si="5"/>
        <v>-15.832961158322359</v>
      </c>
      <c r="AA38" s="15">
        <f>AA8+AA23</f>
        <v>504722226</v>
      </c>
    </row>
    <row r="39" spans="1:27" ht="13.5">
      <c r="A39" s="46" t="s">
        <v>35</v>
      </c>
      <c r="B39" s="47"/>
      <c r="C39" s="9">
        <f t="shared" si="4"/>
        <v>390358095</v>
      </c>
      <c r="D39" s="10">
        <f t="shared" si="4"/>
        <v>0</v>
      </c>
      <c r="E39" s="11">
        <f t="shared" si="4"/>
        <v>629292695</v>
      </c>
      <c r="F39" s="11">
        <f t="shared" si="4"/>
        <v>512943582</v>
      </c>
      <c r="G39" s="11">
        <f t="shared" si="4"/>
        <v>2519903</v>
      </c>
      <c r="H39" s="11">
        <f t="shared" si="4"/>
        <v>11516058</v>
      </c>
      <c r="I39" s="11">
        <f t="shared" si="4"/>
        <v>31940431</v>
      </c>
      <c r="J39" s="11">
        <f t="shared" si="4"/>
        <v>45976392</v>
      </c>
      <c r="K39" s="11">
        <f t="shared" si="4"/>
        <v>38565318</v>
      </c>
      <c r="L39" s="11">
        <f t="shared" si="4"/>
        <v>33108252</v>
      </c>
      <c r="M39" s="11">
        <f t="shared" si="4"/>
        <v>43586285</v>
      </c>
      <c r="N39" s="11">
        <f t="shared" si="4"/>
        <v>115259855</v>
      </c>
      <c r="O39" s="11">
        <f t="shared" si="4"/>
        <v>8839405</v>
      </c>
      <c r="P39" s="11">
        <f t="shared" si="4"/>
        <v>11806132</v>
      </c>
      <c r="Q39" s="11">
        <f t="shared" si="4"/>
        <v>45774595</v>
      </c>
      <c r="R39" s="11">
        <f t="shared" si="4"/>
        <v>66420132</v>
      </c>
      <c r="S39" s="11">
        <f t="shared" si="4"/>
        <v>59118870</v>
      </c>
      <c r="T39" s="11">
        <f t="shared" si="4"/>
        <v>65221579</v>
      </c>
      <c r="U39" s="11">
        <f t="shared" si="4"/>
        <v>93843258</v>
      </c>
      <c r="V39" s="11">
        <f t="shared" si="4"/>
        <v>218183707</v>
      </c>
      <c r="W39" s="11">
        <f t="shared" si="4"/>
        <v>445840086</v>
      </c>
      <c r="X39" s="11">
        <f t="shared" si="4"/>
        <v>512943582</v>
      </c>
      <c r="Y39" s="11">
        <f t="shared" si="4"/>
        <v>-67103496</v>
      </c>
      <c r="Z39" s="2">
        <f t="shared" si="5"/>
        <v>-13.082042227404262</v>
      </c>
      <c r="AA39" s="15">
        <f>AA9+AA24</f>
        <v>512943582</v>
      </c>
    </row>
    <row r="40" spans="1:27" ht="13.5">
      <c r="A40" s="46" t="s">
        <v>36</v>
      </c>
      <c r="B40" s="47"/>
      <c r="C40" s="9">
        <f t="shared" si="4"/>
        <v>493620206</v>
      </c>
      <c r="D40" s="10">
        <f t="shared" si="4"/>
        <v>0</v>
      </c>
      <c r="E40" s="11">
        <f t="shared" si="4"/>
        <v>812760037</v>
      </c>
      <c r="F40" s="11">
        <f t="shared" si="4"/>
        <v>684053596</v>
      </c>
      <c r="G40" s="11">
        <f t="shared" si="4"/>
        <v>10241583</v>
      </c>
      <c r="H40" s="11">
        <f t="shared" si="4"/>
        <v>24065050</v>
      </c>
      <c r="I40" s="11">
        <f t="shared" si="4"/>
        <v>44046587</v>
      </c>
      <c r="J40" s="11">
        <f t="shared" si="4"/>
        <v>78353220</v>
      </c>
      <c r="K40" s="11">
        <f t="shared" si="4"/>
        <v>96903226</v>
      </c>
      <c r="L40" s="11">
        <f t="shared" si="4"/>
        <v>40952100</v>
      </c>
      <c r="M40" s="11">
        <f t="shared" si="4"/>
        <v>68717221</v>
      </c>
      <c r="N40" s="11">
        <f t="shared" si="4"/>
        <v>206572547</v>
      </c>
      <c r="O40" s="11">
        <f t="shared" si="4"/>
        <v>4125377</v>
      </c>
      <c r="P40" s="11">
        <f t="shared" si="4"/>
        <v>21020251</v>
      </c>
      <c r="Q40" s="11">
        <f t="shared" si="4"/>
        <v>54892215</v>
      </c>
      <c r="R40" s="11">
        <f t="shared" si="4"/>
        <v>80037843</v>
      </c>
      <c r="S40" s="11">
        <f t="shared" si="4"/>
        <v>52104458</v>
      </c>
      <c r="T40" s="11">
        <f t="shared" si="4"/>
        <v>38606517</v>
      </c>
      <c r="U40" s="11">
        <f t="shared" si="4"/>
        <v>110883912</v>
      </c>
      <c r="V40" s="11">
        <f t="shared" si="4"/>
        <v>201594887</v>
      </c>
      <c r="W40" s="11">
        <f t="shared" si="4"/>
        <v>566558497</v>
      </c>
      <c r="X40" s="11">
        <f t="shared" si="4"/>
        <v>684053596</v>
      </c>
      <c r="Y40" s="11">
        <f t="shared" si="4"/>
        <v>-117495099</v>
      </c>
      <c r="Z40" s="2">
        <f t="shared" si="5"/>
        <v>-17.176300173999817</v>
      </c>
      <c r="AA40" s="15">
        <f>AA10+AA25</f>
        <v>684053596</v>
      </c>
    </row>
    <row r="41" spans="1:27" ht="13.5">
      <c r="A41" s="48" t="s">
        <v>37</v>
      </c>
      <c r="B41" s="47"/>
      <c r="C41" s="49">
        <f aca="true" t="shared" si="6" ref="C41:Y41">SUM(C36:C40)</f>
        <v>3062844031</v>
      </c>
      <c r="D41" s="50">
        <f t="shared" si="6"/>
        <v>0</v>
      </c>
      <c r="E41" s="51">
        <f t="shared" si="6"/>
        <v>4383397960</v>
      </c>
      <c r="F41" s="51">
        <f t="shared" si="6"/>
        <v>3946033416</v>
      </c>
      <c r="G41" s="51">
        <f t="shared" si="6"/>
        <v>32710720</v>
      </c>
      <c r="H41" s="51">
        <f t="shared" si="6"/>
        <v>173453034</v>
      </c>
      <c r="I41" s="51">
        <f t="shared" si="6"/>
        <v>251607692</v>
      </c>
      <c r="J41" s="51">
        <f t="shared" si="6"/>
        <v>457771446</v>
      </c>
      <c r="K41" s="51">
        <f t="shared" si="6"/>
        <v>306834596</v>
      </c>
      <c r="L41" s="51">
        <f t="shared" si="6"/>
        <v>328957935</v>
      </c>
      <c r="M41" s="51">
        <f t="shared" si="6"/>
        <v>292853190</v>
      </c>
      <c r="N41" s="51">
        <f t="shared" si="6"/>
        <v>928645721</v>
      </c>
      <c r="O41" s="51">
        <f t="shared" si="6"/>
        <v>69082193</v>
      </c>
      <c r="P41" s="51">
        <f t="shared" si="6"/>
        <v>176333435</v>
      </c>
      <c r="Q41" s="51">
        <f t="shared" si="6"/>
        <v>223168214</v>
      </c>
      <c r="R41" s="51">
        <f t="shared" si="6"/>
        <v>468583842</v>
      </c>
      <c r="S41" s="51">
        <f t="shared" si="6"/>
        <v>280765097</v>
      </c>
      <c r="T41" s="51">
        <f t="shared" si="6"/>
        <v>294594084</v>
      </c>
      <c r="U41" s="51">
        <f t="shared" si="6"/>
        <v>589903324</v>
      </c>
      <c r="V41" s="51">
        <f t="shared" si="6"/>
        <v>1165262505</v>
      </c>
      <c r="W41" s="51">
        <f t="shared" si="6"/>
        <v>3020263514</v>
      </c>
      <c r="X41" s="51">
        <f t="shared" si="6"/>
        <v>3946033416</v>
      </c>
      <c r="Y41" s="51">
        <f t="shared" si="6"/>
        <v>-925769902</v>
      </c>
      <c r="Z41" s="52">
        <f t="shared" si="5"/>
        <v>-23.46077198044691</v>
      </c>
      <c r="AA41" s="53">
        <f>SUM(AA36:AA40)</f>
        <v>3946033416</v>
      </c>
    </row>
    <row r="42" spans="1:27" ht="13.5">
      <c r="A42" s="54" t="s">
        <v>38</v>
      </c>
      <c r="B42" s="35"/>
      <c r="C42" s="65">
        <f aca="true" t="shared" si="7" ref="C42:Y48">C12+C27</f>
        <v>324751210</v>
      </c>
      <c r="D42" s="66">
        <f t="shared" si="7"/>
        <v>0</v>
      </c>
      <c r="E42" s="67">
        <f t="shared" si="7"/>
        <v>542290628</v>
      </c>
      <c r="F42" s="67">
        <f t="shared" si="7"/>
        <v>581125742</v>
      </c>
      <c r="G42" s="67">
        <f t="shared" si="7"/>
        <v>133766</v>
      </c>
      <c r="H42" s="67">
        <f t="shared" si="7"/>
        <v>5954194</v>
      </c>
      <c r="I42" s="67">
        <f t="shared" si="7"/>
        <v>21751024</v>
      </c>
      <c r="J42" s="67">
        <f t="shared" si="7"/>
        <v>27838984</v>
      </c>
      <c r="K42" s="67">
        <f t="shared" si="7"/>
        <v>28881618</v>
      </c>
      <c r="L42" s="67">
        <f t="shared" si="7"/>
        <v>36444976</v>
      </c>
      <c r="M42" s="67">
        <f t="shared" si="7"/>
        <v>43700703</v>
      </c>
      <c r="N42" s="67">
        <f t="shared" si="7"/>
        <v>109027297</v>
      </c>
      <c r="O42" s="67">
        <f t="shared" si="7"/>
        <v>17094939</v>
      </c>
      <c r="P42" s="67">
        <f t="shared" si="7"/>
        <v>18642867</v>
      </c>
      <c r="Q42" s="67">
        <f t="shared" si="7"/>
        <v>34442870</v>
      </c>
      <c r="R42" s="67">
        <f t="shared" si="7"/>
        <v>70180676</v>
      </c>
      <c r="S42" s="67">
        <f t="shared" si="7"/>
        <v>47458293</v>
      </c>
      <c r="T42" s="67">
        <f t="shared" si="7"/>
        <v>26444344</v>
      </c>
      <c r="U42" s="67">
        <f t="shared" si="7"/>
        <v>201755486</v>
      </c>
      <c r="V42" s="67">
        <f t="shared" si="7"/>
        <v>275658123</v>
      </c>
      <c r="W42" s="67">
        <f t="shared" si="7"/>
        <v>482705080</v>
      </c>
      <c r="X42" s="67">
        <f t="shared" si="7"/>
        <v>581125742</v>
      </c>
      <c r="Y42" s="67">
        <f t="shared" si="7"/>
        <v>-98420662</v>
      </c>
      <c r="Z42" s="69">
        <f t="shared" si="5"/>
        <v>-16.936207585861858</v>
      </c>
      <c r="AA42" s="68">
        <f aca="true" t="shared" si="8" ref="AA42:AA48">AA12+AA27</f>
        <v>581125742</v>
      </c>
    </row>
    <row r="43" spans="1:27" ht="13.5">
      <c r="A43" s="54" t="s">
        <v>39</v>
      </c>
      <c r="B43" s="35"/>
      <c r="C43" s="70">
        <f t="shared" si="7"/>
        <v>704559</v>
      </c>
      <c r="D43" s="71">
        <f t="shared" si="7"/>
        <v>0</v>
      </c>
      <c r="E43" s="72">
        <f t="shared" si="7"/>
        <v>13951725</v>
      </c>
      <c r="F43" s="72">
        <f t="shared" si="7"/>
        <v>1339180</v>
      </c>
      <c r="G43" s="72">
        <f t="shared" si="7"/>
        <v>1708604</v>
      </c>
      <c r="H43" s="72">
        <f t="shared" si="7"/>
        <v>476739</v>
      </c>
      <c r="I43" s="72">
        <f t="shared" si="7"/>
        <v>944084</v>
      </c>
      <c r="J43" s="72">
        <f t="shared" si="7"/>
        <v>3129427</v>
      </c>
      <c r="K43" s="72">
        <f t="shared" si="7"/>
        <v>1067343</v>
      </c>
      <c r="L43" s="72">
        <f t="shared" si="7"/>
        <v>1117481</v>
      </c>
      <c r="M43" s="72">
        <f t="shared" si="7"/>
        <v>656510</v>
      </c>
      <c r="N43" s="72">
        <f t="shared" si="7"/>
        <v>2841334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19500</v>
      </c>
      <c r="U43" s="72">
        <f t="shared" si="7"/>
        <v>149000</v>
      </c>
      <c r="V43" s="72">
        <f t="shared" si="7"/>
        <v>168500</v>
      </c>
      <c r="W43" s="72">
        <f t="shared" si="7"/>
        <v>6139261</v>
      </c>
      <c r="X43" s="72">
        <f t="shared" si="7"/>
        <v>1339180</v>
      </c>
      <c r="Y43" s="72">
        <f t="shared" si="7"/>
        <v>4800081</v>
      </c>
      <c r="Z43" s="73">
        <f t="shared" si="5"/>
        <v>358.4343404172703</v>
      </c>
      <c r="AA43" s="74">
        <f t="shared" si="8"/>
        <v>1339180</v>
      </c>
    </row>
    <row r="44" spans="1:27" ht="13.5">
      <c r="A44" s="54" t="s">
        <v>40</v>
      </c>
      <c r="B44" s="35"/>
      <c r="C44" s="65">
        <f t="shared" si="7"/>
        <v>59816548</v>
      </c>
      <c r="D44" s="66">
        <f t="shared" si="7"/>
        <v>0</v>
      </c>
      <c r="E44" s="67">
        <f t="shared" si="7"/>
        <v>16036438</v>
      </c>
      <c r="F44" s="67">
        <f t="shared" si="7"/>
        <v>421293281</v>
      </c>
      <c r="G44" s="67">
        <f t="shared" si="7"/>
        <v>0</v>
      </c>
      <c r="H44" s="67">
        <f t="shared" si="7"/>
        <v>107988</v>
      </c>
      <c r="I44" s="67">
        <f t="shared" si="7"/>
        <v>-54559</v>
      </c>
      <c r="J44" s="67">
        <f t="shared" si="7"/>
        <v>53429</v>
      </c>
      <c r="K44" s="67">
        <f t="shared" si="7"/>
        <v>2527</v>
      </c>
      <c r="L44" s="67">
        <f t="shared" si="7"/>
        <v>16076510</v>
      </c>
      <c r="M44" s="67">
        <f t="shared" si="7"/>
        <v>10436</v>
      </c>
      <c r="N44" s="67">
        <f t="shared" si="7"/>
        <v>16089473</v>
      </c>
      <c r="O44" s="67">
        <f t="shared" si="7"/>
        <v>45812</v>
      </c>
      <c r="P44" s="67">
        <f t="shared" si="7"/>
        <v>0</v>
      </c>
      <c r="Q44" s="67">
        <f t="shared" si="7"/>
        <v>0</v>
      </c>
      <c r="R44" s="67">
        <f t="shared" si="7"/>
        <v>45812</v>
      </c>
      <c r="S44" s="67">
        <f t="shared" si="7"/>
        <v>267511</v>
      </c>
      <c r="T44" s="67">
        <f t="shared" si="7"/>
        <v>500246</v>
      </c>
      <c r="U44" s="67">
        <f t="shared" si="7"/>
        <v>400894928</v>
      </c>
      <c r="V44" s="67">
        <f t="shared" si="7"/>
        <v>401662685</v>
      </c>
      <c r="W44" s="67">
        <f t="shared" si="7"/>
        <v>417851399</v>
      </c>
      <c r="X44" s="67">
        <f t="shared" si="7"/>
        <v>421293281</v>
      </c>
      <c r="Y44" s="67">
        <f t="shared" si="7"/>
        <v>-3441882</v>
      </c>
      <c r="Z44" s="69">
        <f t="shared" si="5"/>
        <v>-0.8169800362897315</v>
      </c>
      <c r="AA44" s="68">
        <f t="shared" si="8"/>
        <v>421293281</v>
      </c>
    </row>
    <row r="45" spans="1:27" ht="13.5">
      <c r="A45" s="54" t="s">
        <v>41</v>
      </c>
      <c r="B45" s="35" t="s">
        <v>42</v>
      </c>
      <c r="C45" s="65">
        <f t="shared" si="7"/>
        <v>1054176644</v>
      </c>
      <c r="D45" s="66">
        <f t="shared" si="7"/>
        <v>0</v>
      </c>
      <c r="E45" s="67">
        <f t="shared" si="7"/>
        <v>1255638572</v>
      </c>
      <c r="F45" s="67">
        <f t="shared" si="7"/>
        <v>1178428829</v>
      </c>
      <c r="G45" s="67">
        <f t="shared" si="7"/>
        <v>4410756</v>
      </c>
      <c r="H45" s="67">
        <f t="shared" si="7"/>
        <v>22829915</v>
      </c>
      <c r="I45" s="67">
        <f t="shared" si="7"/>
        <v>52925139</v>
      </c>
      <c r="J45" s="67">
        <f t="shared" si="7"/>
        <v>80165810</v>
      </c>
      <c r="K45" s="67">
        <f t="shared" si="7"/>
        <v>59686633</v>
      </c>
      <c r="L45" s="67">
        <f t="shared" si="7"/>
        <v>48848309</v>
      </c>
      <c r="M45" s="67">
        <f t="shared" si="7"/>
        <v>53459484</v>
      </c>
      <c r="N45" s="67">
        <f t="shared" si="7"/>
        <v>161994426</v>
      </c>
      <c r="O45" s="67">
        <f t="shared" si="7"/>
        <v>32696492</v>
      </c>
      <c r="P45" s="67">
        <f t="shared" si="7"/>
        <v>62334634</v>
      </c>
      <c r="Q45" s="67">
        <f t="shared" si="7"/>
        <v>100485330</v>
      </c>
      <c r="R45" s="67">
        <f t="shared" si="7"/>
        <v>195516456</v>
      </c>
      <c r="S45" s="67">
        <f t="shared" si="7"/>
        <v>95907769</v>
      </c>
      <c r="T45" s="67">
        <f t="shared" si="7"/>
        <v>169597113</v>
      </c>
      <c r="U45" s="67">
        <f t="shared" si="7"/>
        <v>339380342</v>
      </c>
      <c r="V45" s="67">
        <f t="shared" si="7"/>
        <v>604885224</v>
      </c>
      <c r="W45" s="67">
        <f t="shared" si="7"/>
        <v>1042561916</v>
      </c>
      <c r="X45" s="67">
        <f t="shared" si="7"/>
        <v>1178428829</v>
      </c>
      <c r="Y45" s="67">
        <f t="shared" si="7"/>
        <v>-135866913</v>
      </c>
      <c r="Z45" s="69">
        <f t="shared" si="5"/>
        <v>-11.529496704123826</v>
      </c>
      <c r="AA45" s="68">
        <f t="shared" si="8"/>
        <v>1178428829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4502292992</v>
      </c>
      <c r="D49" s="78">
        <f t="shared" si="9"/>
        <v>0</v>
      </c>
      <c r="E49" s="79">
        <f t="shared" si="9"/>
        <v>6211315323</v>
      </c>
      <c r="F49" s="79">
        <f t="shared" si="9"/>
        <v>6128220448</v>
      </c>
      <c r="G49" s="79">
        <f t="shared" si="9"/>
        <v>38963846</v>
      </c>
      <c r="H49" s="79">
        <f t="shared" si="9"/>
        <v>202821870</v>
      </c>
      <c r="I49" s="79">
        <f t="shared" si="9"/>
        <v>327173380</v>
      </c>
      <c r="J49" s="79">
        <f t="shared" si="9"/>
        <v>568959096</v>
      </c>
      <c r="K49" s="79">
        <f t="shared" si="9"/>
        <v>396472717</v>
      </c>
      <c r="L49" s="79">
        <f t="shared" si="9"/>
        <v>431445211</v>
      </c>
      <c r="M49" s="79">
        <f t="shared" si="9"/>
        <v>390680323</v>
      </c>
      <c r="N49" s="79">
        <f t="shared" si="9"/>
        <v>1218598251</v>
      </c>
      <c r="O49" s="79">
        <f t="shared" si="9"/>
        <v>118919436</v>
      </c>
      <c r="P49" s="79">
        <f t="shared" si="9"/>
        <v>257310936</v>
      </c>
      <c r="Q49" s="79">
        <f t="shared" si="9"/>
        <v>358096414</v>
      </c>
      <c r="R49" s="79">
        <f t="shared" si="9"/>
        <v>734326786</v>
      </c>
      <c r="S49" s="79">
        <f t="shared" si="9"/>
        <v>424398670</v>
      </c>
      <c r="T49" s="79">
        <f t="shared" si="9"/>
        <v>491155287</v>
      </c>
      <c r="U49" s="79">
        <f t="shared" si="9"/>
        <v>1532083080</v>
      </c>
      <c r="V49" s="79">
        <f t="shared" si="9"/>
        <v>2447637037</v>
      </c>
      <c r="W49" s="79">
        <f t="shared" si="9"/>
        <v>4969521170</v>
      </c>
      <c r="X49" s="79">
        <f t="shared" si="9"/>
        <v>6128220448</v>
      </c>
      <c r="Y49" s="79">
        <f t="shared" si="9"/>
        <v>-1158699278</v>
      </c>
      <c r="Z49" s="80">
        <f t="shared" si="5"/>
        <v>-18.90759785539621</v>
      </c>
      <c r="AA49" s="81">
        <f>SUM(AA41:AA48)</f>
        <v>6128220448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2905370123</v>
      </c>
      <c r="D51" s="66">
        <f t="shared" si="10"/>
        <v>0</v>
      </c>
      <c r="E51" s="67">
        <f t="shared" si="10"/>
        <v>3149355058</v>
      </c>
      <c r="F51" s="67">
        <f t="shared" si="10"/>
        <v>3127135302</v>
      </c>
      <c r="G51" s="67">
        <f t="shared" si="10"/>
        <v>122393306</v>
      </c>
      <c r="H51" s="67">
        <f t="shared" si="10"/>
        <v>223637889</v>
      </c>
      <c r="I51" s="67">
        <f t="shared" si="10"/>
        <v>578797453</v>
      </c>
      <c r="J51" s="67">
        <f t="shared" si="10"/>
        <v>924828648</v>
      </c>
      <c r="K51" s="67">
        <f t="shared" si="10"/>
        <v>851375213</v>
      </c>
      <c r="L51" s="67">
        <f t="shared" si="10"/>
        <v>1116305616</v>
      </c>
      <c r="M51" s="67">
        <f t="shared" si="10"/>
        <v>1332053286</v>
      </c>
      <c r="N51" s="67">
        <f t="shared" si="10"/>
        <v>3299734115</v>
      </c>
      <c r="O51" s="67">
        <f t="shared" si="10"/>
        <v>1508275802</v>
      </c>
      <c r="P51" s="67">
        <f t="shared" si="10"/>
        <v>229241381</v>
      </c>
      <c r="Q51" s="67">
        <f t="shared" si="10"/>
        <v>251105823</v>
      </c>
      <c r="R51" s="67">
        <f t="shared" si="10"/>
        <v>1988623006</v>
      </c>
      <c r="S51" s="67">
        <f t="shared" si="10"/>
        <v>232651433</v>
      </c>
      <c r="T51" s="67">
        <f t="shared" si="10"/>
        <v>263850992</v>
      </c>
      <c r="U51" s="67">
        <f t="shared" si="10"/>
        <v>387722352</v>
      </c>
      <c r="V51" s="67">
        <f t="shared" si="10"/>
        <v>884224777</v>
      </c>
      <c r="W51" s="67">
        <f t="shared" si="10"/>
        <v>7097410546</v>
      </c>
      <c r="X51" s="67">
        <f t="shared" si="10"/>
        <v>3127135302</v>
      </c>
      <c r="Y51" s="67">
        <f t="shared" si="10"/>
        <v>3970275244</v>
      </c>
      <c r="Z51" s="69">
        <f>+IF(X51&lt;&gt;0,+(Y51/X51)*100,0)</f>
        <v>126.96205506236839</v>
      </c>
      <c r="AA51" s="68">
        <f>SUM(AA57:AA61)</f>
        <v>3127135302</v>
      </c>
    </row>
    <row r="52" spans="1:27" ht="13.5">
      <c r="A52" s="84" t="s">
        <v>32</v>
      </c>
      <c r="B52" s="47"/>
      <c r="C52" s="9">
        <v>508687368</v>
      </c>
      <c r="D52" s="10"/>
      <c r="E52" s="11">
        <v>617411875</v>
      </c>
      <c r="F52" s="11">
        <v>614774075</v>
      </c>
      <c r="G52" s="11">
        <v>18397110</v>
      </c>
      <c r="H52" s="11">
        <v>40622258</v>
      </c>
      <c r="I52" s="11">
        <v>101006172</v>
      </c>
      <c r="J52" s="11">
        <v>160025540</v>
      </c>
      <c r="K52" s="11">
        <v>153234344</v>
      </c>
      <c r="L52" s="11">
        <v>209550123</v>
      </c>
      <c r="M52" s="11">
        <v>257493760</v>
      </c>
      <c r="N52" s="11">
        <v>620278227</v>
      </c>
      <c r="O52" s="11">
        <v>285180912</v>
      </c>
      <c r="P52" s="11">
        <v>49917344</v>
      </c>
      <c r="Q52" s="11">
        <v>45766106</v>
      </c>
      <c r="R52" s="11">
        <v>380864362</v>
      </c>
      <c r="S52" s="11">
        <v>40398660</v>
      </c>
      <c r="T52" s="11">
        <v>43213763</v>
      </c>
      <c r="U52" s="11">
        <v>56121496</v>
      </c>
      <c r="V52" s="11">
        <v>139733919</v>
      </c>
      <c r="W52" s="11">
        <v>1300902048</v>
      </c>
      <c r="X52" s="11">
        <v>614774075</v>
      </c>
      <c r="Y52" s="11">
        <v>686127973</v>
      </c>
      <c r="Z52" s="2">
        <v>111.61</v>
      </c>
      <c r="AA52" s="15">
        <v>614774075</v>
      </c>
    </row>
    <row r="53" spans="1:27" ht="13.5">
      <c r="A53" s="84" t="s">
        <v>33</v>
      </c>
      <c r="B53" s="47"/>
      <c r="C53" s="9">
        <v>348592178</v>
      </c>
      <c r="D53" s="10"/>
      <c r="E53" s="11">
        <v>354430162</v>
      </c>
      <c r="F53" s="11">
        <v>367406588</v>
      </c>
      <c r="G53" s="11">
        <v>17320296</v>
      </c>
      <c r="H53" s="11">
        <v>29210508</v>
      </c>
      <c r="I53" s="11">
        <v>77061606</v>
      </c>
      <c r="J53" s="11">
        <v>123592410</v>
      </c>
      <c r="K53" s="11">
        <v>112974718</v>
      </c>
      <c r="L53" s="11">
        <v>146530130</v>
      </c>
      <c r="M53" s="11">
        <v>173216021</v>
      </c>
      <c r="N53" s="11">
        <v>432720869</v>
      </c>
      <c r="O53" s="11">
        <v>198160259</v>
      </c>
      <c r="P53" s="11">
        <v>27433309</v>
      </c>
      <c r="Q53" s="11">
        <v>28675313</v>
      </c>
      <c r="R53" s="11">
        <v>254268881</v>
      </c>
      <c r="S53" s="11">
        <v>21628382</v>
      </c>
      <c r="T53" s="11">
        <v>29115948</v>
      </c>
      <c r="U53" s="11">
        <v>47230358</v>
      </c>
      <c r="V53" s="11">
        <v>97974688</v>
      </c>
      <c r="W53" s="11">
        <v>908556848</v>
      </c>
      <c r="X53" s="11">
        <v>367406588</v>
      </c>
      <c r="Y53" s="11">
        <v>541150260</v>
      </c>
      <c r="Z53" s="2">
        <v>147.29</v>
      </c>
      <c r="AA53" s="15">
        <v>367406588</v>
      </c>
    </row>
    <row r="54" spans="1:27" ht="13.5">
      <c r="A54" s="84" t="s">
        <v>34</v>
      </c>
      <c r="B54" s="47"/>
      <c r="C54" s="9">
        <v>65935090</v>
      </c>
      <c r="D54" s="10"/>
      <c r="E54" s="11">
        <v>59414198</v>
      </c>
      <c r="F54" s="11">
        <v>41862849</v>
      </c>
      <c r="G54" s="11">
        <v>2943748</v>
      </c>
      <c r="H54" s="11">
        <v>4262213</v>
      </c>
      <c r="I54" s="11">
        <v>11213229</v>
      </c>
      <c r="J54" s="11">
        <v>18419190</v>
      </c>
      <c r="K54" s="11">
        <v>15197164</v>
      </c>
      <c r="L54" s="11">
        <v>19876709</v>
      </c>
      <c r="M54" s="11">
        <v>23746461</v>
      </c>
      <c r="N54" s="11">
        <v>58820334</v>
      </c>
      <c r="O54" s="11">
        <v>27817085</v>
      </c>
      <c r="P54" s="11">
        <v>3314924</v>
      </c>
      <c r="Q54" s="11">
        <v>3346444</v>
      </c>
      <c r="R54" s="11">
        <v>34478453</v>
      </c>
      <c r="S54" s="11">
        <v>4234459</v>
      </c>
      <c r="T54" s="11">
        <v>4071611</v>
      </c>
      <c r="U54" s="11">
        <v>4944361</v>
      </c>
      <c r="V54" s="11">
        <v>13250431</v>
      </c>
      <c r="W54" s="11">
        <v>124968408</v>
      </c>
      <c r="X54" s="11">
        <v>41862849</v>
      </c>
      <c r="Y54" s="11">
        <v>83105559</v>
      </c>
      <c r="Z54" s="2">
        <v>198.52</v>
      </c>
      <c r="AA54" s="15">
        <v>41862849</v>
      </c>
    </row>
    <row r="55" spans="1:27" ht="13.5">
      <c r="A55" s="84" t="s">
        <v>35</v>
      </c>
      <c r="B55" s="47"/>
      <c r="C55" s="9">
        <v>97167152</v>
      </c>
      <c r="D55" s="10"/>
      <c r="E55" s="11">
        <v>88137693</v>
      </c>
      <c r="F55" s="11">
        <v>94897060</v>
      </c>
      <c r="G55" s="11">
        <v>3745819</v>
      </c>
      <c r="H55" s="11">
        <v>10462899</v>
      </c>
      <c r="I55" s="11">
        <v>22961022</v>
      </c>
      <c r="J55" s="11">
        <v>37169740</v>
      </c>
      <c r="K55" s="11">
        <v>31606012</v>
      </c>
      <c r="L55" s="11">
        <v>40221151</v>
      </c>
      <c r="M55" s="11">
        <v>46430125</v>
      </c>
      <c r="N55" s="11">
        <v>118257288</v>
      </c>
      <c r="O55" s="11">
        <v>53277125</v>
      </c>
      <c r="P55" s="11">
        <v>8507177</v>
      </c>
      <c r="Q55" s="11">
        <v>18029943</v>
      </c>
      <c r="R55" s="11">
        <v>79814245</v>
      </c>
      <c r="S55" s="11">
        <v>8478621</v>
      </c>
      <c r="T55" s="11">
        <v>8878085</v>
      </c>
      <c r="U55" s="11">
        <v>10458522</v>
      </c>
      <c r="V55" s="11">
        <v>27815228</v>
      </c>
      <c r="W55" s="11">
        <v>263056501</v>
      </c>
      <c r="X55" s="11">
        <v>94897060</v>
      </c>
      <c r="Y55" s="11">
        <v>168159441</v>
      </c>
      <c r="Z55" s="2">
        <v>177.2</v>
      </c>
      <c r="AA55" s="15">
        <v>94897060</v>
      </c>
    </row>
    <row r="56" spans="1:27" ht="13.5">
      <c r="A56" s="84" t="s">
        <v>36</v>
      </c>
      <c r="B56" s="47"/>
      <c r="C56" s="9">
        <v>36611787</v>
      </c>
      <c r="D56" s="10"/>
      <c r="E56" s="11">
        <v>38094257</v>
      </c>
      <c r="F56" s="11">
        <v>37168277</v>
      </c>
      <c r="G56" s="11">
        <v>199203</v>
      </c>
      <c r="H56" s="11">
        <v>1884333</v>
      </c>
      <c r="I56" s="11">
        <v>3147287</v>
      </c>
      <c r="J56" s="11">
        <v>5230823</v>
      </c>
      <c r="K56" s="11">
        <v>4378827</v>
      </c>
      <c r="L56" s="11">
        <v>5986415</v>
      </c>
      <c r="M56" s="11">
        <v>7397988</v>
      </c>
      <c r="N56" s="11">
        <v>17763230</v>
      </c>
      <c r="O56" s="11">
        <v>8411854</v>
      </c>
      <c r="P56" s="11">
        <v>850734</v>
      </c>
      <c r="Q56" s="11">
        <v>888479</v>
      </c>
      <c r="R56" s="11">
        <v>10151067</v>
      </c>
      <c r="S56" s="11">
        <v>11425815</v>
      </c>
      <c r="T56" s="11">
        <v>2201577</v>
      </c>
      <c r="U56" s="11">
        <v>6563808</v>
      </c>
      <c r="V56" s="11">
        <v>20191200</v>
      </c>
      <c r="W56" s="11">
        <v>53336320</v>
      </c>
      <c r="X56" s="11">
        <v>37168277</v>
      </c>
      <c r="Y56" s="11">
        <v>16168043</v>
      </c>
      <c r="Z56" s="2">
        <v>43.5</v>
      </c>
      <c r="AA56" s="15">
        <v>37168277</v>
      </c>
    </row>
    <row r="57" spans="1:27" ht="13.5">
      <c r="A57" s="85" t="s">
        <v>37</v>
      </c>
      <c r="B57" s="47"/>
      <c r="C57" s="49">
        <f aca="true" t="shared" si="11" ref="C57:Y57">SUM(C52:C56)</f>
        <v>1056993575</v>
      </c>
      <c r="D57" s="50">
        <f t="shared" si="11"/>
        <v>0</v>
      </c>
      <c r="E57" s="51">
        <f t="shared" si="11"/>
        <v>1157488185</v>
      </c>
      <c r="F57" s="51">
        <f t="shared" si="11"/>
        <v>1156108849</v>
      </c>
      <c r="G57" s="51">
        <f t="shared" si="11"/>
        <v>42606176</v>
      </c>
      <c r="H57" s="51">
        <f t="shared" si="11"/>
        <v>86442211</v>
      </c>
      <c r="I57" s="51">
        <f t="shared" si="11"/>
        <v>215389316</v>
      </c>
      <c r="J57" s="51">
        <f t="shared" si="11"/>
        <v>344437703</v>
      </c>
      <c r="K57" s="51">
        <f t="shared" si="11"/>
        <v>317391065</v>
      </c>
      <c r="L57" s="51">
        <f t="shared" si="11"/>
        <v>422164528</v>
      </c>
      <c r="M57" s="51">
        <f t="shared" si="11"/>
        <v>508284355</v>
      </c>
      <c r="N57" s="51">
        <f t="shared" si="11"/>
        <v>1247839948</v>
      </c>
      <c r="O57" s="51">
        <f t="shared" si="11"/>
        <v>572847235</v>
      </c>
      <c r="P57" s="51">
        <f t="shared" si="11"/>
        <v>90023488</v>
      </c>
      <c r="Q57" s="51">
        <f t="shared" si="11"/>
        <v>96706285</v>
      </c>
      <c r="R57" s="51">
        <f t="shared" si="11"/>
        <v>759577008</v>
      </c>
      <c r="S57" s="51">
        <f t="shared" si="11"/>
        <v>86165937</v>
      </c>
      <c r="T57" s="51">
        <f t="shared" si="11"/>
        <v>87480984</v>
      </c>
      <c r="U57" s="51">
        <f t="shared" si="11"/>
        <v>125318545</v>
      </c>
      <c r="V57" s="51">
        <f t="shared" si="11"/>
        <v>298965466</v>
      </c>
      <c r="W57" s="51">
        <f t="shared" si="11"/>
        <v>2650820125</v>
      </c>
      <c r="X57" s="51">
        <f t="shared" si="11"/>
        <v>1156108849</v>
      </c>
      <c r="Y57" s="51">
        <f t="shared" si="11"/>
        <v>1494711276</v>
      </c>
      <c r="Z57" s="52">
        <f>+IF(X57&lt;&gt;0,+(Y57/X57)*100,0)</f>
        <v>129.28810961812817</v>
      </c>
      <c r="AA57" s="53">
        <f>SUM(AA52:AA56)</f>
        <v>1156108849</v>
      </c>
    </row>
    <row r="58" spans="1:27" ht="13.5">
      <c r="A58" s="86" t="s">
        <v>38</v>
      </c>
      <c r="B58" s="35"/>
      <c r="C58" s="9">
        <v>81838598</v>
      </c>
      <c r="D58" s="10"/>
      <c r="E58" s="11">
        <v>82388919</v>
      </c>
      <c r="F58" s="11">
        <v>83529280</v>
      </c>
      <c r="G58" s="11">
        <v>665862</v>
      </c>
      <c r="H58" s="11">
        <v>2684896</v>
      </c>
      <c r="I58" s="11">
        <v>8228824</v>
      </c>
      <c r="J58" s="11">
        <v>11579582</v>
      </c>
      <c r="K58" s="11">
        <v>15190010</v>
      </c>
      <c r="L58" s="11">
        <v>22364981</v>
      </c>
      <c r="M58" s="11">
        <v>30686109</v>
      </c>
      <c r="N58" s="11">
        <v>68241100</v>
      </c>
      <c r="O58" s="11">
        <v>35270888</v>
      </c>
      <c r="P58" s="11">
        <v>5507827</v>
      </c>
      <c r="Q58" s="11">
        <v>6348257</v>
      </c>
      <c r="R58" s="11">
        <v>47126972</v>
      </c>
      <c r="S58" s="11">
        <v>6175349</v>
      </c>
      <c r="T58" s="11">
        <v>10228657</v>
      </c>
      <c r="U58" s="11">
        <v>17145714</v>
      </c>
      <c r="V58" s="11">
        <v>33549720</v>
      </c>
      <c r="W58" s="11">
        <v>160497374</v>
      </c>
      <c r="X58" s="11">
        <v>83529280</v>
      </c>
      <c r="Y58" s="11">
        <v>76968094</v>
      </c>
      <c r="Z58" s="2">
        <v>92.15</v>
      </c>
      <c r="AA58" s="15">
        <v>83529280</v>
      </c>
    </row>
    <row r="59" spans="1:27" ht="13.5">
      <c r="A59" s="86" t="s">
        <v>39</v>
      </c>
      <c r="B59" s="35"/>
      <c r="C59" s="12">
        <v>14217130</v>
      </c>
      <c r="D59" s="13"/>
      <c r="E59" s="14">
        <v>15199247</v>
      </c>
      <c r="F59" s="14">
        <v>14885662</v>
      </c>
      <c r="G59" s="14">
        <v>731800</v>
      </c>
      <c r="H59" s="14">
        <v>883968</v>
      </c>
      <c r="I59" s="14">
        <v>3101361</v>
      </c>
      <c r="J59" s="14">
        <v>4717129</v>
      </c>
      <c r="K59" s="14">
        <v>5568126</v>
      </c>
      <c r="L59" s="14">
        <v>8061884</v>
      </c>
      <c r="M59" s="14">
        <v>9153842</v>
      </c>
      <c r="N59" s="14">
        <v>22783852</v>
      </c>
      <c r="O59" s="14">
        <v>10520072</v>
      </c>
      <c r="P59" s="14">
        <v>1507593</v>
      </c>
      <c r="Q59" s="14">
        <v>2987933</v>
      </c>
      <c r="R59" s="14">
        <v>15015598</v>
      </c>
      <c r="S59" s="14">
        <v>1307410</v>
      </c>
      <c r="T59" s="14">
        <v>2495520</v>
      </c>
      <c r="U59" s="14">
        <v>1389343</v>
      </c>
      <c r="V59" s="14">
        <v>5192273</v>
      </c>
      <c r="W59" s="14">
        <v>47708852</v>
      </c>
      <c r="X59" s="14">
        <v>14885662</v>
      </c>
      <c r="Y59" s="14">
        <v>32823190</v>
      </c>
      <c r="Z59" s="2">
        <v>220.5</v>
      </c>
      <c r="AA59" s="22">
        <v>14885662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1752320820</v>
      </c>
      <c r="D61" s="10"/>
      <c r="E61" s="11">
        <v>1894278707</v>
      </c>
      <c r="F61" s="11">
        <v>1872611511</v>
      </c>
      <c r="G61" s="11">
        <v>78389468</v>
      </c>
      <c r="H61" s="11">
        <v>133626814</v>
      </c>
      <c r="I61" s="11">
        <v>352077952</v>
      </c>
      <c r="J61" s="11">
        <v>564094234</v>
      </c>
      <c r="K61" s="11">
        <v>513226012</v>
      </c>
      <c r="L61" s="11">
        <v>663714223</v>
      </c>
      <c r="M61" s="11">
        <v>783928980</v>
      </c>
      <c r="N61" s="11">
        <v>1960869215</v>
      </c>
      <c r="O61" s="11">
        <v>889637607</v>
      </c>
      <c r="P61" s="11">
        <v>132202473</v>
      </c>
      <c r="Q61" s="11">
        <v>145063348</v>
      </c>
      <c r="R61" s="11">
        <v>1166903428</v>
      </c>
      <c r="S61" s="11">
        <v>139002737</v>
      </c>
      <c r="T61" s="11">
        <v>163645831</v>
      </c>
      <c r="U61" s="11">
        <v>243868750</v>
      </c>
      <c r="V61" s="11">
        <v>546517318</v>
      </c>
      <c r="W61" s="11">
        <v>4238384195</v>
      </c>
      <c r="X61" s="11">
        <v>1872611511</v>
      </c>
      <c r="Y61" s="11">
        <v>2365772684</v>
      </c>
      <c r="Z61" s="2">
        <v>126.34</v>
      </c>
      <c r="AA61" s="15">
        <v>1872611511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1089096903</v>
      </c>
      <c r="D65" s="10">
        <v>1033167971</v>
      </c>
      <c r="E65" s="11">
        <v>1248846519</v>
      </c>
      <c r="F65" s="11">
        <v>1288227476</v>
      </c>
      <c r="G65" s="11">
        <v>52896839</v>
      </c>
      <c r="H65" s="11">
        <v>152234991</v>
      </c>
      <c r="I65" s="11">
        <v>245616481</v>
      </c>
      <c r="J65" s="11">
        <v>450748311</v>
      </c>
      <c r="K65" s="11">
        <v>357824299</v>
      </c>
      <c r="L65" s="11">
        <v>459685387</v>
      </c>
      <c r="M65" s="11">
        <v>530976593</v>
      </c>
      <c r="N65" s="11">
        <v>1348486279</v>
      </c>
      <c r="O65" s="11">
        <v>603225729</v>
      </c>
      <c r="P65" s="11">
        <v>695582101</v>
      </c>
      <c r="Q65" s="11">
        <v>822721785</v>
      </c>
      <c r="R65" s="11">
        <v>2121529615</v>
      </c>
      <c r="S65" s="11">
        <v>915273938</v>
      </c>
      <c r="T65" s="11"/>
      <c r="U65" s="11"/>
      <c r="V65" s="11">
        <v>915273938</v>
      </c>
      <c r="W65" s="11">
        <v>4836038143</v>
      </c>
      <c r="X65" s="11">
        <v>1288227476</v>
      </c>
      <c r="Y65" s="11">
        <v>3547810667</v>
      </c>
      <c r="Z65" s="2">
        <v>275.4</v>
      </c>
      <c r="AA65" s="15"/>
    </row>
    <row r="66" spans="1:27" ht="13.5">
      <c r="A66" s="86" t="s">
        <v>54</v>
      </c>
      <c r="B66" s="93"/>
      <c r="C66" s="12">
        <v>216406019</v>
      </c>
      <c r="D66" s="13">
        <v>209580798</v>
      </c>
      <c r="E66" s="14">
        <v>237073551</v>
      </c>
      <c r="F66" s="14">
        <v>258622499</v>
      </c>
      <c r="G66" s="14">
        <v>18347663</v>
      </c>
      <c r="H66" s="14">
        <v>39721698</v>
      </c>
      <c r="I66" s="14">
        <v>61135826</v>
      </c>
      <c r="J66" s="14">
        <v>119205187</v>
      </c>
      <c r="K66" s="14">
        <v>83849419</v>
      </c>
      <c r="L66" s="14">
        <v>103759785</v>
      </c>
      <c r="M66" s="14">
        <v>116807245</v>
      </c>
      <c r="N66" s="14">
        <v>304416449</v>
      </c>
      <c r="O66" s="14">
        <v>131508322</v>
      </c>
      <c r="P66" s="14">
        <v>152835984</v>
      </c>
      <c r="Q66" s="14">
        <v>175707551</v>
      </c>
      <c r="R66" s="14">
        <v>460051857</v>
      </c>
      <c r="S66" s="14">
        <v>191041951</v>
      </c>
      <c r="T66" s="14">
        <v>207810621</v>
      </c>
      <c r="U66" s="14">
        <v>226267447</v>
      </c>
      <c r="V66" s="14">
        <v>625120019</v>
      </c>
      <c r="W66" s="14">
        <v>1508793512</v>
      </c>
      <c r="X66" s="14">
        <v>258622499</v>
      </c>
      <c r="Y66" s="14">
        <v>1250171013</v>
      </c>
      <c r="Z66" s="2">
        <v>483.4</v>
      </c>
      <c r="AA66" s="22"/>
    </row>
    <row r="67" spans="1:27" ht="13.5">
      <c r="A67" s="86" t="s">
        <v>55</v>
      </c>
      <c r="B67" s="93"/>
      <c r="C67" s="9">
        <v>1426951885</v>
      </c>
      <c r="D67" s="10">
        <v>1016640143</v>
      </c>
      <c r="E67" s="11">
        <v>1506010507</v>
      </c>
      <c r="F67" s="11">
        <v>1346769590</v>
      </c>
      <c r="G67" s="11">
        <v>40447886</v>
      </c>
      <c r="H67" s="11">
        <v>121602316</v>
      </c>
      <c r="I67" s="11">
        <v>224069123</v>
      </c>
      <c r="J67" s="11">
        <v>386119325</v>
      </c>
      <c r="K67" s="11">
        <v>337092174</v>
      </c>
      <c r="L67" s="11">
        <v>454094024</v>
      </c>
      <c r="M67" s="11">
        <v>560664799</v>
      </c>
      <c r="N67" s="11">
        <v>1351850997</v>
      </c>
      <c r="O67" s="11">
        <v>627693382</v>
      </c>
      <c r="P67" s="11">
        <v>717368408</v>
      </c>
      <c r="Q67" s="11">
        <v>791328463</v>
      </c>
      <c r="R67" s="11">
        <v>2136390253</v>
      </c>
      <c r="S67" s="11">
        <v>893285184</v>
      </c>
      <c r="T67" s="11"/>
      <c r="U67" s="11"/>
      <c r="V67" s="11">
        <v>893285184</v>
      </c>
      <c r="W67" s="11">
        <v>4767645759</v>
      </c>
      <c r="X67" s="11">
        <v>1346769590</v>
      </c>
      <c r="Y67" s="11">
        <v>3420876169</v>
      </c>
      <c r="Z67" s="2">
        <v>254.01</v>
      </c>
      <c r="AA67" s="15"/>
    </row>
    <row r="68" spans="1:27" ht="13.5">
      <c r="A68" s="86" t="s">
        <v>56</v>
      </c>
      <c r="B68" s="93"/>
      <c r="C68" s="9">
        <v>172915315</v>
      </c>
      <c r="D68" s="10">
        <v>249716327</v>
      </c>
      <c r="E68" s="11">
        <v>157424474</v>
      </c>
      <c r="F68" s="11">
        <v>233515733</v>
      </c>
      <c r="G68" s="11">
        <v>10700920</v>
      </c>
      <c r="H68" s="11">
        <v>32472192</v>
      </c>
      <c r="I68" s="11">
        <v>47976017</v>
      </c>
      <c r="J68" s="11">
        <v>91149129</v>
      </c>
      <c r="K68" s="11">
        <v>72609321</v>
      </c>
      <c r="L68" s="11">
        <v>98766415</v>
      </c>
      <c r="M68" s="11">
        <v>123604646</v>
      </c>
      <c r="N68" s="11">
        <v>294980382</v>
      </c>
      <c r="O68" s="11">
        <v>145848373</v>
      </c>
      <c r="P68" s="11">
        <v>171730694</v>
      </c>
      <c r="Q68" s="11">
        <v>198865212</v>
      </c>
      <c r="R68" s="11">
        <v>516444279</v>
      </c>
      <c r="S68" s="11">
        <v>221673369</v>
      </c>
      <c r="T68" s="11">
        <v>247890903</v>
      </c>
      <c r="U68" s="11">
        <v>283746018</v>
      </c>
      <c r="V68" s="11">
        <v>753310290</v>
      </c>
      <c r="W68" s="11">
        <v>1655884080</v>
      </c>
      <c r="X68" s="11">
        <v>233515733</v>
      </c>
      <c r="Y68" s="11">
        <v>1422368347</v>
      </c>
      <c r="Z68" s="2">
        <v>609.11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2905370122</v>
      </c>
      <c r="D69" s="78">
        <f t="shared" si="12"/>
        <v>2509105239</v>
      </c>
      <c r="E69" s="79">
        <f t="shared" si="12"/>
        <v>3149355051</v>
      </c>
      <c r="F69" s="79">
        <f t="shared" si="12"/>
        <v>3127135298</v>
      </c>
      <c r="G69" s="79">
        <f t="shared" si="12"/>
        <v>122393308</v>
      </c>
      <c r="H69" s="79">
        <f t="shared" si="12"/>
        <v>346031197</v>
      </c>
      <c r="I69" s="79">
        <f t="shared" si="12"/>
        <v>578797447</v>
      </c>
      <c r="J69" s="79">
        <f t="shared" si="12"/>
        <v>1047221952</v>
      </c>
      <c r="K69" s="79">
        <f t="shared" si="12"/>
        <v>851375213</v>
      </c>
      <c r="L69" s="79">
        <f t="shared" si="12"/>
        <v>1116305611</v>
      </c>
      <c r="M69" s="79">
        <f t="shared" si="12"/>
        <v>1332053283</v>
      </c>
      <c r="N69" s="79">
        <f t="shared" si="12"/>
        <v>3299734107</v>
      </c>
      <c r="O69" s="79">
        <f t="shared" si="12"/>
        <v>1508275806</v>
      </c>
      <c r="P69" s="79">
        <f t="shared" si="12"/>
        <v>1737517187</v>
      </c>
      <c r="Q69" s="79">
        <f t="shared" si="12"/>
        <v>1988623011</v>
      </c>
      <c r="R69" s="79">
        <f t="shared" si="12"/>
        <v>5234416004</v>
      </c>
      <c r="S69" s="79">
        <f t="shared" si="12"/>
        <v>2221274442</v>
      </c>
      <c r="T69" s="79">
        <f t="shared" si="12"/>
        <v>455701524</v>
      </c>
      <c r="U69" s="79">
        <f t="shared" si="12"/>
        <v>510013465</v>
      </c>
      <c r="V69" s="79">
        <f t="shared" si="12"/>
        <v>3186989431</v>
      </c>
      <c r="W69" s="79">
        <f t="shared" si="12"/>
        <v>12768361494</v>
      </c>
      <c r="X69" s="79">
        <f t="shared" si="12"/>
        <v>3127135298</v>
      </c>
      <c r="Y69" s="79">
        <f t="shared" si="12"/>
        <v>9641226196</v>
      </c>
      <c r="Z69" s="80">
        <f>+IF(X69&lt;&gt;0,+(Y69/X69)*100,0)</f>
        <v>308.3085724549933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28137600</v>
      </c>
      <c r="D5" s="42">
        <f t="shared" si="0"/>
        <v>0</v>
      </c>
      <c r="E5" s="43">
        <f t="shared" si="0"/>
        <v>18697397</v>
      </c>
      <c r="F5" s="43">
        <f t="shared" si="0"/>
        <v>18697397</v>
      </c>
      <c r="G5" s="43">
        <f t="shared" si="0"/>
        <v>0</v>
      </c>
      <c r="H5" s="43">
        <f t="shared" si="0"/>
        <v>0</v>
      </c>
      <c r="I5" s="43">
        <f t="shared" si="0"/>
        <v>531770</v>
      </c>
      <c r="J5" s="43">
        <f t="shared" si="0"/>
        <v>531770</v>
      </c>
      <c r="K5" s="43">
        <f t="shared" si="0"/>
        <v>1662161</v>
      </c>
      <c r="L5" s="43">
        <f t="shared" si="0"/>
        <v>3020031</v>
      </c>
      <c r="M5" s="43">
        <f t="shared" si="0"/>
        <v>961630</v>
      </c>
      <c r="N5" s="43">
        <f t="shared" si="0"/>
        <v>5643822</v>
      </c>
      <c r="O5" s="43">
        <f t="shared" si="0"/>
        <v>528435</v>
      </c>
      <c r="P5" s="43">
        <f t="shared" si="0"/>
        <v>214236</v>
      </c>
      <c r="Q5" s="43">
        <f t="shared" si="0"/>
        <v>2646149</v>
      </c>
      <c r="R5" s="43">
        <f t="shared" si="0"/>
        <v>3388820</v>
      </c>
      <c r="S5" s="43">
        <f t="shared" si="0"/>
        <v>1124325</v>
      </c>
      <c r="T5" s="43">
        <f t="shared" si="0"/>
        <v>2984890</v>
      </c>
      <c r="U5" s="43">
        <f t="shared" si="0"/>
        <v>2403188</v>
      </c>
      <c r="V5" s="43">
        <f t="shared" si="0"/>
        <v>6512403</v>
      </c>
      <c r="W5" s="43">
        <f t="shared" si="0"/>
        <v>16076815</v>
      </c>
      <c r="X5" s="43">
        <f t="shared" si="0"/>
        <v>18697397</v>
      </c>
      <c r="Y5" s="43">
        <f t="shared" si="0"/>
        <v>-2620582</v>
      </c>
      <c r="Z5" s="44">
        <f>+IF(X5&lt;&gt;0,+(Y5/X5)*100,0)</f>
        <v>-14.015758450227056</v>
      </c>
      <c r="AA5" s="45">
        <f>SUM(AA11:AA18)</f>
        <v>18697397</v>
      </c>
    </row>
    <row r="6" spans="1:27" ht="13.5">
      <c r="A6" s="46" t="s">
        <v>32</v>
      </c>
      <c r="B6" s="47"/>
      <c r="C6" s="9">
        <v>1762633</v>
      </c>
      <c r="D6" s="10"/>
      <c r="E6" s="11">
        <v>100650</v>
      </c>
      <c r="F6" s="11">
        <v>100650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v>2621</v>
      </c>
      <c r="V6" s="11">
        <v>2621</v>
      </c>
      <c r="W6" s="11">
        <v>2621</v>
      </c>
      <c r="X6" s="11">
        <v>100650</v>
      </c>
      <c r="Y6" s="11">
        <v>-98029</v>
      </c>
      <c r="Z6" s="2">
        <v>-97.4</v>
      </c>
      <c r="AA6" s="15">
        <v>100650</v>
      </c>
    </row>
    <row r="7" spans="1:27" ht="13.5">
      <c r="A7" s="46" t="s">
        <v>33</v>
      </c>
      <c r="B7" s="47"/>
      <c r="C7" s="9">
        <v>1075366</v>
      </c>
      <c r="D7" s="10"/>
      <c r="E7" s="11">
        <v>9696000</v>
      </c>
      <c r="F7" s="11">
        <v>9696000</v>
      </c>
      <c r="G7" s="11"/>
      <c r="H7" s="11"/>
      <c r="I7" s="11"/>
      <c r="J7" s="11"/>
      <c r="K7" s="11"/>
      <c r="L7" s="11">
        <v>9767</v>
      </c>
      <c r="M7" s="11"/>
      <c r="N7" s="11">
        <v>9767</v>
      </c>
      <c r="O7" s="11"/>
      <c r="P7" s="11"/>
      <c r="Q7" s="11"/>
      <c r="R7" s="11"/>
      <c r="S7" s="11"/>
      <c r="T7" s="11"/>
      <c r="U7" s="11">
        <v>624450</v>
      </c>
      <c r="V7" s="11">
        <v>624450</v>
      </c>
      <c r="W7" s="11">
        <v>634217</v>
      </c>
      <c r="X7" s="11">
        <v>9696000</v>
      </c>
      <c r="Y7" s="11">
        <v>-9061783</v>
      </c>
      <c r="Z7" s="2">
        <v>-93.46</v>
      </c>
      <c r="AA7" s="15">
        <v>9696000</v>
      </c>
    </row>
    <row r="8" spans="1:27" ht="13.5">
      <c r="A8" s="46" t="s">
        <v>34</v>
      </c>
      <c r="B8" s="47"/>
      <c r="C8" s="9">
        <v>5254934</v>
      </c>
      <c r="D8" s="10"/>
      <c r="E8" s="11">
        <v>6421571</v>
      </c>
      <c r="F8" s="11">
        <v>6421571</v>
      </c>
      <c r="G8" s="11"/>
      <c r="H8" s="11"/>
      <c r="I8" s="11">
        <v>261399</v>
      </c>
      <c r="J8" s="11">
        <v>261399</v>
      </c>
      <c r="K8" s="11">
        <v>807062</v>
      </c>
      <c r="L8" s="11">
        <v>1191053</v>
      </c>
      <c r="M8" s="11"/>
      <c r="N8" s="11">
        <v>1998115</v>
      </c>
      <c r="O8" s="11">
        <v>417618</v>
      </c>
      <c r="P8" s="11">
        <v>214236</v>
      </c>
      <c r="Q8" s="11">
        <v>2054592</v>
      </c>
      <c r="R8" s="11">
        <v>2686446</v>
      </c>
      <c r="S8" s="11">
        <v>1124325</v>
      </c>
      <c r="T8" s="11">
        <v>2984890</v>
      </c>
      <c r="U8" s="11">
        <v>1757130</v>
      </c>
      <c r="V8" s="11">
        <v>5866345</v>
      </c>
      <c r="W8" s="11">
        <v>10812305</v>
      </c>
      <c r="X8" s="11">
        <v>6421571</v>
      </c>
      <c r="Y8" s="11">
        <v>4390734</v>
      </c>
      <c r="Z8" s="2">
        <v>68.37</v>
      </c>
      <c r="AA8" s="15">
        <v>6421571</v>
      </c>
    </row>
    <row r="9" spans="1:27" ht="13.5">
      <c r="A9" s="46" t="s">
        <v>35</v>
      </c>
      <c r="B9" s="47"/>
      <c r="C9" s="9">
        <v>5612067</v>
      </c>
      <c r="D9" s="10"/>
      <c r="E9" s="11"/>
      <c r="F9" s="11"/>
      <c r="G9" s="11"/>
      <c r="H9" s="11"/>
      <c r="I9" s="11">
        <v>188083</v>
      </c>
      <c r="J9" s="11">
        <v>188083</v>
      </c>
      <c r="K9" s="11">
        <v>221172</v>
      </c>
      <c r="L9" s="11">
        <v>137080</v>
      </c>
      <c r="M9" s="11"/>
      <c r="N9" s="11">
        <v>358252</v>
      </c>
      <c r="O9" s="11">
        <v>110817</v>
      </c>
      <c r="P9" s="11"/>
      <c r="Q9" s="11"/>
      <c r="R9" s="11">
        <v>110817</v>
      </c>
      <c r="S9" s="11"/>
      <c r="T9" s="11"/>
      <c r="U9" s="11">
        <v>17306</v>
      </c>
      <c r="V9" s="11">
        <v>17306</v>
      </c>
      <c r="W9" s="11">
        <v>674458</v>
      </c>
      <c r="X9" s="11"/>
      <c r="Y9" s="11">
        <v>674458</v>
      </c>
      <c r="Z9" s="2"/>
      <c r="AA9" s="15"/>
    </row>
    <row r="10" spans="1:27" ht="13.5">
      <c r="A10" s="46" t="s">
        <v>36</v>
      </c>
      <c r="B10" s="47"/>
      <c r="C10" s="9">
        <v>11656599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25361599</v>
      </c>
      <c r="D11" s="50">
        <f t="shared" si="1"/>
        <v>0</v>
      </c>
      <c r="E11" s="51">
        <f t="shared" si="1"/>
        <v>16218221</v>
      </c>
      <c r="F11" s="51">
        <f t="shared" si="1"/>
        <v>16218221</v>
      </c>
      <c r="G11" s="51">
        <f t="shared" si="1"/>
        <v>0</v>
      </c>
      <c r="H11" s="51">
        <f t="shared" si="1"/>
        <v>0</v>
      </c>
      <c r="I11" s="51">
        <f t="shared" si="1"/>
        <v>449482</v>
      </c>
      <c r="J11" s="51">
        <f t="shared" si="1"/>
        <v>449482</v>
      </c>
      <c r="K11" s="51">
        <f t="shared" si="1"/>
        <v>1028234</v>
      </c>
      <c r="L11" s="51">
        <f t="shared" si="1"/>
        <v>1337900</v>
      </c>
      <c r="M11" s="51">
        <f t="shared" si="1"/>
        <v>0</v>
      </c>
      <c r="N11" s="51">
        <f t="shared" si="1"/>
        <v>2366134</v>
      </c>
      <c r="O11" s="51">
        <f t="shared" si="1"/>
        <v>528435</v>
      </c>
      <c r="P11" s="51">
        <f t="shared" si="1"/>
        <v>214236</v>
      </c>
      <c r="Q11" s="51">
        <f t="shared" si="1"/>
        <v>2054592</v>
      </c>
      <c r="R11" s="51">
        <f t="shared" si="1"/>
        <v>2797263</v>
      </c>
      <c r="S11" s="51">
        <f t="shared" si="1"/>
        <v>1124325</v>
      </c>
      <c r="T11" s="51">
        <f t="shared" si="1"/>
        <v>2984890</v>
      </c>
      <c r="U11" s="51">
        <f t="shared" si="1"/>
        <v>2401507</v>
      </c>
      <c r="V11" s="51">
        <f t="shared" si="1"/>
        <v>6510722</v>
      </c>
      <c r="W11" s="51">
        <f t="shared" si="1"/>
        <v>12123601</v>
      </c>
      <c r="X11" s="51">
        <f t="shared" si="1"/>
        <v>16218221</v>
      </c>
      <c r="Y11" s="51">
        <f t="shared" si="1"/>
        <v>-4094620</v>
      </c>
      <c r="Z11" s="52">
        <f>+IF(X11&lt;&gt;0,+(Y11/X11)*100,0)</f>
        <v>-25.247035417756365</v>
      </c>
      <c r="AA11" s="53">
        <f>SUM(AA6:AA10)</f>
        <v>16218221</v>
      </c>
    </row>
    <row r="12" spans="1:27" ht="13.5">
      <c r="A12" s="54" t="s">
        <v>38</v>
      </c>
      <c r="B12" s="35"/>
      <c r="C12" s="9">
        <v>2483024</v>
      </c>
      <c r="D12" s="10"/>
      <c r="E12" s="11">
        <v>1929176</v>
      </c>
      <c r="F12" s="11">
        <v>1929176</v>
      </c>
      <c r="G12" s="11"/>
      <c r="H12" s="11"/>
      <c r="I12" s="11">
        <v>82288</v>
      </c>
      <c r="J12" s="11">
        <v>82288</v>
      </c>
      <c r="K12" s="11">
        <v>633927</v>
      </c>
      <c r="L12" s="11">
        <v>1682131</v>
      </c>
      <c r="M12" s="11">
        <v>961630</v>
      </c>
      <c r="N12" s="11">
        <v>3277688</v>
      </c>
      <c r="O12" s="11"/>
      <c r="P12" s="11"/>
      <c r="Q12" s="11">
        <v>591557</v>
      </c>
      <c r="R12" s="11">
        <v>591557</v>
      </c>
      <c r="S12" s="11"/>
      <c r="T12" s="11"/>
      <c r="U12" s="11"/>
      <c r="V12" s="11"/>
      <c r="W12" s="11">
        <v>3951533</v>
      </c>
      <c r="X12" s="11">
        <v>1929176</v>
      </c>
      <c r="Y12" s="11">
        <v>2022357</v>
      </c>
      <c r="Z12" s="2">
        <v>104.83</v>
      </c>
      <c r="AA12" s="15">
        <v>1929176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292977</v>
      </c>
      <c r="D15" s="10"/>
      <c r="E15" s="11">
        <v>550000</v>
      </c>
      <c r="F15" s="11">
        <v>550000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1681</v>
      </c>
      <c r="V15" s="11">
        <v>1681</v>
      </c>
      <c r="W15" s="11">
        <v>1681</v>
      </c>
      <c r="X15" s="11">
        <v>550000</v>
      </c>
      <c r="Y15" s="11">
        <v>-548319</v>
      </c>
      <c r="Z15" s="2">
        <v>-99.69</v>
      </c>
      <c r="AA15" s="15">
        <v>550000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6779253</v>
      </c>
      <c r="F20" s="60">
        <f t="shared" si="2"/>
        <v>6779253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6779253</v>
      </c>
      <c r="Y20" s="60">
        <f t="shared" si="2"/>
        <v>-6779253</v>
      </c>
      <c r="Z20" s="61">
        <f>+IF(X20&lt;&gt;0,+(Y20/X20)*100,0)</f>
        <v>-100</v>
      </c>
      <c r="AA20" s="62">
        <f>SUM(AA26:AA33)</f>
        <v>6779253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3000000</v>
      </c>
      <c r="F24" s="11">
        <v>3000000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3000000</v>
      </c>
      <c r="Y24" s="11">
        <v>-3000000</v>
      </c>
      <c r="Z24" s="2">
        <v>-100</v>
      </c>
      <c r="AA24" s="15">
        <v>3000000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3000000</v>
      </c>
      <c r="F26" s="51">
        <f t="shared" si="3"/>
        <v>3000000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3000000</v>
      </c>
      <c r="Y26" s="51">
        <f t="shared" si="3"/>
        <v>-3000000</v>
      </c>
      <c r="Z26" s="52">
        <f>+IF(X26&lt;&gt;0,+(Y26/X26)*100,0)</f>
        <v>-100</v>
      </c>
      <c r="AA26" s="53">
        <f>SUM(AA21:AA25)</f>
        <v>3000000</v>
      </c>
    </row>
    <row r="27" spans="1:27" ht="13.5">
      <c r="A27" s="54" t="s">
        <v>38</v>
      </c>
      <c r="B27" s="64"/>
      <c r="C27" s="9"/>
      <c r="D27" s="10"/>
      <c r="E27" s="11">
        <v>3779253</v>
      </c>
      <c r="F27" s="11">
        <v>3779253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3779253</v>
      </c>
      <c r="Y27" s="11">
        <v>-3779253</v>
      </c>
      <c r="Z27" s="2">
        <v>-100</v>
      </c>
      <c r="AA27" s="15">
        <v>3779253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1762633</v>
      </c>
      <c r="D36" s="10">
        <f t="shared" si="4"/>
        <v>0</v>
      </c>
      <c r="E36" s="11">
        <f t="shared" si="4"/>
        <v>100650</v>
      </c>
      <c r="F36" s="11">
        <f t="shared" si="4"/>
        <v>100650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2621</v>
      </c>
      <c r="V36" s="11">
        <f t="shared" si="4"/>
        <v>2621</v>
      </c>
      <c r="W36" s="11">
        <f t="shared" si="4"/>
        <v>2621</v>
      </c>
      <c r="X36" s="11">
        <f t="shared" si="4"/>
        <v>100650</v>
      </c>
      <c r="Y36" s="11">
        <f t="shared" si="4"/>
        <v>-98029</v>
      </c>
      <c r="Z36" s="2">
        <f aca="true" t="shared" si="5" ref="Z36:Z49">+IF(X36&lt;&gt;0,+(Y36/X36)*100,0)</f>
        <v>-97.3959264778937</v>
      </c>
      <c r="AA36" s="15">
        <f>AA6+AA21</f>
        <v>100650</v>
      </c>
    </row>
    <row r="37" spans="1:27" ht="13.5">
      <c r="A37" s="46" t="s">
        <v>33</v>
      </c>
      <c r="B37" s="47"/>
      <c r="C37" s="9">
        <f t="shared" si="4"/>
        <v>1075366</v>
      </c>
      <c r="D37" s="10">
        <f t="shared" si="4"/>
        <v>0</v>
      </c>
      <c r="E37" s="11">
        <f t="shared" si="4"/>
        <v>9696000</v>
      </c>
      <c r="F37" s="11">
        <f t="shared" si="4"/>
        <v>9696000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9767</v>
      </c>
      <c r="M37" s="11">
        <f t="shared" si="4"/>
        <v>0</v>
      </c>
      <c r="N37" s="11">
        <f t="shared" si="4"/>
        <v>9767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624450</v>
      </c>
      <c r="V37" s="11">
        <f t="shared" si="4"/>
        <v>624450</v>
      </c>
      <c r="W37" s="11">
        <f t="shared" si="4"/>
        <v>634217</v>
      </c>
      <c r="X37" s="11">
        <f t="shared" si="4"/>
        <v>9696000</v>
      </c>
      <c r="Y37" s="11">
        <f t="shared" si="4"/>
        <v>-9061783</v>
      </c>
      <c r="Z37" s="2">
        <f t="shared" si="5"/>
        <v>-93.45898308580858</v>
      </c>
      <c r="AA37" s="15">
        <f>AA7+AA22</f>
        <v>9696000</v>
      </c>
    </row>
    <row r="38" spans="1:27" ht="13.5">
      <c r="A38" s="46" t="s">
        <v>34</v>
      </c>
      <c r="B38" s="47"/>
      <c r="C38" s="9">
        <f t="shared" si="4"/>
        <v>5254934</v>
      </c>
      <c r="D38" s="10">
        <f t="shared" si="4"/>
        <v>0</v>
      </c>
      <c r="E38" s="11">
        <f t="shared" si="4"/>
        <v>6421571</v>
      </c>
      <c r="F38" s="11">
        <f t="shared" si="4"/>
        <v>6421571</v>
      </c>
      <c r="G38" s="11">
        <f t="shared" si="4"/>
        <v>0</v>
      </c>
      <c r="H38" s="11">
        <f t="shared" si="4"/>
        <v>0</v>
      </c>
      <c r="I38" s="11">
        <f t="shared" si="4"/>
        <v>261399</v>
      </c>
      <c r="J38" s="11">
        <f t="shared" si="4"/>
        <v>261399</v>
      </c>
      <c r="K38" s="11">
        <f t="shared" si="4"/>
        <v>807062</v>
      </c>
      <c r="L38" s="11">
        <f t="shared" si="4"/>
        <v>1191053</v>
      </c>
      <c r="M38" s="11">
        <f t="shared" si="4"/>
        <v>0</v>
      </c>
      <c r="N38" s="11">
        <f t="shared" si="4"/>
        <v>1998115</v>
      </c>
      <c r="O38" s="11">
        <f t="shared" si="4"/>
        <v>417618</v>
      </c>
      <c r="P38" s="11">
        <f t="shared" si="4"/>
        <v>214236</v>
      </c>
      <c r="Q38" s="11">
        <f t="shared" si="4"/>
        <v>2054592</v>
      </c>
      <c r="R38" s="11">
        <f t="shared" si="4"/>
        <v>2686446</v>
      </c>
      <c r="S38" s="11">
        <f t="shared" si="4"/>
        <v>1124325</v>
      </c>
      <c r="T38" s="11">
        <f t="shared" si="4"/>
        <v>2984890</v>
      </c>
      <c r="U38" s="11">
        <f t="shared" si="4"/>
        <v>1757130</v>
      </c>
      <c r="V38" s="11">
        <f t="shared" si="4"/>
        <v>5866345</v>
      </c>
      <c r="W38" s="11">
        <f t="shared" si="4"/>
        <v>10812305</v>
      </c>
      <c r="X38" s="11">
        <f t="shared" si="4"/>
        <v>6421571</v>
      </c>
      <c r="Y38" s="11">
        <f t="shared" si="4"/>
        <v>4390734</v>
      </c>
      <c r="Z38" s="2">
        <f t="shared" si="5"/>
        <v>68.37476374550714</v>
      </c>
      <c r="AA38" s="15">
        <f>AA8+AA23</f>
        <v>6421571</v>
      </c>
    </row>
    <row r="39" spans="1:27" ht="13.5">
      <c r="A39" s="46" t="s">
        <v>35</v>
      </c>
      <c r="B39" s="47"/>
      <c r="C39" s="9">
        <f t="shared" si="4"/>
        <v>5612067</v>
      </c>
      <c r="D39" s="10">
        <f t="shared" si="4"/>
        <v>0</v>
      </c>
      <c r="E39" s="11">
        <f t="shared" si="4"/>
        <v>3000000</v>
      </c>
      <c r="F39" s="11">
        <f t="shared" si="4"/>
        <v>3000000</v>
      </c>
      <c r="G39" s="11">
        <f t="shared" si="4"/>
        <v>0</v>
      </c>
      <c r="H39" s="11">
        <f t="shared" si="4"/>
        <v>0</v>
      </c>
      <c r="I39" s="11">
        <f t="shared" si="4"/>
        <v>188083</v>
      </c>
      <c r="J39" s="11">
        <f t="shared" si="4"/>
        <v>188083</v>
      </c>
      <c r="K39" s="11">
        <f t="shared" si="4"/>
        <v>221172</v>
      </c>
      <c r="L39" s="11">
        <f t="shared" si="4"/>
        <v>137080</v>
      </c>
      <c r="M39" s="11">
        <f t="shared" si="4"/>
        <v>0</v>
      </c>
      <c r="N39" s="11">
        <f t="shared" si="4"/>
        <v>358252</v>
      </c>
      <c r="O39" s="11">
        <f t="shared" si="4"/>
        <v>110817</v>
      </c>
      <c r="P39" s="11">
        <f t="shared" si="4"/>
        <v>0</v>
      </c>
      <c r="Q39" s="11">
        <f t="shared" si="4"/>
        <v>0</v>
      </c>
      <c r="R39" s="11">
        <f t="shared" si="4"/>
        <v>110817</v>
      </c>
      <c r="S39" s="11">
        <f t="shared" si="4"/>
        <v>0</v>
      </c>
      <c r="T39" s="11">
        <f t="shared" si="4"/>
        <v>0</v>
      </c>
      <c r="U39" s="11">
        <f t="shared" si="4"/>
        <v>17306</v>
      </c>
      <c r="V39" s="11">
        <f t="shared" si="4"/>
        <v>17306</v>
      </c>
      <c r="W39" s="11">
        <f t="shared" si="4"/>
        <v>674458</v>
      </c>
      <c r="X39" s="11">
        <f t="shared" si="4"/>
        <v>3000000</v>
      </c>
      <c r="Y39" s="11">
        <f t="shared" si="4"/>
        <v>-2325542</v>
      </c>
      <c r="Z39" s="2">
        <f t="shared" si="5"/>
        <v>-77.51806666666667</v>
      </c>
      <c r="AA39" s="15">
        <f>AA9+AA24</f>
        <v>3000000</v>
      </c>
    </row>
    <row r="40" spans="1:27" ht="13.5">
      <c r="A40" s="46" t="s">
        <v>36</v>
      </c>
      <c r="B40" s="47"/>
      <c r="C40" s="9">
        <f t="shared" si="4"/>
        <v>11656599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25361599</v>
      </c>
      <c r="D41" s="50">
        <f t="shared" si="6"/>
        <v>0</v>
      </c>
      <c r="E41" s="51">
        <f t="shared" si="6"/>
        <v>19218221</v>
      </c>
      <c r="F41" s="51">
        <f t="shared" si="6"/>
        <v>19218221</v>
      </c>
      <c r="G41" s="51">
        <f t="shared" si="6"/>
        <v>0</v>
      </c>
      <c r="H41" s="51">
        <f t="shared" si="6"/>
        <v>0</v>
      </c>
      <c r="I41" s="51">
        <f t="shared" si="6"/>
        <v>449482</v>
      </c>
      <c r="J41" s="51">
        <f t="shared" si="6"/>
        <v>449482</v>
      </c>
      <c r="K41" s="51">
        <f t="shared" si="6"/>
        <v>1028234</v>
      </c>
      <c r="L41" s="51">
        <f t="shared" si="6"/>
        <v>1337900</v>
      </c>
      <c r="M41" s="51">
        <f t="shared" si="6"/>
        <v>0</v>
      </c>
      <c r="N41" s="51">
        <f t="shared" si="6"/>
        <v>2366134</v>
      </c>
      <c r="O41" s="51">
        <f t="shared" si="6"/>
        <v>528435</v>
      </c>
      <c r="P41" s="51">
        <f t="shared" si="6"/>
        <v>214236</v>
      </c>
      <c r="Q41" s="51">
        <f t="shared" si="6"/>
        <v>2054592</v>
      </c>
      <c r="R41" s="51">
        <f t="shared" si="6"/>
        <v>2797263</v>
      </c>
      <c r="S41" s="51">
        <f t="shared" si="6"/>
        <v>1124325</v>
      </c>
      <c r="T41" s="51">
        <f t="shared" si="6"/>
        <v>2984890</v>
      </c>
      <c r="U41" s="51">
        <f t="shared" si="6"/>
        <v>2401507</v>
      </c>
      <c r="V41" s="51">
        <f t="shared" si="6"/>
        <v>6510722</v>
      </c>
      <c r="W41" s="51">
        <f t="shared" si="6"/>
        <v>12123601</v>
      </c>
      <c r="X41" s="51">
        <f t="shared" si="6"/>
        <v>19218221</v>
      </c>
      <c r="Y41" s="51">
        <f t="shared" si="6"/>
        <v>-7094620</v>
      </c>
      <c r="Z41" s="52">
        <f t="shared" si="5"/>
        <v>-36.916112058447034</v>
      </c>
      <c r="AA41" s="53">
        <f>SUM(AA36:AA40)</f>
        <v>19218221</v>
      </c>
    </row>
    <row r="42" spans="1:27" ht="13.5">
      <c r="A42" s="54" t="s">
        <v>38</v>
      </c>
      <c r="B42" s="35"/>
      <c r="C42" s="65">
        <f aca="true" t="shared" si="7" ref="C42:Y48">C12+C27</f>
        <v>2483024</v>
      </c>
      <c r="D42" s="66">
        <f t="shared" si="7"/>
        <v>0</v>
      </c>
      <c r="E42" s="67">
        <f t="shared" si="7"/>
        <v>5708429</v>
      </c>
      <c r="F42" s="67">
        <f t="shared" si="7"/>
        <v>5708429</v>
      </c>
      <c r="G42" s="67">
        <f t="shared" si="7"/>
        <v>0</v>
      </c>
      <c r="H42" s="67">
        <f t="shared" si="7"/>
        <v>0</v>
      </c>
      <c r="I42" s="67">
        <f t="shared" si="7"/>
        <v>82288</v>
      </c>
      <c r="J42" s="67">
        <f t="shared" si="7"/>
        <v>82288</v>
      </c>
      <c r="K42" s="67">
        <f t="shared" si="7"/>
        <v>633927</v>
      </c>
      <c r="L42" s="67">
        <f t="shared" si="7"/>
        <v>1682131</v>
      </c>
      <c r="M42" s="67">
        <f t="shared" si="7"/>
        <v>961630</v>
      </c>
      <c r="N42" s="67">
        <f t="shared" si="7"/>
        <v>3277688</v>
      </c>
      <c r="O42" s="67">
        <f t="shared" si="7"/>
        <v>0</v>
      </c>
      <c r="P42" s="67">
        <f t="shared" si="7"/>
        <v>0</v>
      </c>
      <c r="Q42" s="67">
        <f t="shared" si="7"/>
        <v>591557</v>
      </c>
      <c r="R42" s="67">
        <f t="shared" si="7"/>
        <v>591557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3951533</v>
      </c>
      <c r="X42" s="67">
        <f t="shared" si="7"/>
        <v>5708429</v>
      </c>
      <c r="Y42" s="67">
        <f t="shared" si="7"/>
        <v>-1756896</v>
      </c>
      <c r="Z42" s="69">
        <f t="shared" si="5"/>
        <v>-30.777224346663505</v>
      </c>
      <c r="AA42" s="68">
        <f aca="true" t="shared" si="8" ref="AA42:AA48">AA12+AA27</f>
        <v>5708429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292977</v>
      </c>
      <c r="D45" s="66">
        <f t="shared" si="7"/>
        <v>0</v>
      </c>
      <c r="E45" s="67">
        <f t="shared" si="7"/>
        <v>550000</v>
      </c>
      <c r="F45" s="67">
        <f t="shared" si="7"/>
        <v>550000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1681</v>
      </c>
      <c r="V45" s="67">
        <f t="shared" si="7"/>
        <v>1681</v>
      </c>
      <c r="W45" s="67">
        <f t="shared" si="7"/>
        <v>1681</v>
      </c>
      <c r="X45" s="67">
        <f t="shared" si="7"/>
        <v>550000</v>
      </c>
      <c r="Y45" s="67">
        <f t="shared" si="7"/>
        <v>-548319</v>
      </c>
      <c r="Z45" s="69">
        <f t="shared" si="5"/>
        <v>-99.69436363636363</v>
      </c>
      <c r="AA45" s="68">
        <f t="shared" si="8"/>
        <v>550000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28137600</v>
      </c>
      <c r="D49" s="78">
        <f t="shared" si="9"/>
        <v>0</v>
      </c>
      <c r="E49" s="79">
        <f t="shared" si="9"/>
        <v>25476650</v>
      </c>
      <c r="F49" s="79">
        <f t="shared" si="9"/>
        <v>25476650</v>
      </c>
      <c r="G49" s="79">
        <f t="shared" si="9"/>
        <v>0</v>
      </c>
      <c r="H49" s="79">
        <f t="shared" si="9"/>
        <v>0</v>
      </c>
      <c r="I49" s="79">
        <f t="shared" si="9"/>
        <v>531770</v>
      </c>
      <c r="J49" s="79">
        <f t="shared" si="9"/>
        <v>531770</v>
      </c>
      <c r="K49" s="79">
        <f t="shared" si="9"/>
        <v>1662161</v>
      </c>
      <c r="L49" s="79">
        <f t="shared" si="9"/>
        <v>3020031</v>
      </c>
      <c r="M49" s="79">
        <f t="shared" si="9"/>
        <v>961630</v>
      </c>
      <c r="N49" s="79">
        <f t="shared" si="9"/>
        <v>5643822</v>
      </c>
      <c r="O49" s="79">
        <f t="shared" si="9"/>
        <v>528435</v>
      </c>
      <c r="P49" s="79">
        <f t="shared" si="9"/>
        <v>214236</v>
      </c>
      <c r="Q49" s="79">
        <f t="shared" si="9"/>
        <v>2646149</v>
      </c>
      <c r="R49" s="79">
        <f t="shared" si="9"/>
        <v>3388820</v>
      </c>
      <c r="S49" s="79">
        <f t="shared" si="9"/>
        <v>1124325</v>
      </c>
      <c r="T49" s="79">
        <f t="shared" si="9"/>
        <v>2984890</v>
      </c>
      <c r="U49" s="79">
        <f t="shared" si="9"/>
        <v>2403188</v>
      </c>
      <c r="V49" s="79">
        <f t="shared" si="9"/>
        <v>6512403</v>
      </c>
      <c r="W49" s="79">
        <f t="shared" si="9"/>
        <v>16076815</v>
      </c>
      <c r="X49" s="79">
        <f t="shared" si="9"/>
        <v>25476650</v>
      </c>
      <c r="Y49" s="79">
        <f t="shared" si="9"/>
        <v>-9399835</v>
      </c>
      <c r="Z49" s="80">
        <f t="shared" si="5"/>
        <v>-36.895883092949816</v>
      </c>
      <c r="AA49" s="81">
        <f>SUM(AA41:AA48)</f>
        <v>25476650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2034249</v>
      </c>
      <c r="D51" s="66">
        <f t="shared" si="10"/>
        <v>0</v>
      </c>
      <c r="E51" s="67">
        <f t="shared" si="10"/>
        <v>3371540</v>
      </c>
      <c r="F51" s="67">
        <f t="shared" si="10"/>
        <v>3371540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3371540</v>
      </c>
      <c r="Y51" s="67">
        <f t="shared" si="10"/>
        <v>-3371540</v>
      </c>
      <c r="Z51" s="69">
        <f>+IF(X51&lt;&gt;0,+(Y51/X51)*100,0)</f>
        <v>-100</v>
      </c>
      <c r="AA51" s="68">
        <f>SUM(AA57:AA61)</f>
        <v>3371540</v>
      </c>
    </row>
    <row r="52" spans="1:27" ht="13.5">
      <c r="A52" s="84" t="s">
        <v>32</v>
      </c>
      <c r="B52" s="47"/>
      <c r="C52" s="9">
        <v>201333</v>
      </c>
      <c r="D52" s="10"/>
      <c r="E52" s="11">
        <v>331300</v>
      </c>
      <c r="F52" s="11">
        <v>331300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331300</v>
      </c>
      <c r="Y52" s="11">
        <v>-331300</v>
      </c>
      <c r="Z52" s="2">
        <v>-100</v>
      </c>
      <c r="AA52" s="15">
        <v>331300</v>
      </c>
    </row>
    <row r="53" spans="1:27" ht="13.5">
      <c r="A53" s="84" t="s">
        <v>33</v>
      </c>
      <c r="B53" s="47"/>
      <c r="C53" s="9">
        <v>168649</v>
      </c>
      <c r="D53" s="10"/>
      <c r="E53" s="11">
        <v>283020</v>
      </c>
      <c r="F53" s="11">
        <v>283020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283020</v>
      </c>
      <c r="Y53" s="11">
        <v>-283020</v>
      </c>
      <c r="Z53" s="2">
        <v>-100</v>
      </c>
      <c r="AA53" s="15">
        <v>283020</v>
      </c>
    </row>
    <row r="54" spans="1:27" ht="13.5">
      <c r="A54" s="84" t="s">
        <v>34</v>
      </c>
      <c r="B54" s="47"/>
      <c r="C54" s="9">
        <v>372620</v>
      </c>
      <c r="D54" s="10"/>
      <c r="E54" s="11">
        <v>580000</v>
      </c>
      <c r="F54" s="11">
        <v>580000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580000</v>
      </c>
      <c r="Y54" s="11">
        <v>-580000</v>
      </c>
      <c r="Z54" s="2">
        <v>-100</v>
      </c>
      <c r="AA54" s="15">
        <v>580000</v>
      </c>
    </row>
    <row r="55" spans="1:27" ht="13.5">
      <c r="A55" s="84" t="s">
        <v>35</v>
      </c>
      <c r="B55" s="47"/>
      <c r="C55" s="9">
        <v>69736</v>
      </c>
      <c r="D55" s="10"/>
      <c r="E55" s="11">
        <v>270000</v>
      </c>
      <c r="F55" s="11">
        <v>270000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270000</v>
      </c>
      <c r="Y55" s="11">
        <v>-270000</v>
      </c>
      <c r="Z55" s="2">
        <v>-100</v>
      </c>
      <c r="AA55" s="15">
        <v>270000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812338</v>
      </c>
      <c r="D57" s="50">
        <f t="shared" si="11"/>
        <v>0</v>
      </c>
      <c r="E57" s="51">
        <f t="shared" si="11"/>
        <v>1464320</v>
      </c>
      <c r="F57" s="51">
        <f t="shared" si="11"/>
        <v>1464320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1464320</v>
      </c>
      <c r="Y57" s="51">
        <f t="shared" si="11"/>
        <v>-1464320</v>
      </c>
      <c r="Z57" s="52">
        <f>+IF(X57&lt;&gt;0,+(Y57/X57)*100,0)</f>
        <v>-100</v>
      </c>
      <c r="AA57" s="53">
        <f>SUM(AA52:AA56)</f>
        <v>1464320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1221911</v>
      </c>
      <c r="D61" s="10"/>
      <c r="E61" s="11">
        <v>1907220</v>
      </c>
      <c r="F61" s="11">
        <v>1907220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1907220</v>
      </c>
      <c r="Y61" s="11">
        <v>-1907220</v>
      </c>
      <c r="Z61" s="2">
        <v>-100</v>
      </c>
      <c r="AA61" s="15">
        <v>1907220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913842</v>
      </c>
      <c r="H65" s="11">
        <v>897163</v>
      </c>
      <c r="I65" s="11">
        <v>847364</v>
      </c>
      <c r="J65" s="11">
        <v>2658369</v>
      </c>
      <c r="K65" s="11"/>
      <c r="L65" s="11">
        <v>897163</v>
      </c>
      <c r="M65" s="11">
        <v>996115</v>
      </c>
      <c r="N65" s="11">
        <v>1893278</v>
      </c>
      <c r="O65" s="11">
        <v>623582</v>
      </c>
      <c r="P65" s="11">
        <v>830816</v>
      </c>
      <c r="Q65" s="11">
        <v>848173</v>
      </c>
      <c r="R65" s="11">
        <v>2302571</v>
      </c>
      <c r="S65" s="11">
        <v>869260</v>
      </c>
      <c r="T65" s="11">
        <v>771776</v>
      </c>
      <c r="U65" s="11">
        <v>792861</v>
      </c>
      <c r="V65" s="11">
        <v>2433897</v>
      </c>
      <c r="W65" s="11">
        <v>9288115</v>
      </c>
      <c r="X65" s="11"/>
      <c r="Y65" s="11">
        <v>9288115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22442</v>
      </c>
      <c r="Q67" s="11"/>
      <c r="R67" s="11">
        <v>22442</v>
      </c>
      <c r="S67" s="11"/>
      <c r="T67" s="11"/>
      <c r="U67" s="11">
        <v>1027</v>
      </c>
      <c r="V67" s="11">
        <v>1027</v>
      </c>
      <c r="W67" s="11">
        <v>23469</v>
      </c>
      <c r="X67" s="11"/>
      <c r="Y67" s="11">
        <v>23469</v>
      </c>
      <c r="Z67" s="2"/>
      <c r="AA67" s="15"/>
    </row>
    <row r="68" spans="1:27" ht="13.5">
      <c r="A68" s="86" t="s">
        <v>56</v>
      </c>
      <c r="B68" s="93"/>
      <c r="C68" s="9">
        <v>95945</v>
      </c>
      <c r="D68" s="10">
        <v>3347340</v>
      </c>
      <c r="E68" s="11">
        <v>3371540</v>
      </c>
      <c r="F68" s="11">
        <v>3347340</v>
      </c>
      <c r="G68" s="11">
        <v>109430</v>
      </c>
      <c r="H68" s="11">
        <v>63447</v>
      </c>
      <c r="I68" s="11">
        <v>11153</v>
      </c>
      <c r="J68" s="11">
        <v>184030</v>
      </c>
      <c r="K68" s="11">
        <v>33160</v>
      </c>
      <c r="L68" s="11">
        <v>33160</v>
      </c>
      <c r="M68" s="11">
        <v>65858</v>
      </c>
      <c r="N68" s="11">
        <v>132178</v>
      </c>
      <c r="O68" s="11">
        <v>117707</v>
      </c>
      <c r="P68" s="11">
        <v>583050</v>
      </c>
      <c r="Q68" s="11">
        <v>449322</v>
      </c>
      <c r="R68" s="11">
        <v>1150079</v>
      </c>
      <c r="S68" s="11">
        <v>144450</v>
      </c>
      <c r="T68" s="11">
        <v>371830</v>
      </c>
      <c r="U68" s="11">
        <v>339212</v>
      </c>
      <c r="V68" s="11">
        <v>855492</v>
      </c>
      <c r="W68" s="11">
        <v>2321779</v>
      </c>
      <c r="X68" s="11">
        <v>3347340</v>
      </c>
      <c r="Y68" s="11">
        <v>-1025561</v>
      </c>
      <c r="Z68" s="2">
        <v>-30.64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95945</v>
      </c>
      <c r="D69" s="78">
        <f t="shared" si="12"/>
        <v>3347340</v>
      </c>
      <c r="E69" s="79">
        <f t="shared" si="12"/>
        <v>3371540</v>
      </c>
      <c r="F69" s="79">
        <f t="shared" si="12"/>
        <v>3347340</v>
      </c>
      <c r="G69" s="79">
        <f t="shared" si="12"/>
        <v>1023272</v>
      </c>
      <c r="H69" s="79">
        <f t="shared" si="12"/>
        <v>960610</v>
      </c>
      <c r="I69" s="79">
        <f t="shared" si="12"/>
        <v>858517</v>
      </c>
      <c r="J69" s="79">
        <f t="shared" si="12"/>
        <v>2842399</v>
      </c>
      <c r="K69" s="79">
        <f t="shared" si="12"/>
        <v>33160</v>
      </c>
      <c r="L69" s="79">
        <f t="shared" si="12"/>
        <v>930323</v>
      </c>
      <c r="M69" s="79">
        <f t="shared" si="12"/>
        <v>1061973</v>
      </c>
      <c r="N69" s="79">
        <f t="shared" si="12"/>
        <v>2025456</v>
      </c>
      <c r="O69" s="79">
        <f t="shared" si="12"/>
        <v>741289</v>
      </c>
      <c r="P69" s="79">
        <f t="shared" si="12"/>
        <v>1436308</v>
      </c>
      <c r="Q69" s="79">
        <f t="shared" si="12"/>
        <v>1297495</v>
      </c>
      <c r="R69" s="79">
        <f t="shared" si="12"/>
        <v>3475092</v>
      </c>
      <c r="S69" s="79">
        <f t="shared" si="12"/>
        <v>1013710</v>
      </c>
      <c r="T69" s="79">
        <f t="shared" si="12"/>
        <v>1143606</v>
      </c>
      <c r="U69" s="79">
        <f t="shared" si="12"/>
        <v>1133100</v>
      </c>
      <c r="V69" s="79">
        <f t="shared" si="12"/>
        <v>3290416</v>
      </c>
      <c r="W69" s="79">
        <f t="shared" si="12"/>
        <v>11633363</v>
      </c>
      <c r="X69" s="79">
        <f t="shared" si="12"/>
        <v>3347340</v>
      </c>
      <c r="Y69" s="79">
        <f t="shared" si="12"/>
        <v>8286023</v>
      </c>
      <c r="Z69" s="80">
        <f>+IF(X69&lt;&gt;0,+(Y69/X69)*100,0)</f>
        <v>247.54052471514694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15204512</v>
      </c>
      <c r="D5" s="42">
        <f t="shared" si="0"/>
        <v>0</v>
      </c>
      <c r="E5" s="43">
        <f t="shared" si="0"/>
        <v>41326765</v>
      </c>
      <c r="F5" s="43">
        <f t="shared" si="0"/>
        <v>36346925</v>
      </c>
      <c r="G5" s="43">
        <f t="shared" si="0"/>
        <v>104330</v>
      </c>
      <c r="H5" s="43">
        <f t="shared" si="0"/>
        <v>171761</v>
      </c>
      <c r="I5" s="43">
        <f t="shared" si="0"/>
        <v>118285</v>
      </c>
      <c r="J5" s="43">
        <f t="shared" si="0"/>
        <v>394376</v>
      </c>
      <c r="K5" s="43">
        <f t="shared" si="0"/>
        <v>182438</v>
      </c>
      <c r="L5" s="43">
        <f t="shared" si="0"/>
        <v>1256613</v>
      </c>
      <c r="M5" s="43">
        <f t="shared" si="0"/>
        <v>94916</v>
      </c>
      <c r="N5" s="43">
        <f t="shared" si="0"/>
        <v>1533967</v>
      </c>
      <c r="O5" s="43">
        <f t="shared" si="0"/>
        <v>30294</v>
      </c>
      <c r="P5" s="43">
        <f t="shared" si="0"/>
        <v>1339101</v>
      </c>
      <c r="Q5" s="43">
        <f t="shared" si="0"/>
        <v>576009</v>
      </c>
      <c r="R5" s="43">
        <f t="shared" si="0"/>
        <v>1945404</v>
      </c>
      <c r="S5" s="43">
        <f t="shared" si="0"/>
        <v>1187866</v>
      </c>
      <c r="T5" s="43">
        <f t="shared" si="0"/>
        <v>1119710</v>
      </c>
      <c r="U5" s="43">
        <f t="shared" si="0"/>
        <v>2295111</v>
      </c>
      <c r="V5" s="43">
        <f t="shared" si="0"/>
        <v>4602687</v>
      </c>
      <c r="W5" s="43">
        <f t="shared" si="0"/>
        <v>8476434</v>
      </c>
      <c r="X5" s="43">
        <f t="shared" si="0"/>
        <v>36346925</v>
      </c>
      <c r="Y5" s="43">
        <f t="shared" si="0"/>
        <v>-27870491</v>
      </c>
      <c r="Z5" s="44">
        <f>+IF(X5&lt;&gt;0,+(Y5/X5)*100,0)</f>
        <v>-76.6790890838771</v>
      </c>
      <c r="AA5" s="45">
        <f>SUM(AA11:AA18)</f>
        <v>36346925</v>
      </c>
    </row>
    <row r="6" spans="1:27" ht="13.5">
      <c r="A6" s="46" t="s">
        <v>32</v>
      </c>
      <c r="B6" s="47"/>
      <c r="C6" s="9">
        <v>1805954</v>
      </c>
      <c r="D6" s="10"/>
      <c r="E6" s="11">
        <v>5280978</v>
      </c>
      <c r="F6" s="11">
        <v>2977564</v>
      </c>
      <c r="G6" s="11"/>
      <c r="H6" s="11"/>
      <c r="I6" s="11"/>
      <c r="J6" s="11"/>
      <c r="K6" s="11"/>
      <c r="L6" s="11"/>
      <c r="M6" s="11"/>
      <c r="N6" s="11"/>
      <c r="O6" s="11"/>
      <c r="P6" s="11">
        <v>60249</v>
      </c>
      <c r="Q6" s="11"/>
      <c r="R6" s="11">
        <v>60249</v>
      </c>
      <c r="S6" s="11"/>
      <c r="T6" s="11">
        <v>131854</v>
      </c>
      <c r="U6" s="11">
        <v>393677</v>
      </c>
      <c r="V6" s="11">
        <v>525531</v>
      </c>
      <c r="W6" s="11">
        <v>585780</v>
      </c>
      <c r="X6" s="11">
        <v>2977564</v>
      </c>
      <c r="Y6" s="11">
        <v>-2391784</v>
      </c>
      <c r="Z6" s="2">
        <v>-80.33</v>
      </c>
      <c r="AA6" s="15">
        <v>2977564</v>
      </c>
    </row>
    <row r="7" spans="1:27" ht="13.5">
      <c r="A7" s="46" t="s">
        <v>33</v>
      </c>
      <c r="B7" s="47"/>
      <c r="C7" s="9">
        <v>3464420</v>
      </c>
      <c r="D7" s="10"/>
      <c r="E7" s="11">
        <v>19012000</v>
      </c>
      <c r="F7" s="11">
        <v>17416008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496182</v>
      </c>
      <c r="R7" s="11">
        <v>496182</v>
      </c>
      <c r="S7" s="11">
        <v>399145</v>
      </c>
      <c r="T7" s="11">
        <v>603382</v>
      </c>
      <c r="U7" s="11">
        <v>647425</v>
      </c>
      <c r="V7" s="11">
        <v>1649952</v>
      </c>
      <c r="W7" s="11">
        <v>2146134</v>
      </c>
      <c r="X7" s="11">
        <v>17416008</v>
      </c>
      <c r="Y7" s="11">
        <v>-15269874</v>
      </c>
      <c r="Z7" s="2">
        <v>-87.68</v>
      </c>
      <c r="AA7" s="15">
        <v>17416008</v>
      </c>
    </row>
    <row r="8" spans="1:27" ht="13.5">
      <c r="A8" s="46" t="s">
        <v>34</v>
      </c>
      <c r="B8" s="47"/>
      <c r="C8" s="9">
        <v>3332274</v>
      </c>
      <c r="D8" s="10"/>
      <c r="E8" s="11">
        <v>1636000</v>
      </c>
      <c r="F8" s="11">
        <v>3146817</v>
      </c>
      <c r="G8" s="11"/>
      <c r="H8" s="11">
        <v>20974</v>
      </c>
      <c r="I8" s="11">
        <v>16005</v>
      </c>
      <c r="J8" s="11">
        <v>36979</v>
      </c>
      <c r="K8" s="11"/>
      <c r="L8" s="11"/>
      <c r="M8" s="11">
        <v>12600</v>
      </c>
      <c r="N8" s="11">
        <v>12600</v>
      </c>
      <c r="O8" s="11"/>
      <c r="P8" s="11"/>
      <c r="Q8" s="11"/>
      <c r="R8" s="11"/>
      <c r="S8" s="11">
        <v>6021</v>
      </c>
      <c r="T8" s="11">
        <v>46200</v>
      </c>
      <c r="U8" s="11">
        <v>136551</v>
      </c>
      <c r="V8" s="11">
        <v>188772</v>
      </c>
      <c r="W8" s="11">
        <v>238351</v>
      </c>
      <c r="X8" s="11">
        <v>3146817</v>
      </c>
      <c r="Y8" s="11">
        <v>-2908466</v>
      </c>
      <c r="Z8" s="2">
        <v>-92.43</v>
      </c>
      <c r="AA8" s="15">
        <v>3146817</v>
      </c>
    </row>
    <row r="9" spans="1:27" ht="13.5">
      <c r="A9" s="46" t="s">
        <v>35</v>
      </c>
      <c r="B9" s="47"/>
      <c r="C9" s="9">
        <v>2127072</v>
      </c>
      <c r="D9" s="10"/>
      <c r="E9" s="11">
        <v>7585918</v>
      </c>
      <c r="F9" s="11">
        <v>4979857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18814</v>
      </c>
      <c r="U9" s="11">
        <v>131579</v>
      </c>
      <c r="V9" s="11">
        <v>150393</v>
      </c>
      <c r="W9" s="11">
        <v>150393</v>
      </c>
      <c r="X9" s="11">
        <v>4979857</v>
      </c>
      <c r="Y9" s="11">
        <v>-4829464</v>
      </c>
      <c r="Z9" s="2">
        <v>-96.98</v>
      </c>
      <c r="AA9" s="15">
        <v>4979857</v>
      </c>
    </row>
    <row r="10" spans="1:27" ht="13.5">
      <c r="A10" s="46" t="s">
        <v>36</v>
      </c>
      <c r="B10" s="47"/>
      <c r="C10" s="9"/>
      <c r="D10" s="10"/>
      <c r="E10" s="11">
        <v>50000</v>
      </c>
      <c r="F10" s="11">
        <v>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50000</v>
      </c>
      <c r="Y10" s="11">
        <v>-50000</v>
      </c>
      <c r="Z10" s="2">
        <v>-100</v>
      </c>
      <c r="AA10" s="15">
        <v>50000</v>
      </c>
    </row>
    <row r="11" spans="1:27" ht="13.5">
      <c r="A11" s="48" t="s">
        <v>37</v>
      </c>
      <c r="B11" s="47"/>
      <c r="C11" s="49">
        <f aca="true" t="shared" si="1" ref="C11:Y11">SUM(C6:C10)</f>
        <v>10729720</v>
      </c>
      <c r="D11" s="50">
        <f t="shared" si="1"/>
        <v>0</v>
      </c>
      <c r="E11" s="51">
        <f t="shared" si="1"/>
        <v>33564896</v>
      </c>
      <c r="F11" s="51">
        <f t="shared" si="1"/>
        <v>28570246</v>
      </c>
      <c r="G11" s="51">
        <f t="shared" si="1"/>
        <v>0</v>
      </c>
      <c r="H11" s="51">
        <f t="shared" si="1"/>
        <v>20974</v>
      </c>
      <c r="I11" s="51">
        <f t="shared" si="1"/>
        <v>16005</v>
      </c>
      <c r="J11" s="51">
        <f t="shared" si="1"/>
        <v>36979</v>
      </c>
      <c r="K11" s="51">
        <f t="shared" si="1"/>
        <v>0</v>
      </c>
      <c r="L11" s="51">
        <f t="shared" si="1"/>
        <v>0</v>
      </c>
      <c r="M11" s="51">
        <f t="shared" si="1"/>
        <v>12600</v>
      </c>
      <c r="N11" s="51">
        <f t="shared" si="1"/>
        <v>12600</v>
      </c>
      <c r="O11" s="51">
        <f t="shared" si="1"/>
        <v>0</v>
      </c>
      <c r="P11" s="51">
        <f t="shared" si="1"/>
        <v>60249</v>
      </c>
      <c r="Q11" s="51">
        <f t="shared" si="1"/>
        <v>496182</v>
      </c>
      <c r="R11" s="51">
        <f t="shared" si="1"/>
        <v>556431</v>
      </c>
      <c r="S11" s="51">
        <f t="shared" si="1"/>
        <v>405166</v>
      </c>
      <c r="T11" s="51">
        <f t="shared" si="1"/>
        <v>800250</v>
      </c>
      <c r="U11" s="51">
        <f t="shared" si="1"/>
        <v>1309232</v>
      </c>
      <c r="V11" s="51">
        <f t="shared" si="1"/>
        <v>2514648</v>
      </c>
      <c r="W11" s="51">
        <f t="shared" si="1"/>
        <v>3120658</v>
      </c>
      <c r="X11" s="51">
        <f t="shared" si="1"/>
        <v>28570246</v>
      </c>
      <c r="Y11" s="51">
        <f t="shared" si="1"/>
        <v>-25449588</v>
      </c>
      <c r="Z11" s="52">
        <f>+IF(X11&lt;&gt;0,+(Y11/X11)*100,0)</f>
        <v>-89.07724490716672</v>
      </c>
      <c r="AA11" s="53">
        <f>SUM(AA6:AA10)</f>
        <v>28570246</v>
      </c>
    </row>
    <row r="12" spans="1:27" ht="13.5">
      <c r="A12" s="54" t="s">
        <v>38</v>
      </c>
      <c r="B12" s="35"/>
      <c r="C12" s="9">
        <v>526949</v>
      </c>
      <c r="D12" s="10"/>
      <c r="E12" s="11">
        <v>2023654</v>
      </c>
      <c r="F12" s="11">
        <v>2256364</v>
      </c>
      <c r="G12" s="11">
        <v>104330</v>
      </c>
      <c r="H12" s="11">
        <v>39270</v>
      </c>
      <c r="I12" s="11"/>
      <c r="J12" s="11">
        <v>143600</v>
      </c>
      <c r="K12" s="11">
        <v>38525</v>
      </c>
      <c r="L12" s="11">
        <v>645282</v>
      </c>
      <c r="M12" s="11">
        <v>1228</v>
      </c>
      <c r="N12" s="11">
        <v>685035</v>
      </c>
      <c r="O12" s="11"/>
      <c r="P12" s="11">
        <v>7200</v>
      </c>
      <c r="Q12" s="11">
        <v>3980</v>
      </c>
      <c r="R12" s="11">
        <v>11180</v>
      </c>
      <c r="S12" s="11">
        <v>64320</v>
      </c>
      <c r="T12" s="11">
        <v>52550</v>
      </c>
      <c r="U12" s="11">
        <v>165195</v>
      </c>
      <c r="V12" s="11">
        <v>282065</v>
      </c>
      <c r="W12" s="11">
        <v>1121880</v>
      </c>
      <c r="X12" s="11">
        <v>2256364</v>
      </c>
      <c r="Y12" s="11">
        <v>-1134484</v>
      </c>
      <c r="Z12" s="2">
        <v>-50.28</v>
      </c>
      <c r="AA12" s="15">
        <v>2256364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3947843</v>
      </c>
      <c r="D15" s="10"/>
      <c r="E15" s="11">
        <v>5738215</v>
      </c>
      <c r="F15" s="11">
        <v>5520315</v>
      </c>
      <c r="G15" s="11"/>
      <c r="H15" s="11">
        <v>111517</v>
      </c>
      <c r="I15" s="11">
        <v>102280</v>
      </c>
      <c r="J15" s="11">
        <v>213797</v>
      </c>
      <c r="K15" s="11">
        <v>143913</v>
      </c>
      <c r="L15" s="11">
        <v>611331</v>
      </c>
      <c r="M15" s="11">
        <v>81088</v>
      </c>
      <c r="N15" s="11">
        <v>836332</v>
      </c>
      <c r="O15" s="11">
        <v>30294</v>
      </c>
      <c r="P15" s="11">
        <v>1271652</v>
      </c>
      <c r="Q15" s="11">
        <v>75847</v>
      </c>
      <c r="R15" s="11">
        <v>1377793</v>
      </c>
      <c r="S15" s="11">
        <v>718380</v>
      </c>
      <c r="T15" s="11">
        <v>266910</v>
      </c>
      <c r="U15" s="11">
        <v>820684</v>
      </c>
      <c r="V15" s="11">
        <v>1805974</v>
      </c>
      <c r="W15" s="11">
        <v>4233896</v>
      </c>
      <c r="X15" s="11">
        <v>5520315</v>
      </c>
      <c r="Y15" s="11">
        <v>-1286419</v>
      </c>
      <c r="Z15" s="2">
        <v>-23.3</v>
      </c>
      <c r="AA15" s="15">
        <v>5520315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8558411</v>
      </c>
      <c r="D20" s="59">
        <f t="shared" si="2"/>
        <v>0</v>
      </c>
      <c r="E20" s="60">
        <f t="shared" si="2"/>
        <v>29534170</v>
      </c>
      <c r="F20" s="60">
        <f t="shared" si="2"/>
        <v>41890558</v>
      </c>
      <c r="G20" s="60">
        <f t="shared" si="2"/>
        <v>86</v>
      </c>
      <c r="H20" s="60">
        <f t="shared" si="2"/>
        <v>409654</v>
      </c>
      <c r="I20" s="60">
        <f t="shared" si="2"/>
        <v>1461296</v>
      </c>
      <c r="J20" s="60">
        <f t="shared" si="2"/>
        <v>1871036</v>
      </c>
      <c r="K20" s="60">
        <f t="shared" si="2"/>
        <v>2150236</v>
      </c>
      <c r="L20" s="60">
        <f t="shared" si="2"/>
        <v>2399210</v>
      </c>
      <c r="M20" s="60">
        <f t="shared" si="2"/>
        <v>656928</v>
      </c>
      <c r="N20" s="60">
        <f t="shared" si="2"/>
        <v>5206374</v>
      </c>
      <c r="O20" s="60">
        <f t="shared" si="2"/>
        <v>649606</v>
      </c>
      <c r="P20" s="60">
        <f t="shared" si="2"/>
        <v>105787</v>
      </c>
      <c r="Q20" s="60">
        <f t="shared" si="2"/>
        <v>1480214</v>
      </c>
      <c r="R20" s="60">
        <f t="shared" si="2"/>
        <v>2235607</v>
      </c>
      <c r="S20" s="60">
        <f t="shared" si="2"/>
        <v>526146</v>
      </c>
      <c r="T20" s="60">
        <f t="shared" si="2"/>
        <v>804955</v>
      </c>
      <c r="U20" s="60">
        <f t="shared" si="2"/>
        <v>636569</v>
      </c>
      <c r="V20" s="60">
        <f t="shared" si="2"/>
        <v>1967670</v>
      </c>
      <c r="W20" s="60">
        <f t="shared" si="2"/>
        <v>11280687</v>
      </c>
      <c r="X20" s="60">
        <f t="shared" si="2"/>
        <v>41890558</v>
      </c>
      <c r="Y20" s="60">
        <f t="shared" si="2"/>
        <v>-30609871</v>
      </c>
      <c r="Z20" s="61">
        <f>+IF(X20&lt;&gt;0,+(Y20/X20)*100,0)</f>
        <v>-73.07105099912968</v>
      </c>
      <c r="AA20" s="62">
        <f>SUM(AA26:AA33)</f>
        <v>41890558</v>
      </c>
    </row>
    <row r="21" spans="1:27" ht="13.5">
      <c r="A21" s="46" t="s">
        <v>32</v>
      </c>
      <c r="B21" s="47"/>
      <c r="C21" s="9">
        <v>2614053</v>
      </c>
      <c r="D21" s="10"/>
      <c r="E21" s="11">
        <v>7933014</v>
      </c>
      <c r="F21" s="11">
        <v>23809092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294626</v>
      </c>
      <c r="V21" s="11">
        <v>294626</v>
      </c>
      <c r="W21" s="11">
        <v>294626</v>
      </c>
      <c r="X21" s="11">
        <v>23809092</v>
      </c>
      <c r="Y21" s="11">
        <v>-23514466</v>
      </c>
      <c r="Z21" s="2">
        <v>-98.76</v>
      </c>
      <c r="AA21" s="15">
        <v>23809092</v>
      </c>
    </row>
    <row r="22" spans="1:27" ht="13.5">
      <c r="A22" s="46" t="s">
        <v>33</v>
      </c>
      <c r="B22" s="47"/>
      <c r="C22" s="9">
        <v>1239472</v>
      </c>
      <c r="D22" s="10"/>
      <c r="E22" s="11">
        <v>8380000</v>
      </c>
      <c r="F22" s="11">
        <v>4148080</v>
      </c>
      <c r="G22" s="11"/>
      <c r="H22" s="11"/>
      <c r="I22" s="11">
        <v>631490</v>
      </c>
      <c r="J22" s="11">
        <v>631490</v>
      </c>
      <c r="K22" s="11">
        <v>597118</v>
      </c>
      <c r="L22" s="11">
        <v>959677</v>
      </c>
      <c r="M22" s="11">
        <v>610722</v>
      </c>
      <c r="N22" s="11">
        <v>2167517</v>
      </c>
      <c r="O22" s="11"/>
      <c r="P22" s="11"/>
      <c r="Q22" s="11">
        <v>420974</v>
      </c>
      <c r="R22" s="11">
        <v>420974</v>
      </c>
      <c r="S22" s="11"/>
      <c r="T22" s="11">
        <v>59056</v>
      </c>
      <c r="U22" s="11">
        <v>38649</v>
      </c>
      <c r="V22" s="11">
        <v>97705</v>
      </c>
      <c r="W22" s="11">
        <v>3317686</v>
      </c>
      <c r="X22" s="11">
        <v>4148080</v>
      </c>
      <c r="Y22" s="11">
        <v>-830394</v>
      </c>
      <c r="Z22" s="2">
        <v>-20.02</v>
      </c>
      <c r="AA22" s="15">
        <v>4148080</v>
      </c>
    </row>
    <row r="23" spans="1:27" ht="13.5">
      <c r="A23" s="46" t="s">
        <v>34</v>
      </c>
      <c r="B23" s="47"/>
      <c r="C23" s="9">
        <v>109934</v>
      </c>
      <c r="D23" s="10"/>
      <c r="E23" s="11">
        <v>5205000</v>
      </c>
      <c r="F23" s="11">
        <v>1493582</v>
      </c>
      <c r="G23" s="11"/>
      <c r="H23" s="11"/>
      <c r="I23" s="11"/>
      <c r="J23" s="11"/>
      <c r="K23" s="11">
        <v>40000</v>
      </c>
      <c r="L23" s="11"/>
      <c r="M23" s="11"/>
      <c r="N23" s="11">
        <v>40000</v>
      </c>
      <c r="O23" s="11"/>
      <c r="P23" s="11"/>
      <c r="Q23" s="11"/>
      <c r="R23" s="11"/>
      <c r="S23" s="11"/>
      <c r="T23" s="11"/>
      <c r="U23" s="11"/>
      <c r="V23" s="11"/>
      <c r="W23" s="11">
        <v>40000</v>
      </c>
      <c r="X23" s="11">
        <v>1493582</v>
      </c>
      <c r="Y23" s="11">
        <v>-1453582</v>
      </c>
      <c r="Z23" s="2">
        <v>-97.32</v>
      </c>
      <c r="AA23" s="15">
        <v>1493582</v>
      </c>
    </row>
    <row r="24" spans="1:27" ht="13.5">
      <c r="A24" s="46" t="s">
        <v>35</v>
      </c>
      <c r="B24" s="47"/>
      <c r="C24" s="9">
        <v>263678</v>
      </c>
      <c r="D24" s="10"/>
      <c r="E24" s="11">
        <v>5773239</v>
      </c>
      <c r="F24" s="11">
        <v>8762069</v>
      </c>
      <c r="G24" s="11"/>
      <c r="H24" s="11"/>
      <c r="I24" s="11">
        <v>186015</v>
      </c>
      <c r="J24" s="11">
        <v>186015</v>
      </c>
      <c r="K24" s="11">
        <v>1097881</v>
      </c>
      <c r="L24" s="11">
        <v>1007207</v>
      </c>
      <c r="M24" s="11"/>
      <c r="N24" s="11">
        <v>2105088</v>
      </c>
      <c r="O24" s="11">
        <v>649606</v>
      </c>
      <c r="P24" s="11">
        <v>29818</v>
      </c>
      <c r="Q24" s="11">
        <v>754859</v>
      </c>
      <c r="R24" s="11">
        <v>1434283</v>
      </c>
      <c r="S24" s="11">
        <v>518116</v>
      </c>
      <c r="T24" s="11">
        <v>594146</v>
      </c>
      <c r="U24" s="11">
        <v>131325</v>
      </c>
      <c r="V24" s="11">
        <v>1243587</v>
      </c>
      <c r="W24" s="11">
        <v>4968973</v>
      </c>
      <c r="X24" s="11">
        <v>8762069</v>
      </c>
      <c r="Y24" s="11">
        <v>-3793096</v>
      </c>
      <c r="Z24" s="2">
        <v>-43.29</v>
      </c>
      <c r="AA24" s="15">
        <v>8762069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4227137</v>
      </c>
      <c r="D26" s="50">
        <f t="shared" si="3"/>
        <v>0</v>
      </c>
      <c r="E26" s="51">
        <f t="shared" si="3"/>
        <v>27291253</v>
      </c>
      <c r="F26" s="51">
        <f t="shared" si="3"/>
        <v>38212823</v>
      </c>
      <c r="G26" s="51">
        <f t="shared" si="3"/>
        <v>0</v>
      </c>
      <c r="H26" s="51">
        <f t="shared" si="3"/>
        <v>0</v>
      </c>
      <c r="I26" s="51">
        <f t="shared" si="3"/>
        <v>817505</v>
      </c>
      <c r="J26" s="51">
        <f t="shared" si="3"/>
        <v>817505</v>
      </c>
      <c r="K26" s="51">
        <f t="shared" si="3"/>
        <v>1734999</v>
      </c>
      <c r="L26" s="51">
        <f t="shared" si="3"/>
        <v>1966884</v>
      </c>
      <c r="M26" s="51">
        <f t="shared" si="3"/>
        <v>610722</v>
      </c>
      <c r="N26" s="51">
        <f t="shared" si="3"/>
        <v>4312605</v>
      </c>
      <c r="O26" s="51">
        <f t="shared" si="3"/>
        <v>649606</v>
      </c>
      <c r="P26" s="51">
        <f t="shared" si="3"/>
        <v>29818</v>
      </c>
      <c r="Q26" s="51">
        <f t="shared" si="3"/>
        <v>1175833</v>
      </c>
      <c r="R26" s="51">
        <f t="shared" si="3"/>
        <v>1855257</v>
      </c>
      <c r="S26" s="51">
        <f t="shared" si="3"/>
        <v>518116</v>
      </c>
      <c r="T26" s="51">
        <f t="shared" si="3"/>
        <v>653202</v>
      </c>
      <c r="U26" s="51">
        <f t="shared" si="3"/>
        <v>464600</v>
      </c>
      <c r="V26" s="51">
        <f t="shared" si="3"/>
        <v>1635918</v>
      </c>
      <c r="W26" s="51">
        <f t="shared" si="3"/>
        <v>8621285</v>
      </c>
      <c r="X26" s="51">
        <f t="shared" si="3"/>
        <v>38212823</v>
      </c>
      <c r="Y26" s="51">
        <f t="shared" si="3"/>
        <v>-29591538</v>
      </c>
      <c r="Z26" s="52">
        <f>+IF(X26&lt;&gt;0,+(Y26/X26)*100,0)</f>
        <v>-77.43876446919403</v>
      </c>
      <c r="AA26" s="53">
        <f>SUM(AA21:AA25)</f>
        <v>38212823</v>
      </c>
    </row>
    <row r="27" spans="1:27" ht="13.5">
      <c r="A27" s="54" t="s">
        <v>38</v>
      </c>
      <c r="B27" s="64"/>
      <c r="C27" s="9">
        <v>4072421</v>
      </c>
      <c r="D27" s="10"/>
      <c r="E27" s="11">
        <v>1297917</v>
      </c>
      <c r="F27" s="11">
        <v>2945835</v>
      </c>
      <c r="G27" s="11">
        <v>86</v>
      </c>
      <c r="H27" s="11">
        <v>409654</v>
      </c>
      <c r="I27" s="11">
        <v>621184</v>
      </c>
      <c r="J27" s="11">
        <v>1030924</v>
      </c>
      <c r="K27" s="11">
        <v>342450</v>
      </c>
      <c r="L27" s="11">
        <v>397970</v>
      </c>
      <c r="M27" s="11">
        <v>24342</v>
      </c>
      <c r="N27" s="11">
        <v>764762</v>
      </c>
      <c r="O27" s="11"/>
      <c r="P27" s="11">
        <v>65129</v>
      </c>
      <c r="Q27" s="11">
        <v>273231</v>
      </c>
      <c r="R27" s="11">
        <v>338360</v>
      </c>
      <c r="S27" s="11">
        <v>8030</v>
      </c>
      <c r="T27" s="11"/>
      <c r="U27" s="11">
        <v>13663</v>
      </c>
      <c r="V27" s="11">
        <v>21693</v>
      </c>
      <c r="W27" s="11">
        <v>2155739</v>
      </c>
      <c r="X27" s="11">
        <v>2945835</v>
      </c>
      <c r="Y27" s="11">
        <v>-790096</v>
      </c>
      <c r="Z27" s="2">
        <v>-26.82</v>
      </c>
      <c r="AA27" s="15">
        <v>2945835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258853</v>
      </c>
      <c r="D30" s="10"/>
      <c r="E30" s="11">
        <v>945000</v>
      </c>
      <c r="F30" s="11">
        <v>731900</v>
      </c>
      <c r="G30" s="11"/>
      <c r="H30" s="11"/>
      <c r="I30" s="11">
        <v>22607</v>
      </c>
      <c r="J30" s="11">
        <v>22607</v>
      </c>
      <c r="K30" s="11">
        <v>72787</v>
      </c>
      <c r="L30" s="11">
        <v>34356</v>
      </c>
      <c r="M30" s="11">
        <v>21864</v>
      </c>
      <c r="N30" s="11">
        <v>129007</v>
      </c>
      <c r="O30" s="11"/>
      <c r="P30" s="11">
        <v>10840</v>
      </c>
      <c r="Q30" s="11">
        <v>31150</v>
      </c>
      <c r="R30" s="11">
        <v>41990</v>
      </c>
      <c r="S30" s="11"/>
      <c r="T30" s="11">
        <v>151753</v>
      </c>
      <c r="U30" s="11">
        <v>158306</v>
      </c>
      <c r="V30" s="11">
        <v>310059</v>
      </c>
      <c r="W30" s="11">
        <v>503663</v>
      </c>
      <c r="X30" s="11">
        <v>731900</v>
      </c>
      <c r="Y30" s="11">
        <v>-228237</v>
      </c>
      <c r="Z30" s="2">
        <v>-31.18</v>
      </c>
      <c r="AA30" s="15">
        <v>731900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4420007</v>
      </c>
      <c r="D36" s="10">
        <f t="shared" si="4"/>
        <v>0</v>
      </c>
      <c r="E36" s="11">
        <f t="shared" si="4"/>
        <v>13213992</v>
      </c>
      <c r="F36" s="11">
        <f t="shared" si="4"/>
        <v>26786656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60249</v>
      </c>
      <c r="Q36" s="11">
        <f t="shared" si="4"/>
        <v>0</v>
      </c>
      <c r="R36" s="11">
        <f t="shared" si="4"/>
        <v>60249</v>
      </c>
      <c r="S36" s="11">
        <f t="shared" si="4"/>
        <v>0</v>
      </c>
      <c r="T36" s="11">
        <f t="shared" si="4"/>
        <v>131854</v>
      </c>
      <c r="U36" s="11">
        <f t="shared" si="4"/>
        <v>688303</v>
      </c>
      <c r="V36" s="11">
        <f t="shared" si="4"/>
        <v>820157</v>
      </c>
      <c r="W36" s="11">
        <f t="shared" si="4"/>
        <v>880406</v>
      </c>
      <c r="X36" s="11">
        <f t="shared" si="4"/>
        <v>26786656</v>
      </c>
      <c r="Y36" s="11">
        <f t="shared" si="4"/>
        <v>-25906250</v>
      </c>
      <c r="Z36" s="2">
        <f aca="true" t="shared" si="5" ref="Z36:Z49">+IF(X36&lt;&gt;0,+(Y36/X36)*100,0)</f>
        <v>-96.71326648611905</v>
      </c>
      <c r="AA36" s="15">
        <f>AA6+AA21</f>
        <v>26786656</v>
      </c>
    </row>
    <row r="37" spans="1:27" ht="13.5">
      <c r="A37" s="46" t="s">
        <v>33</v>
      </c>
      <c r="B37" s="47"/>
      <c r="C37" s="9">
        <f t="shared" si="4"/>
        <v>4703892</v>
      </c>
      <c r="D37" s="10">
        <f t="shared" si="4"/>
        <v>0</v>
      </c>
      <c r="E37" s="11">
        <f t="shared" si="4"/>
        <v>27392000</v>
      </c>
      <c r="F37" s="11">
        <f t="shared" si="4"/>
        <v>21564088</v>
      </c>
      <c r="G37" s="11">
        <f t="shared" si="4"/>
        <v>0</v>
      </c>
      <c r="H37" s="11">
        <f t="shared" si="4"/>
        <v>0</v>
      </c>
      <c r="I37" s="11">
        <f t="shared" si="4"/>
        <v>631490</v>
      </c>
      <c r="J37" s="11">
        <f t="shared" si="4"/>
        <v>631490</v>
      </c>
      <c r="K37" s="11">
        <f t="shared" si="4"/>
        <v>597118</v>
      </c>
      <c r="L37" s="11">
        <f t="shared" si="4"/>
        <v>959677</v>
      </c>
      <c r="M37" s="11">
        <f t="shared" si="4"/>
        <v>610722</v>
      </c>
      <c r="N37" s="11">
        <f t="shared" si="4"/>
        <v>2167517</v>
      </c>
      <c r="O37" s="11">
        <f t="shared" si="4"/>
        <v>0</v>
      </c>
      <c r="P37" s="11">
        <f t="shared" si="4"/>
        <v>0</v>
      </c>
      <c r="Q37" s="11">
        <f t="shared" si="4"/>
        <v>917156</v>
      </c>
      <c r="R37" s="11">
        <f t="shared" si="4"/>
        <v>917156</v>
      </c>
      <c r="S37" s="11">
        <f t="shared" si="4"/>
        <v>399145</v>
      </c>
      <c r="T37" s="11">
        <f t="shared" si="4"/>
        <v>662438</v>
      </c>
      <c r="U37" s="11">
        <f t="shared" si="4"/>
        <v>686074</v>
      </c>
      <c r="V37" s="11">
        <f t="shared" si="4"/>
        <v>1747657</v>
      </c>
      <c r="W37" s="11">
        <f t="shared" si="4"/>
        <v>5463820</v>
      </c>
      <c r="X37" s="11">
        <f t="shared" si="4"/>
        <v>21564088</v>
      </c>
      <c r="Y37" s="11">
        <f t="shared" si="4"/>
        <v>-16100268</v>
      </c>
      <c r="Z37" s="2">
        <f t="shared" si="5"/>
        <v>-74.66241094916697</v>
      </c>
      <c r="AA37" s="15">
        <f>AA7+AA22</f>
        <v>21564088</v>
      </c>
    </row>
    <row r="38" spans="1:27" ht="13.5">
      <c r="A38" s="46" t="s">
        <v>34</v>
      </c>
      <c r="B38" s="47"/>
      <c r="C38" s="9">
        <f t="shared" si="4"/>
        <v>3442208</v>
      </c>
      <c r="D38" s="10">
        <f t="shared" si="4"/>
        <v>0</v>
      </c>
      <c r="E38" s="11">
        <f t="shared" si="4"/>
        <v>6841000</v>
      </c>
      <c r="F38" s="11">
        <f t="shared" si="4"/>
        <v>4640399</v>
      </c>
      <c r="G38" s="11">
        <f t="shared" si="4"/>
        <v>0</v>
      </c>
      <c r="H38" s="11">
        <f t="shared" si="4"/>
        <v>20974</v>
      </c>
      <c r="I38" s="11">
        <f t="shared" si="4"/>
        <v>16005</v>
      </c>
      <c r="J38" s="11">
        <f t="shared" si="4"/>
        <v>36979</v>
      </c>
      <c r="K38" s="11">
        <f t="shared" si="4"/>
        <v>40000</v>
      </c>
      <c r="L38" s="11">
        <f t="shared" si="4"/>
        <v>0</v>
      </c>
      <c r="M38" s="11">
        <f t="shared" si="4"/>
        <v>12600</v>
      </c>
      <c r="N38" s="11">
        <f t="shared" si="4"/>
        <v>52600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6021</v>
      </c>
      <c r="T38" s="11">
        <f t="shared" si="4"/>
        <v>46200</v>
      </c>
      <c r="U38" s="11">
        <f t="shared" si="4"/>
        <v>136551</v>
      </c>
      <c r="V38" s="11">
        <f t="shared" si="4"/>
        <v>188772</v>
      </c>
      <c r="W38" s="11">
        <f t="shared" si="4"/>
        <v>278351</v>
      </c>
      <c r="X38" s="11">
        <f t="shared" si="4"/>
        <v>4640399</v>
      </c>
      <c r="Y38" s="11">
        <f t="shared" si="4"/>
        <v>-4362048</v>
      </c>
      <c r="Z38" s="2">
        <f t="shared" si="5"/>
        <v>-94.00157184759328</v>
      </c>
      <c r="AA38" s="15">
        <f>AA8+AA23</f>
        <v>4640399</v>
      </c>
    </row>
    <row r="39" spans="1:27" ht="13.5">
      <c r="A39" s="46" t="s">
        <v>35</v>
      </c>
      <c r="B39" s="47"/>
      <c r="C39" s="9">
        <f t="shared" si="4"/>
        <v>2390750</v>
      </c>
      <c r="D39" s="10">
        <f t="shared" si="4"/>
        <v>0</v>
      </c>
      <c r="E39" s="11">
        <f t="shared" si="4"/>
        <v>13359157</v>
      </c>
      <c r="F39" s="11">
        <f t="shared" si="4"/>
        <v>13741926</v>
      </c>
      <c r="G39" s="11">
        <f t="shared" si="4"/>
        <v>0</v>
      </c>
      <c r="H39" s="11">
        <f t="shared" si="4"/>
        <v>0</v>
      </c>
      <c r="I39" s="11">
        <f t="shared" si="4"/>
        <v>186015</v>
      </c>
      <c r="J39" s="11">
        <f t="shared" si="4"/>
        <v>186015</v>
      </c>
      <c r="K39" s="11">
        <f t="shared" si="4"/>
        <v>1097881</v>
      </c>
      <c r="L39" s="11">
        <f t="shared" si="4"/>
        <v>1007207</v>
      </c>
      <c r="M39" s="11">
        <f t="shared" si="4"/>
        <v>0</v>
      </c>
      <c r="N39" s="11">
        <f t="shared" si="4"/>
        <v>2105088</v>
      </c>
      <c r="O39" s="11">
        <f t="shared" si="4"/>
        <v>649606</v>
      </c>
      <c r="P39" s="11">
        <f t="shared" si="4"/>
        <v>29818</v>
      </c>
      <c r="Q39" s="11">
        <f t="shared" si="4"/>
        <v>754859</v>
      </c>
      <c r="R39" s="11">
        <f t="shared" si="4"/>
        <v>1434283</v>
      </c>
      <c r="S39" s="11">
        <f t="shared" si="4"/>
        <v>518116</v>
      </c>
      <c r="T39" s="11">
        <f t="shared" si="4"/>
        <v>612960</v>
      </c>
      <c r="U39" s="11">
        <f t="shared" si="4"/>
        <v>262904</v>
      </c>
      <c r="V39" s="11">
        <f t="shared" si="4"/>
        <v>1393980</v>
      </c>
      <c r="W39" s="11">
        <f t="shared" si="4"/>
        <v>5119366</v>
      </c>
      <c r="X39" s="11">
        <f t="shared" si="4"/>
        <v>13741926</v>
      </c>
      <c r="Y39" s="11">
        <f t="shared" si="4"/>
        <v>-8622560</v>
      </c>
      <c r="Z39" s="2">
        <f t="shared" si="5"/>
        <v>-62.74637194233181</v>
      </c>
      <c r="AA39" s="15">
        <f>AA9+AA24</f>
        <v>13741926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</v>
      </c>
      <c r="F40" s="11">
        <f t="shared" si="4"/>
        <v>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50000</v>
      </c>
      <c r="Y40" s="11">
        <f t="shared" si="4"/>
        <v>-50000</v>
      </c>
      <c r="Z40" s="2">
        <f t="shared" si="5"/>
        <v>-100</v>
      </c>
      <c r="AA40" s="15">
        <f>AA10+AA25</f>
        <v>50000</v>
      </c>
    </row>
    <row r="41" spans="1:27" ht="13.5">
      <c r="A41" s="48" t="s">
        <v>37</v>
      </c>
      <c r="B41" s="47"/>
      <c r="C41" s="49">
        <f aca="true" t="shared" si="6" ref="C41:Y41">SUM(C36:C40)</f>
        <v>14956857</v>
      </c>
      <c r="D41" s="50">
        <f t="shared" si="6"/>
        <v>0</v>
      </c>
      <c r="E41" s="51">
        <f t="shared" si="6"/>
        <v>60856149</v>
      </c>
      <c r="F41" s="51">
        <f t="shared" si="6"/>
        <v>66783069</v>
      </c>
      <c r="G41" s="51">
        <f t="shared" si="6"/>
        <v>0</v>
      </c>
      <c r="H41" s="51">
        <f t="shared" si="6"/>
        <v>20974</v>
      </c>
      <c r="I41" s="51">
        <f t="shared" si="6"/>
        <v>833510</v>
      </c>
      <c r="J41" s="51">
        <f t="shared" si="6"/>
        <v>854484</v>
      </c>
      <c r="K41" s="51">
        <f t="shared" si="6"/>
        <v>1734999</v>
      </c>
      <c r="L41" s="51">
        <f t="shared" si="6"/>
        <v>1966884</v>
      </c>
      <c r="M41" s="51">
        <f t="shared" si="6"/>
        <v>623322</v>
      </c>
      <c r="N41" s="51">
        <f t="shared" si="6"/>
        <v>4325205</v>
      </c>
      <c r="O41" s="51">
        <f t="shared" si="6"/>
        <v>649606</v>
      </c>
      <c r="P41" s="51">
        <f t="shared" si="6"/>
        <v>90067</v>
      </c>
      <c r="Q41" s="51">
        <f t="shared" si="6"/>
        <v>1672015</v>
      </c>
      <c r="R41" s="51">
        <f t="shared" si="6"/>
        <v>2411688</v>
      </c>
      <c r="S41" s="51">
        <f t="shared" si="6"/>
        <v>923282</v>
      </c>
      <c r="T41" s="51">
        <f t="shared" si="6"/>
        <v>1453452</v>
      </c>
      <c r="U41" s="51">
        <f t="shared" si="6"/>
        <v>1773832</v>
      </c>
      <c r="V41" s="51">
        <f t="shared" si="6"/>
        <v>4150566</v>
      </c>
      <c r="W41" s="51">
        <f t="shared" si="6"/>
        <v>11741943</v>
      </c>
      <c r="X41" s="51">
        <f t="shared" si="6"/>
        <v>66783069</v>
      </c>
      <c r="Y41" s="51">
        <f t="shared" si="6"/>
        <v>-55041126</v>
      </c>
      <c r="Z41" s="52">
        <f t="shared" si="5"/>
        <v>-82.41778466335532</v>
      </c>
      <c r="AA41" s="53">
        <f>SUM(AA36:AA40)</f>
        <v>66783069</v>
      </c>
    </row>
    <row r="42" spans="1:27" ht="13.5">
      <c r="A42" s="54" t="s">
        <v>38</v>
      </c>
      <c r="B42" s="35"/>
      <c r="C42" s="65">
        <f aca="true" t="shared" si="7" ref="C42:Y48">C12+C27</f>
        <v>4599370</v>
      </c>
      <c r="D42" s="66">
        <f t="shared" si="7"/>
        <v>0</v>
      </c>
      <c r="E42" s="67">
        <f t="shared" si="7"/>
        <v>3321571</v>
      </c>
      <c r="F42" s="67">
        <f t="shared" si="7"/>
        <v>5202199</v>
      </c>
      <c r="G42" s="67">
        <f t="shared" si="7"/>
        <v>104416</v>
      </c>
      <c r="H42" s="67">
        <f t="shared" si="7"/>
        <v>448924</v>
      </c>
      <c r="I42" s="67">
        <f t="shared" si="7"/>
        <v>621184</v>
      </c>
      <c r="J42" s="67">
        <f t="shared" si="7"/>
        <v>1174524</v>
      </c>
      <c r="K42" s="67">
        <f t="shared" si="7"/>
        <v>380975</v>
      </c>
      <c r="L42" s="67">
        <f t="shared" si="7"/>
        <v>1043252</v>
      </c>
      <c r="M42" s="67">
        <f t="shared" si="7"/>
        <v>25570</v>
      </c>
      <c r="N42" s="67">
        <f t="shared" si="7"/>
        <v>1449797</v>
      </c>
      <c r="O42" s="67">
        <f t="shared" si="7"/>
        <v>0</v>
      </c>
      <c r="P42" s="67">
        <f t="shared" si="7"/>
        <v>72329</v>
      </c>
      <c r="Q42" s="67">
        <f t="shared" si="7"/>
        <v>277211</v>
      </c>
      <c r="R42" s="67">
        <f t="shared" si="7"/>
        <v>349540</v>
      </c>
      <c r="S42" s="67">
        <f t="shared" si="7"/>
        <v>72350</v>
      </c>
      <c r="T42" s="67">
        <f t="shared" si="7"/>
        <v>52550</v>
      </c>
      <c r="U42" s="67">
        <f t="shared" si="7"/>
        <v>178858</v>
      </c>
      <c r="V42" s="67">
        <f t="shared" si="7"/>
        <v>303758</v>
      </c>
      <c r="W42" s="67">
        <f t="shared" si="7"/>
        <v>3277619</v>
      </c>
      <c r="X42" s="67">
        <f t="shared" si="7"/>
        <v>5202199</v>
      </c>
      <c r="Y42" s="67">
        <f t="shared" si="7"/>
        <v>-1924580</v>
      </c>
      <c r="Z42" s="69">
        <f t="shared" si="5"/>
        <v>-36.99550901455327</v>
      </c>
      <c r="AA42" s="68">
        <f aca="true" t="shared" si="8" ref="AA42:AA48">AA12+AA27</f>
        <v>5202199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4206696</v>
      </c>
      <c r="D45" s="66">
        <f t="shared" si="7"/>
        <v>0</v>
      </c>
      <c r="E45" s="67">
        <f t="shared" si="7"/>
        <v>6683215</v>
      </c>
      <c r="F45" s="67">
        <f t="shared" si="7"/>
        <v>6252215</v>
      </c>
      <c r="G45" s="67">
        <f t="shared" si="7"/>
        <v>0</v>
      </c>
      <c r="H45" s="67">
        <f t="shared" si="7"/>
        <v>111517</v>
      </c>
      <c r="I45" s="67">
        <f t="shared" si="7"/>
        <v>124887</v>
      </c>
      <c r="J45" s="67">
        <f t="shared" si="7"/>
        <v>236404</v>
      </c>
      <c r="K45" s="67">
        <f t="shared" si="7"/>
        <v>216700</v>
      </c>
      <c r="L45" s="67">
        <f t="shared" si="7"/>
        <v>645687</v>
      </c>
      <c r="M45" s="67">
        <f t="shared" si="7"/>
        <v>102952</v>
      </c>
      <c r="N45" s="67">
        <f t="shared" si="7"/>
        <v>965339</v>
      </c>
      <c r="O45" s="67">
        <f t="shared" si="7"/>
        <v>30294</v>
      </c>
      <c r="P45" s="67">
        <f t="shared" si="7"/>
        <v>1282492</v>
      </c>
      <c r="Q45" s="67">
        <f t="shared" si="7"/>
        <v>106997</v>
      </c>
      <c r="R45" s="67">
        <f t="shared" si="7"/>
        <v>1419783</v>
      </c>
      <c r="S45" s="67">
        <f t="shared" si="7"/>
        <v>718380</v>
      </c>
      <c r="T45" s="67">
        <f t="shared" si="7"/>
        <v>418663</v>
      </c>
      <c r="U45" s="67">
        <f t="shared" si="7"/>
        <v>978990</v>
      </c>
      <c r="V45" s="67">
        <f t="shared" si="7"/>
        <v>2116033</v>
      </c>
      <c r="W45" s="67">
        <f t="shared" si="7"/>
        <v>4737559</v>
      </c>
      <c r="X45" s="67">
        <f t="shared" si="7"/>
        <v>6252215</v>
      </c>
      <c r="Y45" s="67">
        <f t="shared" si="7"/>
        <v>-1514656</v>
      </c>
      <c r="Z45" s="69">
        <f t="shared" si="5"/>
        <v>-24.225910337376433</v>
      </c>
      <c r="AA45" s="68">
        <f t="shared" si="8"/>
        <v>6252215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23762923</v>
      </c>
      <c r="D49" s="78">
        <f t="shared" si="9"/>
        <v>0</v>
      </c>
      <c r="E49" s="79">
        <f t="shared" si="9"/>
        <v>70860935</v>
      </c>
      <c r="F49" s="79">
        <f t="shared" si="9"/>
        <v>78237483</v>
      </c>
      <c r="G49" s="79">
        <f t="shared" si="9"/>
        <v>104416</v>
      </c>
      <c r="H49" s="79">
        <f t="shared" si="9"/>
        <v>581415</v>
      </c>
      <c r="I49" s="79">
        <f t="shared" si="9"/>
        <v>1579581</v>
      </c>
      <c r="J49" s="79">
        <f t="shared" si="9"/>
        <v>2265412</v>
      </c>
      <c r="K49" s="79">
        <f t="shared" si="9"/>
        <v>2332674</v>
      </c>
      <c r="L49" s="79">
        <f t="shared" si="9"/>
        <v>3655823</v>
      </c>
      <c r="M49" s="79">
        <f t="shared" si="9"/>
        <v>751844</v>
      </c>
      <c r="N49" s="79">
        <f t="shared" si="9"/>
        <v>6740341</v>
      </c>
      <c r="O49" s="79">
        <f t="shared" si="9"/>
        <v>679900</v>
      </c>
      <c r="P49" s="79">
        <f t="shared" si="9"/>
        <v>1444888</v>
      </c>
      <c r="Q49" s="79">
        <f t="shared" si="9"/>
        <v>2056223</v>
      </c>
      <c r="R49" s="79">
        <f t="shared" si="9"/>
        <v>4181011</v>
      </c>
      <c r="S49" s="79">
        <f t="shared" si="9"/>
        <v>1714012</v>
      </c>
      <c r="T49" s="79">
        <f t="shared" si="9"/>
        <v>1924665</v>
      </c>
      <c r="U49" s="79">
        <f t="shared" si="9"/>
        <v>2931680</v>
      </c>
      <c r="V49" s="79">
        <f t="shared" si="9"/>
        <v>6570357</v>
      </c>
      <c r="W49" s="79">
        <f t="shared" si="9"/>
        <v>19757121</v>
      </c>
      <c r="X49" s="79">
        <f t="shared" si="9"/>
        <v>78237483</v>
      </c>
      <c r="Y49" s="79">
        <f t="shared" si="9"/>
        <v>-58480362</v>
      </c>
      <c r="Z49" s="80">
        <f t="shared" si="5"/>
        <v>-74.74724359422453</v>
      </c>
      <c r="AA49" s="81">
        <f>SUM(AA41:AA48)</f>
        <v>78237483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10900669</v>
      </c>
      <c r="D51" s="66">
        <f t="shared" si="10"/>
        <v>0</v>
      </c>
      <c r="E51" s="67">
        <f t="shared" si="10"/>
        <v>20349256</v>
      </c>
      <c r="F51" s="67">
        <f t="shared" si="10"/>
        <v>13213159</v>
      </c>
      <c r="G51" s="67">
        <f t="shared" si="10"/>
        <v>62935</v>
      </c>
      <c r="H51" s="67">
        <f t="shared" si="10"/>
        <v>712282</v>
      </c>
      <c r="I51" s="67">
        <f t="shared" si="10"/>
        <v>1050190</v>
      </c>
      <c r="J51" s="67">
        <f t="shared" si="10"/>
        <v>1825407</v>
      </c>
      <c r="K51" s="67">
        <f t="shared" si="10"/>
        <v>1142294</v>
      </c>
      <c r="L51" s="67">
        <f t="shared" si="10"/>
        <v>1459837</v>
      </c>
      <c r="M51" s="67">
        <f t="shared" si="10"/>
        <v>1034896</v>
      </c>
      <c r="N51" s="67">
        <f t="shared" si="10"/>
        <v>3637027</v>
      </c>
      <c r="O51" s="67">
        <f t="shared" si="10"/>
        <v>810208</v>
      </c>
      <c r="P51" s="67">
        <f t="shared" si="10"/>
        <v>867311</v>
      </c>
      <c r="Q51" s="67">
        <f t="shared" si="10"/>
        <v>797271</v>
      </c>
      <c r="R51" s="67">
        <f t="shared" si="10"/>
        <v>2474790</v>
      </c>
      <c r="S51" s="67">
        <f t="shared" si="10"/>
        <v>985221</v>
      </c>
      <c r="T51" s="67">
        <f t="shared" si="10"/>
        <v>902035</v>
      </c>
      <c r="U51" s="67">
        <f t="shared" si="10"/>
        <v>1184057</v>
      </c>
      <c r="V51" s="67">
        <f t="shared" si="10"/>
        <v>3071313</v>
      </c>
      <c r="W51" s="67">
        <f t="shared" si="10"/>
        <v>11008537</v>
      </c>
      <c r="X51" s="67">
        <f t="shared" si="10"/>
        <v>13213159</v>
      </c>
      <c r="Y51" s="67">
        <f t="shared" si="10"/>
        <v>-2204622</v>
      </c>
      <c r="Z51" s="69">
        <f>+IF(X51&lt;&gt;0,+(Y51/X51)*100,0)</f>
        <v>-16.685048594359607</v>
      </c>
      <c r="AA51" s="68">
        <f>SUM(AA57:AA61)</f>
        <v>13213159</v>
      </c>
    </row>
    <row r="52" spans="1:27" ht="13.5">
      <c r="A52" s="84" t="s">
        <v>32</v>
      </c>
      <c r="B52" s="47"/>
      <c r="C52" s="9">
        <v>1940739</v>
      </c>
      <c r="D52" s="10"/>
      <c r="E52" s="11">
        <v>2265105</v>
      </c>
      <c r="F52" s="11">
        <v>2167105</v>
      </c>
      <c r="G52" s="11">
        <v>154</v>
      </c>
      <c r="H52" s="11">
        <v>74508</v>
      </c>
      <c r="I52" s="11">
        <v>162009</v>
      </c>
      <c r="J52" s="11">
        <v>236671</v>
      </c>
      <c r="K52" s="11">
        <v>154023</v>
      </c>
      <c r="L52" s="11">
        <v>244888</v>
      </c>
      <c r="M52" s="11">
        <v>219750</v>
      </c>
      <c r="N52" s="11">
        <v>618661</v>
      </c>
      <c r="O52" s="11">
        <v>123206</v>
      </c>
      <c r="P52" s="11">
        <v>166691</v>
      </c>
      <c r="Q52" s="11">
        <v>117412</v>
      </c>
      <c r="R52" s="11">
        <v>407309</v>
      </c>
      <c r="S52" s="11">
        <v>305574</v>
      </c>
      <c r="T52" s="11">
        <v>81918</v>
      </c>
      <c r="U52" s="11">
        <v>233073</v>
      </c>
      <c r="V52" s="11">
        <v>620565</v>
      </c>
      <c r="W52" s="11">
        <v>1883206</v>
      </c>
      <c r="X52" s="11">
        <v>2167105</v>
      </c>
      <c r="Y52" s="11">
        <v>-283899</v>
      </c>
      <c r="Z52" s="2">
        <v>-13.1</v>
      </c>
      <c r="AA52" s="15">
        <v>2167105</v>
      </c>
    </row>
    <row r="53" spans="1:27" ht="13.5">
      <c r="A53" s="84" t="s">
        <v>33</v>
      </c>
      <c r="B53" s="47"/>
      <c r="C53" s="9">
        <v>1444670</v>
      </c>
      <c r="D53" s="10"/>
      <c r="E53" s="11">
        <v>4519505</v>
      </c>
      <c r="F53" s="11">
        <v>1602673</v>
      </c>
      <c r="G53" s="11">
        <v>26843</v>
      </c>
      <c r="H53" s="11">
        <v>54260</v>
      </c>
      <c r="I53" s="11">
        <v>95551</v>
      </c>
      <c r="J53" s="11">
        <v>176654</v>
      </c>
      <c r="K53" s="11">
        <v>98930</v>
      </c>
      <c r="L53" s="11">
        <v>134568</v>
      </c>
      <c r="M53" s="11">
        <v>115566</v>
      </c>
      <c r="N53" s="11">
        <v>349064</v>
      </c>
      <c r="O53" s="11">
        <v>70829</v>
      </c>
      <c r="P53" s="11">
        <v>88078</v>
      </c>
      <c r="Q53" s="11">
        <v>134638</v>
      </c>
      <c r="R53" s="11">
        <v>293545</v>
      </c>
      <c r="S53" s="11">
        <v>119789</v>
      </c>
      <c r="T53" s="11">
        <v>120908</v>
      </c>
      <c r="U53" s="11">
        <v>201751</v>
      </c>
      <c r="V53" s="11">
        <v>442448</v>
      </c>
      <c r="W53" s="11">
        <v>1261711</v>
      </c>
      <c r="X53" s="11">
        <v>1602673</v>
      </c>
      <c r="Y53" s="11">
        <v>-340962</v>
      </c>
      <c r="Z53" s="2">
        <v>-21.27</v>
      </c>
      <c r="AA53" s="15">
        <v>1602673</v>
      </c>
    </row>
    <row r="54" spans="1:27" ht="13.5">
      <c r="A54" s="84" t="s">
        <v>34</v>
      </c>
      <c r="B54" s="47"/>
      <c r="C54" s="9">
        <v>554660</v>
      </c>
      <c r="D54" s="10"/>
      <c r="E54" s="11">
        <v>3615200</v>
      </c>
      <c r="F54" s="11">
        <v>549748</v>
      </c>
      <c r="G54" s="11">
        <v>2864</v>
      </c>
      <c r="H54" s="11">
        <v>3560</v>
      </c>
      <c r="I54" s="11">
        <v>32026</v>
      </c>
      <c r="J54" s="11">
        <v>38450</v>
      </c>
      <c r="K54" s="11">
        <v>28683</v>
      </c>
      <c r="L54" s="11">
        <v>107401</v>
      </c>
      <c r="M54" s="11">
        <v>63410</v>
      </c>
      <c r="N54" s="11">
        <v>199494</v>
      </c>
      <c r="O54" s="11">
        <v>50440</v>
      </c>
      <c r="P54" s="11">
        <v>20096</v>
      </c>
      <c r="Q54" s="11">
        <v>1271</v>
      </c>
      <c r="R54" s="11">
        <v>71807</v>
      </c>
      <c r="S54" s="11">
        <v>71762</v>
      </c>
      <c r="T54" s="11">
        <v>70055</v>
      </c>
      <c r="U54" s="11">
        <v>37965</v>
      </c>
      <c r="V54" s="11">
        <v>179782</v>
      </c>
      <c r="W54" s="11">
        <v>489533</v>
      </c>
      <c r="X54" s="11">
        <v>549748</v>
      </c>
      <c r="Y54" s="11">
        <v>-60215</v>
      </c>
      <c r="Z54" s="2">
        <v>-10.95</v>
      </c>
      <c r="AA54" s="15">
        <v>549748</v>
      </c>
    </row>
    <row r="55" spans="1:27" ht="13.5">
      <c r="A55" s="84" t="s">
        <v>35</v>
      </c>
      <c r="B55" s="47"/>
      <c r="C55" s="9">
        <v>286038</v>
      </c>
      <c r="D55" s="10"/>
      <c r="E55" s="11">
        <v>1436907</v>
      </c>
      <c r="F55" s="11">
        <v>288868</v>
      </c>
      <c r="G55" s="11"/>
      <c r="H55" s="11">
        <v>25322</v>
      </c>
      <c r="I55" s="11">
        <v>31441</v>
      </c>
      <c r="J55" s="11">
        <v>56763</v>
      </c>
      <c r="K55" s="11">
        <v>11788</v>
      </c>
      <c r="L55" s="11">
        <v>8459</v>
      </c>
      <c r="M55" s="11">
        <v>25072</v>
      </c>
      <c r="N55" s="11">
        <v>45319</v>
      </c>
      <c r="O55" s="11">
        <v>47704</v>
      </c>
      <c r="P55" s="11">
        <v>25573</v>
      </c>
      <c r="Q55" s="11">
        <v>24175</v>
      </c>
      <c r="R55" s="11">
        <v>97452</v>
      </c>
      <c r="S55" s="11">
        <v>56887</v>
      </c>
      <c r="T55" s="11">
        <v>10554</v>
      </c>
      <c r="U55" s="11">
        <v>8685</v>
      </c>
      <c r="V55" s="11">
        <v>76126</v>
      </c>
      <c r="W55" s="11">
        <v>275660</v>
      </c>
      <c r="X55" s="11">
        <v>288868</v>
      </c>
      <c r="Y55" s="11">
        <v>-13208</v>
      </c>
      <c r="Z55" s="2">
        <v>-4.57</v>
      </c>
      <c r="AA55" s="15">
        <v>288868</v>
      </c>
    </row>
    <row r="56" spans="1:27" ht="13.5">
      <c r="A56" s="84" t="s">
        <v>36</v>
      </c>
      <c r="B56" s="47"/>
      <c r="C56" s="9">
        <v>113501</v>
      </c>
      <c r="D56" s="10"/>
      <c r="E56" s="11">
        <v>136657</v>
      </c>
      <c r="F56" s="11">
        <v>116657</v>
      </c>
      <c r="G56" s="11"/>
      <c r="H56" s="11">
        <v>959</v>
      </c>
      <c r="I56" s="11">
        <v>9871</v>
      </c>
      <c r="J56" s="11">
        <v>10830</v>
      </c>
      <c r="K56" s="11">
        <v>13369</v>
      </c>
      <c r="L56" s="11">
        <v>20906</v>
      </c>
      <c r="M56" s="11"/>
      <c r="N56" s="11">
        <v>34275</v>
      </c>
      <c r="O56" s="11">
        <v>3684</v>
      </c>
      <c r="P56" s="11">
        <v>3325</v>
      </c>
      <c r="Q56" s="11">
        <v>859</v>
      </c>
      <c r="R56" s="11">
        <v>7868</v>
      </c>
      <c r="S56" s="11">
        <v>6000</v>
      </c>
      <c r="T56" s="11">
        <v>4658</v>
      </c>
      <c r="U56" s="11">
        <v>13421</v>
      </c>
      <c r="V56" s="11">
        <v>24079</v>
      </c>
      <c r="W56" s="11">
        <v>77052</v>
      </c>
      <c r="X56" s="11">
        <v>116657</v>
      </c>
      <c r="Y56" s="11">
        <v>-39605</v>
      </c>
      <c r="Z56" s="2">
        <v>-33.95</v>
      </c>
      <c r="AA56" s="15">
        <v>116657</v>
      </c>
    </row>
    <row r="57" spans="1:27" ht="13.5">
      <c r="A57" s="85" t="s">
        <v>37</v>
      </c>
      <c r="B57" s="47"/>
      <c r="C57" s="49">
        <f aca="true" t="shared" si="11" ref="C57:Y57">SUM(C52:C56)</f>
        <v>4339608</v>
      </c>
      <c r="D57" s="50">
        <f t="shared" si="11"/>
        <v>0</v>
      </c>
      <c r="E57" s="51">
        <f t="shared" si="11"/>
        <v>11973374</v>
      </c>
      <c r="F57" s="51">
        <f t="shared" si="11"/>
        <v>4725051</v>
      </c>
      <c r="G57" s="51">
        <f t="shared" si="11"/>
        <v>29861</v>
      </c>
      <c r="H57" s="51">
        <f t="shared" si="11"/>
        <v>158609</v>
      </c>
      <c r="I57" s="51">
        <f t="shared" si="11"/>
        <v>330898</v>
      </c>
      <c r="J57" s="51">
        <f t="shared" si="11"/>
        <v>519368</v>
      </c>
      <c r="K57" s="51">
        <f t="shared" si="11"/>
        <v>306793</v>
      </c>
      <c r="L57" s="51">
        <f t="shared" si="11"/>
        <v>516222</v>
      </c>
      <c r="M57" s="51">
        <f t="shared" si="11"/>
        <v>423798</v>
      </c>
      <c r="N57" s="51">
        <f t="shared" si="11"/>
        <v>1246813</v>
      </c>
      <c r="O57" s="51">
        <f t="shared" si="11"/>
        <v>295863</v>
      </c>
      <c r="P57" s="51">
        <f t="shared" si="11"/>
        <v>303763</v>
      </c>
      <c r="Q57" s="51">
        <f t="shared" si="11"/>
        <v>278355</v>
      </c>
      <c r="R57" s="51">
        <f t="shared" si="11"/>
        <v>877981</v>
      </c>
      <c r="S57" s="51">
        <f t="shared" si="11"/>
        <v>560012</v>
      </c>
      <c r="T57" s="51">
        <f t="shared" si="11"/>
        <v>288093</v>
      </c>
      <c r="U57" s="51">
        <f t="shared" si="11"/>
        <v>494895</v>
      </c>
      <c r="V57" s="51">
        <f t="shared" si="11"/>
        <v>1343000</v>
      </c>
      <c r="W57" s="51">
        <f t="shared" si="11"/>
        <v>3987162</v>
      </c>
      <c r="X57" s="51">
        <f t="shared" si="11"/>
        <v>4725051</v>
      </c>
      <c r="Y57" s="51">
        <f t="shared" si="11"/>
        <v>-737889</v>
      </c>
      <c r="Z57" s="52">
        <f>+IF(X57&lt;&gt;0,+(Y57/X57)*100,0)</f>
        <v>-15.616529853328567</v>
      </c>
      <c r="AA57" s="53">
        <f>SUM(AA52:AA56)</f>
        <v>4725051</v>
      </c>
    </row>
    <row r="58" spans="1:27" ht="13.5">
      <c r="A58" s="86" t="s">
        <v>38</v>
      </c>
      <c r="B58" s="35"/>
      <c r="C58" s="9">
        <v>106663</v>
      </c>
      <c r="D58" s="10"/>
      <c r="E58" s="11">
        <v>203350</v>
      </c>
      <c r="F58" s="11">
        <v>190350</v>
      </c>
      <c r="G58" s="11"/>
      <c r="H58" s="11">
        <v>2310</v>
      </c>
      <c r="I58" s="11">
        <v>40708</v>
      </c>
      <c r="J58" s="11">
        <v>43018</v>
      </c>
      <c r="K58" s="11">
        <v>9500</v>
      </c>
      <c r="L58" s="11">
        <v>4200</v>
      </c>
      <c r="M58" s="11">
        <v>19378</v>
      </c>
      <c r="N58" s="11">
        <v>33078</v>
      </c>
      <c r="O58" s="11">
        <v>431</v>
      </c>
      <c r="P58" s="11">
        <v>4092</v>
      </c>
      <c r="Q58" s="11">
        <v>4582</v>
      </c>
      <c r="R58" s="11">
        <v>9105</v>
      </c>
      <c r="S58" s="11">
        <v>2041</v>
      </c>
      <c r="T58" s="11">
        <v>10250</v>
      </c>
      <c r="U58" s="11">
        <v>16989</v>
      </c>
      <c r="V58" s="11">
        <v>29280</v>
      </c>
      <c r="W58" s="11">
        <v>114481</v>
      </c>
      <c r="X58" s="11">
        <v>190350</v>
      </c>
      <c r="Y58" s="11">
        <v>-75869</v>
      </c>
      <c r="Z58" s="2">
        <v>-39.86</v>
      </c>
      <c r="AA58" s="15">
        <v>190350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6454398</v>
      </c>
      <c r="D61" s="10"/>
      <c r="E61" s="11">
        <v>8172532</v>
      </c>
      <c r="F61" s="11">
        <v>8297758</v>
      </c>
      <c r="G61" s="11">
        <v>33074</v>
      </c>
      <c r="H61" s="11">
        <v>551363</v>
      </c>
      <c r="I61" s="11">
        <v>678584</v>
      </c>
      <c r="J61" s="11">
        <v>1263021</v>
      </c>
      <c r="K61" s="11">
        <v>826001</v>
      </c>
      <c r="L61" s="11">
        <v>939415</v>
      </c>
      <c r="M61" s="11">
        <v>591720</v>
      </c>
      <c r="N61" s="11">
        <v>2357136</v>
      </c>
      <c r="O61" s="11">
        <v>513914</v>
      </c>
      <c r="P61" s="11">
        <v>559456</v>
      </c>
      <c r="Q61" s="11">
        <v>514334</v>
      </c>
      <c r="R61" s="11">
        <v>1587704</v>
      </c>
      <c r="S61" s="11">
        <v>423168</v>
      </c>
      <c r="T61" s="11">
        <v>603692</v>
      </c>
      <c r="U61" s="11">
        <v>672173</v>
      </c>
      <c r="V61" s="11">
        <v>1699033</v>
      </c>
      <c r="W61" s="11">
        <v>6906894</v>
      </c>
      <c r="X61" s="11">
        <v>8297758</v>
      </c>
      <c r="Y61" s="11">
        <v>-1390864</v>
      </c>
      <c r="Z61" s="2">
        <v>-16.76</v>
      </c>
      <c r="AA61" s="15">
        <v>8297758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10900673</v>
      </c>
      <c r="D65" s="10">
        <v>13236603</v>
      </c>
      <c r="E65" s="11">
        <v>7074323</v>
      </c>
      <c r="F65" s="11">
        <v>13236603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13236603</v>
      </c>
      <c r="Y65" s="11">
        <v>-13236603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13274933</v>
      </c>
      <c r="F68" s="11"/>
      <c r="G68" s="11">
        <v>62935</v>
      </c>
      <c r="H68" s="11">
        <v>712284</v>
      </c>
      <c r="I68" s="11">
        <v>1050189</v>
      </c>
      <c r="J68" s="11">
        <v>1825408</v>
      </c>
      <c r="K68" s="11">
        <v>1142296</v>
      </c>
      <c r="L68" s="11">
        <v>1459835</v>
      </c>
      <c r="M68" s="11">
        <v>1034898</v>
      </c>
      <c r="N68" s="11">
        <v>3637029</v>
      </c>
      <c r="O68" s="11">
        <v>810207</v>
      </c>
      <c r="P68" s="11">
        <v>867312</v>
      </c>
      <c r="Q68" s="11">
        <v>797271</v>
      </c>
      <c r="R68" s="11">
        <v>2474790</v>
      </c>
      <c r="S68" s="11">
        <v>985222</v>
      </c>
      <c r="T68" s="11">
        <v>902035</v>
      </c>
      <c r="U68" s="11">
        <v>1184055</v>
      </c>
      <c r="V68" s="11">
        <v>3071312</v>
      </c>
      <c r="W68" s="11">
        <v>11008539</v>
      </c>
      <c r="X68" s="11"/>
      <c r="Y68" s="11">
        <v>11008539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10900673</v>
      </c>
      <c r="D69" s="78">
        <f t="shared" si="12"/>
        <v>13236603</v>
      </c>
      <c r="E69" s="79">
        <f t="shared" si="12"/>
        <v>20349256</v>
      </c>
      <c r="F69" s="79">
        <f t="shared" si="12"/>
        <v>13236603</v>
      </c>
      <c r="G69" s="79">
        <f t="shared" si="12"/>
        <v>62935</v>
      </c>
      <c r="H69" s="79">
        <f t="shared" si="12"/>
        <v>712284</v>
      </c>
      <c r="I69" s="79">
        <f t="shared" si="12"/>
        <v>1050189</v>
      </c>
      <c r="J69" s="79">
        <f t="shared" si="12"/>
        <v>1825408</v>
      </c>
      <c r="K69" s="79">
        <f t="shared" si="12"/>
        <v>1142296</v>
      </c>
      <c r="L69" s="79">
        <f t="shared" si="12"/>
        <v>1459835</v>
      </c>
      <c r="M69" s="79">
        <f t="shared" si="12"/>
        <v>1034898</v>
      </c>
      <c r="N69" s="79">
        <f t="shared" si="12"/>
        <v>3637029</v>
      </c>
      <c r="O69" s="79">
        <f t="shared" si="12"/>
        <v>810207</v>
      </c>
      <c r="P69" s="79">
        <f t="shared" si="12"/>
        <v>867312</v>
      </c>
      <c r="Q69" s="79">
        <f t="shared" si="12"/>
        <v>797271</v>
      </c>
      <c r="R69" s="79">
        <f t="shared" si="12"/>
        <v>2474790</v>
      </c>
      <c r="S69" s="79">
        <f t="shared" si="12"/>
        <v>985222</v>
      </c>
      <c r="T69" s="79">
        <f t="shared" si="12"/>
        <v>902035</v>
      </c>
      <c r="U69" s="79">
        <f t="shared" si="12"/>
        <v>1184055</v>
      </c>
      <c r="V69" s="79">
        <f t="shared" si="12"/>
        <v>3071312</v>
      </c>
      <c r="W69" s="79">
        <f t="shared" si="12"/>
        <v>11008539</v>
      </c>
      <c r="X69" s="79">
        <f t="shared" si="12"/>
        <v>13236603</v>
      </c>
      <c r="Y69" s="79">
        <f t="shared" si="12"/>
        <v>-2228064</v>
      </c>
      <c r="Z69" s="80">
        <f>+IF(X69&lt;&gt;0,+(Y69/X69)*100,0)</f>
        <v>-16.832596701736843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114281764</v>
      </c>
      <c r="D5" s="42">
        <f t="shared" si="0"/>
        <v>0</v>
      </c>
      <c r="E5" s="43">
        <f t="shared" si="0"/>
        <v>71821905</v>
      </c>
      <c r="F5" s="43">
        <f t="shared" si="0"/>
        <v>95287826</v>
      </c>
      <c r="G5" s="43">
        <f t="shared" si="0"/>
        <v>1707113</v>
      </c>
      <c r="H5" s="43">
        <f t="shared" si="0"/>
        <v>3608805</v>
      </c>
      <c r="I5" s="43">
        <f t="shared" si="0"/>
        <v>4947881</v>
      </c>
      <c r="J5" s="43">
        <f t="shared" si="0"/>
        <v>10263799</v>
      </c>
      <c r="K5" s="43">
        <f t="shared" si="0"/>
        <v>2786779</v>
      </c>
      <c r="L5" s="43">
        <f t="shared" si="0"/>
        <v>4287908</v>
      </c>
      <c r="M5" s="43">
        <f t="shared" si="0"/>
        <v>5854452</v>
      </c>
      <c r="N5" s="43">
        <f t="shared" si="0"/>
        <v>12929139</v>
      </c>
      <c r="O5" s="43">
        <f t="shared" si="0"/>
        <v>2641669</v>
      </c>
      <c r="P5" s="43">
        <f t="shared" si="0"/>
        <v>4236423</v>
      </c>
      <c r="Q5" s="43">
        <f t="shared" si="0"/>
        <v>8372223</v>
      </c>
      <c r="R5" s="43">
        <f t="shared" si="0"/>
        <v>15250315</v>
      </c>
      <c r="S5" s="43">
        <f t="shared" si="0"/>
        <v>4905439</v>
      </c>
      <c r="T5" s="43">
        <f t="shared" si="0"/>
        <v>12225153</v>
      </c>
      <c r="U5" s="43">
        <f t="shared" si="0"/>
        <v>12663821</v>
      </c>
      <c r="V5" s="43">
        <f t="shared" si="0"/>
        <v>29794413</v>
      </c>
      <c r="W5" s="43">
        <f t="shared" si="0"/>
        <v>68237666</v>
      </c>
      <c r="X5" s="43">
        <f t="shared" si="0"/>
        <v>95287826</v>
      </c>
      <c r="Y5" s="43">
        <f t="shared" si="0"/>
        <v>-27050160</v>
      </c>
      <c r="Z5" s="44">
        <f>+IF(X5&lt;&gt;0,+(Y5/X5)*100,0)</f>
        <v>-28.38784463400393</v>
      </c>
      <c r="AA5" s="45">
        <f>SUM(AA11:AA18)</f>
        <v>95287826</v>
      </c>
    </row>
    <row r="6" spans="1:27" ht="13.5">
      <c r="A6" s="46" t="s">
        <v>32</v>
      </c>
      <c r="B6" s="47"/>
      <c r="C6" s="9">
        <v>29976118</v>
      </c>
      <c r="D6" s="10"/>
      <c r="E6" s="11">
        <v>7369000</v>
      </c>
      <c r="F6" s="11">
        <v>7778350</v>
      </c>
      <c r="G6" s="11">
        <v>459829</v>
      </c>
      <c r="H6" s="11">
        <v>970173</v>
      </c>
      <c r="I6" s="11">
        <v>217714</v>
      </c>
      <c r="J6" s="11">
        <v>1647716</v>
      </c>
      <c r="K6" s="11">
        <v>480995</v>
      </c>
      <c r="L6" s="11">
        <v>1057333</v>
      </c>
      <c r="M6" s="11">
        <v>791800</v>
      </c>
      <c r="N6" s="11">
        <v>2330128</v>
      </c>
      <c r="O6" s="11">
        <v>512250</v>
      </c>
      <c r="P6" s="11">
        <v>633512</v>
      </c>
      <c r="Q6" s="11">
        <v>570278</v>
      </c>
      <c r="R6" s="11">
        <v>1716040</v>
      </c>
      <c r="S6" s="11">
        <v>343707</v>
      </c>
      <c r="T6" s="11">
        <v>1770591</v>
      </c>
      <c r="U6" s="11">
        <v>1166375</v>
      </c>
      <c r="V6" s="11">
        <v>3280673</v>
      </c>
      <c r="W6" s="11">
        <v>8974557</v>
      </c>
      <c r="X6" s="11">
        <v>7778350</v>
      </c>
      <c r="Y6" s="11">
        <v>1196207</v>
      </c>
      <c r="Z6" s="2">
        <v>15.38</v>
      </c>
      <c r="AA6" s="15">
        <v>7778350</v>
      </c>
    </row>
    <row r="7" spans="1:27" ht="13.5">
      <c r="A7" s="46" t="s">
        <v>33</v>
      </c>
      <c r="B7" s="47"/>
      <c r="C7" s="9">
        <v>20256488</v>
      </c>
      <c r="D7" s="10"/>
      <c r="E7" s="11">
        <v>12435000</v>
      </c>
      <c r="F7" s="11">
        <v>14189386</v>
      </c>
      <c r="G7" s="11">
        <v>432314</v>
      </c>
      <c r="H7" s="11">
        <v>136865</v>
      </c>
      <c r="I7" s="11">
        <v>264212</v>
      </c>
      <c r="J7" s="11">
        <v>833391</v>
      </c>
      <c r="K7" s="11">
        <v>518175</v>
      </c>
      <c r="L7" s="11">
        <v>157173</v>
      </c>
      <c r="M7" s="11">
        <v>937289</v>
      </c>
      <c r="N7" s="11">
        <v>1612637</v>
      </c>
      <c r="O7" s="11">
        <v>182587</v>
      </c>
      <c r="P7" s="11">
        <v>1668693</v>
      </c>
      <c r="Q7" s="11">
        <v>1060269</v>
      </c>
      <c r="R7" s="11">
        <v>2911549</v>
      </c>
      <c r="S7" s="11">
        <v>1288126</v>
      </c>
      <c r="T7" s="11">
        <v>2073400</v>
      </c>
      <c r="U7" s="11">
        <v>3513233</v>
      </c>
      <c r="V7" s="11">
        <v>6874759</v>
      </c>
      <c r="W7" s="11">
        <v>12232336</v>
      </c>
      <c r="X7" s="11">
        <v>14189386</v>
      </c>
      <c r="Y7" s="11">
        <v>-1957050</v>
      </c>
      <c r="Z7" s="2">
        <v>-13.79</v>
      </c>
      <c r="AA7" s="15">
        <v>14189386</v>
      </c>
    </row>
    <row r="8" spans="1:27" ht="13.5">
      <c r="A8" s="46" t="s">
        <v>34</v>
      </c>
      <c r="B8" s="47"/>
      <c r="C8" s="9">
        <v>9062644</v>
      </c>
      <c r="D8" s="10"/>
      <c r="E8" s="11">
        <v>10650000</v>
      </c>
      <c r="F8" s="11">
        <v>10650000</v>
      </c>
      <c r="G8" s="11">
        <v>543944</v>
      </c>
      <c r="H8" s="11">
        <v>659282</v>
      </c>
      <c r="I8" s="11">
        <v>216108</v>
      </c>
      <c r="J8" s="11">
        <v>1419334</v>
      </c>
      <c r="K8" s="11">
        <v>308160</v>
      </c>
      <c r="L8" s="11">
        <v>1162499</v>
      </c>
      <c r="M8" s="11">
        <v>1228261</v>
      </c>
      <c r="N8" s="11">
        <v>2698920</v>
      </c>
      <c r="O8" s="11">
        <v>590433</v>
      </c>
      <c r="P8" s="11">
        <v>619644</v>
      </c>
      <c r="Q8" s="11">
        <v>724001</v>
      </c>
      <c r="R8" s="11">
        <v>1934078</v>
      </c>
      <c r="S8" s="11">
        <v>1060026</v>
      </c>
      <c r="T8" s="11">
        <v>1501971</v>
      </c>
      <c r="U8" s="11">
        <v>867992</v>
      </c>
      <c r="V8" s="11">
        <v>3429989</v>
      </c>
      <c r="W8" s="11">
        <v>9482321</v>
      </c>
      <c r="X8" s="11">
        <v>10650000</v>
      </c>
      <c r="Y8" s="11">
        <v>-1167679</v>
      </c>
      <c r="Z8" s="2">
        <v>-10.96</v>
      </c>
      <c r="AA8" s="15">
        <v>10650000</v>
      </c>
    </row>
    <row r="9" spans="1:27" ht="13.5">
      <c r="A9" s="46" t="s">
        <v>35</v>
      </c>
      <c r="B9" s="47"/>
      <c r="C9" s="9">
        <v>16590921</v>
      </c>
      <c r="D9" s="10"/>
      <c r="E9" s="11">
        <v>14660000</v>
      </c>
      <c r="F9" s="11">
        <v>14660000</v>
      </c>
      <c r="G9" s="11">
        <v>6737</v>
      </c>
      <c r="H9" s="11">
        <v>741031</v>
      </c>
      <c r="I9" s="11">
        <v>736535</v>
      </c>
      <c r="J9" s="11">
        <v>1484303</v>
      </c>
      <c r="K9" s="11">
        <v>127848</v>
      </c>
      <c r="L9" s="11">
        <v>34847</v>
      </c>
      <c r="M9" s="11">
        <v>852640</v>
      </c>
      <c r="N9" s="11">
        <v>1015335</v>
      </c>
      <c r="O9" s="11">
        <v>469381</v>
      </c>
      <c r="P9" s="11">
        <v>537611</v>
      </c>
      <c r="Q9" s="11">
        <v>51167</v>
      </c>
      <c r="R9" s="11">
        <v>1058159</v>
      </c>
      <c r="S9" s="11">
        <v>880283</v>
      </c>
      <c r="T9" s="11">
        <v>4623089</v>
      </c>
      <c r="U9" s="11">
        <v>4782338</v>
      </c>
      <c r="V9" s="11">
        <v>10285710</v>
      </c>
      <c r="W9" s="11">
        <v>13843507</v>
      </c>
      <c r="X9" s="11">
        <v>14660000</v>
      </c>
      <c r="Y9" s="11">
        <v>-816493</v>
      </c>
      <c r="Z9" s="2">
        <v>-5.57</v>
      </c>
      <c r="AA9" s="15">
        <v>14660000</v>
      </c>
    </row>
    <row r="10" spans="1:27" ht="13.5">
      <c r="A10" s="46" t="s">
        <v>36</v>
      </c>
      <c r="B10" s="47"/>
      <c r="C10" s="9">
        <v>7768105</v>
      </c>
      <c r="D10" s="10"/>
      <c r="E10" s="11">
        <v>636200</v>
      </c>
      <c r="F10" s="11">
        <v>636200</v>
      </c>
      <c r="G10" s="11"/>
      <c r="H10" s="11"/>
      <c r="I10" s="11">
        <v>16083</v>
      </c>
      <c r="J10" s="11">
        <v>16083</v>
      </c>
      <c r="K10" s="11">
        <v>45254</v>
      </c>
      <c r="L10" s="11"/>
      <c r="M10" s="11">
        <v>88063</v>
      </c>
      <c r="N10" s="11">
        <v>133317</v>
      </c>
      <c r="O10" s="11">
        <v>65288</v>
      </c>
      <c r="P10" s="11"/>
      <c r="Q10" s="11"/>
      <c r="R10" s="11">
        <v>65288</v>
      </c>
      <c r="S10" s="11"/>
      <c r="T10" s="11"/>
      <c r="U10" s="11"/>
      <c r="V10" s="11"/>
      <c r="W10" s="11">
        <v>214688</v>
      </c>
      <c r="X10" s="11">
        <v>636200</v>
      </c>
      <c r="Y10" s="11">
        <v>-421512</v>
      </c>
      <c r="Z10" s="2">
        <v>-66.25</v>
      </c>
      <c r="AA10" s="15">
        <v>636200</v>
      </c>
    </row>
    <row r="11" spans="1:27" ht="13.5">
      <c r="A11" s="48" t="s">
        <v>37</v>
      </c>
      <c r="B11" s="47"/>
      <c r="C11" s="49">
        <f aca="true" t="shared" si="1" ref="C11:Y11">SUM(C6:C10)</f>
        <v>83654276</v>
      </c>
      <c r="D11" s="50">
        <f t="shared" si="1"/>
        <v>0</v>
      </c>
      <c r="E11" s="51">
        <f t="shared" si="1"/>
        <v>45750200</v>
      </c>
      <c r="F11" s="51">
        <f t="shared" si="1"/>
        <v>47913936</v>
      </c>
      <c r="G11" s="51">
        <f t="shared" si="1"/>
        <v>1442824</v>
      </c>
      <c r="H11" s="51">
        <f t="shared" si="1"/>
        <v>2507351</v>
      </c>
      <c r="I11" s="51">
        <f t="shared" si="1"/>
        <v>1450652</v>
      </c>
      <c r="J11" s="51">
        <f t="shared" si="1"/>
        <v>5400827</v>
      </c>
      <c r="K11" s="51">
        <f t="shared" si="1"/>
        <v>1480432</v>
      </c>
      <c r="L11" s="51">
        <f t="shared" si="1"/>
        <v>2411852</v>
      </c>
      <c r="M11" s="51">
        <f t="shared" si="1"/>
        <v>3898053</v>
      </c>
      <c r="N11" s="51">
        <f t="shared" si="1"/>
        <v>7790337</v>
      </c>
      <c r="O11" s="51">
        <f t="shared" si="1"/>
        <v>1819939</v>
      </c>
      <c r="P11" s="51">
        <f t="shared" si="1"/>
        <v>3459460</v>
      </c>
      <c r="Q11" s="51">
        <f t="shared" si="1"/>
        <v>2405715</v>
      </c>
      <c r="R11" s="51">
        <f t="shared" si="1"/>
        <v>7685114</v>
      </c>
      <c r="S11" s="51">
        <f t="shared" si="1"/>
        <v>3572142</v>
      </c>
      <c r="T11" s="51">
        <f t="shared" si="1"/>
        <v>9969051</v>
      </c>
      <c r="U11" s="51">
        <f t="shared" si="1"/>
        <v>10329938</v>
      </c>
      <c r="V11" s="51">
        <f t="shared" si="1"/>
        <v>23871131</v>
      </c>
      <c r="W11" s="51">
        <f t="shared" si="1"/>
        <v>44747409</v>
      </c>
      <c r="X11" s="51">
        <f t="shared" si="1"/>
        <v>47913936</v>
      </c>
      <c r="Y11" s="51">
        <f t="shared" si="1"/>
        <v>-3166527</v>
      </c>
      <c r="Z11" s="52">
        <f>+IF(X11&lt;&gt;0,+(Y11/X11)*100,0)</f>
        <v>-6.608780793963577</v>
      </c>
      <c r="AA11" s="53">
        <f>SUM(AA6:AA10)</f>
        <v>47913936</v>
      </c>
    </row>
    <row r="12" spans="1:27" ht="13.5">
      <c r="A12" s="54" t="s">
        <v>38</v>
      </c>
      <c r="B12" s="35"/>
      <c r="C12" s="9">
        <v>12702297</v>
      </c>
      <c r="D12" s="10"/>
      <c r="E12" s="11">
        <v>1270158</v>
      </c>
      <c r="F12" s="11">
        <v>1270158</v>
      </c>
      <c r="G12" s="11"/>
      <c r="H12" s="11">
        <v>110311</v>
      </c>
      <c r="I12" s="11">
        <v>99973</v>
      </c>
      <c r="J12" s="11">
        <v>210284</v>
      </c>
      <c r="K12" s="11">
        <v>410647</v>
      </c>
      <c r="L12" s="11">
        <v>222604</v>
      </c>
      <c r="M12" s="11">
        <v>67001</v>
      </c>
      <c r="N12" s="11">
        <v>700252</v>
      </c>
      <c r="O12" s="11">
        <v>130130</v>
      </c>
      <c r="P12" s="11">
        <v>14168</v>
      </c>
      <c r="Q12" s="11"/>
      <c r="R12" s="11">
        <v>144298</v>
      </c>
      <c r="S12" s="11">
        <v>8345</v>
      </c>
      <c r="T12" s="11">
        <v>100940</v>
      </c>
      <c r="U12" s="11">
        <v>480</v>
      </c>
      <c r="V12" s="11">
        <v>109765</v>
      </c>
      <c r="W12" s="11">
        <v>1164599</v>
      </c>
      <c r="X12" s="11">
        <v>1270158</v>
      </c>
      <c r="Y12" s="11">
        <v>-105559</v>
      </c>
      <c r="Z12" s="2">
        <v>-8.31</v>
      </c>
      <c r="AA12" s="15">
        <v>1270158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17925191</v>
      </c>
      <c r="D15" s="10"/>
      <c r="E15" s="11">
        <v>24801547</v>
      </c>
      <c r="F15" s="11">
        <v>46103732</v>
      </c>
      <c r="G15" s="11">
        <v>264289</v>
      </c>
      <c r="H15" s="11">
        <v>991143</v>
      </c>
      <c r="I15" s="11">
        <v>3397256</v>
      </c>
      <c r="J15" s="11">
        <v>4652688</v>
      </c>
      <c r="K15" s="11">
        <v>895700</v>
      </c>
      <c r="L15" s="11">
        <v>1653452</v>
      </c>
      <c r="M15" s="11">
        <v>1889398</v>
      </c>
      <c r="N15" s="11">
        <v>4438550</v>
      </c>
      <c r="O15" s="11">
        <v>691600</v>
      </c>
      <c r="P15" s="11">
        <v>762795</v>
      </c>
      <c r="Q15" s="11">
        <v>5966508</v>
      </c>
      <c r="R15" s="11">
        <v>7420903</v>
      </c>
      <c r="S15" s="11">
        <v>1324952</v>
      </c>
      <c r="T15" s="11">
        <v>2155162</v>
      </c>
      <c r="U15" s="11">
        <v>2333403</v>
      </c>
      <c r="V15" s="11">
        <v>5813517</v>
      </c>
      <c r="W15" s="11">
        <v>22325658</v>
      </c>
      <c r="X15" s="11">
        <v>46103732</v>
      </c>
      <c r="Y15" s="11">
        <v>-23778074</v>
      </c>
      <c r="Z15" s="2">
        <v>-51.58</v>
      </c>
      <c r="AA15" s="15">
        <v>46103732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51887895</v>
      </c>
      <c r="F20" s="60">
        <f t="shared" si="2"/>
        <v>57908878</v>
      </c>
      <c r="G20" s="60">
        <f t="shared" si="2"/>
        <v>0</v>
      </c>
      <c r="H20" s="60">
        <f t="shared" si="2"/>
        <v>0</v>
      </c>
      <c r="I20" s="60">
        <f t="shared" si="2"/>
        <v>2527096</v>
      </c>
      <c r="J20" s="60">
        <f t="shared" si="2"/>
        <v>2527096</v>
      </c>
      <c r="K20" s="60">
        <f t="shared" si="2"/>
        <v>2134584</v>
      </c>
      <c r="L20" s="60">
        <f t="shared" si="2"/>
        <v>10313039</v>
      </c>
      <c r="M20" s="60">
        <f t="shared" si="2"/>
        <v>3993346</v>
      </c>
      <c r="N20" s="60">
        <f t="shared" si="2"/>
        <v>16440969</v>
      </c>
      <c r="O20" s="60">
        <f t="shared" si="2"/>
        <v>1752101</v>
      </c>
      <c r="P20" s="60">
        <f t="shared" si="2"/>
        <v>4716411</v>
      </c>
      <c r="Q20" s="60">
        <f t="shared" si="2"/>
        <v>4865071</v>
      </c>
      <c r="R20" s="60">
        <f t="shared" si="2"/>
        <v>11333583</v>
      </c>
      <c r="S20" s="60">
        <f t="shared" si="2"/>
        <v>4495500</v>
      </c>
      <c r="T20" s="60">
        <f t="shared" si="2"/>
        <v>4410614</v>
      </c>
      <c r="U20" s="60">
        <f t="shared" si="2"/>
        <v>6223224</v>
      </c>
      <c r="V20" s="60">
        <f t="shared" si="2"/>
        <v>15129338</v>
      </c>
      <c r="W20" s="60">
        <f t="shared" si="2"/>
        <v>45430986</v>
      </c>
      <c r="X20" s="60">
        <f t="shared" si="2"/>
        <v>57908878</v>
      </c>
      <c r="Y20" s="60">
        <f t="shared" si="2"/>
        <v>-12477892</v>
      </c>
      <c r="Z20" s="61">
        <f>+IF(X20&lt;&gt;0,+(Y20/X20)*100,0)</f>
        <v>-21.547459441365795</v>
      </c>
      <c r="AA20" s="62">
        <f>SUM(AA26:AA33)</f>
        <v>57908878</v>
      </c>
    </row>
    <row r="21" spans="1:27" ht="13.5">
      <c r="A21" s="46" t="s">
        <v>32</v>
      </c>
      <c r="B21" s="47"/>
      <c r="C21" s="9"/>
      <c r="D21" s="10"/>
      <c r="E21" s="11">
        <v>27074540</v>
      </c>
      <c r="F21" s="11">
        <v>33074066</v>
      </c>
      <c r="G21" s="11"/>
      <c r="H21" s="11"/>
      <c r="I21" s="11">
        <v>1675390</v>
      </c>
      <c r="J21" s="11">
        <v>1675390</v>
      </c>
      <c r="K21" s="11">
        <v>506443</v>
      </c>
      <c r="L21" s="11">
        <v>5130602</v>
      </c>
      <c r="M21" s="11">
        <v>1807908</v>
      </c>
      <c r="N21" s="11">
        <v>7444953</v>
      </c>
      <c r="O21" s="11">
        <v>1453999</v>
      </c>
      <c r="P21" s="11">
        <v>3309975</v>
      </c>
      <c r="Q21" s="11">
        <v>2721508</v>
      </c>
      <c r="R21" s="11">
        <v>7485482</v>
      </c>
      <c r="S21" s="11">
        <v>1491520</v>
      </c>
      <c r="T21" s="11">
        <v>2689153</v>
      </c>
      <c r="U21" s="11">
        <v>3886477</v>
      </c>
      <c r="V21" s="11">
        <v>8067150</v>
      </c>
      <c r="W21" s="11">
        <v>24672975</v>
      </c>
      <c r="X21" s="11">
        <v>33074066</v>
      </c>
      <c r="Y21" s="11">
        <v>-8401091</v>
      </c>
      <c r="Z21" s="2">
        <v>-25.4</v>
      </c>
      <c r="AA21" s="15">
        <v>33074066</v>
      </c>
    </row>
    <row r="22" spans="1:27" ht="13.5">
      <c r="A22" s="46" t="s">
        <v>33</v>
      </c>
      <c r="B22" s="47"/>
      <c r="C22" s="9"/>
      <c r="D22" s="10"/>
      <c r="E22" s="11">
        <v>11638597</v>
      </c>
      <c r="F22" s="11">
        <v>11660054</v>
      </c>
      <c r="G22" s="11"/>
      <c r="H22" s="11"/>
      <c r="I22" s="11">
        <v>342002</v>
      </c>
      <c r="J22" s="11">
        <v>342002</v>
      </c>
      <c r="K22" s="11">
        <v>1596593</v>
      </c>
      <c r="L22" s="11">
        <v>855699</v>
      </c>
      <c r="M22" s="11">
        <v>606747</v>
      </c>
      <c r="N22" s="11">
        <v>3059039</v>
      </c>
      <c r="O22" s="11">
        <v>213488</v>
      </c>
      <c r="P22" s="11">
        <v>450057</v>
      </c>
      <c r="Q22" s="11">
        <v>913381</v>
      </c>
      <c r="R22" s="11">
        <v>1576926</v>
      </c>
      <c r="S22" s="11">
        <v>1557057</v>
      </c>
      <c r="T22" s="11">
        <v>1409851</v>
      </c>
      <c r="U22" s="11">
        <v>1397825</v>
      </c>
      <c r="V22" s="11">
        <v>4364733</v>
      </c>
      <c r="W22" s="11">
        <v>9342700</v>
      </c>
      <c r="X22" s="11">
        <v>11660054</v>
      </c>
      <c r="Y22" s="11">
        <v>-2317354</v>
      </c>
      <c r="Z22" s="2">
        <v>-19.87</v>
      </c>
      <c r="AA22" s="15">
        <v>11660054</v>
      </c>
    </row>
    <row r="23" spans="1:27" ht="13.5">
      <c r="A23" s="46" t="s">
        <v>34</v>
      </c>
      <c r="B23" s="47"/>
      <c r="C23" s="9"/>
      <c r="D23" s="10"/>
      <c r="E23" s="11">
        <v>6758162</v>
      </c>
      <c r="F23" s="11">
        <v>6758162</v>
      </c>
      <c r="G23" s="11"/>
      <c r="H23" s="11"/>
      <c r="I23" s="11">
        <v>206849</v>
      </c>
      <c r="J23" s="11">
        <v>206849</v>
      </c>
      <c r="K23" s="11"/>
      <c r="L23" s="11">
        <v>3119724</v>
      </c>
      <c r="M23" s="11">
        <v>1250648</v>
      </c>
      <c r="N23" s="11">
        <v>4370372</v>
      </c>
      <c r="O23" s="11"/>
      <c r="P23" s="11">
        <v>750205</v>
      </c>
      <c r="Q23" s="11">
        <v>367927</v>
      </c>
      <c r="R23" s="11">
        <v>1118132</v>
      </c>
      <c r="S23" s="11"/>
      <c r="T23" s="11"/>
      <c r="U23" s="11">
        <v>493373</v>
      </c>
      <c r="V23" s="11">
        <v>493373</v>
      </c>
      <c r="W23" s="11">
        <v>6188726</v>
      </c>
      <c r="X23" s="11">
        <v>6758162</v>
      </c>
      <c r="Y23" s="11">
        <v>-569436</v>
      </c>
      <c r="Z23" s="2">
        <v>-8.43</v>
      </c>
      <c r="AA23" s="15">
        <v>6758162</v>
      </c>
    </row>
    <row r="24" spans="1:27" ht="13.5">
      <c r="A24" s="46" t="s">
        <v>35</v>
      </c>
      <c r="B24" s="47"/>
      <c r="C24" s="9"/>
      <c r="D24" s="10"/>
      <c r="E24" s="11">
        <v>3681596</v>
      </c>
      <c r="F24" s="11">
        <v>3681596</v>
      </c>
      <c r="G24" s="11"/>
      <c r="H24" s="11"/>
      <c r="I24" s="11">
        <v>290348</v>
      </c>
      <c r="J24" s="11">
        <v>290348</v>
      </c>
      <c r="K24" s="11"/>
      <c r="L24" s="11">
        <v>1102109</v>
      </c>
      <c r="M24" s="11">
        <v>142470</v>
      </c>
      <c r="N24" s="11">
        <v>1244579</v>
      </c>
      <c r="O24" s="11">
        <v>84614</v>
      </c>
      <c r="P24" s="11">
        <v>124120</v>
      </c>
      <c r="Q24" s="11">
        <v>840092</v>
      </c>
      <c r="R24" s="11">
        <v>1048826</v>
      </c>
      <c r="S24" s="11">
        <v>540441</v>
      </c>
      <c r="T24" s="11">
        <v>148027</v>
      </c>
      <c r="U24" s="11">
        <v>404246</v>
      </c>
      <c r="V24" s="11">
        <v>1092714</v>
      </c>
      <c r="W24" s="11">
        <v>3676467</v>
      </c>
      <c r="X24" s="11">
        <v>3681596</v>
      </c>
      <c r="Y24" s="11">
        <v>-5129</v>
      </c>
      <c r="Z24" s="2">
        <v>-0.14</v>
      </c>
      <c r="AA24" s="15">
        <v>3681596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49152895</v>
      </c>
      <c r="F26" s="51">
        <f t="shared" si="3"/>
        <v>55173878</v>
      </c>
      <c r="G26" s="51">
        <f t="shared" si="3"/>
        <v>0</v>
      </c>
      <c r="H26" s="51">
        <f t="shared" si="3"/>
        <v>0</v>
      </c>
      <c r="I26" s="51">
        <f t="shared" si="3"/>
        <v>2514589</v>
      </c>
      <c r="J26" s="51">
        <f t="shared" si="3"/>
        <v>2514589</v>
      </c>
      <c r="K26" s="51">
        <f t="shared" si="3"/>
        <v>2103036</v>
      </c>
      <c r="L26" s="51">
        <f t="shared" si="3"/>
        <v>10208134</v>
      </c>
      <c r="M26" s="51">
        <f t="shared" si="3"/>
        <v>3807773</v>
      </c>
      <c r="N26" s="51">
        <f t="shared" si="3"/>
        <v>16118943</v>
      </c>
      <c r="O26" s="51">
        <f t="shared" si="3"/>
        <v>1752101</v>
      </c>
      <c r="P26" s="51">
        <f t="shared" si="3"/>
        <v>4634357</v>
      </c>
      <c r="Q26" s="51">
        <f t="shared" si="3"/>
        <v>4842908</v>
      </c>
      <c r="R26" s="51">
        <f t="shared" si="3"/>
        <v>11229366</v>
      </c>
      <c r="S26" s="51">
        <f t="shared" si="3"/>
        <v>3589018</v>
      </c>
      <c r="T26" s="51">
        <f t="shared" si="3"/>
        <v>4247031</v>
      </c>
      <c r="U26" s="51">
        <f t="shared" si="3"/>
        <v>6181921</v>
      </c>
      <c r="V26" s="51">
        <f t="shared" si="3"/>
        <v>14017970</v>
      </c>
      <c r="W26" s="51">
        <f t="shared" si="3"/>
        <v>43880868</v>
      </c>
      <c r="X26" s="51">
        <f t="shared" si="3"/>
        <v>55173878</v>
      </c>
      <c r="Y26" s="51">
        <f t="shared" si="3"/>
        <v>-11293010</v>
      </c>
      <c r="Z26" s="52">
        <f>+IF(X26&lt;&gt;0,+(Y26/X26)*100,0)</f>
        <v>-20.468037428871686</v>
      </c>
      <c r="AA26" s="53">
        <f>SUM(AA21:AA25)</f>
        <v>55173878</v>
      </c>
    </row>
    <row r="27" spans="1:27" ht="13.5">
      <c r="A27" s="54" t="s">
        <v>38</v>
      </c>
      <c r="B27" s="64"/>
      <c r="C27" s="9"/>
      <c r="D27" s="10"/>
      <c r="E27" s="11">
        <v>655000</v>
      </c>
      <c r="F27" s="11">
        <v>655000</v>
      </c>
      <c r="G27" s="11"/>
      <c r="H27" s="11"/>
      <c r="I27" s="11">
        <v>12982</v>
      </c>
      <c r="J27" s="11">
        <v>12982</v>
      </c>
      <c r="K27" s="11">
        <v>31548</v>
      </c>
      <c r="L27" s="11">
        <v>43409</v>
      </c>
      <c r="M27" s="11">
        <v>115328</v>
      </c>
      <c r="N27" s="11">
        <v>190285</v>
      </c>
      <c r="O27" s="11"/>
      <c r="P27" s="11">
        <v>9316</v>
      </c>
      <c r="Q27" s="11">
        <v>22163</v>
      </c>
      <c r="R27" s="11">
        <v>31479</v>
      </c>
      <c r="S27" s="11">
        <v>17484</v>
      </c>
      <c r="T27" s="11">
        <v>42000</v>
      </c>
      <c r="U27" s="11"/>
      <c r="V27" s="11">
        <v>59484</v>
      </c>
      <c r="W27" s="11">
        <v>294230</v>
      </c>
      <c r="X27" s="11">
        <v>655000</v>
      </c>
      <c r="Y27" s="11">
        <v>-360770</v>
      </c>
      <c r="Z27" s="2">
        <v>-55.08</v>
      </c>
      <c r="AA27" s="15">
        <v>655000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2080000</v>
      </c>
      <c r="F30" s="11">
        <v>2080000</v>
      </c>
      <c r="G30" s="11"/>
      <c r="H30" s="11"/>
      <c r="I30" s="11">
        <v>-475</v>
      </c>
      <c r="J30" s="11">
        <v>-475</v>
      </c>
      <c r="K30" s="11"/>
      <c r="L30" s="11">
        <v>61496</v>
      </c>
      <c r="M30" s="11">
        <v>70245</v>
      </c>
      <c r="N30" s="11">
        <v>131741</v>
      </c>
      <c r="O30" s="11"/>
      <c r="P30" s="11">
        <v>72738</v>
      </c>
      <c r="Q30" s="11"/>
      <c r="R30" s="11">
        <v>72738</v>
      </c>
      <c r="S30" s="11">
        <v>888998</v>
      </c>
      <c r="T30" s="11">
        <v>121583</v>
      </c>
      <c r="U30" s="11">
        <v>41303</v>
      </c>
      <c r="V30" s="11">
        <v>1051884</v>
      </c>
      <c r="W30" s="11">
        <v>1255888</v>
      </c>
      <c r="X30" s="11">
        <v>2080000</v>
      </c>
      <c r="Y30" s="11">
        <v>-824112</v>
      </c>
      <c r="Z30" s="2">
        <v>-39.62</v>
      </c>
      <c r="AA30" s="15">
        <v>2080000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29976118</v>
      </c>
      <c r="D36" s="10">
        <f t="shared" si="4"/>
        <v>0</v>
      </c>
      <c r="E36" s="11">
        <f t="shared" si="4"/>
        <v>34443540</v>
      </c>
      <c r="F36" s="11">
        <f t="shared" si="4"/>
        <v>40852416</v>
      </c>
      <c r="G36" s="11">
        <f t="shared" si="4"/>
        <v>459829</v>
      </c>
      <c r="H36" s="11">
        <f t="shared" si="4"/>
        <v>970173</v>
      </c>
      <c r="I36" s="11">
        <f t="shared" si="4"/>
        <v>1893104</v>
      </c>
      <c r="J36" s="11">
        <f t="shared" si="4"/>
        <v>3323106</v>
      </c>
      <c r="K36" s="11">
        <f t="shared" si="4"/>
        <v>987438</v>
      </c>
      <c r="L36" s="11">
        <f t="shared" si="4"/>
        <v>6187935</v>
      </c>
      <c r="M36" s="11">
        <f t="shared" si="4"/>
        <v>2599708</v>
      </c>
      <c r="N36" s="11">
        <f t="shared" si="4"/>
        <v>9775081</v>
      </c>
      <c r="O36" s="11">
        <f t="shared" si="4"/>
        <v>1966249</v>
      </c>
      <c r="P36" s="11">
        <f t="shared" si="4"/>
        <v>3943487</v>
      </c>
      <c r="Q36" s="11">
        <f t="shared" si="4"/>
        <v>3291786</v>
      </c>
      <c r="R36" s="11">
        <f t="shared" si="4"/>
        <v>9201522</v>
      </c>
      <c r="S36" s="11">
        <f t="shared" si="4"/>
        <v>1835227</v>
      </c>
      <c r="T36" s="11">
        <f t="shared" si="4"/>
        <v>4459744</v>
      </c>
      <c r="U36" s="11">
        <f t="shared" si="4"/>
        <v>5052852</v>
      </c>
      <c r="V36" s="11">
        <f t="shared" si="4"/>
        <v>11347823</v>
      </c>
      <c r="W36" s="11">
        <f t="shared" si="4"/>
        <v>33647532</v>
      </c>
      <c r="X36" s="11">
        <f t="shared" si="4"/>
        <v>40852416</v>
      </c>
      <c r="Y36" s="11">
        <f t="shared" si="4"/>
        <v>-7204884</v>
      </c>
      <c r="Z36" s="2">
        <f aca="true" t="shared" si="5" ref="Z36:Z49">+IF(X36&lt;&gt;0,+(Y36/X36)*100,0)</f>
        <v>-17.636371861091398</v>
      </c>
      <c r="AA36" s="15">
        <f>AA6+AA21</f>
        <v>40852416</v>
      </c>
    </row>
    <row r="37" spans="1:27" ht="13.5">
      <c r="A37" s="46" t="s">
        <v>33</v>
      </c>
      <c r="B37" s="47"/>
      <c r="C37" s="9">
        <f t="shared" si="4"/>
        <v>20256488</v>
      </c>
      <c r="D37" s="10">
        <f t="shared" si="4"/>
        <v>0</v>
      </c>
      <c r="E37" s="11">
        <f t="shared" si="4"/>
        <v>24073597</v>
      </c>
      <c r="F37" s="11">
        <f t="shared" si="4"/>
        <v>25849440</v>
      </c>
      <c r="G37" s="11">
        <f t="shared" si="4"/>
        <v>432314</v>
      </c>
      <c r="H37" s="11">
        <f t="shared" si="4"/>
        <v>136865</v>
      </c>
      <c r="I37" s="11">
        <f t="shared" si="4"/>
        <v>606214</v>
      </c>
      <c r="J37" s="11">
        <f t="shared" si="4"/>
        <v>1175393</v>
      </c>
      <c r="K37" s="11">
        <f t="shared" si="4"/>
        <v>2114768</v>
      </c>
      <c r="L37" s="11">
        <f t="shared" si="4"/>
        <v>1012872</v>
      </c>
      <c r="M37" s="11">
        <f t="shared" si="4"/>
        <v>1544036</v>
      </c>
      <c r="N37" s="11">
        <f t="shared" si="4"/>
        <v>4671676</v>
      </c>
      <c r="O37" s="11">
        <f t="shared" si="4"/>
        <v>396075</v>
      </c>
      <c r="P37" s="11">
        <f t="shared" si="4"/>
        <v>2118750</v>
      </c>
      <c r="Q37" s="11">
        <f t="shared" si="4"/>
        <v>1973650</v>
      </c>
      <c r="R37" s="11">
        <f t="shared" si="4"/>
        <v>4488475</v>
      </c>
      <c r="S37" s="11">
        <f t="shared" si="4"/>
        <v>2845183</v>
      </c>
      <c r="T37" s="11">
        <f t="shared" si="4"/>
        <v>3483251</v>
      </c>
      <c r="U37" s="11">
        <f t="shared" si="4"/>
        <v>4911058</v>
      </c>
      <c r="V37" s="11">
        <f t="shared" si="4"/>
        <v>11239492</v>
      </c>
      <c r="W37" s="11">
        <f t="shared" si="4"/>
        <v>21575036</v>
      </c>
      <c r="X37" s="11">
        <f t="shared" si="4"/>
        <v>25849440</v>
      </c>
      <c r="Y37" s="11">
        <f t="shared" si="4"/>
        <v>-4274404</v>
      </c>
      <c r="Z37" s="2">
        <f t="shared" si="5"/>
        <v>-16.535770213977557</v>
      </c>
      <c r="AA37" s="15">
        <f>AA7+AA22</f>
        <v>25849440</v>
      </c>
    </row>
    <row r="38" spans="1:27" ht="13.5">
      <c r="A38" s="46" t="s">
        <v>34</v>
      </c>
      <c r="B38" s="47"/>
      <c r="C38" s="9">
        <f t="shared" si="4"/>
        <v>9062644</v>
      </c>
      <c r="D38" s="10">
        <f t="shared" si="4"/>
        <v>0</v>
      </c>
      <c r="E38" s="11">
        <f t="shared" si="4"/>
        <v>17408162</v>
      </c>
      <c r="F38" s="11">
        <f t="shared" si="4"/>
        <v>17408162</v>
      </c>
      <c r="G38" s="11">
        <f t="shared" si="4"/>
        <v>543944</v>
      </c>
      <c r="H38" s="11">
        <f t="shared" si="4"/>
        <v>659282</v>
      </c>
      <c r="I38" s="11">
        <f t="shared" si="4"/>
        <v>422957</v>
      </c>
      <c r="J38" s="11">
        <f t="shared" si="4"/>
        <v>1626183</v>
      </c>
      <c r="K38" s="11">
        <f t="shared" si="4"/>
        <v>308160</v>
      </c>
      <c r="L38" s="11">
        <f t="shared" si="4"/>
        <v>4282223</v>
      </c>
      <c r="M38" s="11">
        <f t="shared" si="4"/>
        <v>2478909</v>
      </c>
      <c r="N38" s="11">
        <f t="shared" si="4"/>
        <v>7069292</v>
      </c>
      <c r="O38" s="11">
        <f t="shared" si="4"/>
        <v>590433</v>
      </c>
      <c r="P38" s="11">
        <f t="shared" si="4"/>
        <v>1369849</v>
      </c>
      <c r="Q38" s="11">
        <f t="shared" si="4"/>
        <v>1091928</v>
      </c>
      <c r="R38" s="11">
        <f t="shared" si="4"/>
        <v>3052210</v>
      </c>
      <c r="S38" s="11">
        <f t="shared" si="4"/>
        <v>1060026</v>
      </c>
      <c r="T38" s="11">
        <f t="shared" si="4"/>
        <v>1501971</v>
      </c>
      <c r="U38" s="11">
        <f t="shared" si="4"/>
        <v>1361365</v>
      </c>
      <c r="V38" s="11">
        <f t="shared" si="4"/>
        <v>3923362</v>
      </c>
      <c r="W38" s="11">
        <f t="shared" si="4"/>
        <v>15671047</v>
      </c>
      <c r="X38" s="11">
        <f t="shared" si="4"/>
        <v>17408162</v>
      </c>
      <c r="Y38" s="11">
        <f t="shared" si="4"/>
        <v>-1737115</v>
      </c>
      <c r="Z38" s="2">
        <f t="shared" si="5"/>
        <v>-9.978738708888393</v>
      </c>
      <c r="AA38" s="15">
        <f>AA8+AA23</f>
        <v>17408162</v>
      </c>
    </row>
    <row r="39" spans="1:27" ht="13.5">
      <c r="A39" s="46" t="s">
        <v>35</v>
      </c>
      <c r="B39" s="47"/>
      <c r="C39" s="9">
        <f t="shared" si="4"/>
        <v>16590921</v>
      </c>
      <c r="D39" s="10">
        <f t="shared" si="4"/>
        <v>0</v>
      </c>
      <c r="E39" s="11">
        <f t="shared" si="4"/>
        <v>18341596</v>
      </c>
      <c r="F39" s="11">
        <f t="shared" si="4"/>
        <v>18341596</v>
      </c>
      <c r="G39" s="11">
        <f t="shared" si="4"/>
        <v>6737</v>
      </c>
      <c r="H39" s="11">
        <f t="shared" si="4"/>
        <v>741031</v>
      </c>
      <c r="I39" s="11">
        <f t="shared" si="4"/>
        <v>1026883</v>
      </c>
      <c r="J39" s="11">
        <f t="shared" si="4"/>
        <v>1774651</v>
      </c>
      <c r="K39" s="11">
        <f t="shared" si="4"/>
        <v>127848</v>
      </c>
      <c r="L39" s="11">
        <f t="shared" si="4"/>
        <v>1136956</v>
      </c>
      <c r="M39" s="11">
        <f t="shared" si="4"/>
        <v>995110</v>
      </c>
      <c r="N39" s="11">
        <f t="shared" si="4"/>
        <v>2259914</v>
      </c>
      <c r="O39" s="11">
        <f t="shared" si="4"/>
        <v>553995</v>
      </c>
      <c r="P39" s="11">
        <f t="shared" si="4"/>
        <v>661731</v>
      </c>
      <c r="Q39" s="11">
        <f t="shared" si="4"/>
        <v>891259</v>
      </c>
      <c r="R39" s="11">
        <f t="shared" si="4"/>
        <v>2106985</v>
      </c>
      <c r="S39" s="11">
        <f t="shared" si="4"/>
        <v>1420724</v>
      </c>
      <c r="T39" s="11">
        <f t="shared" si="4"/>
        <v>4771116</v>
      </c>
      <c r="U39" s="11">
        <f t="shared" si="4"/>
        <v>5186584</v>
      </c>
      <c r="V39" s="11">
        <f t="shared" si="4"/>
        <v>11378424</v>
      </c>
      <c r="W39" s="11">
        <f t="shared" si="4"/>
        <v>17519974</v>
      </c>
      <c r="X39" s="11">
        <f t="shared" si="4"/>
        <v>18341596</v>
      </c>
      <c r="Y39" s="11">
        <f t="shared" si="4"/>
        <v>-821622</v>
      </c>
      <c r="Z39" s="2">
        <f t="shared" si="5"/>
        <v>-4.479555650446122</v>
      </c>
      <c r="AA39" s="15">
        <f>AA9+AA24</f>
        <v>18341596</v>
      </c>
    </row>
    <row r="40" spans="1:27" ht="13.5">
      <c r="A40" s="46" t="s">
        <v>36</v>
      </c>
      <c r="B40" s="47"/>
      <c r="C40" s="9">
        <f t="shared" si="4"/>
        <v>7768105</v>
      </c>
      <c r="D40" s="10">
        <f t="shared" si="4"/>
        <v>0</v>
      </c>
      <c r="E40" s="11">
        <f t="shared" si="4"/>
        <v>636200</v>
      </c>
      <c r="F40" s="11">
        <f t="shared" si="4"/>
        <v>636200</v>
      </c>
      <c r="G40" s="11">
        <f t="shared" si="4"/>
        <v>0</v>
      </c>
      <c r="H40" s="11">
        <f t="shared" si="4"/>
        <v>0</v>
      </c>
      <c r="I40" s="11">
        <f t="shared" si="4"/>
        <v>16083</v>
      </c>
      <c r="J40" s="11">
        <f t="shared" si="4"/>
        <v>16083</v>
      </c>
      <c r="K40" s="11">
        <f t="shared" si="4"/>
        <v>45254</v>
      </c>
      <c r="L40" s="11">
        <f t="shared" si="4"/>
        <v>0</v>
      </c>
      <c r="M40" s="11">
        <f t="shared" si="4"/>
        <v>88063</v>
      </c>
      <c r="N40" s="11">
        <f t="shared" si="4"/>
        <v>133317</v>
      </c>
      <c r="O40" s="11">
        <f t="shared" si="4"/>
        <v>65288</v>
      </c>
      <c r="P40" s="11">
        <f t="shared" si="4"/>
        <v>0</v>
      </c>
      <c r="Q40" s="11">
        <f t="shared" si="4"/>
        <v>0</v>
      </c>
      <c r="R40" s="11">
        <f t="shared" si="4"/>
        <v>65288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214688</v>
      </c>
      <c r="X40" s="11">
        <f t="shared" si="4"/>
        <v>636200</v>
      </c>
      <c r="Y40" s="11">
        <f t="shared" si="4"/>
        <v>-421512</v>
      </c>
      <c r="Z40" s="2">
        <f t="shared" si="5"/>
        <v>-66.25463690663314</v>
      </c>
      <c r="AA40" s="15">
        <f>AA10+AA25</f>
        <v>636200</v>
      </c>
    </row>
    <row r="41" spans="1:27" ht="13.5">
      <c r="A41" s="48" t="s">
        <v>37</v>
      </c>
      <c r="B41" s="47"/>
      <c r="C41" s="49">
        <f aca="true" t="shared" si="6" ref="C41:Y41">SUM(C36:C40)</f>
        <v>83654276</v>
      </c>
      <c r="D41" s="50">
        <f t="shared" si="6"/>
        <v>0</v>
      </c>
      <c r="E41" s="51">
        <f t="shared" si="6"/>
        <v>94903095</v>
      </c>
      <c r="F41" s="51">
        <f t="shared" si="6"/>
        <v>103087814</v>
      </c>
      <c r="G41" s="51">
        <f t="shared" si="6"/>
        <v>1442824</v>
      </c>
      <c r="H41" s="51">
        <f t="shared" si="6"/>
        <v>2507351</v>
      </c>
      <c r="I41" s="51">
        <f t="shared" si="6"/>
        <v>3965241</v>
      </c>
      <c r="J41" s="51">
        <f t="shared" si="6"/>
        <v>7915416</v>
      </c>
      <c r="K41" s="51">
        <f t="shared" si="6"/>
        <v>3583468</v>
      </c>
      <c r="L41" s="51">
        <f t="shared" si="6"/>
        <v>12619986</v>
      </c>
      <c r="M41" s="51">
        <f t="shared" si="6"/>
        <v>7705826</v>
      </c>
      <c r="N41" s="51">
        <f t="shared" si="6"/>
        <v>23909280</v>
      </c>
      <c r="O41" s="51">
        <f t="shared" si="6"/>
        <v>3572040</v>
      </c>
      <c r="P41" s="51">
        <f t="shared" si="6"/>
        <v>8093817</v>
      </c>
      <c r="Q41" s="51">
        <f t="shared" si="6"/>
        <v>7248623</v>
      </c>
      <c r="R41" s="51">
        <f t="shared" si="6"/>
        <v>18914480</v>
      </c>
      <c r="S41" s="51">
        <f t="shared" si="6"/>
        <v>7161160</v>
      </c>
      <c r="T41" s="51">
        <f t="shared" si="6"/>
        <v>14216082</v>
      </c>
      <c r="U41" s="51">
        <f t="shared" si="6"/>
        <v>16511859</v>
      </c>
      <c r="V41" s="51">
        <f t="shared" si="6"/>
        <v>37889101</v>
      </c>
      <c r="W41" s="51">
        <f t="shared" si="6"/>
        <v>88628277</v>
      </c>
      <c r="X41" s="51">
        <f t="shared" si="6"/>
        <v>103087814</v>
      </c>
      <c r="Y41" s="51">
        <f t="shared" si="6"/>
        <v>-14459537</v>
      </c>
      <c r="Z41" s="52">
        <f t="shared" si="5"/>
        <v>-14.026427022693488</v>
      </c>
      <c r="AA41" s="53">
        <f>SUM(AA36:AA40)</f>
        <v>103087814</v>
      </c>
    </row>
    <row r="42" spans="1:27" ht="13.5">
      <c r="A42" s="54" t="s">
        <v>38</v>
      </c>
      <c r="B42" s="35"/>
      <c r="C42" s="65">
        <f aca="true" t="shared" si="7" ref="C42:Y48">C12+C27</f>
        <v>12702297</v>
      </c>
      <c r="D42" s="66">
        <f t="shared" si="7"/>
        <v>0</v>
      </c>
      <c r="E42" s="67">
        <f t="shared" si="7"/>
        <v>1925158</v>
      </c>
      <c r="F42" s="67">
        <f t="shared" si="7"/>
        <v>1925158</v>
      </c>
      <c r="G42" s="67">
        <f t="shared" si="7"/>
        <v>0</v>
      </c>
      <c r="H42" s="67">
        <f t="shared" si="7"/>
        <v>110311</v>
      </c>
      <c r="I42" s="67">
        <f t="shared" si="7"/>
        <v>112955</v>
      </c>
      <c r="J42" s="67">
        <f t="shared" si="7"/>
        <v>223266</v>
      </c>
      <c r="K42" s="67">
        <f t="shared" si="7"/>
        <v>442195</v>
      </c>
      <c r="L42" s="67">
        <f t="shared" si="7"/>
        <v>266013</v>
      </c>
      <c r="M42" s="67">
        <f t="shared" si="7"/>
        <v>182329</v>
      </c>
      <c r="N42" s="67">
        <f t="shared" si="7"/>
        <v>890537</v>
      </c>
      <c r="O42" s="67">
        <f t="shared" si="7"/>
        <v>130130</v>
      </c>
      <c r="P42" s="67">
        <f t="shared" si="7"/>
        <v>23484</v>
      </c>
      <c r="Q42" s="67">
        <f t="shared" si="7"/>
        <v>22163</v>
      </c>
      <c r="R42" s="67">
        <f t="shared" si="7"/>
        <v>175777</v>
      </c>
      <c r="S42" s="67">
        <f t="shared" si="7"/>
        <v>25829</v>
      </c>
      <c r="T42" s="67">
        <f t="shared" si="7"/>
        <v>142940</v>
      </c>
      <c r="U42" s="67">
        <f t="shared" si="7"/>
        <v>480</v>
      </c>
      <c r="V42" s="67">
        <f t="shared" si="7"/>
        <v>169249</v>
      </c>
      <c r="W42" s="67">
        <f t="shared" si="7"/>
        <v>1458829</v>
      </c>
      <c r="X42" s="67">
        <f t="shared" si="7"/>
        <v>1925158</v>
      </c>
      <c r="Y42" s="67">
        <f t="shared" si="7"/>
        <v>-466329</v>
      </c>
      <c r="Z42" s="69">
        <f t="shared" si="5"/>
        <v>-24.222894951998743</v>
      </c>
      <c r="AA42" s="68">
        <f aca="true" t="shared" si="8" ref="AA42:AA48">AA12+AA27</f>
        <v>1925158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17925191</v>
      </c>
      <c r="D45" s="66">
        <f t="shared" si="7"/>
        <v>0</v>
      </c>
      <c r="E45" s="67">
        <f t="shared" si="7"/>
        <v>26881547</v>
      </c>
      <c r="F45" s="67">
        <f t="shared" si="7"/>
        <v>48183732</v>
      </c>
      <c r="G45" s="67">
        <f t="shared" si="7"/>
        <v>264289</v>
      </c>
      <c r="H45" s="67">
        <f t="shared" si="7"/>
        <v>991143</v>
      </c>
      <c r="I45" s="67">
        <f t="shared" si="7"/>
        <v>3396781</v>
      </c>
      <c r="J45" s="67">
        <f t="shared" si="7"/>
        <v>4652213</v>
      </c>
      <c r="K45" s="67">
        <f t="shared" si="7"/>
        <v>895700</v>
      </c>
      <c r="L45" s="67">
        <f t="shared" si="7"/>
        <v>1714948</v>
      </c>
      <c r="M45" s="67">
        <f t="shared" si="7"/>
        <v>1959643</v>
      </c>
      <c r="N45" s="67">
        <f t="shared" si="7"/>
        <v>4570291</v>
      </c>
      <c r="O45" s="67">
        <f t="shared" si="7"/>
        <v>691600</v>
      </c>
      <c r="P45" s="67">
        <f t="shared" si="7"/>
        <v>835533</v>
      </c>
      <c r="Q45" s="67">
        <f t="shared" si="7"/>
        <v>5966508</v>
      </c>
      <c r="R45" s="67">
        <f t="shared" si="7"/>
        <v>7493641</v>
      </c>
      <c r="S45" s="67">
        <f t="shared" si="7"/>
        <v>2213950</v>
      </c>
      <c r="T45" s="67">
        <f t="shared" si="7"/>
        <v>2276745</v>
      </c>
      <c r="U45" s="67">
        <f t="shared" si="7"/>
        <v>2374706</v>
      </c>
      <c r="V45" s="67">
        <f t="shared" si="7"/>
        <v>6865401</v>
      </c>
      <c r="W45" s="67">
        <f t="shared" si="7"/>
        <v>23581546</v>
      </c>
      <c r="X45" s="67">
        <f t="shared" si="7"/>
        <v>48183732</v>
      </c>
      <c r="Y45" s="67">
        <f t="shared" si="7"/>
        <v>-24602186</v>
      </c>
      <c r="Z45" s="69">
        <f t="shared" si="5"/>
        <v>-51.05911264822741</v>
      </c>
      <c r="AA45" s="68">
        <f t="shared" si="8"/>
        <v>48183732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114281764</v>
      </c>
      <c r="D49" s="78">
        <f t="shared" si="9"/>
        <v>0</v>
      </c>
      <c r="E49" s="79">
        <f t="shared" si="9"/>
        <v>123709800</v>
      </c>
      <c r="F49" s="79">
        <f t="shared" si="9"/>
        <v>153196704</v>
      </c>
      <c r="G49" s="79">
        <f t="shared" si="9"/>
        <v>1707113</v>
      </c>
      <c r="H49" s="79">
        <f t="shared" si="9"/>
        <v>3608805</v>
      </c>
      <c r="I49" s="79">
        <f t="shared" si="9"/>
        <v>7474977</v>
      </c>
      <c r="J49" s="79">
        <f t="shared" si="9"/>
        <v>12790895</v>
      </c>
      <c r="K49" s="79">
        <f t="shared" si="9"/>
        <v>4921363</v>
      </c>
      <c r="L49" s="79">
        <f t="shared" si="9"/>
        <v>14600947</v>
      </c>
      <c r="M49" s="79">
        <f t="shared" si="9"/>
        <v>9847798</v>
      </c>
      <c r="N49" s="79">
        <f t="shared" si="9"/>
        <v>29370108</v>
      </c>
      <c r="O49" s="79">
        <f t="shared" si="9"/>
        <v>4393770</v>
      </c>
      <c r="P49" s="79">
        <f t="shared" si="9"/>
        <v>8952834</v>
      </c>
      <c r="Q49" s="79">
        <f t="shared" si="9"/>
        <v>13237294</v>
      </c>
      <c r="R49" s="79">
        <f t="shared" si="9"/>
        <v>26583898</v>
      </c>
      <c r="S49" s="79">
        <f t="shared" si="9"/>
        <v>9400939</v>
      </c>
      <c r="T49" s="79">
        <f t="shared" si="9"/>
        <v>16635767</v>
      </c>
      <c r="U49" s="79">
        <f t="shared" si="9"/>
        <v>18887045</v>
      </c>
      <c r="V49" s="79">
        <f t="shared" si="9"/>
        <v>44923751</v>
      </c>
      <c r="W49" s="79">
        <f t="shared" si="9"/>
        <v>113668652</v>
      </c>
      <c r="X49" s="79">
        <f t="shared" si="9"/>
        <v>153196704</v>
      </c>
      <c r="Y49" s="79">
        <f t="shared" si="9"/>
        <v>-39528052</v>
      </c>
      <c r="Z49" s="80">
        <f t="shared" si="5"/>
        <v>-25.80215563906649</v>
      </c>
      <c r="AA49" s="81">
        <f>SUM(AA41:AA48)</f>
        <v>153196704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41510872</v>
      </c>
      <c r="F51" s="67">
        <f t="shared" si="10"/>
        <v>42039035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42039035</v>
      </c>
      <c r="Y51" s="67">
        <f t="shared" si="10"/>
        <v>-42039035</v>
      </c>
      <c r="Z51" s="69">
        <f>+IF(X51&lt;&gt;0,+(Y51/X51)*100,0)</f>
        <v>-100</v>
      </c>
      <c r="AA51" s="68">
        <f>SUM(AA57:AA61)</f>
        <v>42039035</v>
      </c>
    </row>
    <row r="52" spans="1:27" ht="13.5">
      <c r="A52" s="84" t="s">
        <v>32</v>
      </c>
      <c r="B52" s="47"/>
      <c r="C52" s="9"/>
      <c r="D52" s="10"/>
      <c r="E52" s="11">
        <v>14291011</v>
      </c>
      <c r="F52" s="11">
        <v>14654415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14654415</v>
      </c>
      <c r="Y52" s="11">
        <v>-14654415</v>
      </c>
      <c r="Z52" s="2">
        <v>-100</v>
      </c>
      <c r="AA52" s="15">
        <v>14654415</v>
      </c>
    </row>
    <row r="53" spans="1:27" ht="13.5">
      <c r="A53" s="84" t="s">
        <v>33</v>
      </c>
      <c r="B53" s="47"/>
      <c r="C53" s="9"/>
      <c r="D53" s="10"/>
      <c r="E53" s="11">
        <v>4762000</v>
      </c>
      <c r="F53" s="11">
        <v>4762000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4762000</v>
      </c>
      <c r="Y53" s="11">
        <v>-4762000</v>
      </c>
      <c r="Z53" s="2">
        <v>-100</v>
      </c>
      <c r="AA53" s="15">
        <v>4762000</v>
      </c>
    </row>
    <row r="54" spans="1:27" ht="13.5">
      <c r="A54" s="84" t="s">
        <v>34</v>
      </c>
      <c r="B54" s="47"/>
      <c r="C54" s="9"/>
      <c r="D54" s="10"/>
      <c r="E54" s="11">
        <v>3882500</v>
      </c>
      <c r="F54" s="11">
        <v>3882500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3882500</v>
      </c>
      <c r="Y54" s="11">
        <v>-3882500</v>
      </c>
      <c r="Z54" s="2">
        <v>-100</v>
      </c>
      <c r="AA54" s="15">
        <v>3882500</v>
      </c>
    </row>
    <row r="55" spans="1:27" ht="13.5">
      <c r="A55" s="84" t="s">
        <v>35</v>
      </c>
      <c r="B55" s="47"/>
      <c r="C55" s="9"/>
      <c r="D55" s="10"/>
      <c r="E55" s="11">
        <v>1315000</v>
      </c>
      <c r="F55" s="11">
        <v>1315000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1315000</v>
      </c>
      <c r="Y55" s="11">
        <v>-1315000</v>
      </c>
      <c r="Z55" s="2">
        <v>-100</v>
      </c>
      <c r="AA55" s="15">
        <v>1315000</v>
      </c>
    </row>
    <row r="56" spans="1:27" ht="13.5">
      <c r="A56" s="84" t="s">
        <v>36</v>
      </c>
      <c r="B56" s="47"/>
      <c r="C56" s="9"/>
      <c r="D56" s="10"/>
      <c r="E56" s="11">
        <v>644137</v>
      </c>
      <c r="F56" s="11">
        <v>644137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644137</v>
      </c>
      <c r="Y56" s="11">
        <v>-644137</v>
      </c>
      <c r="Z56" s="2">
        <v>-100</v>
      </c>
      <c r="AA56" s="15">
        <v>644137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24894648</v>
      </c>
      <c r="F57" s="51">
        <f t="shared" si="11"/>
        <v>25258052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25258052</v>
      </c>
      <c r="Y57" s="51">
        <f t="shared" si="11"/>
        <v>-25258052</v>
      </c>
      <c r="Z57" s="52">
        <f>+IF(X57&lt;&gt;0,+(Y57/X57)*100,0)</f>
        <v>-100</v>
      </c>
      <c r="AA57" s="53">
        <f>SUM(AA52:AA56)</f>
        <v>25258052</v>
      </c>
    </row>
    <row r="58" spans="1:27" ht="13.5">
      <c r="A58" s="86" t="s">
        <v>38</v>
      </c>
      <c r="B58" s="35"/>
      <c r="C58" s="9"/>
      <c r="D58" s="10"/>
      <c r="E58" s="11">
        <v>5544072</v>
      </c>
      <c r="F58" s="11">
        <v>5544072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5544072</v>
      </c>
      <c r="Y58" s="11">
        <v>-5544072</v>
      </c>
      <c r="Z58" s="2">
        <v>-100</v>
      </c>
      <c r="AA58" s="15">
        <v>5544072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11072152</v>
      </c>
      <c r="F61" s="11">
        <v>11236911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11236911</v>
      </c>
      <c r="Y61" s="11">
        <v>-11236911</v>
      </c>
      <c r="Z61" s="2">
        <v>-100</v>
      </c>
      <c r="AA61" s="15">
        <v>11236911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250630</v>
      </c>
      <c r="H66" s="14">
        <v>298086</v>
      </c>
      <c r="I66" s="14">
        <v>580721</v>
      </c>
      <c r="J66" s="14">
        <v>1129437</v>
      </c>
      <c r="K66" s="14">
        <v>726843</v>
      </c>
      <c r="L66" s="14">
        <v>504778</v>
      </c>
      <c r="M66" s="14">
        <v>473144</v>
      </c>
      <c r="N66" s="14">
        <v>1704765</v>
      </c>
      <c r="O66" s="14">
        <v>456323</v>
      </c>
      <c r="P66" s="14"/>
      <c r="Q66" s="14">
        <v>675326</v>
      </c>
      <c r="R66" s="14">
        <v>1131649</v>
      </c>
      <c r="S66" s="14">
        <v>741968</v>
      </c>
      <c r="T66" s="14">
        <v>768207</v>
      </c>
      <c r="U66" s="14">
        <v>573585</v>
      </c>
      <c r="V66" s="14">
        <v>2083760</v>
      </c>
      <c r="W66" s="14">
        <v>6049611</v>
      </c>
      <c r="X66" s="14"/>
      <c r="Y66" s="14">
        <v>6049611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1378599</v>
      </c>
      <c r="H68" s="11">
        <v>2609959</v>
      </c>
      <c r="I68" s="11">
        <v>3019927</v>
      </c>
      <c r="J68" s="11">
        <v>7008485</v>
      </c>
      <c r="K68" s="11">
        <v>2856895</v>
      </c>
      <c r="L68" s="11">
        <v>3897647</v>
      </c>
      <c r="M68" s="11">
        <v>4215155</v>
      </c>
      <c r="N68" s="11">
        <v>10969697</v>
      </c>
      <c r="O68" s="11">
        <v>1050442</v>
      </c>
      <c r="P68" s="11"/>
      <c r="Q68" s="11">
        <v>2479684</v>
      </c>
      <c r="R68" s="11">
        <v>3530126</v>
      </c>
      <c r="S68" s="11">
        <v>2042496</v>
      </c>
      <c r="T68" s="11">
        <v>3637449</v>
      </c>
      <c r="U68" s="11">
        <v>2167401</v>
      </c>
      <c r="V68" s="11">
        <v>7847346</v>
      </c>
      <c r="W68" s="11">
        <v>29355654</v>
      </c>
      <c r="X68" s="11"/>
      <c r="Y68" s="11">
        <v>29355654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1629229</v>
      </c>
      <c r="H69" s="79">
        <f t="shared" si="12"/>
        <v>2908045</v>
      </c>
      <c r="I69" s="79">
        <f t="shared" si="12"/>
        <v>3600648</v>
      </c>
      <c r="J69" s="79">
        <f t="shared" si="12"/>
        <v>8137922</v>
      </c>
      <c r="K69" s="79">
        <f t="shared" si="12"/>
        <v>3583738</v>
      </c>
      <c r="L69" s="79">
        <f t="shared" si="12"/>
        <v>4402425</v>
      </c>
      <c r="M69" s="79">
        <f t="shared" si="12"/>
        <v>4688299</v>
      </c>
      <c r="N69" s="79">
        <f t="shared" si="12"/>
        <v>12674462</v>
      </c>
      <c r="O69" s="79">
        <f t="shared" si="12"/>
        <v>1506765</v>
      </c>
      <c r="P69" s="79">
        <f t="shared" si="12"/>
        <v>0</v>
      </c>
      <c r="Q69" s="79">
        <f t="shared" si="12"/>
        <v>3155010</v>
      </c>
      <c r="R69" s="79">
        <f t="shared" si="12"/>
        <v>4661775</v>
      </c>
      <c r="S69" s="79">
        <f t="shared" si="12"/>
        <v>2784464</v>
      </c>
      <c r="T69" s="79">
        <f t="shared" si="12"/>
        <v>4405656</v>
      </c>
      <c r="U69" s="79">
        <f t="shared" si="12"/>
        <v>2740986</v>
      </c>
      <c r="V69" s="79">
        <f t="shared" si="12"/>
        <v>9931106</v>
      </c>
      <c r="W69" s="79">
        <f t="shared" si="12"/>
        <v>35405265</v>
      </c>
      <c r="X69" s="79">
        <f t="shared" si="12"/>
        <v>0</v>
      </c>
      <c r="Y69" s="79">
        <f t="shared" si="12"/>
        <v>35405265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323879378</v>
      </c>
      <c r="D5" s="42">
        <f t="shared" si="0"/>
        <v>0</v>
      </c>
      <c r="E5" s="43">
        <f t="shared" si="0"/>
        <v>211696554</v>
      </c>
      <c r="F5" s="43">
        <f t="shared" si="0"/>
        <v>212627144</v>
      </c>
      <c r="G5" s="43">
        <f t="shared" si="0"/>
        <v>1418135</v>
      </c>
      <c r="H5" s="43">
        <f t="shared" si="0"/>
        <v>10140095</v>
      </c>
      <c r="I5" s="43">
        <f t="shared" si="0"/>
        <v>14575486</v>
      </c>
      <c r="J5" s="43">
        <f t="shared" si="0"/>
        <v>26133716</v>
      </c>
      <c r="K5" s="43">
        <f t="shared" si="0"/>
        <v>13144856</v>
      </c>
      <c r="L5" s="43">
        <f t="shared" si="0"/>
        <v>5030649</v>
      </c>
      <c r="M5" s="43">
        <f t="shared" si="0"/>
        <v>13764467</v>
      </c>
      <c r="N5" s="43">
        <f t="shared" si="0"/>
        <v>31939972</v>
      </c>
      <c r="O5" s="43">
        <f t="shared" si="0"/>
        <v>7011525</v>
      </c>
      <c r="P5" s="43">
        <f t="shared" si="0"/>
        <v>9753859</v>
      </c>
      <c r="Q5" s="43">
        <f t="shared" si="0"/>
        <v>14609649</v>
      </c>
      <c r="R5" s="43">
        <f t="shared" si="0"/>
        <v>31375033</v>
      </c>
      <c r="S5" s="43">
        <f t="shared" si="0"/>
        <v>9589510</v>
      </c>
      <c r="T5" s="43">
        <f t="shared" si="0"/>
        <v>10214871</v>
      </c>
      <c r="U5" s="43">
        <f t="shared" si="0"/>
        <v>70370867</v>
      </c>
      <c r="V5" s="43">
        <f t="shared" si="0"/>
        <v>90175248</v>
      </c>
      <c r="W5" s="43">
        <f t="shared" si="0"/>
        <v>179623969</v>
      </c>
      <c r="X5" s="43">
        <f t="shared" si="0"/>
        <v>212627144</v>
      </c>
      <c r="Y5" s="43">
        <f t="shared" si="0"/>
        <v>-33003175</v>
      </c>
      <c r="Z5" s="44">
        <f>+IF(X5&lt;&gt;0,+(Y5/X5)*100,0)</f>
        <v>-15.521618914281236</v>
      </c>
      <c r="AA5" s="45">
        <f>SUM(AA11:AA18)</f>
        <v>212627144</v>
      </c>
    </row>
    <row r="6" spans="1:27" ht="13.5">
      <c r="A6" s="46" t="s">
        <v>32</v>
      </c>
      <c r="B6" s="47"/>
      <c r="C6" s="9">
        <v>78925226</v>
      </c>
      <c r="D6" s="10"/>
      <c r="E6" s="11">
        <v>87295450</v>
      </c>
      <c r="F6" s="11">
        <v>84865891</v>
      </c>
      <c r="G6" s="11">
        <v>1347400</v>
      </c>
      <c r="H6" s="11">
        <v>5432265</v>
      </c>
      <c r="I6" s="11">
        <v>6590329</v>
      </c>
      <c r="J6" s="11">
        <v>13369994</v>
      </c>
      <c r="K6" s="11">
        <v>4899675</v>
      </c>
      <c r="L6" s="11">
        <v>1935020</v>
      </c>
      <c r="M6" s="11">
        <v>3103119</v>
      </c>
      <c r="N6" s="11">
        <v>9937814</v>
      </c>
      <c r="O6" s="11">
        <v>1561719</v>
      </c>
      <c r="P6" s="11">
        <v>1345910</v>
      </c>
      <c r="Q6" s="11">
        <v>3086253</v>
      </c>
      <c r="R6" s="11">
        <v>5993882</v>
      </c>
      <c r="S6" s="11">
        <v>2488516</v>
      </c>
      <c r="T6" s="11">
        <v>6728678</v>
      </c>
      <c r="U6" s="11">
        <v>47038555</v>
      </c>
      <c r="V6" s="11">
        <v>56255749</v>
      </c>
      <c r="W6" s="11">
        <v>85557439</v>
      </c>
      <c r="X6" s="11">
        <v>84865891</v>
      </c>
      <c r="Y6" s="11">
        <v>691548</v>
      </c>
      <c r="Z6" s="2">
        <v>0.81</v>
      </c>
      <c r="AA6" s="15">
        <v>84865891</v>
      </c>
    </row>
    <row r="7" spans="1:27" ht="13.5">
      <c r="A7" s="46" t="s">
        <v>33</v>
      </c>
      <c r="B7" s="47"/>
      <c r="C7" s="9">
        <v>19699920</v>
      </c>
      <c r="D7" s="10"/>
      <c r="E7" s="11">
        <v>45180000</v>
      </c>
      <c r="F7" s="11">
        <v>36469570</v>
      </c>
      <c r="G7" s="11"/>
      <c r="H7" s="11">
        <v>681086</v>
      </c>
      <c r="I7" s="11">
        <v>1347733</v>
      </c>
      <c r="J7" s="11">
        <v>2028819</v>
      </c>
      <c r="K7" s="11">
        <v>624671</v>
      </c>
      <c r="L7" s="11">
        <v>501267</v>
      </c>
      <c r="M7" s="11">
        <v>1101583</v>
      </c>
      <c r="N7" s="11">
        <v>2227521</v>
      </c>
      <c r="O7" s="11">
        <v>2171757</v>
      </c>
      <c r="P7" s="11">
        <v>6507319</v>
      </c>
      <c r="Q7" s="11">
        <v>3453389</v>
      </c>
      <c r="R7" s="11">
        <v>12132465</v>
      </c>
      <c r="S7" s="11">
        <v>2749489</v>
      </c>
      <c r="T7" s="11">
        <v>238439</v>
      </c>
      <c r="U7" s="11">
        <v>6420021</v>
      </c>
      <c r="V7" s="11">
        <v>9407949</v>
      </c>
      <c r="W7" s="11">
        <v>25796754</v>
      </c>
      <c r="X7" s="11">
        <v>36469570</v>
      </c>
      <c r="Y7" s="11">
        <v>-10672816</v>
      </c>
      <c r="Z7" s="2">
        <v>-29.26</v>
      </c>
      <c r="AA7" s="15">
        <v>36469570</v>
      </c>
    </row>
    <row r="8" spans="1:27" ht="13.5">
      <c r="A8" s="46" t="s">
        <v>34</v>
      </c>
      <c r="B8" s="47"/>
      <c r="C8" s="9">
        <v>8528600</v>
      </c>
      <c r="D8" s="10"/>
      <c r="E8" s="11">
        <v>17640011</v>
      </c>
      <c r="F8" s="11">
        <v>4315211</v>
      </c>
      <c r="G8" s="11"/>
      <c r="H8" s="11">
        <v>331866</v>
      </c>
      <c r="I8" s="11">
        <v>163465</v>
      </c>
      <c r="J8" s="11">
        <v>495331</v>
      </c>
      <c r="K8" s="11">
        <v>89984</v>
      </c>
      <c r="L8" s="11">
        <v>60439</v>
      </c>
      <c r="M8" s="11">
        <v>179546</v>
      </c>
      <c r="N8" s="11">
        <v>329969</v>
      </c>
      <c r="O8" s="11">
        <v>74440</v>
      </c>
      <c r="P8" s="11"/>
      <c r="Q8" s="11">
        <v>253153</v>
      </c>
      <c r="R8" s="11">
        <v>327593</v>
      </c>
      <c r="S8" s="11">
        <v>523344</v>
      </c>
      <c r="T8" s="11">
        <v>1279806</v>
      </c>
      <c r="U8" s="11">
        <v>953053</v>
      </c>
      <c r="V8" s="11">
        <v>2756203</v>
      </c>
      <c r="W8" s="11">
        <v>3909096</v>
      </c>
      <c r="X8" s="11">
        <v>4315211</v>
      </c>
      <c r="Y8" s="11">
        <v>-406115</v>
      </c>
      <c r="Z8" s="2">
        <v>-9.41</v>
      </c>
      <c r="AA8" s="15">
        <v>4315211</v>
      </c>
    </row>
    <row r="9" spans="1:27" ht="13.5">
      <c r="A9" s="46" t="s">
        <v>35</v>
      </c>
      <c r="B9" s="47"/>
      <c r="C9" s="9">
        <v>41000116</v>
      </c>
      <c r="D9" s="10"/>
      <c r="E9" s="11">
        <v>23840972</v>
      </c>
      <c r="F9" s="11">
        <v>44805243</v>
      </c>
      <c r="G9" s="11">
        <v>53185</v>
      </c>
      <c r="H9" s="11">
        <v>3613157</v>
      </c>
      <c r="I9" s="11">
        <v>6208815</v>
      </c>
      <c r="J9" s="11">
        <v>9875157</v>
      </c>
      <c r="K9" s="11">
        <v>7033642</v>
      </c>
      <c r="L9" s="11">
        <v>2002586</v>
      </c>
      <c r="M9" s="11">
        <v>6727098</v>
      </c>
      <c r="N9" s="11">
        <v>15763326</v>
      </c>
      <c r="O9" s="11">
        <v>2572201</v>
      </c>
      <c r="P9" s="11">
        <v>1235303</v>
      </c>
      <c r="Q9" s="11">
        <v>6508127</v>
      </c>
      <c r="R9" s="11">
        <v>10315631</v>
      </c>
      <c r="S9" s="11">
        <v>3532359</v>
      </c>
      <c r="T9" s="11">
        <v>445360</v>
      </c>
      <c r="U9" s="11">
        <v>3134483</v>
      </c>
      <c r="V9" s="11">
        <v>7112202</v>
      </c>
      <c r="W9" s="11">
        <v>43066316</v>
      </c>
      <c r="X9" s="11">
        <v>44805243</v>
      </c>
      <c r="Y9" s="11">
        <v>-1738927</v>
      </c>
      <c r="Z9" s="2">
        <v>-3.88</v>
      </c>
      <c r="AA9" s="15">
        <v>44805243</v>
      </c>
    </row>
    <row r="10" spans="1:27" ht="13.5">
      <c r="A10" s="46" t="s">
        <v>36</v>
      </c>
      <c r="B10" s="47"/>
      <c r="C10" s="9"/>
      <c r="D10" s="10"/>
      <c r="E10" s="11">
        <v>7250000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148153862</v>
      </c>
      <c r="D11" s="50">
        <f t="shared" si="1"/>
        <v>0</v>
      </c>
      <c r="E11" s="51">
        <f t="shared" si="1"/>
        <v>181206433</v>
      </c>
      <c r="F11" s="51">
        <f t="shared" si="1"/>
        <v>170455915</v>
      </c>
      <c r="G11" s="51">
        <f t="shared" si="1"/>
        <v>1400585</v>
      </c>
      <c r="H11" s="51">
        <f t="shared" si="1"/>
        <v>10058374</v>
      </c>
      <c r="I11" s="51">
        <f t="shared" si="1"/>
        <v>14310342</v>
      </c>
      <c r="J11" s="51">
        <f t="shared" si="1"/>
        <v>25769301</v>
      </c>
      <c r="K11" s="51">
        <f t="shared" si="1"/>
        <v>12647972</v>
      </c>
      <c r="L11" s="51">
        <f t="shared" si="1"/>
        <v>4499312</v>
      </c>
      <c r="M11" s="51">
        <f t="shared" si="1"/>
        <v>11111346</v>
      </c>
      <c r="N11" s="51">
        <f t="shared" si="1"/>
        <v>28258630</v>
      </c>
      <c r="O11" s="51">
        <f t="shared" si="1"/>
        <v>6380117</v>
      </c>
      <c r="P11" s="51">
        <f t="shared" si="1"/>
        <v>9088532</v>
      </c>
      <c r="Q11" s="51">
        <f t="shared" si="1"/>
        <v>13300922</v>
      </c>
      <c r="R11" s="51">
        <f t="shared" si="1"/>
        <v>28769571</v>
      </c>
      <c r="S11" s="51">
        <f t="shared" si="1"/>
        <v>9293708</v>
      </c>
      <c r="T11" s="51">
        <f t="shared" si="1"/>
        <v>8692283</v>
      </c>
      <c r="U11" s="51">
        <f t="shared" si="1"/>
        <v>57546112</v>
      </c>
      <c r="V11" s="51">
        <f t="shared" si="1"/>
        <v>75532103</v>
      </c>
      <c r="W11" s="51">
        <f t="shared" si="1"/>
        <v>158329605</v>
      </c>
      <c r="X11" s="51">
        <f t="shared" si="1"/>
        <v>170455915</v>
      </c>
      <c r="Y11" s="51">
        <f t="shared" si="1"/>
        <v>-12126310</v>
      </c>
      <c r="Z11" s="52">
        <f>+IF(X11&lt;&gt;0,+(Y11/X11)*100,0)</f>
        <v>-7.114044707688788</v>
      </c>
      <c r="AA11" s="53">
        <f>SUM(AA6:AA10)</f>
        <v>170455915</v>
      </c>
    </row>
    <row r="12" spans="1:27" ht="13.5">
      <c r="A12" s="54" t="s">
        <v>38</v>
      </c>
      <c r="B12" s="35"/>
      <c r="C12" s="9">
        <v>158905099</v>
      </c>
      <c r="D12" s="10"/>
      <c r="E12" s="11">
        <v>7203921</v>
      </c>
      <c r="F12" s="11">
        <v>13605479</v>
      </c>
      <c r="G12" s="11"/>
      <c r="H12" s="11"/>
      <c r="I12" s="11"/>
      <c r="J12" s="11"/>
      <c r="K12" s="11">
        <v>363918</v>
      </c>
      <c r="L12" s="11">
        <v>359182</v>
      </c>
      <c r="M12" s="11">
        <v>1430878</v>
      </c>
      <c r="N12" s="11">
        <v>2153978</v>
      </c>
      <c r="O12" s="11">
        <v>411410</v>
      </c>
      <c r="P12" s="11">
        <v>372724</v>
      </c>
      <c r="Q12" s="11">
        <v>797612</v>
      </c>
      <c r="R12" s="11">
        <v>1581746</v>
      </c>
      <c r="S12" s="11">
        <v>149268</v>
      </c>
      <c r="T12" s="11">
        <v>848296</v>
      </c>
      <c r="U12" s="11">
        <v>3509337</v>
      </c>
      <c r="V12" s="11">
        <v>4506901</v>
      </c>
      <c r="W12" s="11">
        <v>8242625</v>
      </c>
      <c r="X12" s="11">
        <v>13605479</v>
      </c>
      <c r="Y12" s="11">
        <v>-5362854</v>
      </c>
      <c r="Z12" s="2">
        <v>-39.42</v>
      </c>
      <c r="AA12" s="15">
        <v>13605479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16820417</v>
      </c>
      <c r="D15" s="10"/>
      <c r="E15" s="11">
        <v>23286200</v>
      </c>
      <c r="F15" s="11">
        <v>28565750</v>
      </c>
      <c r="G15" s="11">
        <v>17550</v>
      </c>
      <c r="H15" s="11">
        <v>81721</v>
      </c>
      <c r="I15" s="11">
        <v>265144</v>
      </c>
      <c r="J15" s="11">
        <v>364415</v>
      </c>
      <c r="K15" s="11">
        <v>132966</v>
      </c>
      <c r="L15" s="11">
        <v>172155</v>
      </c>
      <c r="M15" s="11">
        <v>1222243</v>
      </c>
      <c r="N15" s="11">
        <v>1527364</v>
      </c>
      <c r="O15" s="11">
        <v>219998</v>
      </c>
      <c r="P15" s="11">
        <v>292603</v>
      </c>
      <c r="Q15" s="11">
        <v>511115</v>
      </c>
      <c r="R15" s="11">
        <v>1023716</v>
      </c>
      <c r="S15" s="11">
        <v>146534</v>
      </c>
      <c r="T15" s="11">
        <v>674292</v>
      </c>
      <c r="U15" s="11">
        <v>9315418</v>
      </c>
      <c r="V15" s="11">
        <v>10136244</v>
      </c>
      <c r="W15" s="11">
        <v>13051739</v>
      </c>
      <c r="X15" s="11">
        <v>28565750</v>
      </c>
      <c r="Y15" s="11">
        <v>-15514011</v>
      </c>
      <c r="Z15" s="2">
        <v>-54.31</v>
      </c>
      <c r="AA15" s="15">
        <v>28565750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22317363</v>
      </c>
      <c r="D20" s="59">
        <f t="shared" si="2"/>
        <v>0</v>
      </c>
      <c r="E20" s="60">
        <f t="shared" si="2"/>
        <v>40546482</v>
      </c>
      <c r="F20" s="60">
        <f t="shared" si="2"/>
        <v>22539682</v>
      </c>
      <c r="G20" s="60">
        <f t="shared" si="2"/>
        <v>8727</v>
      </c>
      <c r="H20" s="60">
        <f t="shared" si="2"/>
        <v>-3327</v>
      </c>
      <c r="I20" s="60">
        <f t="shared" si="2"/>
        <v>1108428</v>
      </c>
      <c r="J20" s="60">
        <f t="shared" si="2"/>
        <v>1113828</v>
      </c>
      <c r="K20" s="60">
        <f t="shared" si="2"/>
        <v>979364</v>
      </c>
      <c r="L20" s="60">
        <f t="shared" si="2"/>
        <v>1357217</v>
      </c>
      <c r="M20" s="60">
        <f t="shared" si="2"/>
        <v>1903728</v>
      </c>
      <c r="N20" s="60">
        <f t="shared" si="2"/>
        <v>4240309</v>
      </c>
      <c r="O20" s="60">
        <f t="shared" si="2"/>
        <v>423839</v>
      </c>
      <c r="P20" s="60">
        <f t="shared" si="2"/>
        <v>2357206</v>
      </c>
      <c r="Q20" s="60">
        <f t="shared" si="2"/>
        <v>4059158</v>
      </c>
      <c r="R20" s="60">
        <f t="shared" si="2"/>
        <v>6840203</v>
      </c>
      <c r="S20" s="60">
        <f t="shared" si="2"/>
        <v>1735344</v>
      </c>
      <c r="T20" s="60">
        <f t="shared" si="2"/>
        <v>2657975</v>
      </c>
      <c r="U20" s="60">
        <f t="shared" si="2"/>
        <v>4134559</v>
      </c>
      <c r="V20" s="60">
        <f t="shared" si="2"/>
        <v>8527878</v>
      </c>
      <c r="W20" s="60">
        <f t="shared" si="2"/>
        <v>20722218</v>
      </c>
      <c r="X20" s="60">
        <f t="shared" si="2"/>
        <v>22539682</v>
      </c>
      <c r="Y20" s="60">
        <f t="shared" si="2"/>
        <v>-1817464</v>
      </c>
      <c r="Z20" s="61">
        <f>+IF(X20&lt;&gt;0,+(Y20/X20)*100,0)</f>
        <v>-8.063396812785557</v>
      </c>
      <c r="AA20" s="62">
        <f>SUM(AA26:AA33)</f>
        <v>22539682</v>
      </c>
    </row>
    <row r="21" spans="1:27" ht="13.5">
      <c r="A21" s="46" t="s">
        <v>32</v>
      </c>
      <c r="B21" s="47"/>
      <c r="C21" s="9">
        <v>10939500</v>
      </c>
      <c r="D21" s="10"/>
      <c r="E21" s="11">
        <v>12610000</v>
      </c>
      <c r="F21" s="11">
        <v>10500000</v>
      </c>
      <c r="G21" s="11"/>
      <c r="H21" s="11"/>
      <c r="I21" s="11">
        <v>101686</v>
      </c>
      <c r="J21" s="11">
        <v>101686</v>
      </c>
      <c r="K21" s="11">
        <v>478465</v>
      </c>
      <c r="L21" s="11">
        <v>369241</v>
      </c>
      <c r="M21" s="11">
        <v>466173</v>
      </c>
      <c r="N21" s="11">
        <v>1313879</v>
      </c>
      <c r="O21" s="11">
        <v>2807</v>
      </c>
      <c r="P21" s="11">
        <v>2356313</v>
      </c>
      <c r="Q21" s="11">
        <v>3233431</v>
      </c>
      <c r="R21" s="11">
        <v>5592551</v>
      </c>
      <c r="S21" s="11">
        <v>845686</v>
      </c>
      <c r="T21" s="11">
        <v>1378998</v>
      </c>
      <c r="U21" s="11">
        <v>1027763</v>
      </c>
      <c r="V21" s="11">
        <v>3252447</v>
      </c>
      <c r="W21" s="11">
        <v>10260563</v>
      </c>
      <c r="X21" s="11">
        <v>10500000</v>
      </c>
      <c r="Y21" s="11">
        <v>-239437</v>
      </c>
      <c r="Z21" s="2">
        <v>-2.28</v>
      </c>
      <c r="AA21" s="15">
        <v>10500000</v>
      </c>
    </row>
    <row r="22" spans="1:27" ht="13.5">
      <c r="A22" s="46" t="s">
        <v>33</v>
      </c>
      <c r="B22" s="47"/>
      <c r="C22" s="9">
        <v>1363047</v>
      </c>
      <c r="D22" s="10"/>
      <c r="E22" s="11">
        <v>3100000</v>
      </c>
      <c r="F22" s="11">
        <v>300000</v>
      </c>
      <c r="G22" s="11">
        <v>8727</v>
      </c>
      <c r="H22" s="11">
        <v>-8727</v>
      </c>
      <c r="I22" s="11"/>
      <c r="J22" s="11"/>
      <c r="K22" s="11">
        <v>120803</v>
      </c>
      <c r="L22" s="11">
        <v>1104</v>
      </c>
      <c r="M22" s="11"/>
      <c r="N22" s="11">
        <v>121907</v>
      </c>
      <c r="O22" s="11"/>
      <c r="P22" s="11"/>
      <c r="Q22" s="11"/>
      <c r="R22" s="11"/>
      <c r="S22" s="11"/>
      <c r="T22" s="11">
        <v>1207193</v>
      </c>
      <c r="U22" s="11">
        <v>84877</v>
      </c>
      <c r="V22" s="11">
        <v>1292070</v>
      </c>
      <c r="W22" s="11">
        <v>1413977</v>
      </c>
      <c r="X22" s="11">
        <v>300000</v>
      </c>
      <c r="Y22" s="11">
        <v>1113977</v>
      </c>
      <c r="Z22" s="2">
        <v>371.33</v>
      </c>
      <c r="AA22" s="15">
        <v>300000</v>
      </c>
    </row>
    <row r="23" spans="1:27" ht="13.5">
      <c r="A23" s="46" t="s">
        <v>34</v>
      </c>
      <c r="B23" s="47"/>
      <c r="C23" s="9"/>
      <c r="D23" s="10"/>
      <c r="E23" s="11">
        <v>3425000</v>
      </c>
      <c r="F23" s="11">
        <v>2450000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449244</v>
      </c>
      <c r="V23" s="11">
        <v>449244</v>
      </c>
      <c r="W23" s="11">
        <v>449244</v>
      </c>
      <c r="X23" s="11">
        <v>2450000</v>
      </c>
      <c r="Y23" s="11">
        <v>-2000756</v>
      </c>
      <c r="Z23" s="2">
        <v>-81.66</v>
      </c>
      <c r="AA23" s="15">
        <v>2450000</v>
      </c>
    </row>
    <row r="24" spans="1:27" ht="13.5">
      <c r="A24" s="46" t="s">
        <v>35</v>
      </c>
      <c r="B24" s="47"/>
      <c r="C24" s="9">
        <v>3420808</v>
      </c>
      <c r="D24" s="10"/>
      <c r="E24" s="11">
        <v>13071482</v>
      </c>
      <c r="F24" s="11">
        <v>7792132</v>
      </c>
      <c r="G24" s="11"/>
      <c r="H24" s="11"/>
      <c r="I24" s="11">
        <v>1006742</v>
      </c>
      <c r="J24" s="11">
        <v>1006742</v>
      </c>
      <c r="K24" s="11">
        <v>375449</v>
      </c>
      <c r="L24" s="11">
        <v>986053</v>
      </c>
      <c r="M24" s="11">
        <v>1430705</v>
      </c>
      <c r="N24" s="11">
        <v>2792207</v>
      </c>
      <c r="O24" s="11">
        <v>375663</v>
      </c>
      <c r="P24" s="11"/>
      <c r="Q24" s="11">
        <v>802727</v>
      </c>
      <c r="R24" s="11">
        <v>1178390</v>
      </c>
      <c r="S24" s="11">
        <v>840309</v>
      </c>
      <c r="T24" s="11"/>
      <c r="U24" s="11">
        <v>1973857</v>
      </c>
      <c r="V24" s="11">
        <v>2814166</v>
      </c>
      <c r="W24" s="11">
        <v>7791505</v>
      </c>
      <c r="X24" s="11">
        <v>7792132</v>
      </c>
      <c r="Y24" s="11">
        <v>-627</v>
      </c>
      <c r="Z24" s="2">
        <v>-0.01</v>
      </c>
      <c r="AA24" s="15">
        <v>7792132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15723355</v>
      </c>
      <c r="D26" s="50">
        <f t="shared" si="3"/>
        <v>0</v>
      </c>
      <c r="E26" s="51">
        <f t="shared" si="3"/>
        <v>32206482</v>
      </c>
      <c r="F26" s="51">
        <f t="shared" si="3"/>
        <v>21042132</v>
      </c>
      <c r="G26" s="51">
        <f t="shared" si="3"/>
        <v>8727</v>
      </c>
      <c r="H26" s="51">
        <f t="shared" si="3"/>
        <v>-8727</v>
      </c>
      <c r="I26" s="51">
        <f t="shared" si="3"/>
        <v>1108428</v>
      </c>
      <c r="J26" s="51">
        <f t="shared" si="3"/>
        <v>1108428</v>
      </c>
      <c r="K26" s="51">
        <f t="shared" si="3"/>
        <v>974717</v>
      </c>
      <c r="L26" s="51">
        <f t="shared" si="3"/>
        <v>1356398</v>
      </c>
      <c r="M26" s="51">
        <f t="shared" si="3"/>
        <v>1896878</v>
      </c>
      <c r="N26" s="51">
        <f t="shared" si="3"/>
        <v>4227993</v>
      </c>
      <c r="O26" s="51">
        <f t="shared" si="3"/>
        <v>378470</v>
      </c>
      <c r="P26" s="51">
        <f t="shared" si="3"/>
        <v>2356313</v>
      </c>
      <c r="Q26" s="51">
        <f t="shared" si="3"/>
        <v>4036158</v>
      </c>
      <c r="R26" s="51">
        <f t="shared" si="3"/>
        <v>6770941</v>
      </c>
      <c r="S26" s="51">
        <f t="shared" si="3"/>
        <v>1685995</v>
      </c>
      <c r="T26" s="51">
        <f t="shared" si="3"/>
        <v>2586191</v>
      </c>
      <c r="U26" s="51">
        <f t="shared" si="3"/>
        <v>3535741</v>
      </c>
      <c r="V26" s="51">
        <f t="shared" si="3"/>
        <v>7807927</v>
      </c>
      <c r="W26" s="51">
        <f t="shared" si="3"/>
        <v>19915289</v>
      </c>
      <c r="X26" s="51">
        <f t="shared" si="3"/>
        <v>21042132</v>
      </c>
      <c r="Y26" s="51">
        <f t="shared" si="3"/>
        <v>-1126843</v>
      </c>
      <c r="Z26" s="52">
        <f>+IF(X26&lt;&gt;0,+(Y26/X26)*100,0)</f>
        <v>-5.355175036445926</v>
      </c>
      <c r="AA26" s="53">
        <f>SUM(AA21:AA25)</f>
        <v>21042132</v>
      </c>
    </row>
    <row r="27" spans="1:27" ht="13.5">
      <c r="A27" s="54" t="s">
        <v>38</v>
      </c>
      <c r="B27" s="64"/>
      <c r="C27" s="9">
        <v>1116502</v>
      </c>
      <c r="D27" s="10"/>
      <c r="E27" s="11">
        <v>3820000</v>
      </c>
      <c r="F27" s="11">
        <v>154650</v>
      </c>
      <c r="G27" s="11"/>
      <c r="H27" s="11"/>
      <c r="I27" s="11"/>
      <c r="J27" s="11"/>
      <c r="K27" s="11">
        <v>4647</v>
      </c>
      <c r="L27" s="11">
        <v>819</v>
      </c>
      <c r="M27" s="11"/>
      <c r="N27" s="11">
        <v>5466</v>
      </c>
      <c r="O27" s="11"/>
      <c r="P27" s="11">
        <v>893</v>
      </c>
      <c r="Q27" s="11">
        <v>23000</v>
      </c>
      <c r="R27" s="11">
        <v>23893</v>
      </c>
      <c r="S27" s="11">
        <v>54749</v>
      </c>
      <c r="T27" s="11"/>
      <c r="U27" s="11">
        <v>9647</v>
      </c>
      <c r="V27" s="11">
        <v>64396</v>
      </c>
      <c r="W27" s="11">
        <v>93755</v>
      </c>
      <c r="X27" s="11">
        <v>154650</v>
      </c>
      <c r="Y27" s="11">
        <v>-60895</v>
      </c>
      <c r="Z27" s="2">
        <v>-39.38</v>
      </c>
      <c r="AA27" s="15">
        <v>154650</v>
      </c>
    </row>
    <row r="28" spans="1:27" ht="13.5">
      <c r="A28" s="54" t="s">
        <v>39</v>
      </c>
      <c r="B28" s="64"/>
      <c r="C28" s="12">
        <v>29070</v>
      </c>
      <c r="D28" s="13"/>
      <c r="E28" s="14">
        <v>380000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-5400</v>
      </c>
      <c r="T28" s="14"/>
      <c r="U28" s="14"/>
      <c r="V28" s="14">
        <v>-5400</v>
      </c>
      <c r="W28" s="14">
        <v>-5400</v>
      </c>
      <c r="X28" s="14"/>
      <c r="Y28" s="14">
        <v>-5400</v>
      </c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5448436</v>
      </c>
      <c r="D30" s="10"/>
      <c r="E30" s="11">
        <v>4140000</v>
      </c>
      <c r="F30" s="11">
        <v>1342900</v>
      </c>
      <c r="G30" s="11"/>
      <c r="H30" s="11">
        <v>5400</v>
      </c>
      <c r="I30" s="11"/>
      <c r="J30" s="11">
        <v>5400</v>
      </c>
      <c r="K30" s="11"/>
      <c r="L30" s="11"/>
      <c r="M30" s="11">
        <v>6850</v>
      </c>
      <c r="N30" s="11">
        <v>6850</v>
      </c>
      <c r="O30" s="11">
        <v>45369</v>
      </c>
      <c r="P30" s="11"/>
      <c r="Q30" s="11"/>
      <c r="R30" s="11">
        <v>45369</v>
      </c>
      <c r="S30" s="11"/>
      <c r="T30" s="11">
        <v>71784</v>
      </c>
      <c r="U30" s="11">
        <v>589171</v>
      </c>
      <c r="V30" s="11">
        <v>660955</v>
      </c>
      <c r="W30" s="11">
        <v>718574</v>
      </c>
      <c r="X30" s="11">
        <v>1342900</v>
      </c>
      <c r="Y30" s="11">
        <v>-624326</v>
      </c>
      <c r="Z30" s="2">
        <v>-46.49</v>
      </c>
      <c r="AA30" s="15">
        <v>1342900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89864726</v>
      </c>
      <c r="D36" s="10">
        <f t="shared" si="4"/>
        <v>0</v>
      </c>
      <c r="E36" s="11">
        <f t="shared" si="4"/>
        <v>99905450</v>
      </c>
      <c r="F36" s="11">
        <f t="shared" si="4"/>
        <v>95365891</v>
      </c>
      <c r="G36" s="11">
        <f t="shared" si="4"/>
        <v>1347400</v>
      </c>
      <c r="H36" s="11">
        <f t="shared" si="4"/>
        <v>5432265</v>
      </c>
      <c r="I36" s="11">
        <f t="shared" si="4"/>
        <v>6692015</v>
      </c>
      <c r="J36" s="11">
        <f t="shared" si="4"/>
        <v>13471680</v>
      </c>
      <c r="K36" s="11">
        <f t="shared" si="4"/>
        <v>5378140</v>
      </c>
      <c r="L36" s="11">
        <f t="shared" si="4"/>
        <v>2304261</v>
      </c>
      <c r="M36" s="11">
        <f t="shared" si="4"/>
        <v>3569292</v>
      </c>
      <c r="N36" s="11">
        <f t="shared" si="4"/>
        <v>11251693</v>
      </c>
      <c r="O36" s="11">
        <f t="shared" si="4"/>
        <v>1564526</v>
      </c>
      <c r="P36" s="11">
        <f t="shared" si="4"/>
        <v>3702223</v>
      </c>
      <c r="Q36" s="11">
        <f t="shared" si="4"/>
        <v>6319684</v>
      </c>
      <c r="R36" s="11">
        <f t="shared" si="4"/>
        <v>11586433</v>
      </c>
      <c r="S36" s="11">
        <f t="shared" si="4"/>
        <v>3334202</v>
      </c>
      <c r="T36" s="11">
        <f t="shared" si="4"/>
        <v>8107676</v>
      </c>
      <c r="U36" s="11">
        <f t="shared" si="4"/>
        <v>48066318</v>
      </c>
      <c r="V36" s="11">
        <f t="shared" si="4"/>
        <v>59508196</v>
      </c>
      <c r="W36" s="11">
        <f t="shared" si="4"/>
        <v>95818002</v>
      </c>
      <c r="X36" s="11">
        <f t="shared" si="4"/>
        <v>95365891</v>
      </c>
      <c r="Y36" s="11">
        <f t="shared" si="4"/>
        <v>452111</v>
      </c>
      <c r="Z36" s="2">
        <f aca="true" t="shared" si="5" ref="Z36:Z49">+IF(X36&lt;&gt;0,+(Y36/X36)*100,0)</f>
        <v>0.4740804026043232</v>
      </c>
      <c r="AA36" s="15">
        <f>AA6+AA21</f>
        <v>95365891</v>
      </c>
    </row>
    <row r="37" spans="1:27" ht="13.5">
      <c r="A37" s="46" t="s">
        <v>33</v>
      </c>
      <c r="B37" s="47"/>
      <c r="C37" s="9">
        <f t="shared" si="4"/>
        <v>21062967</v>
      </c>
      <c r="D37" s="10">
        <f t="shared" si="4"/>
        <v>0</v>
      </c>
      <c r="E37" s="11">
        <f t="shared" si="4"/>
        <v>48280000</v>
      </c>
      <c r="F37" s="11">
        <f t="shared" si="4"/>
        <v>36769570</v>
      </c>
      <c r="G37" s="11">
        <f t="shared" si="4"/>
        <v>8727</v>
      </c>
      <c r="H37" s="11">
        <f t="shared" si="4"/>
        <v>672359</v>
      </c>
      <c r="I37" s="11">
        <f t="shared" si="4"/>
        <v>1347733</v>
      </c>
      <c r="J37" s="11">
        <f t="shared" si="4"/>
        <v>2028819</v>
      </c>
      <c r="K37" s="11">
        <f t="shared" si="4"/>
        <v>745474</v>
      </c>
      <c r="L37" s="11">
        <f t="shared" si="4"/>
        <v>502371</v>
      </c>
      <c r="M37" s="11">
        <f t="shared" si="4"/>
        <v>1101583</v>
      </c>
      <c r="N37" s="11">
        <f t="shared" si="4"/>
        <v>2349428</v>
      </c>
      <c r="O37" s="11">
        <f t="shared" si="4"/>
        <v>2171757</v>
      </c>
      <c r="P37" s="11">
        <f t="shared" si="4"/>
        <v>6507319</v>
      </c>
      <c r="Q37" s="11">
        <f t="shared" si="4"/>
        <v>3453389</v>
      </c>
      <c r="R37" s="11">
        <f t="shared" si="4"/>
        <v>12132465</v>
      </c>
      <c r="S37" s="11">
        <f t="shared" si="4"/>
        <v>2749489</v>
      </c>
      <c r="T37" s="11">
        <f t="shared" si="4"/>
        <v>1445632</v>
      </c>
      <c r="U37" s="11">
        <f t="shared" si="4"/>
        <v>6504898</v>
      </c>
      <c r="V37" s="11">
        <f t="shared" si="4"/>
        <v>10700019</v>
      </c>
      <c r="W37" s="11">
        <f t="shared" si="4"/>
        <v>27210731</v>
      </c>
      <c r="X37" s="11">
        <f t="shared" si="4"/>
        <v>36769570</v>
      </c>
      <c r="Y37" s="11">
        <f t="shared" si="4"/>
        <v>-9558839</v>
      </c>
      <c r="Z37" s="2">
        <f t="shared" si="5"/>
        <v>-25.996602625486236</v>
      </c>
      <c r="AA37" s="15">
        <f>AA7+AA22</f>
        <v>36769570</v>
      </c>
    </row>
    <row r="38" spans="1:27" ht="13.5">
      <c r="A38" s="46" t="s">
        <v>34</v>
      </c>
      <c r="B38" s="47"/>
      <c r="C38" s="9">
        <f t="shared" si="4"/>
        <v>8528600</v>
      </c>
      <c r="D38" s="10">
        <f t="shared" si="4"/>
        <v>0</v>
      </c>
      <c r="E38" s="11">
        <f t="shared" si="4"/>
        <v>21065011</v>
      </c>
      <c r="F38" s="11">
        <f t="shared" si="4"/>
        <v>6765211</v>
      </c>
      <c r="G38" s="11">
        <f t="shared" si="4"/>
        <v>0</v>
      </c>
      <c r="H38" s="11">
        <f t="shared" si="4"/>
        <v>331866</v>
      </c>
      <c r="I38" s="11">
        <f t="shared" si="4"/>
        <v>163465</v>
      </c>
      <c r="J38" s="11">
        <f t="shared" si="4"/>
        <v>495331</v>
      </c>
      <c r="K38" s="11">
        <f t="shared" si="4"/>
        <v>89984</v>
      </c>
      <c r="L38" s="11">
        <f t="shared" si="4"/>
        <v>60439</v>
      </c>
      <c r="M38" s="11">
        <f t="shared" si="4"/>
        <v>179546</v>
      </c>
      <c r="N38" s="11">
        <f t="shared" si="4"/>
        <v>329969</v>
      </c>
      <c r="O38" s="11">
        <f t="shared" si="4"/>
        <v>74440</v>
      </c>
      <c r="P38" s="11">
        <f t="shared" si="4"/>
        <v>0</v>
      </c>
      <c r="Q38" s="11">
        <f t="shared" si="4"/>
        <v>253153</v>
      </c>
      <c r="R38" s="11">
        <f t="shared" si="4"/>
        <v>327593</v>
      </c>
      <c r="S38" s="11">
        <f t="shared" si="4"/>
        <v>523344</v>
      </c>
      <c r="T38" s="11">
        <f t="shared" si="4"/>
        <v>1279806</v>
      </c>
      <c r="U38" s="11">
        <f t="shared" si="4"/>
        <v>1402297</v>
      </c>
      <c r="V38" s="11">
        <f t="shared" si="4"/>
        <v>3205447</v>
      </c>
      <c r="W38" s="11">
        <f t="shared" si="4"/>
        <v>4358340</v>
      </c>
      <c r="X38" s="11">
        <f t="shared" si="4"/>
        <v>6765211</v>
      </c>
      <c r="Y38" s="11">
        <f t="shared" si="4"/>
        <v>-2406871</v>
      </c>
      <c r="Z38" s="2">
        <f t="shared" si="5"/>
        <v>-35.57717564167622</v>
      </c>
      <c r="AA38" s="15">
        <f>AA8+AA23</f>
        <v>6765211</v>
      </c>
    </row>
    <row r="39" spans="1:27" ht="13.5">
      <c r="A39" s="46" t="s">
        <v>35</v>
      </c>
      <c r="B39" s="47"/>
      <c r="C39" s="9">
        <f t="shared" si="4"/>
        <v>44420924</v>
      </c>
      <c r="D39" s="10">
        <f t="shared" si="4"/>
        <v>0</v>
      </c>
      <c r="E39" s="11">
        <f t="shared" si="4"/>
        <v>36912454</v>
      </c>
      <c r="F39" s="11">
        <f t="shared" si="4"/>
        <v>52597375</v>
      </c>
      <c r="G39" s="11">
        <f t="shared" si="4"/>
        <v>53185</v>
      </c>
      <c r="H39" s="11">
        <f t="shared" si="4"/>
        <v>3613157</v>
      </c>
      <c r="I39" s="11">
        <f t="shared" si="4"/>
        <v>7215557</v>
      </c>
      <c r="J39" s="11">
        <f t="shared" si="4"/>
        <v>10881899</v>
      </c>
      <c r="K39" s="11">
        <f t="shared" si="4"/>
        <v>7409091</v>
      </c>
      <c r="L39" s="11">
        <f t="shared" si="4"/>
        <v>2988639</v>
      </c>
      <c r="M39" s="11">
        <f t="shared" si="4"/>
        <v>8157803</v>
      </c>
      <c r="N39" s="11">
        <f t="shared" si="4"/>
        <v>18555533</v>
      </c>
      <c r="O39" s="11">
        <f t="shared" si="4"/>
        <v>2947864</v>
      </c>
      <c r="P39" s="11">
        <f t="shared" si="4"/>
        <v>1235303</v>
      </c>
      <c r="Q39" s="11">
        <f t="shared" si="4"/>
        <v>7310854</v>
      </c>
      <c r="R39" s="11">
        <f t="shared" si="4"/>
        <v>11494021</v>
      </c>
      <c r="S39" s="11">
        <f t="shared" si="4"/>
        <v>4372668</v>
      </c>
      <c r="T39" s="11">
        <f t="shared" si="4"/>
        <v>445360</v>
      </c>
      <c r="U39" s="11">
        <f t="shared" si="4"/>
        <v>5108340</v>
      </c>
      <c r="V39" s="11">
        <f t="shared" si="4"/>
        <v>9926368</v>
      </c>
      <c r="W39" s="11">
        <f t="shared" si="4"/>
        <v>50857821</v>
      </c>
      <c r="X39" s="11">
        <f t="shared" si="4"/>
        <v>52597375</v>
      </c>
      <c r="Y39" s="11">
        <f t="shared" si="4"/>
        <v>-1739554</v>
      </c>
      <c r="Z39" s="2">
        <f t="shared" si="5"/>
        <v>-3.3073019328436066</v>
      </c>
      <c r="AA39" s="15">
        <f>AA9+AA24</f>
        <v>52597375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7250000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163877217</v>
      </c>
      <c r="D41" s="50">
        <f t="shared" si="6"/>
        <v>0</v>
      </c>
      <c r="E41" s="51">
        <f t="shared" si="6"/>
        <v>213412915</v>
      </c>
      <c r="F41" s="51">
        <f t="shared" si="6"/>
        <v>191498047</v>
      </c>
      <c r="G41" s="51">
        <f t="shared" si="6"/>
        <v>1409312</v>
      </c>
      <c r="H41" s="51">
        <f t="shared" si="6"/>
        <v>10049647</v>
      </c>
      <c r="I41" s="51">
        <f t="shared" si="6"/>
        <v>15418770</v>
      </c>
      <c r="J41" s="51">
        <f t="shared" si="6"/>
        <v>26877729</v>
      </c>
      <c r="K41" s="51">
        <f t="shared" si="6"/>
        <v>13622689</v>
      </c>
      <c r="L41" s="51">
        <f t="shared" si="6"/>
        <v>5855710</v>
      </c>
      <c r="M41" s="51">
        <f t="shared" si="6"/>
        <v>13008224</v>
      </c>
      <c r="N41" s="51">
        <f t="shared" si="6"/>
        <v>32486623</v>
      </c>
      <c r="O41" s="51">
        <f t="shared" si="6"/>
        <v>6758587</v>
      </c>
      <c r="P41" s="51">
        <f t="shared" si="6"/>
        <v>11444845</v>
      </c>
      <c r="Q41" s="51">
        <f t="shared" si="6"/>
        <v>17337080</v>
      </c>
      <c r="R41" s="51">
        <f t="shared" si="6"/>
        <v>35540512</v>
      </c>
      <c r="S41" s="51">
        <f t="shared" si="6"/>
        <v>10979703</v>
      </c>
      <c r="T41" s="51">
        <f t="shared" si="6"/>
        <v>11278474</v>
      </c>
      <c r="U41" s="51">
        <f t="shared" si="6"/>
        <v>61081853</v>
      </c>
      <c r="V41" s="51">
        <f t="shared" si="6"/>
        <v>83340030</v>
      </c>
      <c r="W41" s="51">
        <f t="shared" si="6"/>
        <v>178244894</v>
      </c>
      <c r="X41" s="51">
        <f t="shared" si="6"/>
        <v>191498047</v>
      </c>
      <c r="Y41" s="51">
        <f t="shared" si="6"/>
        <v>-13253153</v>
      </c>
      <c r="Z41" s="52">
        <f t="shared" si="5"/>
        <v>-6.920777108499703</v>
      </c>
      <c r="AA41" s="53">
        <f>SUM(AA36:AA40)</f>
        <v>191498047</v>
      </c>
    </row>
    <row r="42" spans="1:27" ht="13.5">
      <c r="A42" s="54" t="s">
        <v>38</v>
      </c>
      <c r="B42" s="35"/>
      <c r="C42" s="65">
        <f aca="true" t="shared" si="7" ref="C42:Y48">C12+C27</f>
        <v>160021601</v>
      </c>
      <c r="D42" s="66">
        <f t="shared" si="7"/>
        <v>0</v>
      </c>
      <c r="E42" s="67">
        <f t="shared" si="7"/>
        <v>11023921</v>
      </c>
      <c r="F42" s="67">
        <f t="shared" si="7"/>
        <v>13760129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368565</v>
      </c>
      <c r="L42" s="67">
        <f t="shared" si="7"/>
        <v>360001</v>
      </c>
      <c r="M42" s="67">
        <f t="shared" si="7"/>
        <v>1430878</v>
      </c>
      <c r="N42" s="67">
        <f t="shared" si="7"/>
        <v>2159444</v>
      </c>
      <c r="O42" s="67">
        <f t="shared" si="7"/>
        <v>411410</v>
      </c>
      <c r="P42" s="67">
        <f t="shared" si="7"/>
        <v>373617</v>
      </c>
      <c r="Q42" s="67">
        <f t="shared" si="7"/>
        <v>820612</v>
      </c>
      <c r="R42" s="67">
        <f t="shared" si="7"/>
        <v>1605639</v>
      </c>
      <c r="S42" s="67">
        <f t="shared" si="7"/>
        <v>204017</v>
      </c>
      <c r="T42" s="67">
        <f t="shared" si="7"/>
        <v>848296</v>
      </c>
      <c r="U42" s="67">
        <f t="shared" si="7"/>
        <v>3518984</v>
      </c>
      <c r="V42" s="67">
        <f t="shared" si="7"/>
        <v>4571297</v>
      </c>
      <c r="W42" s="67">
        <f t="shared" si="7"/>
        <v>8336380</v>
      </c>
      <c r="X42" s="67">
        <f t="shared" si="7"/>
        <v>13760129</v>
      </c>
      <c r="Y42" s="67">
        <f t="shared" si="7"/>
        <v>-5423749</v>
      </c>
      <c r="Z42" s="69">
        <f t="shared" si="5"/>
        <v>-39.41641099440274</v>
      </c>
      <c r="AA42" s="68">
        <f aca="true" t="shared" si="8" ref="AA42:AA48">AA12+AA27</f>
        <v>13760129</v>
      </c>
    </row>
    <row r="43" spans="1:27" ht="13.5">
      <c r="A43" s="54" t="s">
        <v>39</v>
      </c>
      <c r="B43" s="35"/>
      <c r="C43" s="70">
        <f t="shared" si="7"/>
        <v>29070</v>
      </c>
      <c r="D43" s="71">
        <f t="shared" si="7"/>
        <v>0</v>
      </c>
      <c r="E43" s="72">
        <f t="shared" si="7"/>
        <v>380000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-5400</v>
      </c>
      <c r="T43" s="72">
        <f t="shared" si="7"/>
        <v>0</v>
      </c>
      <c r="U43" s="72">
        <f t="shared" si="7"/>
        <v>0</v>
      </c>
      <c r="V43" s="72">
        <f t="shared" si="7"/>
        <v>-5400</v>
      </c>
      <c r="W43" s="72">
        <f t="shared" si="7"/>
        <v>-5400</v>
      </c>
      <c r="X43" s="72">
        <f t="shared" si="7"/>
        <v>0</v>
      </c>
      <c r="Y43" s="72">
        <f t="shared" si="7"/>
        <v>-5400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22268853</v>
      </c>
      <c r="D45" s="66">
        <f t="shared" si="7"/>
        <v>0</v>
      </c>
      <c r="E45" s="67">
        <f t="shared" si="7"/>
        <v>27426200</v>
      </c>
      <c r="F45" s="67">
        <f t="shared" si="7"/>
        <v>29908650</v>
      </c>
      <c r="G45" s="67">
        <f t="shared" si="7"/>
        <v>17550</v>
      </c>
      <c r="H45" s="67">
        <f t="shared" si="7"/>
        <v>87121</v>
      </c>
      <c r="I45" s="67">
        <f t="shared" si="7"/>
        <v>265144</v>
      </c>
      <c r="J45" s="67">
        <f t="shared" si="7"/>
        <v>369815</v>
      </c>
      <c r="K45" s="67">
        <f t="shared" si="7"/>
        <v>132966</v>
      </c>
      <c r="L45" s="67">
        <f t="shared" si="7"/>
        <v>172155</v>
      </c>
      <c r="M45" s="67">
        <f t="shared" si="7"/>
        <v>1229093</v>
      </c>
      <c r="N45" s="67">
        <f t="shared" si="7"/>
        <v>1534214</v>
      </c>
      <c r="O45" s="67">
        <f t="shared" si="7"/>
        <v>265367</v>
      </c>
      <c r="P45" s="67">
        <f t="shared" si="7"/>
        <v>292603</v>
      </c>
      <c r="Q45" s="67">
        <f t="shared" si="7"/>
        <v>511115</v>
      </c>
      <c r="R45" s="67">
        <f t="shared" si="7"/>
        <v>1069085</v>
      </c>
      <c r="S45" s="67">
        <f t="shared" si="7"/>
        <v>146534</v>
      </c>
      <c r="T45" s="67">
        <f t="shared" si="7"/>
        <v>746076</v>
      </c>
      <c r="U45" s="67">
        <f t="shared" si="7"/>
        <v>9904589</v>
      </c>
      <c r="V45" s="67">
        <f t="shared" si="7"/>
        <v>10797199</v>
      </c>
      <c r="W45" s="67">
        <f t="shared" si="7"/>
        <v>13770313</v>
      </c>
      <c r="X45" s="67">
        <f t="shared" si="7"/>
        <v>29908650</v>
      </c>
      <c r="Y45" s="67">
        <f t="shared" si="7"/>
        <v>-16138337</v>
      </c>
      <c r="Z45" s="69">
        <f t="shared" si="5"/>
        <v>-53.95876109419851</v>
      </c>
      <c r="AA45" s="68">
        <f t="shared" si="8"/>
        <v>29908650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346196741</v>
      </c>
      <c r="D49" s="78">
        <f t="shared" si="9"/>
        <v>0</v>
      </c>
      <c r="E49" s="79">
        <f t="shared" si="9"/>
        <v>252243036</v>
      </c>
      <c r="F49" s="79">
        <f t="shared" si="9"/>
        <v>235166826</v>
      </c>
      <c r="G49" s="79">
        <f t="shared" si="9"/>
        <v>1426862</v>
      </c>
      <c r="H49" s="79">
        <f t="shared" si="9"/>
        <v>10136768</v>
      </c>
      <c r="I49" s="79">
        <f t="shared" si="9"/>
        <v>15683914</v>
      </c>
      <c r="J49" s="79">
        <f t="shared" si="9"/>
        <v>27247544</v>
      </c>
      <c r="K49" s="79">
        <f t="shared" si="9"/>
        <v>14124220</v>
      </c>
      <c r="L49" s="79">
        <f t="shared" si="9"/>
        <v>6387866</v>
      </c>
      <c r="M49" s="79">
        <f t="shared" si="9"/>
        <v>15668195</v>
      </c>
      <c r="N49" s="79">
        <f t="shared" si="9"/>
        <v>36180281</v>
      </c>
      <c r="O49" s="79">
        <f t="shared" si="9"/>
        <v>7435364</v>
      </c>
      <c r="P49" s="79">
        <f t="shared" si="9"/>
        <v>12111065</v>
      </c>
      <c r="Q49" s="79">
        <f t="shared" si="9"/>
        <v>18668807</v>
      </c>
      <c r="R49" s="79">
        <f t="shared" si="9"/>
        <v>38215236</v>
      </c>
      <c r="S49" s="79">
        <f t="shared" si="9"/>
        <v>11324854</v>
      </c>
      <c r="T49" s="79">
        <f t="shared" si="9"/>
        <v>12872846</v>
      </c>
      <c r="U49" s="79">
        <f t="shared" si="9"/>
        <v>74505426</v>
      </c>
      <c r="V49" s="79">
        <f t="shared" si="9"/>
        <v>98703126</v>
      </c>
      <c r="W49" s="79">
        <f t="shared" si="9"/>
        <v>200346187</v>
      </c>
      <c r="X49" s="79">
        <f t="shared" si="9"/>
        <v>235166826</v>
      </c>
      <c r="Y49" s="79">
        <f t="shared" si="9"/>
        <v>-34820639</v>
      </c>
      <c r="Z49" s="80">
        <f t="shared" si="5"/>
        <v>-14.806781888530484</v>
      </c>
      <c r="AA49" s="81">
        <f>SUM(AA41:AA48)</f>
        <v>235166826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65059135</v>
      </c>
      <c r="D51" s="66">
        <f t="shared" si="10"/>
        <v>0</v>
      </c>
      <c r="E51" s="67">
        <f t="shared" si="10"/>
        <v>80730250</v>
      </c>
      <c r="F51" s="67">
        <f t="shared" si="10"/>
        <v>81851440</v>
      </c>
      <c r="G51" s="67">
        <f t="shared" si="10"/>
        <v>5119835</v>
      </c>
      <c r="H51" s="67">
        <f t="shared" si="10"/>
        <v>6001940</v>
      </c>
      <c r="I51" s="67">
        <f t="shared" si="10"/>
        <v>8088439</v>
      </c>
      <c r="J51" s="67">
        <f t="shared" si="10"/>
        <v>19210214</v>
      </c>
      <c r="K51" s="67">
        <f t="shared" si="10"/>
        <v>5950781</v>
      </c>
      <c r="L51" s="67">
        <f t="shared" si="10"/>
        <v>5105461</v>
      </c>
      <c r="M51" s="67">
        <f t="shared" si="10"/>
        <v>5389091</v>
      </c>
      <c r="N51" s="67">
        <f t="shared" si="10"/>
        <v>16445333</v>
      </c>
      <c r="O51" s="67">
        <f t="shared" si="10"/>
        <v>5852529</v>
      </c>
      <c r="P51" s="67">
        <f t="shared" si="10"/>
        <v>5192875</v>
      </c>
      <c r="Q51" s="67">
        <f t="shared" si="10"/>
        <v>0</v>
      </c>
      <c r="R51" s="67">
        <f t="shared" si="10"/>
        <v>11045404</v>
      </c>
      <c r="S51" s="67">
        <f t="shared" si="10"/>
        <v>0</v>
      </c>
      <c r="T51" s="67">
        <f t="shared" si="10"/>
        <v>8425856</v>
      </c>
      <c r="U51" s="67">
        <f t="shared" si="10"/>
        <v>8761972</v>
      </c>
      <c r="V51" s="67">
        <f t="shared" si="10"/>
        <v>17187828</v>
      </c>
      <c r="W51" s="67">
        <f t="shared" si="10"/>
        <v>63888779</v>
      </c>
      <c r="X51" s="67">
        <f t="shared" si="10"/>
        <v>81851440</v>
      </c>
      <c r="Y51" s="67">
        <f t="shared" si="10"/>
        <v>-17962661</v>
      </c>
      <c r="Z51" s="69">
        <f>+IF(X51&lt;&gt;0,+(Y51/X51)*100,0)</f>
        <v>-21.945442865757766</v>
      </c>
      <c r="AA51" s="68">
        <f>SUM(AA57:AA61)</f>
        <v>81851440</v>
      </c>
    </row>
    <row r="52" spans="1:27" ht="13.5">
      <c r="A52" s="84" t="s">
        <v>32</v>
      </c>
      <c r="B52" s="47"/>
      <c r="C52" s="9">
        <v>18899409</v>
      </c>
      <c r="D52" s="10"/>
      <c r="E52" s="11">
        <v>21014370</v>
      </c>
      <c r="F52" s="11">
        <v>19124370</v>
      </c>
      <c r="G52" s="11">
        <v>1471127</v>
      </c>
      <c r="H52" s="11">
        <v>1290593</v>
      </c>
      <c r="I52" s="11">
        <v>1187270</v>
      </c>
      <c r="J52" s="11">
        <v>3948990</v>
      </c>
      <c r="K52" s="11">
        <v>1723809</v>
      </c>
      <c r="L52" s="11">
        <v>1307368</v>
      </c>
      <c r="M52" s="11">
        <v>1062084</v>
      </c>
      <c r="N52" s="11">
        <v>4093261</v>
      </c>
      <c r="O52" s="11">
        <v>1521828</v>
      </c>
      <c r="P52" s="11">
        <v>1213998</v>
      </c>
      <c r="Q52" s="11"/>
      <c r="R52" s="11">
        <v>2735826</v>
      </c>
      <c r="S52" s="11"/>
      <c r="T52" s="11">
        <v>2482551</v>
      </c>
      <c r="U52" s="11">
        <v>1629577</v>
      </c>
      <c r="V52" s="11">
        <v>4112128</v>
      </c>
      <c r="W52" s="11">
        <v>14890205</v>
      </c>
      <c r="X52" s="11">
        <v>19124370</v>
      </c>
      <c r="Y52" s="11">
        <v>-4234165</v>
      </c>
      <c r="Z52" s="2">
        <v>-22.14</v>
      </c>
      <c r="AA52" s="15">
        <v>19124370</v>
      </c>
    </row>
    <row r="53" spans="1:27" ht="13.5">
      <c r="A53" s="84" t="s">
        <v>33</v>
      </c>
      <c r="B53" s="47"/>
      <c r="C53" s="9">
        <v>5819305</v>
      </c>
      <c r="D53" s="10"/>
      <c r="E53" s="11">
        <v>8918040</v>
      </c>
      <c r="F53" s="11">
        <v>7878070</v>
      </c>
      <c r="G53" s="11">
        <v>272364</v>
      </c>
      <c r="H53" s="11">
        <v>326203</v>
      </c>
      <c r="I53" s="11">
        <v>752266</v>
      </c>
      <c r="J53" s="11">
        <v>1350833</v>
      </c>
      <c r="K53" s="11">
        <v>450128</v>
      </c>
      <c r="L53" s="11">
        <v>289111</v>
      </c>
      <c r="M53" s="11">
        <v>401030</v>
      </c>
      <c r="N53" s="11">
        <v>1140269</v>
      </c>
      <c r="O53" s="11">
        <v>480301</v>
      </c>
      <c r="P53" s="11">
        <v>40057</v>
      </c>
      <c r="Q53" s="11"/>
      <c r="R53" s="11">
        <v>520358</v>
      </c>
      <c r="S53" s="11"/>
      <c r="T53" s="11">
        <v>1283954</v>
      </c>
      <c r="U53" s="11">
        <v>1420602</v>
      </c>
      <c r="V53" s="11">
        <v>2704556</v>
      </c>
      <c r="W53" s="11">
        <v>5716016</v>
      </c>
      <c r="X53" s="11">
        <v>7878070</v>
      </c>
      <c r="Y53" s="11">
        <v>-2162054</v>
      </c>
      <c r="Z53" s="2">
        <v>-27.44</v>
      </c>
      <c r="AA53" s="15">
        <v>7878070</v>
      </c>
    </row>
    <row r="54" spans="1:27" ht="13.5">
      <c r="A54" s="84" t="s">
        <v>34</v>
      </c>
      <c r="B54" s="47"/>
      <c r="C54" s="9">
        <v>5910164</v>
      </c>
      <c r="D54" s="10"/>
      <c r="E54" s="11">
        <v>6920000</v>
      </c>
      <c r="F54" s="11">
        <v>6807000</v>
      </c>
      <c r="G54" s="11">
        <v>957734</v>
      </c>
      <c r="H54" s="11">
        <v>372189</v>
      </c>
      <c r="I54" s="11">
        <v>306316</v>
      </c>
      <c r="J54" s="11">
        <v>1636239</v>
      </c>
      <c r="K54" s="11">
        <v>324587</v>
      </c>
      <c r="L54" s="11">
        <v>339286</v>
      </c>
      <c r="M54" s="11">
        <v>690726</v>
      </c>
      <c r="N54" s="11">
        <v>1354599</v>
      </c>
      <c r="O54" s="11">
        <v>449128</v>
      </c>
      <c r="P54" s="11">
        <v>908023</v>
      </c>
      <c r="Q54" s="11"/>
      <c r="R54" s="11">
        <v>1357151</v>
      </c>
      <c r="S54" s="11"/>
      <c r="T54" s="11">
        <v>454015</v>
      </c>
      <c r="U54" s="11">
        <v>329510</v>
      </c>
      <c r="V54" s="11">
        <v>783525</v>
      </c>
      <c r="W54" s="11">
        <v>5131514</v>
      </c>
      <c r="X54" s="11">
        <v>6807000</v>
      </c>
      <c r="Y54" s="11">
        <v>-1675486</v>
      </c>
      <c r="Z54" s="2">
        <v>-24.61</v>
      </c>
      <c r="AA54" s="15">
        <v>6807000</v>
      </c>
    </row>
    <row r="55" spans="1:27" ht="13.5">
      <c r="A55" s="84" t="s">
        <v>35</v>
      </c>
      <c r="B55" s="47"/>
      <c r="C55" s="9">
        <v>16217889</v>
      </c>
      <c r="D55" s="10"/>
      <c r="E55" s="11">
        <v>17771500</v>
      </c>
      <c r="F55" s="11">
        <v>19151500</v>
      </c>
      <c r="G55" s="11">
        <v>1893688</v>
      </c>
      <c r="H55" s="11">
        <v>2378675</v>
      </c>
      <c r="I55" s="11">
        <v>2581667</v>
      </c>
      <c r="J55" s="11">
        <v>6854030</v>
      </c>
      <c r="K55" s="11">
        <v>1700434</v>
      </c>
      <c r="L55" s="11">
        <v>1292669</v>
      </c>
      <c r="M55" s="11">
        <v>1293778</v>
      </c>
      <c r="N55" s="11">
        <v>4286881</v>
      </c>
      <c r="O55" s="11">
        <v>1437677</v>
      </c>
      <c r="P55" s="11">
        <v>1280480</v>
      </c>
      <c r="Q55" s="11"/>
      <c r="R55" s="11">
        <v>2718157</v>
      </c>
      <c r="S55" s="11"/>
      <c r="T55" s="11">
        <v>1420828</v>
      </c>
      <c r="U55" s="11">
        <v>409956</v>
      </c>
      <c r="V55" s="11">
        <v>1830784</v>
      </c>
      <c r="W55" s="11">
        <v>15689852</v>
      </c>
      <c r="X55" s="11">
        <v>19151500</v>
      </c>
      <c r="Y55" s="11">
        <v>-3461648</v>
      </c>
      <c r="Z55" s="2">
        <v>-18.08</v>
      </c>
      <c r="AA55" s="15">
        <v>19151500</v>
      </c>
    </row>
    <row r="56" spans="1:27" ht="13.5">
      <c r="A56" s="84" t="s">
        <v>36</v>
      </c>
      <c r="B56" s="47"/>
      <c r="C56" s="9">
        <v>79714</v>
      </c>
      <c r="D56" s="10"/>
      <c r="E56" s="11">
        <v>210000</v>
      </c>
      <c r="F56" s="11">
        <v>210000</v>
      </c>
      <c r="G56" s="11">
        <v>39549</v>
      </c>
      <c r="H56" s="11">
        <v>1547</v>
      </c>
      <c r="I56" s="11">
        <v>16713</v>
      </c>
      <c r="J56" s="11">
        <v>57809</v>
      </c>
      <c r="K56" s="11">
        <v>16507</v>
      </c>
      <c r="L56" s="11">
        <v>24467</v>
      </c>
      <c r="M56" s="11">
        <v>8895</v>
      </c>
      <c r="N56" s="11">
        <v>49869</v>
      </c>
      <c r="O56" s="11">
        <v>13419</v>
      </c>
      <c r="P56" s="11">
        <v>9548</v>
      </c>
      <c r="Q56" s="11"/>
      <c r="R56" s="11">
        <v>22967</v>
      </c>
      <c r="S56" s="11"/>
      <c r="T56" s="11">
        <v>16217</v>
      </c>
      <c r="U56" s="11">
        <v>109434</v>
      </c>
      <c r="V56" s="11">
        <v>125651</v>
      </c>
      <c r="W56" s="11">
        <v>256296</v>
      </c>
      <c r="X56" s="11">
        <v>210000</v>
      </c>
      <c r="Y56" s="11">
        <v>46296</v>
      </c>
      <c r="Z56" s="2">
        <v>22.05</v>
      </c>
      <c r="AA56" s="15">
        <v>210000</v>
      </c>
    </row>
    <row r="57" spans="1:27" ht="13.5">
      <c r="A57" s="85" t="s">
        <v>37</v>
      </c>
      <c r="B57" s="47"/>
      <c r="C57" s="49">
        <f aca="true" t="shared" si="11" ref="C57:Y57">SUM(C52:C56)</f>
        <v>46926481</v>
      </c>
      <c r="D57" s="50">
        <f t="shared" si="11"/>
        <v>0</v>
      </c>
      <c r="E57" s="51">
        <f t="shared" si="11"/>
        <v>54833910</v>
      </c>
      <c r="F57" s="51">
        <f t="shared" si="11"/>
        <v>53170940</v>
      </c>
      <c r="G57" s="51">
        <f t="shared" si="11"/>
        <v>4634462</v>
      </c>
      <c r="H57" s="51">
        <f t="shared" si="11"/>
        <v>4369207</v>
      </c>
      <c r="I57" s="51">
        <f t="shared" si="11"/>
        <v>4844232</v>
      </c>
      <c r="J57" s="51">
        <f t="shared" si="11"/>
        <v>13847901</v>
      </c>
      <c r="K57" s="51">
        <f t="shared" si="11"/>
        <v>4215465</v>
      </c>
      <c r="L57" s="51">
        <f t="shared" si="11"/>
        <v>3252901</v>
      </c>
      <c r="M57" s="51">
        <f t="shared" si="11"/>
        <v>3456513</v>
      </c>
      <c r="N57" s="51">
        <f t="shared" si="11"/>
        <v>10924879</v>
      </c>
      <c r="O57" s="51">
        <f t="shared" si="11"/>
        <v>3902353</v>
      </c>
      <c r="P57" s="51">
        <f t="shared" si="11"/>
        <v>3452106</v>
      </c>
      <c r="Q57" s="51">
        <f t="shared" si="11"/>
        <v>0</v>
      </c>
      <c r="R57" s="51">
        <f t="shared" si="11"/>
        <v>7354459</v>
      </c>
      <c r="S57" s="51">
        <f t="shared" si="11"/>
        <v>0</v>
      </c>
      <c r="T57" s="51">
        <f t="shared" si="11"/>
        <v>5657565</v>
      </c>
      <c r="U57" s="51">
        <f t="shared" si="11"/>
        <v>3899079</v>
      </c>
      <c r="V57" s="51">
        <f t="shared" si="11"/>
        <v>9556644</v>
      </c>
      <c r="W57" s="51">
        <f t="shared" si="11"/>
        <v>41683883</v>
      </c>
      <c r="X57" s="51">
        <f t="shared" si="11"/>
        <v>53170940</v>
      </c>
      <c r="Y57" s="51">
        <f t="shared" si="11"/>
        <v>-11487057</v>
      </c>
      <c r="Z57" s="52">
        <f>+IF(X57&lt;&gt;0,+(Y57/X57)*100,0)</f>
        <v>-21.604013395286977</v>
      </c>
      <c r="AA57" s="53">
        <f>SUM(AA52:AA56)</f>
        <v>53170940</v>
      </c>
    </row>
    <row r="58" spans="1:27" ht="13.5">
      <c r="A58" s="86" t="s">
        <v>38</v>
      </c>
      <c r="B58" s="35"/>
      <c r="C58" s="9">
        <v>3992945</v>
      </c>
      <c r="D58" s="10"/>
      <c r="E58" s="11">
        <v>8108250</v>
      </c>
      <c r="F58" s="11">
        <v>8247950</v>
      </c>
      <c r="G58" s="11">
        <v>27868</v>
      </c>
      <c r="H58" s="11">
        <v>629014</v>
      </c>
      <c r="I58" s="11">
        <v>367649</v>
      </c>
      <c r="J58" s="11">
        <v>1024531</v>
      </c>
      <c r="K58" s="11">
        <v>513550</v>
      </c>
      <c r="L58" s="11">
        <v>427750</v>
      </c>
      <c r="M58" s="11">
        <v>544166</v>
      </c>
      <c r="N58" s="11">
        <v>1485466</v>
      </c>
      <c r="O58" s="11">
        <v>522477</v>
      </c>
      <c r="P58" s="11">
        <v>405140</v>
      </c>
      <c r="Q58" s="11"/>
      <c r="R58" s="11">
        <v>927617</v>
      </c>
      <c r="S58" s="11"/>
      <c r="T58" s="11">
        <v>1545474</v>
      </c>
      <c r="U58" s="11">
        <v>1749908</v>
      </c>
      <c r="V58" s="11">
        <v>3295382</v>
      </c>
      <c r="W58" s="11">
        <v>6732996</v>
      </c>
      <c r="X58" s="11">
        <v>8247950</v>
      </c>
      <c r="Y58" s="11">
        <v>-1514954</v>
      </c>
      <c r="Z58" s="2">
        <v>-18.37</v>
      </c>
      <c r="AA58" s="15">
        <v>8247950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14139709</v>
      </c>
      <c r="D61" s="10"/>
      <c r="E61" s="11">
        <v>17788090</v>
      </c>
      <c r="F61" s="11">
        <v>20432550</v>
      </c>
      <c r="G61" s="11">
        <v>457505</v>
      </c>
      <c r="H61" s="11">
        <v>1003719</v>
      </c>
      <c r="I61" s="11">
        <v>2876558</v>
      </c>
      <c r="J61" s="11">
        <v>4337782</v>
      </c>
      <c r="K61" s="11">
        <v>1221766</v>
      </c>
      <c r="L61" s="11">
        <v>1424810</v>
      </c>
      <c r="M61" s="11">
        <v>1388412</v>
      </c>
      <c r="N61" s="11">
        <v>4034988</v>
      </c>
      <c r="O61" s="11">
        <v>1427699</v>
      </c>
      <c r="P61" s="11">
        <v>1335629</v>
      </c>
      <c r="Q61" s="11"/>
      <c r="R61" s="11">
        <v>2763328</v>
      </c>
      <c r="S61" s="11"/>
      <c r="T61" s="11">
        <v>1222817</v>
      </c>
      <c r="U61" s="11">
        <v>3112985</v>
      </c>
      <c r="V61" s="11">
        <v>4335802</v>
      </c>
      <c r="W61" s="11">
        <v>15471900</v>
      </c>
      <c r="X61" s="11">
        <v>20432550</v>
      </c>
      <c r="Y61" s="11">
        <v>-4960650</v>
      </c>
      <c r="Z61" s="2">
        <v>-24.28</v>
      </c>
      <c r="AA61" s="15">
        <v>20432550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>
        <v>6743304</v>
      </c>
      <c r="L65" s="11"/>
      <c r="M65" s="11">
        <v>2454899</v>
      </c>
      <c r="N65" s="11">
        <v>9198203</v>
      </c>
      <c r="O65" s="11">
        <v>1718250</v>
      </c>
      <c r="P65" s="11">
        <v>5333207</v>
      </c>
      <c r="Q65" s="11"/>
      <c r="R65" s="11">
        <v>7051457</v>
      </c>
      <c r="S65" s="11"/>
      <c r="T65" s="11">
        <v>6018906</v>
      </c>
      <c r="U65" s="11">
        <v>2826294</v>
      </c>
      <c r="V65" s="11">
        <v>8845200</v>
      </c>
      <c r="W65" s="11">
        <v>25094860</v>
      </c>
      <c r="X65" s="11"/>
      <c r="Y65" s="11">
        <v>25094860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2815909</v>
      </c>
      <c r="H66" s="14">
        <v>2100479</v>
      </c>
      <c r="I66" s="14">
        <v>2022109</v>
      </c>
      <c r="J66" s="14">
        <v>6938497</v>
      </c>
      <c r="K66" s="14">
        <v>2082773</v>
      </c>
      <c r="L66" s="14">
        <v>1786912</v>
      </c>
      <c r="M66" s="14">
        <v>19610233</v>
      </c>
      <c r="N66" s="14">
        <v>23479918</v>
      </c>
      <c r="O66" s="14">
        <v>19923600</v>
      </c>
      <c r="P66" s="14">
        <v>3894658</v>
      </c>
      <c r="Q66" s="14">
        <v>29472246</v>
      </c>
      <c r="R66" s="14">
        <v>53290504</v>
      </c>
      <c r="S66" s="14">
        <v>44372208</v>
      </c>
      <c r="T66" s="14">
        <v>6319391</v>
      </c>
      <c r="U66" s="14">
        <v>58269162</v>
      </c>
      <c r="V66" s="14">
        <v>108960761</v>
      </c>
      <c r="W66" s="14">
        <v>192669680</v>
      </c>
      <c r="X66" s="14"/>
      <c r="Y66" s="14">
        <v>192669680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2303925</v>
      </c>
      <c r="H67" s="11">
        <v>3900890</v>
      </c>
      <c r="I67" s="11">
        <v>6066328</v>
      </c>
      <c r="J67" s="11">
        <v>12271143</v>
      </c>
      <c r="K67" s="11">
        <v>3868007</v>
      </c>
      <c r="L67" s="11">
        <v>3318551</v>
      </c>
      <c r="M67" s="11">
        <v>16044736</v>
      </c>
      <c r="N67" s="11">
        <v>23231294</v>
      </c>
      <c r="O67" s="11">
        <v>21583900</v>
      </c>
      <c r="P67" s="11">
        <v>1298219</v>
      </c>
      <c r="Q67" s="11">
        <v>24113656</v>
      </c>
      <c r="R67" s="11">
        <v>46995775</v>
      </c>
      <c r="S67" s="11">
        <v>15590235</v>
      </c>
      <c r="T67" s="11">
        <v>2106464</v>
      </c>
      <c r="U67" s="11">
        <v>24972498</v>
      </c>
      <c r="V67" s="11">
        <v>42669197</v>
      </c>
      <c r="W67" s="11">
        <v>125167409</v>
      </c>
      <c r="X67" s="11"/>
      <c r="Y67" s="11">
        <v>125167409</v>
      </c>
      <c r="Z67" s="2"/>
      <c r="AA67" s="15"/>
    </row>
    <row r="68" spans="1:27" ht="13.5">
      <c r="A68" s="86" t="s">
        <v>56</v>
      </c>
      <c r="B68" s="93"/>
      <c r="C68" s="9">
        <v>65059136</v>
      </c>
      <c r="D68" s="10">
        <v>83222190</v>
      </c>
      <c r="E68" s="11">
        <v>80780250</v>
      </c>
      <c r="F68" s="11">
        <v>83222190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34584</v>
      </c>
      <c r="U68" s="11"/>
      <c r="V68" s="11">
        <v>34584</v>
      </c>
      <c r="W68" s="11">
        <v>34584</v>
      </c>
      <c r="X68" s="11">
        <v>83222190</v>
      </c>
      <c r="Y68" s="11">
        <v>-83187606</v>
      </c>
      <c r="Z68" s="2">
        <v>-99.96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65059136</v>
      </c>
      <c r="D69" s="78">
        <f t="shared" si="12"/>
        <v>83222190</v>
      </c>
      <c r="E69" s="79">
        <f t="shared" si="12"/>
        <v>80780250</v>
      </c>
      <c r="F69" s="79">
        <f t="shared" si="12"/>
        <v>83222190</v>
      </c>
      <c r="G69" s="79">
        <f t="shared" si="12"/>
        <v>5119834</v>
      </c>
      <c r="H69" s="79">
        <f t="shared" si="12"/>
        <v>6001369</v>
      </c>
      <c r="I69" s="79">
        <f t="shared" si="12"/>
        <v>8088437</v>
      </c>
      <c r="J69" s="79">
        <f t="shared" si="12"/>
        <v>19209640</v>
      </c>
      <c r="K69" s="79">
        <f t="shared" si="12"/>
        <v>12694084</v>
      </c>
      <c r="L69" s="79">
        <f t="shared" si="12"/>
        <v>5105463</v>
      </c>
      <c r="M69" s="79">
        <f t="shared" si="12"/>
        <v>38109868</v>
      </c>
      <c r="N69" s="79">
        <f t="shared" si="12"/>
        <v>55909415</v>
      </c>
      <c r="O69" s="79">
        <f t="shared" si="12"/>
        <v>43225750</v>
      </c>
      <c r="P69" s="79">
        <f t="shared" si="12"/>
        <v>10526084</v>
      </c>
      <c r="Q69" s="79">
        <f t="shared" si="12"/>
        <v>53585902</v>
      </c>
      <c r="R69" s="79">
        <f t="shared" si="12"/>
        <v>107337736</v>
      </c>
      <c r="S69" s="79">
        <f t="shared" si="12"/>
        <v>59962443</v>
      </c>
      <c r="T69" s="79">
        <f t="shared" si="12"/>
        <v>14479345</v>
      </c>
      <c r="U69" s="79">
        <f t="shared" si="12"/>
        <v>86067954</v>
      </c>
      <c r="V69" s="79">
        <f t="shared" si="12"/>
        <v>160509742</v>
      </c>
      <c r="W69" s="79">
        <f t="shared" si="12"/>
        <v>342966533</v>
      </c>
      <c r="X69" s="79">
        <f t="shared" si="12"/>
        <v>83222190</v>
      </c>
      <c r="Y69" s="79">
        <f t="shared" si="12"/>
        <v>259744343</v>
      </c>
      <c r="Z69" s="80">
        <f>+IF(X69&lt;&gt;0,+(Y69/X69)*100,0)</f>
        <v>312.1094782533361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42018521</v>
      </c>
      <c r="D5" s="42">
        <f t="shared" si="0"/>
        <v>0</v>
      </c>
      <c r="E5" s="43">
        <f t="shared" si="0"/>
        <v>48786087</v>
      </c>
      <c r="F5" s="43">
        <f t="shared" si="0"/>
        <v>48786087</v>
      </c>
      <c r="G5" s="43">
        <f t="shared" si="0"/>
        <v>348047</v>
      </c>
      <c r="H5" s="43">
        <f t="shared" si="0"/>
        <v>8211830</v>
      </c>
      <c r="I5" s="43">
        <f t="shared" si="0"/>
        <v>744197</v>
      </c>
      <c r="J5" s="43">
        <f t="shared" si="0"/>
        <v>9304074</v>
      </c>
      <c r="K5" s="43">
        <f t="shared" si="0"/>
        <v>2412220</v>
      </c>
      <c r="L5" s="43">
        <f t="shared" si="0"/>
        <v>2032267</v>
      </c>
      <c r="M5" s="43">
        <f t="shared" si="0"/>
        <v>3010816</v>
      </c>
      <c r="N5" s="43">
        <f t="shared" si="0"/>
        <v>7455303</v>
      </c>
      <c r="O5" s="43">
        <f t="shared" si="0"/>
        <v>599002</v>
      </c>
      <c r="P5" s="43">
        <f t="shared" si="0"/>
        <v>1412812</v>
      </c>
      <c r="Q5" s="43">
        <f t="shared" si="0"/>
        <v>1248052</v>
      </c>
      <c r="R5" s="43">
        <f t="shared" si="0"/>
        <v>3259866</v>
      </c>
      <c r="S5" s="43">
        <f t="shared" si="0"/>
        <v>1955024</v>
      </c>
      <c r="T5" s="43">
        <f t="shared" si="0"/>
        <v>3039419</v>
      </c>
      <c r="U5" s="43">
        <f t="shared" si="0"/>
        <v>1825837</v>
      </c>
      <c r="V5" s="43">
        <f t="shared" si="0"/>
        <v>6820280</v>
      </c>
      <c r="W5" s="43">
        <f t="shared" si="0"/>
        <v>26839523</v>
      </c>
      <c r="X5" s="43">
        <f t="shared" si="0"/>
        <v>48786087</v>
      </c>
      <c r="Y5" s="43">
        <f t="shared" si="0"/>
        <v>-21946564</v>
      </c>
      <c r="Z5" s="44">
        <f>+IF(X5&lt;&gt;0,+(Y5/X5)*100,0)</f>
        <v>-44.985292630663324</v>
      </c>
      <c r="AA5" s="45">
        <f>SUM(AA11:AA18)</f>
        <v>48786087</v>
      </c>
    </row>
    <row r="6" spans="1:27" ht="13.5">
      <c r="A6" s="46" t="s">
        <v>32</v>
      </c>
      <c r="B6" s="47"/>
      <c r="C6" s="9">
        <v>5349522</v>
      </c>
      <c r="D6" s="10"/>
      <c r="E6" s="11">
        <v>3335266</v>
      </c>
      <c r="F6" s="11">
        <v>3335266</v>
      </c>
      <c r="G6" s="11">
        <v>348047</v>
      </c>
      <c r="H6" s="11">
        <v>86264</v>
      </c>
      <c r="I6" s="11">
        <v>343035</v>
      </c>
      <c r="J6" s="11">
        <v>777346</v>
      </c>
      <c r="K6" s="11">
        <v>21913</v>
      </c>
      <c r="L6" s="11">
        <v>874456</v>
      </c>
      <c r="M6" s="11">
        <v>1108934</v>
      </c>
      <c r="N6" s="11">
        <v>2005303</v>
      </c>
      <c r="O6" s="11">
        <v>18563</v>
      </c>
      <c r="P6" s="11">
        <v>38744</v>
      </c>
      <c r="Q6" s="11">
        <v>23749</v>
      </c>
      <c r="R6" s="11">
        <v>81056</v>
      </c>
      <c r="S6" s="11">
        <v>25298</v>
      </c>
      <c r="T6" s="11">
        <v>1715971</v>
      </c>
      <c r="U6" s="11">
        <v>23926</v>
      </c>
      <c r="V6" s="11">
        <v>1765195</v>
      </c>
      <c r="W6" s="11">
        <v>4628900</v>
      </c>
      <c r="X6" s="11">
        <v>3335266</v>
      </c>
      <c r="Y6" s="11">
        <v>1293634</v>
      </c>
      <c r="Z6" s="2">
        <v>38.79</v>
      </c>
      <c r="AA6" s="15">
        <v>3335266</v>
      </c>
    </row>
    <row r="7" spans="1:27" ht="13.5">
      <c r="A7" s="46" t="s">
        <v>33</v>
      </c>
      <c r="B7" s="47"/>
      <c r="C7" s="9"/>
      <c r="D7" s="10"/>
      <c r="E7" s="11">
        <v>4000000</v>
      </c>
      <c r="F7" s="11">
        <v>4000000</v>
      </c>
      <c r="G7" s="11"/>
      <c r="H7" s="11">
        <v>1316269</v>
      </c>
      <c r="I7" s="11"/>
      <c r="J7" s="11">
        <v>1316269</v>
      </c>
      <c r="K7" s="11">
        <v>570178</v>
      </c>
      <c r="L7" s="11">
        <v>928763</v>
      </c>
      <c r="M7" s="11">
        <v>688984</v>
      </c>
      <c r="N7" s="11">
        <v>2187925</v>
      </c>
      <c r="O7" s="11">
        <v>157974</v>
      </c>
      <c r="P7" s="11"/>
      <c r="Q7" s="11">
        <v>508796</v>
      </c>
      <c r="R7" s="11">
        <v>666770</v>
      </c>
      <c r="S7" s="11">
        <v>1196646</v>
      </c>
      <c r="T7" s="11">
        <v>108861</v>
      </c>
      <c r="U7" s="11">
        <v>58999</v>
      </c>
      <c r="V7" s="11">
        <v>1364506</v>
      </c>
      <c r="W7" s="11">
        <v>5535470</v>
      </c>
      <c r="X7" s="11">
        <v>4000000</v>
      </c>
      <c r="Y7" s="11">
        <v>1535470</v>
      </c>
      <c r="Z7" s="2">
        <v>38.39</v>
      </c>
      <c r="AA7" s="15">
        <v>4000000</v>
      </c>
    </row>
    <row r="8" spans="1:27" ht="13.5">
      <c r="A8" s="46" t="s">
        <v>34</v>
      </c>
      <c r="B8" s="47"/>
      <c r="C8" s="9">
        <v>19220699</v>
      </c>
      <c r="D8" s="10"/>
      <c r="E8" s="11">
        <v>11627940</v>
      </c>
      <c r="F8" s="11">
        <v>11627940</v>
      </c>
      <c r="G8" s="11"/>
      <c r="H8" s="11">
        <v>5101518</v>
      </c>
      <c r="I8" s="11">
        <v>50372</v>
      </c>
      <c r="J8" s="11">
        <v>5151890</v>
      </c>
      <c r="K8" s="11">
        <v>1803212</v>
      </c>
      <c r="L8" s="11">
        <v>32973</v>
      </c>
      <c r="M8" s="11">
        <v>948722</v>
      </c>
      <c r="N8" s="11">
        <v>2784907</v>
      </c>
      <c r="O8" s="11">
        <v>287288</v>
      </c>
      <c r="P8" s="11">
        <v>807537</v>
      </c>
      <c r="Q8" s="11">
        <v>530914</v>
      </c>
      <c r="R8" s="11">
        <v>1625739</v>
      </c>
      <c r="S8" s="11"/>
      <c r="T8" s="11">
        <v>720660</v>
      </c>
      <c r="U8" s="11">
        <v>93899</v>
      </c>
      <c r="V8" s="11">
        <v>814559</v>
      </c>
      <c r="W8" s="11">
        <v>10377095</v>
      </c>
      <c r="X8" s="11">
        <v>11627940</v>
      </c>
      <c r="Y8" s="11">
        <v>-1250845</v>
      </c>
      <c r="Z8" s="2">
        <v>-10.76</v>
      </c>
      <c r="AA8" s="15">
        <v>11627940</v>
      </c>
    </row>
    <row r="9" spans="1:27" ht="13.5">
      <c r="A9" s="46" t="s">
        <v>35</v>
      </c>
      <c r="B9" s="47"/>
      <c r="C9" s="9">
        <v>6723882</v>
      </c>
      <c r="D9" s="10"/>
      <c r="E9" s="11">
        <v>9605793</v>
      </c>
      <c r="F9" s="11">
        <v>9605793</v>
      </c>
      <c r="G9" s="11"/>
      <c r="H9" s="11">
        <v>1634284</v>
      </c>
      <c r="I9" s="11">
        <v>333647</v>
      </c>
      <c r="J9" s="11">
        <v>1967931</v>
      </c>
      <c r="K9" s="11"/>
      <c r="L9" s="11">
        <v>157896</v>
      </c>
      <c r="M9" s="11">
        <v>220896</v>
      </c>
      <c r="N9" s="11">
        <v>378792</v>
      </c>
      <c r="O9" s="11">
        <v>66417</v>
      </c>
      <c r="P9" s="11">
        <v>268271</v>
      </c>
      <c r="Q9" s="11">
        <v>35527</v>
      </c>
      <c r="R9" s="11">
        <v>370215</v>
      </c>
      <c r="S9" s="11">
        <v>289364</v>
      </c>
      <c r="T9" s="11">
        <v>103370</v>
      </c>
      <c r="U9" s="11">
        <v>953430</v>
      </c>
      <c r="V9" s="11">
        <v>1346164</v>
      </c>
      <c r="W9" s="11">
        <v>4063102</v>
      </c>
      <c r="X9" s="11">
        <v>9605793</v>
      </c>
      <c r="Y9" s="11">
        <v>-5542691</v>
      </c>
      <c r="Z9" s="2">
        <v>-57.7</v>
      </c>
      <c r="AA9" s="15">
        <v>9605793</v>
      </c>
    </row>
    <row r="10" spans="1:27" ht="13.5">
      <c r="A10" s="46" t="s">
        <v>36</v>
      </c>
      <c r="B10" s="47"/>
      <c r="C10" s="9"/>
      <c r="D10" s="10"/>
      <c r="E10" s="11">
        <v>724701</v>
      </c>
      <c r="F10" s="11">
        <v>724701</v>
      </c>
      <c r="G10" s="11"/>
      <c r="H10" s="11"/>
      <c r="I10" s="11"/>
      <c r="J10" s="11"/>
      <c r="K10" s="11"/>
      <c r="L10" s="11"/>
      <c r="M10" s="11">
        <v>10355</v>
      </c>
      <c r="N10" s="11">
        <v>10355</v>
      </c>
      <c r="O10" s="11">
        <v>47066</v>
      </c>
      <c r="P10" s="11">
        <v>37841</v>
      </c>
      <c r="Q10" s="11">
        <v>7505</v>
      </c>
      <c r="R10" s="11">
        <v>92412</v>
      </c>
      <c r="S10" s="11">
        <v>48873</v>
      </c>
      <c r="T10" s="11">
        <v>137500</v>
      </c>
      <c r="U10" s="11">
        <v>107818</v>
      </c>
      <c r="V10" s="11">
        <v>294191</v>
      </c>
      <c r="W10" s="11">
        <v>396958</v>
      </c>
      <c r="X10" s="11">
        <v>724701</v>
      </c>
      <c r="Y10" s="11">
        <v>-327743</v>
      </c>
      <c r="Z10" s="2">
        <v>-45.22</v>
      </c>
      <c r="AA10" s="15">
        <v>724701</v>
      </c>
    </row>
    <row r="11" spans="1:27" ht="13.5">
      <c r="A11" s="48" t="s">
        <v>37</v>
      </c>
      <c r="B11" s="47"/>
      <c r="C11" s="49">
        <f aca="true" t="shared" si="1" ref="C11:Y11">SUM(C6:C10)</f>
        <v>31294103</v>
      </c>
      <c r="D11" s="50">
        <f t="shared" si="1"/>
        <v>0</v>
      </c>
      <c r="E11" s="51">
        <f t="shared" si="1"/>
        <v>29293700</v>
      </c>
      <c r="F11" s="51">
        <f t="shared" si="1"/>
        <v>29293700</v>
      </c>
      <c r="G11" s="51">
        <f t="shared" si="1"/>
        <v>348047</v>
      </c>
      <c r="H11" s="51">
        <f t="shared" si="1"/>
        <v>8138335</v>
      </c>
      <c r="I11" s="51">
        <f t="shared" si="1"/>
        <v>727054</v>
      </c>
      <c r="J11" s="51">
        <f t="shared" si="1"/>
        <v>9213436</v>
      </c>
      <c r="K11" s="51">
        <f t="shared" si="1"/>
        <v>2395303</v>
      </c>
      <c r="L11" s="51">
        <f t="shared" si="1"/>
        <v>1994088</v>
      </c>
      <c r="M11" s="51">
        <f t="shared" si="1"/>
        <v>2977891</v>
      </c>
      <c r="N11" s="51">
        <f t="shared" si="1"/>
        <v>7367282</v>
      </c>
      <c r="O11" s="51">
        <f t="shared" si="1"/>
        <v>577308</v>
      </c>
      <c r="P11" s="51">
        <f t="shared" si="1"/>
        <v>1152393</v>
      </c>
      <c r="Q11" s="51">
        <f t="shared" si="1"/>
        <v>1106491</v>
      </c>
      <c r="R11" s="51">
        <f t="shared" si="1"/>
        <v>2836192</v>
      </c>
      <c r="S11" s="51">
        <f t="shared" si="1"/>
        <v>1560181</v>
      </c>
      <c r="T11" s="51">
        <f t="shared" si="1"/>
        <v>2786362</v>
      </c>
      <c r="U11" s="51">
        <f t="shared" si="1"/>
        <v>1238072</v>
      </c>
      <c r="V11" s="51">
        <f t="shared" si="1"/>
        <v>5584615</v>
      </c>
      <c r="W11" s="51">
        <f t="shared" si="1"/>
        <v>25001525</v>
      </c>
      <c r="X11" s="51">
        <f t="shared" si="1"/>
        <v>29293700</v>
      </c>
      <c r="Y11" s="51">
        <f t="shared" si="1"/>
        <v>-4292175</v>
      </c>
      <c r="Z11" s="52">
        <f>+IF(X11&lt;&gt;0,+(Y11/X11)*100,0)</f>
        <v>-14.65221190904529</v>
      </c>
      <c r="AA11" s="53">
        <f>SUM(AA6:AA10)</f>
        <v>29293700</v>
      </c>
    </row>
    <row r="12" spans="1:27" ht="13.5">
      <c r="A12" s="54" t="s">
        <v>38</v>
      </c>
      <c r="B12" s="35"/>
      <c r="C12" s="9">
        <v>7315450</v>
      </c>
      <c r="D12" s="10"/>
      <c r="E12" s="11">
        <v>17106300</v>
      </c>
      <c r="F12" s="11">
        <v>17106300</v>
      </c>
      <c r="G12" s="11"/>
      <c r="H12" s="11"/>
      <c r="I12" s="11">
        <v>11967</v>
      </c>
      <c r="J12" s="11">
        <v>11967</v>
      </c>
      <c r="K12" s="11"/>
      <c r="L12" s="11">
        <v>28998</v>
      </c>
      <c r="M12" s="11">
        <v>1036</v>
      </c>
      <c r="N12" s="11">
        <v>30034</v>
      </c>
      <c r="O12" s="11"/>
      <c r="P12" s="11"/>
      <c r="Q12" s="11"/>
      <c r="R12" s="11"/>
      <c r="S12" s="11">
        <v>10634</v>
      </c>
      <c r="T12" s="11"/>
      <c r="U12" s="11">
        <v>71405</v>
      </c>
      <c r="V12" s="11">
        <v>82039</v>
      </c>
      <c r="W12" s="11">
        <v>124040</v>
      </c>
      <c r="X12" s="11">
        <v>17106300</v>
      </c>
      <c r="Y12" s="11">
        <v>-16982260</v>
      </c>
      <c r="Z12" s="2">
        <v>-99.27</v>
      </c>
      <c r="AA12" s="15">
        <v>17106300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3408968</v>
      </c>
      <c r="D15" s="10"/>
      <c r="E15" s="11">
        <v>2386087</v>
      </c>
      <c r="F15" s="11">
        <v>2386087</v>
      </c>
      <c r="G15" s="11"/>
      <c r="H15" s="11">
        <v>73495</v>
      </c>
      <c r="I15" s="11">
        <v>5176</v>
      </c>
      <c r="J15" s="11">
        <v>78671</v>
      </c>
      <c r="K15" s="11">
        <v>16917</v>
      </c>
      <c r="L15" s="11">
        <v>9181</v>
      </c>
      <c r="M15" s="11">
        <v>31889</v>
      </c>
      <c r="N15" s="11">
        <v>57987</v>
      </c>
      <c r="O15" s="11">
        <v>21694</v>
      </c>
      <c r="P15" s="11">
        <v>260419</v>
      </c>
      <c r="Q15" s="11">
        <v>141561</v>
      </c>
      <c r="R15" s="11">
        <v>423674</v>
      </c>
      <c r="S15" s="11">
        <v>384209</v>
      </c>
      <c r="T15" s="11">
        <v>253057</v>
      </c>
      <c r="U15" s="11">
        <v>516360</v>
      </c>
      <c r="V15" s="11">
        <v>1153626</v>
      </c>
      <c r="W15" s="11">
        <v>1713958</v>
      </c>
      <c r="X15" s="11">
        <v>2386087</v>
      </c>
      <c r="Y15" s="11">
        <v>-672129</v>
      </c>
      <c r="Z15" s="2">
        <v>-28.17</v>
      </c>
      <c r="AA15" s="15">
        <v>2386087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5349522</v>
      </c>
      <c r="D36" s="10">
        <f t="shared" si="4"/>
        <v>0</v>
      </c>
      <c r="E36" s="11">
        <f t="shared" si="4"/>
        <v>3335266</v>
      </c>
      <c r="F36" s="11">
        <f t="shared" si="4"/>
        <v>3335266</v>
      </c>
      <c r="G36" s="11">
        <f t="shared" si="4"/>
        <v>348047</v>
      </c>
      <c r="H36" s="11">
        <f t="shared" si="4"/>
        <v>86264</v>
      </c>
      <c r="I36" s="11">
        <f t="shared" si="4"/>
        <v>343035</v>
      </c>
      <c r="J36" s="11">
        <f t="shared" si="4"/>
        <v>777346</v>
      </c>
      <c r="K36" s="11">
        <f t="shared" si="4"/>
        <v>21913</v>
      </c>
      <c r="L36" s="11">
        <f t="shared" si="4"/>
        <v>874456</v>
      </c>
      <c r="M36" s="11">
        <f t="shared" si="4"/>
        <v>1108934</v>
      </c>
      <c r="N36" s="11">
        <f t="shared" si="4"/>
        <v>2005303</v>
      </c>
      <c r="O36" s="11">
        <f t="shared" si="4"/>
        <v>18563</v>
      </c>
      <c r="P36" s="11">
        <f t="shared" si="4"/>
        <v>38744</v>
      </c>
      <c r="Q36" s="11">
        <f t="shared" si="4"/>
        <v>23749</v>
      </c>
      <c r="R36" s="11">
        <f t="shared" si="4"/>
        <v>81056</v>
      </c>
      <c r="S36" s="11">
        <f t="shared" si="4"/>
        <v>25298</v>
      </c>
      <c r="T36" s="11">
        <f t="shared" si="4"/>
        <v>1715971</v>
      </c>
      <c r="U36" s="11">
        <f t="shared" si="4"/>
        <v>23926</v>
      </c>
      <c r="V36" s="11">
        <f t="shared" si="4"/>
        <v>1765195</v>
      </c>
      <c r="W36" s="11">
        <f t="shared" si="4"/>
        <v>4628900</v>
      </c>
      <c r="X36" s="11">
        <f t="shared" si="4"/>
        <v>3335266</v>
      </c>
      <c r="Y36" s="11">
        <f t="shared" si="4"/>
        <v>1293634</v>
      </c>
      <c r="Z36" s="2">
        <f aca="true" t="shared" si="5" ref="Z36:Z49">+IF(X36&lt;&gt;0,+(Y36/X36)*100,0)</f>
        <v>38.786531568996296</v>
      </c>
      <c r="AA36" s="15">
        <f>AA6+AA21</f>
        <v>3335266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0</v>
      </c>
      <c r="H37" s="11">
        <f t="shared" si="4"/>
        <v>1316269</v>
      </c>
      <c r="I37" s="11">
        <f t="shared" si="4"/>
        <v>0</v>
      </c>
      <c r="J37" s="11">
        <f t="shared" si="4"/>
        <v>1316269</v>
      </c>
      <c r="K37" s="11">
        <f t="shared" si="4"/>
        <v>570178</v>
      </c>
      <c r="L37" s="11">
        <f t="shared" si="4"/>
        <v>928763</v>
      </c>
      <c r="M37" s="11">
        <f t="shared" si="4"/>
        <v>688984</v>
      </c>
      <c r="N37" s="11">
        <f t="shared" si="4"/>
        <v>2187925</v>
      </c>
      <c r="O37" s="11">
        <f t="shared" si="4"/>
        <v>157974</v>
      </c>
      <c r="P37" s="11">
        <f t="shared" si="4"/>
        <v>0</v>
      </c>
      <c r="Q37" s="11">
        <f t="shared" si="4"/>
        <v>508796</v>
      </c>
      <c r="R37" s="11">
        <f t="shared" si="4"/>
        <v>666770</v>
      </c>
      <c r="S37" s="11">
        <f t="shared" si="4"/>
        <v>1196646</v>
      </c>
      <c r="T37" s="11">
        <f t="shared" si="4"/>
        <v>108861</v>
      </c>
      <c r="U37" s="11">
        <f t="shared" si="4"/>
        <v>58999</v>
      </c>
      <c r="V37" s="11">
        <f t="shared" si="4"/>
        <v>1364506</v>
      </c>
      <c r="W37" s="11">
        <f t="shared" si="4"/>
        <v>5535470</v>
      </c>
      <c r="X37" s="11">
        <f t="shared" si="4"/>
        <v>4000000</v>
      </c>
      <c r="Y37" s="11">
        <f t="shared" si="4"/>
        <v>1535470</v>
      </c>
      <c r="Z37" s="2">
        <f t="shared" si="5"/>
        <v>38.38675</v>
      </c>
      <c r="AA37" s="15">
        <f>AA7+AA22</f>
        <v>4000000</v>
      </c>
    </row>
    <row r="38" spans="1:27" ht="13.5">
      <c r="A38" s="46" t="s">
        <v>34</v>
      </c>
      <c r="B38" s="47"/>
      <c r="C38" s="9">
        <f t="shared" si="4"/>
        <v>19220699</v>
      </c>
      <c r="D38" s="10">
        <f t="shared" si="4"/>
        <v>0</v>
      </c>
      <c r="E38" s="11">
        <f t="shared" si="4"/>
        <v>11627940</v>
      </c>
      <c r="F38" s="11">
        <f t="shared" si="4"/>
        <v>11627940</v>
      </c>
      <c r="G38" s="11">
        <f t="shared" si="4"/>
        <v>0</v>
      </c>
      <c r="H38" s="11">
        <f t="shared" si="4"/>
        <v>5101518</v>
      </c>
      <c r="I38" s="11">
        <f t="shared" si="4"/>
        <v>50372</v>
      </c>
      <c r="J38" s="11">
        <f t="shared" si="4"/>
        <v>5151890</v>
      </c>
      <c r="K38" s="11">
        <f t="shared" si="4"/>
        <v>1803212</v>
      </c>
      <c r="L38" s="11">
        <f t="shared" si="4"/>
        <v>32973</v>
      </c>
      <c r="M38" s="11">
        <f t="shared" si="4"/>
        <v>948722</v>
      </c>
      <c r="N38" s="11">
        <f t="shared" si="4"/>
        <v>2784907</v>
      </c>
      <c r="O38" s="11">
        <f t="shared" si="4"/>
        <v>287288</v>
      </c>
      <c r="P38" s="11">
        <f t="shared" si="4"/>
        <v>807537</v>
      </c>
      <c r="Q38" s="11">
        <f t="shared" si="4"/>
        <v>530914</v>
      </c>
      <c r="R38" s="11">
        <f t="shared" si="4"/>
        <v>1625739</v>
      </c>
      <c r="S38" s="11">
        <f t="shared" si="4"/>
        <v>0</v>
      </c>
      <c r="T38" s="11">
        <f t="shared" si="4"/>
        <v>720660</v>
      </c>
      <c r="U38" s="11">
        <f t="shared" si="4"/>
        <v>93899</v>
      </c>
      <c r="V38" s="11">
        <f t="shared" si="4"/>
        <v>814559</v>
      </c>
      <c r="W38" s="11">
        <f t="shared" si="4"/>
        <v>10377095</v>
      </c>
      <c r="X38" s="11">
        <f t="shared" si="4"/>
        <v>11627940</v>
      </c>
      <c r="Y38" s="11">
        <f t="shared" si="4"/>
        <v>-1250845</v>
      </c>
      <c r="Z38" s="2">
        <f t="shared" si="5"/>
        <v>-10.757236449448483</v>
      </c>
      <c r="AA38" s="15">
        <f>AA8+AA23</f>
        <v>11627940</v>
      </c>
    </row>
    <row r="39" spans="1:27" ht="13.5">
      <c r="A39" s="46" t="s">
        <v>35</v>
      </c>
      <c r="B39" s="47"/>
      <c r="C39" s="9">
        <f t="shared" si="4"/>
        <v>6723882</v>
      </c>
      <c r="D39" s="10">
        <f t="shared" si="4"/>
        <v>0</v>
      </c>
      <c r="E39" s="11">
        <f t="shared" si="4"/>
        <v>9605793</v>
      </c>
      <c r="F39" s="11">
        <f t="shared" si="4"/>
        <v>9605793</v>
      </c>
      <c r="G39" s="11">
        <f t="shared" si="4"/>
        <v>0</v>
      </c>
      <c r="H39" s="11">
        <f t="shared" si="4"/>
        <v>1634284</v>
      </c>
      <c r="I39" s="11">
        <f t="shared" si="4"/>
        <v>333647</v>
      </c>
      <c r="J39" s="11">
        <f t="shared" si="4"/>
        <v>1967931</v>
      </c>
      <c r="K39" s="11">
        <f t="shared" si="4"/>
        <v>0</v>
      </c>
      <c r="L39" s="11">
        <f t="shared" si="4"/>
        <v>157896</v>
      </c>
      <c r="M39" s="11">
        <f t="shared" si="4"/>
        <v>220896</v>
      </c>
      <c r="N39" s="11">
        <f t="shared" si="4"/>
        <v>378792</v>
      </c>
      <c r="O39" s="11">
        <f t="shared" si="4"/>
        <v>66417</v>
      </c>
      <c r="P39" s="11">
        <f t="shared" si="4"/>
        <v>268271</v>
      </c>
      <c r="Q39" s="11">
        <f t="shared" si="4"/>
        <v>35527</v>
      </c>
      <c r="R39" s="11">
        <f t="shared" si="4"/>
        <v>370215</v>
      </c>
      <c r="S39" s="11">
        <f t="shared" si="4"/>
        <v>289364</v>
      </c>
      <c r="T39" s="11">
        <f t="shared" si="4"/>
        <v>103370</v>
      </c>
      <c r="U39" s="11">
        <f t="shared" si="4"/>
        <v>953430</v>
      </c>
      <c r="V39" s="11">
        <f t="shared" si="4"/>
        <v>1346164</v>
      </c>
      <c r="W39" s="11">
        <f t="shared" si="4"/>
        <v>4063102</v>
      </c>
      <c r="X39" s="11">
        <f t="shared" si="4"/>
        <v>9605793</v>
      </c>
      <c r="Y39" s="11">
        <f t="shared" si="4"/>
        <v>-5542691</v>
      </c>
      <c r="Z39" s="2">
        <f t="shared" si="5"/>
        <v>-57.70154530708709</v>
      </c>
      <c r="AA39" s="15">
        <f>AA9+AA24</f>
        <v>9605793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724701</v>
      </c>
      <c r="F40" s="11">
        <f t="shared" si="4"/>
        <v>724701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10355</v>
      </c>
      <c r="N40" s="11">
        <f t="shared" si="4"/>
        <v>10355</v>
      </c>
      <c r="O40" s="11">
        <f t="shared" si="4"/>
        <v>47066</v>
      </c>
      <c r="P40" s="11">
        <f t="shared" si="4"/>
        <v>37841</v>
      </c>
      <c r="Q40" s="11">
        <f t="shared" si="4"/>
        <v>7505</v>
      </c>
      <c r="R40" s="11">
        <f t="shared" si="4"/>
        <v>92412</v>
      </c>
      <c r="S40" s="11">
        <f t="shared" si="4"/>
        <v>48873</v>
      </c>
      <c r="T40" s="11">
        <f t="shared" si="4"/>
        <v>137500</v>
      </c>
      <c r="U40" s="11">
        <f t="shared" si="4"/>
        <v>107818</v>
      </c>
      <c r="V40" s="11">
        <f t="shared" si="4"/>
        <v>294191</v>
      </c>
      <c r="W40" s="11">
        <f t="shared" si="4"/>
        <v>396958</v>
      </c>
      <c r="X40" s="11">
        <f t="shared" si="4"/>
        <v>724701</v>
      </c>
      <c r="Y40" s="11">
        <f t="shared" si="4"/>
        <v>-327743</v>
      </c>
      <c r="Z40" s="2">
        <f t="shared" si="5"/>
        <v>-45.224582276000724</v>
      </c>
      <c r="AA40" s="15">
        <f>AA10+AA25</f>
        <v>724701</v>
      </c>
    </row>
    <row r="41" spans="1:27" ht="13.5">
      <c r="A41" s="48" t="s">
        <v>37</v>
      </c>
      <c r="B41" s="47"/>
      <c r="C41" s="49">
        <f aca="true" t="shared" si="6" ref="C41:Y41">SUM(C36:C40)</f>
        <v>31294103</v>
      </c>
      <c r="D41" s="50">
        <f t="shared" si="6"/>
        <v>0</v>
      </c>
      <c r="E41" s="51">
        <f t="shared" si="6"/>
        <v>29293700</v>
      </c>
      <c r="F41" s="51">
        <f t="shared" si="6"/>
        <v>29293700</v>
      </c>
      <c r="G41" s="51">
        <f t="shared" si="6"/>
        <v>348047</v>
      </c>
      <c r="H41" s="51">
        <f t="shared" si="6"/>
        <v>8138335</v>
      </c>
      <c r="I41" s="51">
        <f t="shared" si="6"/>
        <v>727054</v>
      </c>
      <c r="J41" s="51">
        <f t="shared" si="6"/>
        <v>9213436</v>
      </c>
      <c r="K41" s="51">
        <f t="shared" si="6"/>
        <v>2395303</v>
      </c>
      <c r="L41" s="51">
        <f t="shared" si="6"/>
        <v>1994088</v>
      </c>
      <c r="M41" s="51">
        <f t="shared" si="6"/>
        <v>2977891</v>
      </c>
      <c r="N41" s="51">
        <f t="shared" si="6"/>
        <v>7367282</v>
      </c>
      <c r="O41" s="51">
        <f t="shared" si="6"/>
        <v>577308</v>
      </c>
      <c r="P41" s="51">
        <f t="shared" si="6"/>
        <v>1152393</v>
      </c>
      <c r="Q41" s="51">
        <f t="shared" si="6"/>
        <v>1106491</v>
      </c>
      <c r="R41" s="51">
        <f t="shared" si="6"/>
        <v>2836192</v>
      </c>
      <c r="S41" s="51">
        <f t="shared" si="6"/>
        <v>1560181</v>
      </c>
      <c r="T41" s="51">
        <f t="shared" si="6"/>
        <v>2786362</v>
      </c>
      <c r="U41" s="51">
        <f t="shared" si="6"/>
        <v>1238072</v>
      </c>
      <c r="V41" s="51">
        <f t="shared" si="6"/>
        <v>5584615</v>
      </c>
      <c r="W41" s="51">
        <f t="shared" si="6"/>
        <v>25001525</v>
      </c>
      <c r="X41" s="51">
        <f t="shared" si="6"/>
        <v>29293700</v>
      </c>
      <c r="Y41" s="51">
        <f t="shared" si="6"/>
        <v>-4292175</v>
      </c>
      <c r="Z41" s="52">
        <f t="shared" si="5"/>
        <v>-14.65221190904529</v>
      </c>
      <c r="AA41" s="53">
        <f>SUM(AA36:AA40)</f>
        <v>29293700</v>
      </c>
    </row>
    <row r="42" spans="1:27" ht="13.5">
      <c r="A42" s="54" t="s">
        <v>38</v>
      </c>
      <c r="B42" s="35"/>
      <c r="C42" s="65">
        <f aca="true" t="shared" si="7" ref="C42:Y48">C12+C27</f>
        <v>7315450</v>
      </c>
      <c r="D42" s="66">
        <f t="shared" si="7"/>
        <v>0</v>
      </c>
      <c r="E42" s="67">
        <f t="shared" si="7"/>
        <v>17106300</v>
      </c>
      <c r="F42" s="67">
        <f t="shared" si="7"/>
        <v>17106300</v>
      </c>
      <c r="G42" s="67">
        <f t="shared" si="7"/>
        <v>0</v>
      </c>
      <c r="H42" s="67">
        <f t="shared" si="7"/>
        <v>0</v>
      </c>
      <c r="I42" s="67">
        <f t="shared" si="7"/>
        <v>11967</v>
      </c>
      <c r="J42" s="67">
        <f t="shared" si="7"/>
        <v>11967</v>
      </c>
      <c r="K42" s="67">
        <f t="shared" si="7"/>
        <v>0</v>
      </c>
      <c r="L42" s="67">
        <f t="shared" si="7"/>
        <v>28998</v>
      </c>
      <c r="M42" s="67">
        <f t="shared" si="7"/>
        <v>1036</v>
      </c>
      <c r="N42" s="67">
        <f t="shared" si="7"/>
        <v>30034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10634</v>
      </c>
      <c r="T42" s="67">
        <f t="shared" si="7"/>
        <v>0</v>
      </c>
      <c r="U42" s="67">
        <f t="shared" si="7"/>
        <v>71405</v>
      </c>
      <c r="V42" s="67">
        <f t="shared" si="7"/>
        <v>82039</v>
      </c>
      <c r="W42" s="67">
        <f t="shared" si="7"/>
        <v>124040</v>
      </c>
      <c r="X42" s="67">
        <f t="shared" si="7"/>
        <v>17106300</v>
      </c>
      <c r="Y42" s="67">
        <f t="shared" si="7"/>
        <v>-16982260</v>
      </c>
      <c r="Z42" s="69">
        <f t="shared" si="5"/>
        <v>-99.27488702992466</v>
      </c>
      <c r="AA42" s="68">
        <f aca="true" t="shared" si="8" ref="AA42:AA48">AA12+AA27</f>
        <v>17106300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3408968</v>
      </c>
      <c r="D45" s="66">
        <f t="shared" si="7"/>
        <v>0</v>
      </c>
      <c r="E45" s="67">
        <f t="shared" si="7"/>
        <v>2386087</v>
      </c>
      <c r="F45" s="67">
        <f t="shared" si="7"/>
        <v>2386087</v>
      </c>
      <c r="G45" s="67">
        <f t="shared" si="7"/>
        <v>0</v>
      </c>
      <c r="H45" s="67">
        <f t="shared" si="7"/>
        <v>73495</v>
      </c>
      <c r="I45" s="67">
        <f t="shared" si="7"/>
        <v>5176</v>
      </c>
      <c r="J45" s="67">
        <f t="shared" si="7"/>
        <v>78671</v>
      </c>
      <c r="K45" s="67">
        <f t="shared" si="7"/>
        <v>16917</v>
      </c>
      <c r="L45" s="67">
        <f t="shared" si="7"/>
        <v>9181</v>
      </c>
      <c r="M45" s="67">
        <f t="shared" si="7"/>
        <v>31889</v>
      </c>
      <c r="N45" s="67">
        <f t="shared" si="7"/>
        <v>57987</v>
      </c>
      <c r="O45" s="67">
        <f t="shared" si="7"/>
        <v>21694</v>
      </c>
      <c r="P45" s="67">
        <f t="shared" si="7"/>
        <v>260419</v>
      </c>
      <c r="Q45" s="67">
        <f t="shared" si="7"/>
        <v>141561</v>
      </c>
      <c r="R45" s="67">
        <f t="shared" si="7"/>
        <v>423674</v>
      </c>
      <c r="S45" s="67">
        <f t="shared" si="7"/>
        <v>384209</v>
      </c>
      <c r="T45" s="67">
        <f t="shared" si="7"/>
        <v>253057</v>
      </c>
      <c r="U45" s="67">
        <f t="shared" si="7"/>
        <v>516360</v>
      </c>
      <c r="V45" s="67">
        <f t="shared" si="7"/>
        <v>1153626</v>
      </c>
      <c r="W45" s="67">
        <f t="shared" si="7"/>
        <v>1713958</v>
      </c>
      <c r="X45" s="67">
        <f t="shared" si="7"/>
        <v>2386087</v>
      </c>
      <c r="Y45" s="67">
        <f t="shared" si="7"/>
        <v>-672129</v>
      </c>
      <c r="Z45" s="69">
        <f t="shared" si="5"/>
        <v>-28.168671133952785</v>
      </c>
      <c r="AA45" s="68">
        <f t="shared" si="8"/>
        <v>2386087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42018521</v>
      </c>
      <c r="D49" s="78">
        <f t="shared" si="9"/>
        <v>0</v>
      </c>
      <c r="E49" s="79">
        <f t="shared" si="9"/>
        <v>48786087</v>
      </c>
      <c r="F49" s="79">
        <f t="shared" si="9"/>
        <v>48786087</v>
      </c>
      <c r="G49" s="79">
        <f t="shared" si="9"/>
        <v>348047</v>
      </c>
      <c r="H49" s="79">
        <f t="shared" si="9"/>
        <v>8211830</v>
      </c>
      <c r="I49" s="79">
        <f t="shared" si="9"/>
        <v>744197</v>
      </c>
      <c r="J49" s="79">
        <f t="shared" si="9"/>
        <v>9304074</v>
      </c>
      <c r="K49" s="79">
        <f t="shared" si="9"/>
        <v>2412220</v>
      </c>
      <c r="L49" s="79">
        <f t="shared" si="9"/>
        <v>2032267</v>
      </c>
      <c r="M49" s="79">
        <f t="shared" si="9"/>
        <v>3010816</v>
      </c>
      <c r="N49" s="79">
        <f t="shared" si="9"/>
        <v>7455303</v>
      </c>
      <c r="O49" s="79">
        <f t="shared" si="9"/>
        <v>599002</v>
      </c>
      <c r="P49" s="79">
        <f t="shared" si="9"/>
        <v>1412812</v>
      </c>
      <c r="Q49" s="79">
        <f t="shared" si="9"/>
        <v>1248052</v>
      </c>
      <c r="R49" s="79">
        <f t="shared" si="9"/>
        <v>3259866</v>
      </c>
      <c r="S49" s="79">
        <f t="shared" si="9"/>
        <v>1955024</v>
      </c>
      <c r="T49" s="79">
        <f t="shared" si="9"/>
        <v>3039419</v>
      </c>
      <c r="U49" s="79">
        <f t="shared" si="9"/>
        <v>1825837</v>
      </c>
      <c r="V49" s="79">
        <f t="shared" si="9"/>
        <v>6820280</v>
      </c>
      <c r="W49" s="79">
        <f t="shared" si="9"/>
        <v>26839523</v>
      </c>
      <c r="X49" s="79">
        <f t="shared" si="9"/>
        <v>48786087</v>
      </c>
      <c r="Y49" s="79">
        <f t="shared" si="9"/>
        <v>-21946564</v>
      </c>
      <c r="Z49" s="80">
        <f t="shared" si="5"/>
        <v>-44.985292630663324</v>
      </c>
      <c r="AA49" s="81">
        <f>SUM(AA41:AA48)</f>
        <v>48786087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16396007</v>
      </c>
      <c r="D68" s="10"/>
      <c r="E68" s="11">
        <v>18544167</v>
      </c>
      <c r="F68" s="11">
        <v>18544167</v>
      </c>
      <c r="G68" s="11">
        <v>314038</v>
      </c>
      <c r="H68" s="11">
        <v>707636</v>
      </c>
      <c r="I68" s="11">
        <v>2190364</v>
      </c>
      <c r="J68" s="11">
        <v>3212038</v>
      </c>
      <c r="K68" s="11">
        <v>2762111</v>
      </c>
      <c r="L68" s="11">
        <v>2496396</v>
      </c>
      <c r="M68" s="11">
        <v>3100201</v>
      </c>
      <c r="N68" s="11">
        <v>8358708</v>
      </c>
      <c r="O68" s="11">
        <v>1772468</v>
      </c>
      <c r="P68" s="11">
        <v>5943756</v>
      </c>
      <c r="Q68" s="11">
        <v>5845834</v>
      </c>
      <c r="R68" s="11">
        <v>13562058</v>
      </c>
      <c r="S68" s="11">
        <v>1823566</v>
      </c>
      <c r="T68" s="11">
        <v>1279681</v>
      </c>
      <c r="U68" s="11">
        <v>1317331</v>
      </c>
      <c r="V68" s="11">
        <v>4420578</v>
      </c>
      <c r="W68" s="11">
        <v>29553382</v>
      </c>
      <c r="X68" s="11">
        <v>18544167</v>
      </c>
      <c r="Y68" s="11">
        <v>11009215</v>
      </c>
      <c r="Z68" s="2">
        <v>59.37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16396007</v>
      </c>
      <c r="D69" s="78">
        <f t="shared" si="12"/>
        <v>0</v>
      </c>
      <c r="E69" s="79">
        <f t="shared" si="12"/>
        <v>18544167</v>
      </c>
      <c r="F69" s="79">
        <f t="shared" si="12"/>
        <v>18544167</v>
      </c>
      <c r="G69" s="79">
        <f t="shared" si="12"/>
        <v>314038</v>
      </c>
      <c r="H69" s="79">
        <f t="shared" si="12"/>
        <v>707636</v>
      </c>
      <c r="I69" s="79">
        <f t="shared" si="12"/>
        <v>2190364</v>
      </c>
      <c r="J69" s="79">
        <f t="shared" si="12"/>
        <v>3212038</v>
      </c>
      <c r="K69" s="79">
        <f t="shared" si="12"/>
        <v>2762111</v>
      </c>
      <c r="L69" s="79">
        <f t="shared" si="12"/>
        <v>2496396</v>
      </c>
      <c r="M69" s="79">
        <f t="shared" si="12"/>
        <v>3100201</v>
      </c>
      <c r="N69" s="79">
        <f t="shared" si="12"/>
        <v>8358708</v>
      </c>
      <c r="O69" s="79">
        <f t="shared" si="12"/>
        <v>1772468</v>
      </c>
      <c r="P69" s="79">
        <f t="shared" si="12"/>
        <v>5943756</v>
      </c>
      <c r="Q69" s="79">
        <f t="shared" si="12"/>
        <v>5845834</v>
      </c>
      <c r="R69" s="79">
        <f t="shared" si="12"/>
        <v>13562058</v>
      </c>
      <c r="S69" s="79">
        <f t="shared" si="12"/>
        <v>1823566</v>
      </c>
      <c r="T69" s="79">
        <f t="shared" si="12"/>
        <v>1279681</v>
      </c>
      <c r="U69" s="79">
        <f t="shared" si="12"/>
        <v>1317331</v>
      </c>
      <c r="V69" s="79">
        <f t="shared" si="12"/>
        <v>4420578</v>
      </c>
      <c r="W69" s="79">
        <f t="shared" si="12"/>
        <v>29553382</v>
      </c>
      <c r="X69" s="79">
        <f t="shared" si="12"/>
        <v>18544167</v>
      </c>
      <c r="Y69" s="79">
        <f t="shared" si="12"/>
        <v>11009215</v>
      </c>
      <c r="Z69" s="80">
        <f>+IF(X69&lt;&gt;0,+(Y69/X69)*100,0)</f>
        <v>59.36753589417093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40813127</v>
      </c>
      <c r="F5" s="43">
        <f t="shared" si="0"/>
        <v>51128070</v>
      </c>
      <c r="G5" s="43">
        <f t="shared" si="0"/>
        <v>340821</v>
      </c>
      <c r="H5" s="43">
        <f t="shared" si="0"/>
        <v>2426790</v>
      </c>
      <c r="I5" s="43">
        <f t="shared" si="0"/>
        <v>3307593</v>
      </c>
      <c r="J5" s="43">
        <f t="shared" si="0"/>
        <v>6075204</v>
      </c>
      <c r="K5" s="43">
        <f t="shared" si="0"/>
        <v>1171286</v>
      </c>
      <c r="L5" s="43">
        <f t="shared" si="0"/>
        <v>2345217</v>
      </c>
      <c r="M5" s="43">
        <f t="shared" si="0"/>
        <v>1849743</v>
      </c>
      <c r="N5" s="43">
        <f t="shared" si="0"/>
        <v>5366246</v>
      </c>
      <c r="O5" s="43">
        <f t="shared" si="0"/>
        <v>3282920</v>
      </c>
      <c r="P5" s="43">
        <f t="shared" si="0"/>
        <v>6498439</v>
      </c>
      <c r="Q5" s="43">
        <f t="shared" si="0"/>
        <v>1722750</v>
      </c>
      <c r="R5" s="43">
        <f t="shared" si="0"/>
        <v>11504109</v>
      </c>
      <c r="S5" s="43">
        <f t="shared" si="0"/>
        <v>1860537</v>
      </c>
      <c r="T5" s="43">
        <f t="shared" si="0"/>
        <v>3919496</v>
      </c>
      <c r="U5" s="43">
        <f t="shared" si="0"/>
        <v>17633245</v>
      </c>
      <c r="V5" s="43">
        <f t="shared" si="0"/>
        <v>23413278</v>
      </c>
      <c r="W5" s="43">
        <f t="shared" si="0"/>
        <v>46358837</v>
      </c>
      <c r="X5" s="43">
        <f t="shared" si="0"/>
        <v>51128070</v>
      </c>
      <c r="Y5" s="43">
        <f t="shared" si="0"/>
        <v>-4769233</v>
      </c>
      <c r="Z5" s="44">
        <f>+IF(X5&lt;&gt;0,+(Y5/X5)*100,0)</f>
        <v>-9.328012968218829</v>
      </c>
      <c r="AA5" s="45">
        <f>SUM(AA11:AA18)</f>
        <v>51128070</v>
      </c>
    </row>
    <row r="6" spans="1:27" ht="13.5">
      <c r="A6" s="46" t="s">
        <v>32</v>
      </c>
      <c r="B6" s="47"/>
      <c r="C6" s="9"/>
      <c r="D6" s="10"/>
      <c r="E6" s="11"/>
      <c r="F6" s="11">
        <v>4504160</v>
      </c>
      <c r="G6" s="11"/>
      <c r="H6" s="11"/>
      <c r="I6" s="11"/>
      <c r="J6" s="11"/>
      <c r="K6" s="11"/>
      <c r="L6" s="11"/>
      <c r="M6" s="11"/>
      <c r="N6" s="11"/>
      <c r="O6" s="11">
        <v>165785</v>
      </c>
      <c r="P6" s="11"/>
      <c r="Q6" s="11"/>
      <c r="R6" s="11">
        <v>165785</v>
      </c>
      <c r="S6" s="11"/>
      <c r="T6" s="11"/>
      <c r="U6" s="11">
        <v>2050340</v>
      </c>
      <c r="V6" s="11">
        <v>2050340</v>
      </c>
      <c r="W6" s="11">
        <v>2216125</v>
      </c>
      <c r="X6" s="11">
        <v>4504160</v>
      </c>
      <c r="Y6" s="11">
        <v>-2288035</v>
      </c>
      <c r="Z6" s="2">
        <v>-50.8</v>
      </c>
      <c r="AA6" s="15">
        <v>4504160</v>
      </c>
    </row>
    <row r="7" spans="1:27" ht="13.5">
      <c r="A7" s="46" t="s">
        <v>33</v>
      </c>
      <c r="B7" s="47"/>
      <c r="C7" s="9"/>
      <c r="D7" s="10"/>
      <c r="E7" s="11">
        <v>11160000</v>
      </c>
      <c r="F7" s="11">
        <v>11461045</v>
      </c>
      <c r="G7" s="11"/>
      <c r="H7" s="11"/>
      <c r="I7" s="11"/>
      <c r="J7" s="11"/>
      <c r="K7" s="11"/>
      <c r="L7" s="11">
        <v>332514</v>
      </c>
      <c r="M7" s="11">
        <v>260864</v>
      </c>
      <c r="N7" s="11">
        <v>593378</v>
      </c>
      <c r="O7" s="11">
        <v>938490</v>
      </c>
      <c r="P7" s="11">
        <v>956517</v>
      </c>
      <c r="Q7" s="11">
        <v>-264698</v>
      </c>
      <c r="R7" s="11">
        <v>1630309</v>
      </c>
      <c r="S7" s="11">
        <v>598473</v>
      </c>
      <c r="T7" s="11">
        <v>192396</v>
      </c>
      <c r="U7" s="11">
        <v>8455692</v>
      </c>
      <c r="V7" s="11">
        <v>9246561</v>
      </c>
      <c r="W7" s="11">
        <v>11470248</v>
      </c>
      <c r="X7" s="11">
        <v>11461045</v>
      </c>
      <c r="Y7" s="11">
        <v>9203</v>
      </c>
      <c r="Z7" s="2">
        <v>0.08</v>
      </c>
      <c r="AA7" s="15">
        <v>11461045</v>
      </c>
    </row>
    <row r="8" spans="1:27" ht="13.5">
      <c r="A8" s="46" t="s">
        <v>34</v>
      </c>
      <c r="B8" s="47"/>
      <c r="C8" s="9"/>
      <c r="D8" s="10"/>
      <c r="E8" s="11">
        <v>5718507</v>
      </c>
      <c r="F8" s="11">
        <v>7608188</v>
      </c>
      <c r="G8" s="11">
        <v>260000</v>
      </c>
      <c r="H8" s="11">
        <v>942873</v>
      </c>
      <c r="I8" s="11">
        <v>1173109</v>
      </c>
      <c r="J8" s="11">
        <v>2375982</v>
      </c>
      <c r="K8" s="11">
        <v>842803</v>
      </c>
      <c r="L8" s="11">
        <v>1055290</v>
      </c>
      <c r="M8" s="11">
        <v>257133</v>
      </c>
      <c r="N8" s="11">
        <v>2155226</v>
      </c>
      <c r="O8" s="11">
        <v>131150</v>
      </c>
      <c r="P8" s="11"/>
      <c r="Q8" s="11">
        <v>100349</v>
      </c>
      <c r="R8" s="11">
        <v>231499</v>
      </c>
      <c r="S8" s="11"/>
      <c r="T8" s="11">
        <v>289712</v>
      </c>
      <c r="U8" s="11">
        <v>268641</v>
      </c>
      <c r="V8" s="11">
        <v>558353</v>
      </c>
      <c r="W8" s="11">
        <v>5321060</v>
      </c>
      <c r="X8" s="11">
        <v>7608188</v>
      </c>
      <c r="Y8" s="11">
        <v>-2287128</v>
      </c>
      <c r="Z8" s="2">
        <v>-30.06</v>
      </c>
      <c r="AA8" s="15">
        <v>7608188</v>
      </c>
    </row>
    <row r="9" spans="1:27" ht="13.5">
      <c r="A9" s="46" t="s">
        <v>35</v>
      </c>
      <c r="B9" s="47"/>
      <c r="C9" s="9"/>
      <c r="D9" s="10"/>
      <c r="E9" s="11">
        <v>3631578</v>
      </c>
      <c r="F9" s="11">
        <v>4887344</v>
      </c>
      <c r="G9" s="11"/>
      <c r="H9" s="11"/>
      <c r="I9" s="11">
        <v>211433</v>
      </c>
      <c r="J9" s="11">
        <v>211433</v>
      </c>
      <c r="K9" s="11">
        <v>50256</v>
      </c>
      <c r="L9" s="11">
        <v>356928</v>
      </c>
      <c r="M9" s="11">
        <v>429052</v>
      </c>
      <c r="N9" s="11">
        <v>836236</v>
      </c>
      <c r="O9" s="11">
        <v>172044</v>
      </c>
      <c r="P9" s="11">
        <v>445017</v>
      </c>
      <c r="Q9" s="11">
        <v>80331</v>
      </c>
      <c r="R9" s="11">
        <v>697392</v>
      </c>
      <c r="S9" s="11">
        <v>1038313</v>
      </c>
      <c r="T9" s="11"/>
      <c r="U9" s="11">
        <v>1041761</v>
      </c>
      <c r="V9" s="11">
        <v>2080074</v>
      </c>
      <c r="W9" s="11">
        <v>3825135</v>
      </c>
      <c r="X9" s="11">
        <v>4887344</v>
      </c>
      <c r="Y9" s="11">
        <v>-1062209</v>
      </c>
      <c r="Z9" s="2">
        <v>-21.73</v>
      </c>
      <c r="AA9" s="15">
        <v>4887344</v>
      </c>
    </row>
    <row r="10" spans="1:27" ht="13.5">
      <c r="A10" s="46" t="s">
        <v>36</v>
      </c>
      <c r="B10" s="47"/>
      <c r="C10" s="9"/>
      <c r="D10" s="10"/>
      <c r="E10" s="11">
        <v>16790101</v>
      </c>
      <c r="F10" s="11">
        <v>16247665</v>
      </c>
      <c r="G10" s="11">
        <v>278906</v>
      </c>
      <c r="H10" s="11">
        <v>1292038</v>
      </c>
      <c r="I10" s="11">
        <v>1920354</v>
      </c>
      <c r="J10" s="11">
        <v>3491298</v>
      </c>
      <c r="K10" s="11">
        <v>268229</v>
      </c>
      <c r="L10" s="11">
        <v>585670</v>
      </c>
      <c r="M10" s="11">
        <v>889320</v>
      </c>
      <c r="N10" s="11">
        <v>1743219</v>
      </c>
      <c r="O10" s="11">
        <v>1260653</v>
      </c>
      <c r="P10" s="11">
        <v>5064568</v>
      </c>
      <c r="Q10" s="11">
        <v>1519259</v>
      </c>
      <c r="R10" s="11">
        <v>7844480</v>
      </c>
      <c r="S10" s="11"/>
      <c r="T10" s="11">
        <v>2978928</v>
      </c>
      <c r="U10" s="11">
        <v>3959535</v>
      </c>
      <c r="V10" s="11">
        <v>6938463</v>
      </c>
      <c r="W10" s="11">
        <v>20017460</v>
      </c>
      <c r="X10" s="11">
        <v>16247665</v>
      </c>
      <c r="Y10" s="11">
        <v>3769795</v>
      </c>
      <c r="Z10" s="2">
        <v>23.2</v>
      </c>
      <c r="AA10" s="15">
        <v>16247665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37300186</v>
      </c>
      <c r="F11" s="51">
        <f t="shared" si="1"/>
        <v>44708402</v>
      </c>
      <c r="G11" s="51">
        <f t="shared" si="1"/>
        <v>538906</v>
      </c>
      <c r="H11" s="51">
        <f t="shared" si="1"/>
        <v>2234911</v>
      </c>
      <c r="I11" s="51">
        <f t="shared" si="1"/>
        <v>3304896</v>
      </c>
      <c r="J11" s="51">
        <f t="shared" si="1"/>
        <v>6078713</v>
      </c>
      <c r="K11" s="51">
        <f t="shared" si="1"/>
        <v>1161288</v>
      </c>
      <c r="L11" s="51">
        <f t="shared" si="1"/>
        <v>2330402</v>
      </c>
      <c r="M11" s="51">
        <f t="shared" si="1"/>
        <v>1836369</v>
      </c>
      <c r="N11" s="51">
        <f t="shared" si="1"/>
        <v>5328059</v>
      </c>
      <c r="O11" s="51">
        <f t="shared" si="1"/>
        <v>2668122</v>
      </c>
      <c r="P11" s="51">
        <f t="shared" si="1"/>
        <v>6466102</v>
      </c>
      <c r="Q11" s="51">
        <f t="shared" si="1"/>
        <v>1435241</v>
      </c>
      <c r="R11" s="51">
        <f t="shared" si="1"/>
        <v>10569465</v>
      </c>
      <c r="S11" s="51">
        <f t="shared" si="1"/>
        <v>1636786</v>
      </c>
      <c r="T11" s="51">
        <f t="shared" si="1"/>
        <v>3461036</v>
      </c>
      <c r="U11" s="51">
        <f t="shared" si="1"/>
        <v>15775969</v>
      </c>
      <c r="V11" s="51">
        <f t="shared" si="1"/>
        <v>20873791</v>
      </c>
      <c r="W11" s="51">
        <f t="shared" si="1"/>
        <v>42850028</v>
      </c>
      <c r="X11" s="51">
        <f t="shared" si="1"/>
        <v>44708402</v>
      </c>
      <c r="Y11" s="51">
        <f t="shared" si="1"/>
        <v>-1858374</v>
      </c>
      <c r="Z11" s="52">
        <f>+IF(X11&lt;&gt;0,+(Y11/X11)*100,0)</f>
        <v>-4.156654939266226</v>
      </c>
      <c r="AA11" s="53">
        <f>SUM(AA6:AA10)</f>
        <v>44708402</v>
      </c>
    </row>
    <row r="12" spans="1:27" ht="13.5">
      <c r="A12" s="54" t="s">
        <v>38</v>
      </c>
      <c r="B12" s="35"/>
      <c r="C12" s="9"/>
      <c r="D12" s="10"/>
      <c r="E12" s="11">
        <v>600000</v>
      </c>
      <c r="F12" s="11">
        <v>782360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189078</v>
      </c>
      <c r="V12" s="11">
        <v>189078</v>
      </c>
      <c r="W12" s="11">
        <v>189078</v>
      </c>
      <c r="X12" s="11">
        <v>782360</v>
      </c>
      <c r="Y12" s="11">
        <v>-593282</v>
      </c>
      <c r="Z12" s="2">
        <v>-75.83</v>
      </c>
      <c r="AA12" s="15">
        <v>782360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2897941</v>
      </c>
      <c r="F15" s="11">
        <v>5071308</v>
      </c>
      <c r="G15" s="11">
        <v>-198085</v>
      </c>
      <c r="H15" s="11">
        <v>191879</v>
      </c>
      <c r="I15" s="11">
        <v>2697</v>
      </c>
      <c r="J15" s="11">
        <v>-3509</v>
      </c>
      <c r="K15" s="11">
        <v>9998</v>
      </c>
      <c r="L15" s="11">
        <v>14815</v>
      </c>
      <c r="M15" s="11">
        <v>13374</v>
      </c>
      <c r="N15" s="11">
        <v>38187</v>
      </c>
      <c r="O15" s="11">
        <v>614798</v>
      </c>
      <c r="P15" s="11">
        <v>32337</v>
      </c>
      <c r="Q15" s="11">
        <v>287509</v>
      </c>
      <c r="R15" s="11">
        <v>934644</v>
      </c>
      <c r="S15" s="11">
        <v>223751</v>
      </c>
      <c r="T15" s="11">
        <v>458460</v>
      </c>
      <c r="U15" s="11">
        <v>1383198</v>
      </c>
      <c r="V15" s="11">
        <v>2065409</v>
      </c>
      <c r="W15" s="11">
        <v>3034731</v>
      </c>
      <c r="X15" s="11">
        <v>5071308</v>
      </c>
      <c r="Y15" s="11">
        <v>-2036577</v>
      </c>
      <c r="Z15" s="2">
        <v>-40.16</v>
      </c>
      <c r="AA15" s="15">
        <v>5071308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15000</v>
      </c>
      <c r="F18" s="18">
        <v>566000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285000</v>
      </c>
      <c r="V18" s="18">
        <v>285000</v>
      </c>
      <c r="W18" s="18">
        <v>285000</v>
      </c>
      <c r="X18" s="18">
        <v>566000</v>
      </c>
      <c r="Y18" s="18">
        <v>-281000</v>
      </c>
      <c r="Z18" s="3">
        <v>-49.65</v>
      </c>
      <c r="AA18" s="23">
        <v>566000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4892675</v>
      </c>
      <c r="F20" s="60">
        <f t="shared" si="2"/>
        <v>11516443</v>
      </c>
      <c r="G20" s="60">
        <f t="shared" si="2"/>
        <v>-203983</v>
      </c>
      <c r="H20" s="60">
        <f t="shared" si="2"/>
        <v>0</v>
      </c>
      <c r="I20" s="60">
        <f t="shared" si="2"/>
        <v>0</v>
      </c>
      <c r="J20" s="60">
        <f t="shared" si="2"/>
        <v>-203983</v>
      </c>
      <c r="K20" s="60">
        <f t="shared" si="2"/>
        <v>1352607</v>
      </c>
      <c r="L20" s="60">
        <f t="shared" si="2"/>
        <v>657675</v>
      </c>
      <c r="M20" s="60">
        <f t="shared" si="2"/>
        <v>24684</v>
      </c>
      <c r="N20" s="60">
        <f t="shared" si="2"/>
        <v>2034966</v>
      </c>
      <c r="O20" s="60">
        <f t="shared" si="2"/>
        <v>425857</v>
      </c>
      <c r="P20" s="60">
        <f t="shared" si="2"/>
        <v>15207</v>
      </c>
      <c r="Q20" s="60">
        <f t="shared" si="2"/>
        <v>1392303</v>
      </c>
      <c r="R20" s="60">
        <f t="shared" si="2"/>
        <v>1833367</v>
      </c>
      <c r="S20" s="60">
        <f t="shared" si="2"/>
        <v>247359</v>
      </c>
      <c r="T20" s="60">
        <f t="shared" si="2"/>
        <v>831059</v>
      </c>
      <c r="U20" s="60">
        <f t="shared" si="2"/>
        <v>4359843</v>
      </c>
      <c r="V20" s="60">
        <f t="shared" si="2"/>
        <v>5438261</v>
      </c>
      <c r="W20" s="60">
        <f t="shared" si="2"/>
        <v>9102611</v>
      </c>
      <c r="X20" s="60">
        <f t="shared" si="2"/>
        <v>11516443</v>
      </c>
      <c r="Y20" s="60">
        <f t="shared" si="2"/>
        <v>-2413832</v>
      </c>
      <c r="Z20" s="61">
        <f>+IF(X20&lt;&gt;0,+(Y20/X20)*100,0)</f>
        <v>-20.959874502917263</v>
      </c>
      <c r="AA20" s="62">
        <f>SUM(AA26:AA33)</f>
        <v>11516443</v>
      </c>
    </row>
    <row r="21" spans="1:27" ht="13.5">
      <c r="A21" s="46" t="s">
        <v>32</v>
      </c>
      <c r="B21" s="47"/>
      <c r="C21" s="9"/>
      <c r="D21" s="10"/>
      <c r="E21" s="11">
        <v>232622</v>
      </c>
      <c r="F21" s="11">
        <v>371569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49155</v>
      </c>
      <c r="T21" s="11">
        <v>97018</v>
      </c>
      <c r="U21" s="11">
        <v>232212</v>
      </c>
      <c r="V21" s="11">
        <v>378385</v>
      </c>
      <c r="W21" s="11">
        <v>378385</v>
      </c>
      <c r="X21" s="11">
        <v>371569</v>
      </c>
      <c r="Y21" s="11">
        <v>6816</v>
      </c>
      <c r="Z21" s="2">
        <v>1.83</v>
      </c>
      <c r="AA21" s="15">
        <v>371569</v>
      </c>
    </row>
    <row r="22" spans="1:27" ht="13.5">
      <c r="A22" s="46" t="s">
        <v>33</v>
      </c>
      <c r="B22" s="47"/>
      <c r="C22" s="9"/>
      <c r="D22" s="10"/>
      <c r="E22" s="11">
        <v>2744788</v>
      </c>
      <c r="F22" s="11">
        <v>3603782</v>
      </c>
      <c r="G22" s="11">
        <v>-203983</v>
      </c>
      <c r="H22" s="11"/>
      <c r="I22" s="11"/>
      <c r="J22" s="11">
        <v>-203983</v>
      </c>
      <c r="K22" s="11">
        <v>203983</v>
      </c>
      <c r="L22" s="11">
        <v>632074</v>
      </c>
      <c r="M22" s="11">
        <v>-6754</v>
      </c>
      <c r="N22" s="11">
        <v>829303</v>
      </c>
      <c r="O22" s="11">
        <v>85183</v>
      </c>
      <c r="P22" s="11">
        <v>4067</v>
      </c>
      <c r="Q22" s="11">
        <v>114413</v>
      </c>
      <c r="R22" s="11">
        <v>203663</v>
      </c>
      <c r="S22" s="11">
        <v>61920</v>
      </c>
      <c r="T22" s="11">
        <v>244950</v>
      </c>
      <c r="U22" s="11">
        <v>2498774</v>
      </c>
      <c r="V22" s="11">
        <v>2805644</v>
      </c>
      <c r="W22" s="11">
        <v>3634627</v>
      </c>
      <c r="X22" s="11">
        <v>3603782</v>
      </c>
      <c r="Y22" s="11">
        <v>30845</v>
      </c>
      <c r="Z22" s="2">
        <v>0.86</v>
      </c>
      <c r="AA22" s="15">
        <v>3603782</v>
      </c>
    </row>
    <row r="23" spans="1:27" ht="13.5">
      <c r="A23" s="46" t="s">
        <v>34</v>
      </c>
      <c r="B23" s="47"/>
      <c r="C23" s="9"/>
      <c r="D23" s="10"/>
      <c r="E23" s="11">
        <v>400000</v>
      </c>
      <c r="F23" s="11">
        <v>400000</v>
      </c>
      <c r="G23" s="11"/>
      <c r="H23" s="11"/>
      <c r="I23" s="11"/>
      <c r="J23" s="11"/>
      <c r="K23" s="11"/>
      <c r="L23" s="11"/>
      <c r="M23" s="11"/>
      <c r="N23" s="11"/>
      <c r="O23" s="11">
        <v>31920</v>
      </c>
      <c r="P23" s="11">
        <v>1724</v>
      </c>
      <c r="Q23" s="11"/>
      <c r="R23" s="11">
        <v>33644</v>
      </c>
      <c r="S23" s="11"/>
      <c r="T23" s="11">
        <v>137471</v>
      </c>
      <c r="U23" s="11">
        <v>252240</v>
      </c>
      <c r="V23" s="11">
        <v>389711</v>
      </c>
      <c r="W23" s="11">
        <v>423355</v>
      </c>
      <c r="X23" s="11">
        <v>400000</v>
      </c>
      <c r="Y23" s="11">
        <v>23355</v>
      </c>
      <c r="Z23" s="2">
        <v>5.84</v>
      </c>
      <c r="AA23" s="15">
        <v>400000</v>
      </c>
    </row>
    <row r="24" spans="1:27" ht="13.5">
      <c r="A24" s="46" t="s">
        <v>35</v>
      </c>
      <c r="B24" s="47"/>
      <c r="C24" s="9"/>
      <c r="D24" s="10"/>
      <c r="E24" s="11">
        <v>600000</v>
      </c>
      <c r="F24" s="11">
        <v>3231578</v>
      </c>
      <c r="G24" s="11"/>
      <c r="H24" s="11"/>
      <c r="I24" s="11"/>
      <c r="J24" s="11"/>
      <c r="K24" s="11"/>
      <c r="L24" s="11"/>
      <c r="M24" s="11"/>
      <c r="N24" s="11"/>
      <c r="O24" s="11">
        <v>379550</v>
      </c>
      <c r="P24" s="11"/>
      <c r="Q24" s="11"/>
      <c r="R24" s="11">
        <v>379550</v>
      </c>
      <c r="S24" s="11"/>
      <c r="T24" s="11">
        <v>109895</v>
      </c>
      <c r="U24" s="11">
        <v>220451</v>
      </c>
      <c r="V24" s="11">
        <v>330346</v>
      </c>
      <c r="W24" s="11">
        <v>709896</v>
      </c>
      <c r="X24" s="11">
        <v>3231578</v>
      </c>
      <c r="Y24" s="11">
        <v>-2521682</v>
      </c>
      <c r="Z24" s="2">
        <v>-78.03</v>
      </c>
      <c r="AA24" s="15">
        <v>3231578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3977410</v>
      </c>
      <c r="F26" s="51">
        <f t="shared" si="3"/>
        <v>7606929</v>
      </c>
      <c r="G26" s="51">
        <f t="shared" si="3"/>
        <v>-203983</v>
      </c>
      <c r="H26" s="51">
        <f t="shared" si="3"/>
        <v>0</v>
      </c>
      <c r="I26" s="51">
        <f t="shared" si="3"/>
        <v>0</v>
      </c>
      <c r="J26" s="51">
        <f t="shared" si="3"/>
        <v>-203983</v>
      </c>
      <c r="K26" s="51">
        <f t="shared" si="3"/>
        <v>203983</v>
      </c>
      <c r="L26" s="51">
        <f t="shared" si="3"/>
        <v>632074</v>
      </c>
      <c r="M26" s="51">
        <f t="shared" si="3"/>
        <v>-6754</v>
      </c>
      <c r="N26" s="51">
        <f t="shared" si="3"/>
        <v>829303</v>
      </c>
      <c r="O26" s="51">
        <f t="shared" si="3"/>
        <v>496653</v>
      </c>
      <c r="P26" s="51">
        <f t="shared" si="3"/>
        <v>5791</v>
      </c>
      <c r="Q26" s="51">
        <f t="shared" si="3"/>
        <v>114413</v>
      </c>
      <c r="R26" s="51">
        <f t="shared" si="3"/>
        <v>616857</v>
      </c>
      <c r="S26" s="51">
        <f t="shared" si="3"/>
        <v>111075</v>
      </c>
      <c r="T26" s="51">
        <f t="shared" si="3"/>
        <v>589334</v>
      </c>
      <c r="U26" s="51">
        <f t="shared" si="3"/>
        <v>3203677</v>
      </c>
      <c r="V26" s="51">
        <f t="shared" si="3"/>
        <v>3904086</v>
      </c>
      <c r="W26" s="51">
        <f t="shared" si="3"/>
        <v>5146263</v>
      </c>
      <c r="X26" s="51">
        <f t="shared" si="3"/>
        <v>7606929</v>
      </c>
      <c r="Y26" s="51">
        <f t="shared" si="3"/>
        <v>-2460666</v>
      </c>
      <c r="Z26" s="52">
        <f>+IF(X26&lt;&gt;0,+(Y26/X26)*100,0)</f>
        <v>-32.34769247879137</v>
      </c>
      <c r="AA26" s="53">
        <f>SUM(AA21:AA25)</f>
        <v>7606929</v>
      </c>
    </row>
    <row r="27" spans="1:27" ht="13.5">
      <c r="A27" s="54" t="s">
        <v>38</v>
      </c>
      <c r="B27" s="64"/>
      <c r="C27" s="9"/>
      <c r="D27" s="10"/>
      <c r="E27" s="11"/>
      <c r="F27" s="11">
        <v>2222387</v>
      </c>
      <c r="G27" s="11"/>
      <c r="H27" s="11"/>
      <c r="I27" s="11"/>
      <c r="J27" s="11"/>
      <c r="K27" s="11">
        <v>1142159</v>
      </c>
      <c r="L27" s="11"/>
      <c r="M27" s="11"/>
      <c r="N27" s="11">
        <v>1142159</v>
      </c>
      <c r="O27" s="11">
        <v>-119126</v>
      </c>
      <c r="P27" s="11"/>
      <c r="Q27" s="11">
        <v>1262049</v>
      </c>
      <c r="R27" s="11">
        <v>1142923</v>
      </c>
      <c r="S27" s="11"/>
      <c r="T27" s="11"/>
      <c r="U27" s="11"/>
      <c r="V27" s="11"/>
      <c r="W27" s="11">
        <v>2285082</v>
      </c>
      <c r="X27" s="11">
        <v>2222387</v>
      </c>
      <c r="Y27" s="11">
        <v>62695</v>
      </c>
      <c r="Z27" s="2">
        <v>2.82</v>
      </c>
      <c r="AA27" s="15">
        <v>2222387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915265</v>
      </c>
      <c r="F30" s="11">
        <v>1687127</v>
      </c>
      <c r="G30" s="11"/>
      <c r="H30" s="11"/>
      <c r="I30" s="11"/>
      <c r="J30" s="11"/>
      <c r="K30" s="11">
        <v>6465</v>
      </c>
      <c r="L30" s="11">
        <v>25601</v>
      </c>
      <c r="M30" s="11">
        <v>31438</v>
      </c>
      <c r="N30" s="11">
        <v>63504</v>
      </c>
      <c r="O30" s="11">
        <v>48330</v>
      </c>
      <c r="P30" s="11">
        <v>9416</v>
      </c>
      <c r="Q30" s="11">
        <v>15841</v>
      </c>
      <c r="R30" s="11">
        <v>73587</v>
      </c>
      <c r="S30" s="11">
        <v>136284</v>
      </c>
      <c r="T30" s="11">
        <v>241725</v>
      </c>
      <c r="U30" s="11">
        <v>1156166</v>
      </c>
      <c r="V30" s="11">
        <v>1534175</v>
      </c>
      <c r="W30" s="11">
        <v>1671266</v>
      </c>
      <c r="X30" s="11">
        <v>1687127</v>
      </c>
      <c r="Y30" s="11">
        <v>-15861</v>
      </c>
      <c r="Z30" s="2">
        <v>-0.94</v>
      </c>
      <c r="AA30" s="15">
        <v>1687127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232622</v>
      </c>
      <c r="F36" s="11">
        <f t="shared" si="4"/>
        <v>4875729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165785</v>
      </c>
      <c r="P36" s="11">
        <f t="shared" si="4"/>
        <v>0</v>
      </c>
      <c r="Q36" s="11">
        <f t="shared" si="4"/>
        <v>0</v>
      </c>
      <c r="R36" s="11">
        <f t="shared" si="4"/>
        <v>165785</v>
      </c>
      <c r="S36" s="11">
        <f t="shared" si="4"/>
        <v>49155</v>
      </c>
      <c r="T36" s="11">
        <f t="shared" si="4"/>
        <v>97018</v>
      </c>
      <c r="U36" s="11">
        <f t="shared" si="4"/>
        <v>2282552</v>
      </c>
      <c r="V36" s="11">
        <f t="shared" si="4"/>
        <v>2428725</v>
      </c>
      <c r="W36" s="11">
        <f t="shared" si="4"/>
        <v>2594510</v>
      </c>
      <c r="X36" s="11">
        <f t="shared" si="4"/>
        <v>4875729</v>
      </c>
      <c r="Y36" s="11">
        <f t="shared" si="4"/>
        <v>-2281219</v>
      </c>
      <c r="Z36" s="2">
        <f aca="true" t="shared" si="5" ref="Z36:Z49">+IF(X36&lt;&gt;0,+(Y36/X36)*100,0)</f>
        <v>-46.787239405635546</v>
      </c>
      <c r="AA36" s="15">
        <f>AA6+AA21</f>
        <v>4875729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13904788</v>
      </c>
      <c r="F37" s="11">
        <f t="shared" si="4"/>
        <v>15064827</v>
      </c>
      <c r="G37" s="11">
        <f t="shared" si="4"/>
        <v>-203983</v>
      </c>
      <c r="H37" s="11">
        <f t="shared" si="4"/>
        <v>0</v>
      </c>
      <c r="I37" s="11">
        <f t="shared" si="4"/>
        <v>0</v>
      </c>
      <c r="J37" s="11">
        <f t="shared" si="4"/>
        <v>-203983</v>
      </c>
      <c r="K37" s="11">
        <f t="shared" si="4"/>
        <v>203983</v>
      </c>
      <c r="L37" s="11">
        <f t="shared" si="4"/>
        <v>964588</v>
      </c>
      <c r="M37" s="11">
        <f t="shared" si="4"/>
        <v>254110</v>
      </c>
      <c r="N37" s="11">
        <f t="shared" si="4"/>
        <v>1422681</v>
      </c>
      <c r="O37" s="11">
        <f t="shared" si="4"/>
        <v>1023673</v>
      </c>
      <c r="P37" s="11">
        <f t="shared" si="4"/>
        <v>960584</v>
      </c>
      <c r="Q37" s="11">
        <f t="shared" si="4"/>
        <v>-150285</v>
      </c>
      <c r="R37" s="11">
        <f t="shared" si="4"/>
        <v>1833972</v>
      </c>
      <c r="S37" s="11">
        <f t="shared" si="4"/>
        <v>660393</v>
      </c>
      <c r="T37" s="11">
        <f t="shared" si="4"/>
        <v>437346</v>
      </c>
      <c r="U37" s="11">
        <f t="shared" si="4"/>
        <v>10954466</v>
      </c>
      <c r="V37" s="11">
        <f t="shared" si="4"/>
        <v>12052205</v>
      </c>
      <c r="W37" s="11">
        <f t="shared" si="4"/>
        <v>15104875</v>
      </c>
      <c r="X37" s="11">
        <f t="shared" si="4"/>
        <v>15064827</v>
      </c>
      <c r="Y37" s="11">
        <f t="shared" si="4"/>
        <v>40048</v>
      </c>
      <c r="Z37" s="2">
        <f t="shared" si="5"/>
        <v>0.2658377689966171</v>
      </c>
      <c r="AA37" s="15">
        <f>AA7+AA22</f>
        <v>15064827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6118507</v>
      </c>
      <c r="F38" s="11">
        <f t="shared" si="4"/>
        <v>8008188</v>
      </c>
      <c r="G38" s="11">
        <f t="shared" si="4"/>
        <v>260000</v>
      </c>
      <c r="H38" s="11">
        <f t="shared" si="4"/>
        <v>942873</v>
      </c>
      <c r="I38" s="11">
        <f t="shared" si="4"/>
        <v>1173109</v>
      </c>
      <c r="J38" s="11">
        <f t="shared" si="4"/>
        <v>2375982</v>
      </c>
      <c r="K38" s="11">
        <f t="shared" si="4"/>
        <v>842803</v>
      </c>
      <c r="L38" s="11">
        <f t="shared" si="4"/>
        <v>1055290</v>
      </c>
      <c r="M38" s="11">
        <f t="shared" si="4"/>
        <v>257133</v>
      </c>
      <c r="N38" s="11">
        <f t="shared" si="4"/>
        <v>2155226</v>
      </c>
      <c r="O38" s="11">
        <f t="shared" si="4"/>
        <v>163070</v>
      </c>
      <c r="P38" s="11">
        <f t="shared" si="4"/>
        <v>1724</v>
      </c>
      <c r="Q38" s="11">
        <f t="shared" si="4"/>
        <v>100349</v>
      </c>
      <c r="R38" s="11">
        <f t="shared" si="4"/>
        <v>265143</v>
      </c>
      <c r="S38" s="11">
        <f t="shared" si="4"/>
        <v>0</v>
      </c>
      <c r="T38" s="11">
        <f t="shared" si="4"/>
        <v>427183</v>
      </c>
      <c r="U38" s="11">
        <f t="shared" si="4"/>
        <v>520881</v>
      </c>
      <c r="V38" s="11">
        <f t="shared" si="4"/>
        <v>948064</v>
      </c>
      <c r="W38" s="11">
        <f t="shared" si="4"/>
        <v>5744415</v>
      </c>
      <c r="X38" s="11">
        <f t="shared" si="4"/>
        <v>8008188</v>
      </c>
      <c r="Y38" s="11">
        <f t="shared" si="4"/>
        <v>-2263773</v>
      </c>
      <c r="Z38" s="2">
        <f t="shared" si="5"/>
        <v>-28.268229966629153</v>
      </c>
      <c r="AA38" s="15">
        <f>AA8+AA23</f>
        <v>8008188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4231578</v>
      </c>
      <c r="F39" s="11">
        <f t="shared" si="4"/>
        <v>8118922</v>
      </c>
      <c r="G39" s="11">
        <f t="shared" si="4"/>
        <v>0</v>
      </c>
      <c r="H39" s="11">
        <f t="shared" si="4"/>
        <v>0</v>
      </c>
      <c r="I39" s="11">
        <f t="shared" si="4"/>
        <v>211433</v>
      </c>
      <c r="J39" s="11">
        <f t="shared" si="4"/>
        <v>211433</v>
      </c>
      <c r="K39" s="11">
        <f t="shared" si="4"/>
        <v>50256</v>
      </c>
      <c r="L39" s="11">
        <f t="shared" si="4"/>
        <v>356928</v>
      </c>
      <c r="M39" s="11">
        <f t="shared" si="4"/>
        <v>429052</v>
      </c>
      <c r="N39" s="11">
        <f t="shared" si="4"/>
        <v>836236</v>
      </c>
      <c r="O39" s="11">
        <f t="shared" si="4"/>
        <v>551594</v>
      </c>
      <c r="P39" s="11">
        <f t="shared" si="4"/>
        <v>445017</v>
      </c>
      <c r="Q39" s="11">
        <f t="shared" si="4"/>
        <v>80331</v>
      </c>
      <c r="R39" s="11">
        <f t="shared" si="4"/>
        <v>1076942</v>
      </c>
      <c r="S39" s="11">
        <f t="shared" si="4"/>
        <v>1038313</v>
      </c>
      <c r="T39" s="11">
        <f t="shared" si="4"/>
        <v>109895</v>
      </c>
      <c r="U39" s="11">
        <f t="shared" si="4"/>
        <v>1262212</v>
      </c>
      <c r="V39" s="11">
        <f t="shared" si="4"/>
        <v>2410420</v>
      </c>
      <c r="W39" s="11">
        <f t="shared" si="4"/>
        <v>4535031</v>
      </c>
      <c r="X39" s="11">
        <f t="shared" si="4"/>
        <v>8118922</v>
      </c>
      <c r="Y39" s="11">
        <f t="shared" si="4"/>
        <v>-3583891</v>
      </c>
      <c r="Z39" s="2">
        <f t="shared" si="5"/>
        <v>-44.14244896058861</v>
      </c>
      <c r="AA39" s="15">
        <f>AA9+AA24</f>
        <v>8118922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16790101</v>
      </c>
      <c r="F40" s="11">
        <f t="shared" si="4"/>
        <v>16247665</v>
      </c>
      <c r="G40" s="11">
        <f t="shared" si="4"/>
        <v>278906</v>
      </c>
      <c r="H40" s="11">
        <f t="shared" si="4"/>
        <v>1292038</v>
      </c>
      <c r="I40" s="11">
        <f t="shared" si="4"/>
        <v>1920354</v>
      </c>
      <c r="J40" s="11">
        <f t="shared" si="4"/>
        <v>3491298</v>
      </c>
      <c r="K40" s="11">
        <f t="shared" si="4"/>
        <v>268229</v>
      </c>
      <c r="L40" s="11">
        <f t="shared" si="4"/>
        <v>585670</v>
      </c>
      <c r="M40" s="11">
        <f t="shared" si="4"/>
        <v>889320</v>
      </c>
      <c r="N40" s="11">
        <f t="shared" si="4"/>
        <v>1743219</v>
      </c>
      <c r="O40" s="11">
        <f t="shared" si="4"/>
        <v>1260653</v>
      </c>
      <c r="P40" s="11">
        <f t="shared" si="4"/>
        <v>5064568</v>
      </c>
      <c r="Q40" s="11">
        <f t="shared" si="4"/>
        <v>1519259</v>
      </c>
      <c r="R40" s="11">
        <f t="shared" si="4"/>
        <v>7844480</v>
      </c>
      <c r="S40" s="11">
        <f t="shared" si="4"/>
        <v>0</v>
      </c>
      <c r="T40" s="11">
        <f t="shared" si="4"/>
        <v>2978928</v>
      </c>
      <c r="U40" s="11">
        <f t="shared" si="4"/>
        <v>3959535</v>
      </c>
      <c r="V40" s="11">
        <f t="shared" si="4"/>
        <v>6938463</v>
      </c>
      <c r="W40" s="11">
        <f t="shared" si="4"/>
        <v>20017460</v>
      </c>
      <c r="X40" s="11">
        <f t="shared" si="4"/>
        <v>16247665</v>
      </c>
      <c r="Y40" s="11">
        <f t="shared" si="4"/>
        <v>3769795</v>
      </c>
      <c r="Z40" s="2">
        <f t="shared" si="5"/>
        <v>23.20207242086786</v>
      </c>
      <c r="AA40" s="15">
        <f>AA10+AA25</f>
        <v>16247665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41277596</v>
      </c>
      <c r="F41" s="51">
        <f t="shared" si="6"/>
        <v>52315331</v>
      </c>
      <c r="G41" s="51">
        <f t="shared" si="6"/>
        <v>334923</v>
      </c>
      <c r="H41" s="51">
        <f t="shared" si="6"/>
        <v>2234911</v>
      </c>
      <c r="I41" s="51">
        <f t="shared" si="6"/>
        <v>3304896</v>
      </c>
      <c r="J41" s="51">
        <f t="shared" si="6"/>
        <v>5874730</v>
      </c>
      <c r="K41" s="51">
        <f t="shared" si="6"/>
        <v>1365271</v>
      </c>
      <c r="L41" s="51">
        <f t="shared" si="6"/>
        <v>2962476</v>
      </c>
      <c r="M41" s="51">
        <f t="shared" si="6"/>
        <v>1829615</v>
      </c>
      <c r="N41" s="51">
        <f t="shared" si="6"/>
        <v>6157362</v>
      </c>
      <c r="O41" s="51">
        <f t="shared" si="6"/>
        <v>3164775</v>
      </c>
      <c r="P41" s="51">
        <f t="shared" si="6"/>
        <v>6471893</v>
      </c>
      <c r="Q41" s="51">
        <f t="shared" si="6"/>
        <v>1549654</v>
      </c>
      <c r="R41" s="51">
        <f t="shared" si="6"/>
        <v>11186322</v>
      </c>
      <c r="S41" s="51">
        <f t="shared" si="6"/>
        <v>1747861</v>
      </c>
      <c r="T41" s="51">
        <f t="shared" si="6"/>
        <v>4050370</v>
      </c>
      <c r="U41" s="51">
        <f t="shared" si="6"/>
        <v>18979646</v>
      </c>
      <c r="V41" s="51">
        <f t="shared" si="6"/>
        <v>24777877</v>
      </c>
      <c r="W41" s="51">
        <f t="shared" si="6"/>
        <v>47996291</v>
      </c>
      <c r="X41" s="51">
        <f t="shared" si="6"/>
        <v>52315331</v>
      </c>
      <c r="Y41" s="51">
        <f t="shared" si="6"/>
        <v>-4319040</v>
      </c>
      <c r="Z41" s="52">
        <f t="shared" si="5"/>
        <v>-8.25578261179309</v>
      </c>
      <c r="AA41" s="53">
        <f>SUM(AA36:AA40)</f>
        <v>52315331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600000</v>
      </c>
      <c r="F42" s="67">
        <f t="shared" si="7"/>
        <v>3004747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1142159</v>
      </c>
      <c r="L42" s="67">
        <f t="shared" si="7"/>
        <v>0</v>
      </c>
      <c r="M42" s="67">
        <f t="shared" si="7"/>
        <v>0</v>
      </c>
      <c r="N42" s="67">
        <f t="shared" si="7"/>
        <v>1142159</v>
      </c>
      <c r="O42" s="67">
        <f t="shared" si="7"/>
        <v>-119126</v>
      </c>
      <c r="P42" s="67">
        <f t="shared" si="7"/>
        <v>0</v>
      </c>
      <c r="Q42" s="67">
        <f t="shared" si="7"/>
        <v>1262049</v>
      </c>
      <c r="R42" s="67">
        <f t="shared" si="7"/>
        <v>1142923</v>
      </c>
      <c r="S42" s="67">
        <f t="shared" si="7"/>
        <v>0</v>
      </c>
      <c r="T42" s="67">
        <f t="shared" si="7"/>
        <v>0</v>
      </c>
      <c r="U42" s="67">
        <f t="shared" si="7"/>
        <v>189078</v>
      </c>
      <c r="V42" s="67">
        <f t="shared" si="7"/>
        <v>189078</v>
      </c>
      <c r="W42" s="67">
        <f t="shared" si="7"/>
        <v>2474160</v>
      </c>
      <c r="X42" s="67">
        <f t="shared" si="7"/>
        <v>3004747</v>
      </c>
      <c r="Y42" s="67">
        <f t="shared" si="7"/>
        <v>-530587</v>
      </c>
      <c r="Z42" s="69">
        <f t="shared" si="5"/>
        <v>-17.65829202924572</v>
      </c>
      <c r="AA42" s="68">
        <f aca="true" t="shared" si="8" ref="AA42:AA48">AA12+AA27</f>
        <v>3004747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3813206</v>
      </c>
      <c r="F45" s="67">
        <f t="shared" si="7"/>
        <v>6758435</v>
      </c>
      <c r="G45" s="67">
        <f t="shared" si="7"/>
        <v>-198085</v>
      </c>
      <c r="H45" s="67">
        <f t="shared" si="7"/>
        <v>191879</v>
      </c>
      <c r="I45" s="67">
        <f t="shared" si="7"/>
        <v>2697</v>
      </c>
      <c r="J45" s="67">
        <f t="shared" si="7"/>
        <v>-3509</v>
      </c>
      <c r="K45" s="67">
        <f t="shared" si="7"/>
        <v>16463</v>
      </c>
      <c r="L45" s="67">
        <f t="shared" si="7"/>
        <v>40416</v>
      </c>
      <c r="M45" s="67">
        <f t="shared" si="7"/>
        <v>44812</v>
      </c>
      <c r="N45" s="67">
        <f t="shared" si="7"/>
        <v>101691</v>
      </c>
      <c r="O45" s="67">
        <f t="shared" si="7"/>
        <v>663128</v>
      </c>
      <c r="P45" s="67">
        <f t="shared" si="7"/>
        <v>41753</v>
      </c>
      <c r="Q45" s="67">
        <f t="shared" si="7"/>
        <v>303350</v>
      </c>
      <c r="R45" s="67">
        <f t="shared" si="7"/>
        <v>1008231</v>
      </c>
      <c r="S45" s="67">
        <f t="shared" si="7"/>
        <v>360035</v>
      </c>
      <c r="T45" s="67">
        <f t="shared" si="7"/>
        <v>700185</v>
      </c>
      <c r="U45" s="67">
        <f t="shared" si="7"/>
        <v>2539364</v>
      </c>
      <c r="V45" s="67">
        <f t="shared" si="7"/>
        <v>3599584</v>
      </c>
      <c r="W45" s="67">
        <f t="shared" si="7"/>
        <v>4705997</v>
      </c>
      <c r="X45" s="67">
        <f t="shared" si="7"/>
        <v>6758435</v>
      </c>
      <c r="Y45" s="67">
        <f t="shared" si="7"/>
        <v>-2052438</v>
      </c>
      <c r="Z45" s="69">
        <f t="shared" si="5"/>
        <v>-30.368539462168386</v>
      </c>
      <c r="AA45" s="68">
        <f t="shared" si="8"/>
        <v>6758435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15000</v>
      </c>
      <c r="F48" s="67">
        <f t="shared" si="7"/>
        <v>566000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285000</v>
      </c>
      <c r="V48" s="67">
        <f t="shared" si="7"/>
        <v>285000</v>
      </c>
      <c r="W48" s="67">
        <f t="shared" si="7"/>
        <v>285000</v>
      </c>
      <c r="X48" s="67">
        <f t="shared" si="7"/>
        <v>566000</v>
      </c>
      <c r="Y48" s="67">
        <f t="shared" si="7"/>
        <v>-281000</v>
      </c>
      <c r="Z48" s="69">
        <f t="shared" si="5"/>
        <v>-49.64664310954063</v>
      </c>
      <c r="AA48" s="68">
        <f t="shared" si="8"/>
        <v>566000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45705802</v>
      </c>
      <c r="F49" s="79">
        <f t="shared" si="9"/>
        <v>62644513</v>
      </c>
      <c r="G49" s="79">
        <f t="shared" si="9"/>
        <v>136838</v>
      </c>
      <c r="H49" s="79">
        <f t="shared" si="9"/>
        <v>2426790</v>
      </c>
      <c r="I49" s="79">
        <f t="shared" si="9"/>
        <v>3307593</v>
      </c>
      <c r="J49" s="79">
        <f t="shared" si="9"/>
        <v>5871221</v>
      </c>
      <c r="K49" s="79">
        <f t="shared" si="9"/>
        <v>2523893</v>
      </c>
      <c r="L49" s="79">
        <f t="shared" si="9"/>
        <v>3002892</v>
      </c>
      <c r="M49" s="79">
        <f t="shared" si="9"/>
        <v>1874427</v>
      </c>
      <c r="N49" s="79">
        <f t="shared" si="9"/>
        <v>7401212</v>
      </c>
      <c r="O49" s="79">
        <f t="shared" si="9"/>
        <v>3708777</v>
      </c>
      <c r="P49" s="79">
        <f t="shared" si="9"/>
        <v>6513646</v>
      </c>
      <c r="Q49" s="79">
        <f t="shared" si="9"/>
        <v>3115053</v>
      </c>
      <c r="R49" s="79">
        <f t="shared" si="9"/>
        <v>13337476</v>
      </c>
      <c r="S49" s="79">
        <f t="shared" si="9"/>
        <v>2107896</v>
      </c>
      <c r="T49" s="79">
        <f t="shared" si="9"/>
        <v>4750555</v>
      </c>
      <c r="U49" s="79">
        <f t="shared" si="9"/>
        <v>21993088</v>
      </c>
      <c r="V49" s="79">
        <f t="shared" si="9"/>
        <v>28851539</v>
      </c>
      <c r="W49" s="79">
        <f t="shared" si="9"/>
        <v>55461448</v>
      </c>
      <c r="X49" s="79">
        <f t="shared" si="9"/>
        <v>62644513</v>
      </c>
      <c r="Y49" s="79">
        <f t="shared" si="9"/>
        <v>-7183065</v>
      </c>
      <c r="Z49" s="80">
        <f t="shared" si="5"/>
        <v>-11.466391318262783</v>
      </c>
      <c r="AA49" s="81">
        <f>SUM(AA41:AA48)</f>
        <v>62644513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16242096</v>
      </c>
      <c r="F51" s="67">
        <f t="shared" si="10"/>
        <v>16057683</v>
      </c>
      <c r="G51" s="67">
        <f t="shared" si="10"/>
        <v>130857</v>
      </c>
      <c r="H51" s="67">
        <f t="shared" si="10"/>
        <v>514741</v>
      </c>
      <c r="I51" s="67">
        <f t="shared" si="10"/>
        <v>915379</v>
      </c>
      <c r="J51" s="67">
        <f t="shared" si="10"/>
        <v>1560977</v>
      </c>
      <c r="K51" s="67">
        <f t="shared" si="10"/>
        <v>1010705</v>
      </c>
      <c r="L51" s="67">
        <f t="shared" si="10"/>
        <v>1603832</v>
      </c>
      <c r="M51" s="67">
        <f t="shared" si="10"/>
        <v>628435</v>
      </c>
      <c r="N51" s="67">
        <f t="shared" si="10"/>
        <v>3242972</v>
      </c>
      <c r="O51" s="67">
        <f t="shared" si="10"/>
        <v>781269</v>
      </c>
      <c r="P51" s="67">
        <f t="shared" si="10"/>
        <v>1109497</v>
      </c>
      <c r="Q51" s="67">
        <f t="shared" si="10"/>
        <v>1478018</v>
      </c>
      <c r="R51" s="67">
        <f t="shared" si="10"/>
        <v>3368784</v>
      </c>
      <c r="S51" s="67">
        <f t="shared" si="10"/>
        <v>182722</v>
      </c>
      <c r="T51" s="67">
        <f t="shared" si="10"/>
        <v>874164</v>
      </c>
      <c r="U51" s="67">
        <f t="shared" si="10"/>
        <v>3117990</v>
      </c>
      <c r="V51" s="67">
        <f t="shared" si="10"/>
        <v>4174876</v>
      </c>
      <c r="W51" s="67">
        <f t="shared" si="10"/>
        <v>12347609</v>
      </c>
      <c r="X51" s="67">
        <f t="shared" si="10"/>
        <v>16057683</v>
      </c>
      <c r="Y51" s="67">
        <f t="shared" si="10"/>
        <v>-3710074</v>
      </c>
      <c r="Z51" s="69">
        <f>+IF(X51&lt;&gt;0,+(Y51/X51)*100,0)</f>
        <v>-23.104665847494935</v>
      </c>
      <c r="AA51" s="68">
        <f>SUM(AA57:AA61)</f>
        <v>16057683</v>
      </c>
    </row>
    <row r="52" spans="1:27" ht="13.5">
      <c r="A52" s="84" t="s">
        <v>32</v>
      </c>
      <c r="B52" s="47"/>
      <c r="C52" s="9"/>
      <c r="D52" s="10"/>
      <c r="E52" s="11">
        <v>2485000</v>
      </c>
      <c r="F52" s="11">
        <v>2465000</v>
      </c>
      <c r="G52" s="11">
        <v>-16892</v>
      </c>
      <c r="H52" s="11">
        <v>93751</v>
      </c>
      <c r="I52" s="11">
        <v>98650</v>
      </c>
      <c r="J52" s="11">
        <v>175509</v>
      </c>
      <c r="K52" s="11">
        <v>106109</v>
      </c>
      <c r="L52" s="11">
        <v>78925</v>
      </c>
      <c r="M52" s="11">
        <v>46122</v>
      </c>
      <c r="N52" s="11">
        <v>231156</v>
      </c>
      <c r="O52" s="11">
        <v>91626</v>
      </c>
      <c r="P52" s="11">
        <v>105723</v>
      </c>
      <c r="Q52" s="11">
        <v>70342</v>
      </c>
      <c r="R52" s="11">
        <v>267691</v>
      </c>
      <c r="S52" s="11">
        <v>26142</v>
      </c>
      <c r="T52" s="11">
        <v>234980</v>
      </c>
      <c r="U52" s="11">
        <v>1025160</v>
      </c>
      <c r="V52" s="11">
        <v>1286282</v>
      </c>
      <c r="W52" s="11">
        <v>1960638</v>
      </c>
      <c r="X52" s="11">
        <v>2465000</v>
      </c>
      <c r="Y52" s="11">
        <v>-504362</v>
      </c>
      <c r="Z52" s="2">
        <v>-20.46</v>
      </c>
      <c r="AA52" s="15">
        <v>2465000</v>
      </c>
    </row>
    <row r="53" spans="1:27" ht="13.5">
      <c r="A53" s="84" t="s">
        <v>33</v>
      </c>
      <c r="B53" s="47"/>
      <c r="C53" s="9"/>
      <c r="D53" s="10"/>
      <c r="E53" s="11">
        <v>2873751</v>
      </c>
      <c r="F53" s="11">
        <v>1931751</v>
      </c>
      <c r="G53" s="11">
        <v>23842</v>
      </c>
      <c r="H53" s="11">
        <v>18118</v>
      </c>
      <c r="I53" s="11">
        <v>258624</v>
      </c>
      <c r="J53" s="11">
        <v>300584</v>
      </c>
      <c r="K53" s="11">
        <v>37541</v>
      </c>
      <c r="L53" s="11">
        <v>345401</v>
      </c>
      <c r="M53" s="11">
        <v>20454</v>
      </c>
      <c r="N53" s="11">
        <v>403396</v>
      </c>
      <c r="O53" s="11">
        <v>95994</v>
      </c>
      <c r="P53" s="11">
        <v>417267</v>
      </c>
      <c r="Q53" s="11">
        <v>307355</v>
      </c>
      <c r="R53" s="11">
        <v>820616</v>
      </c>
      <c r="S53" s="11">
        <v>34683</v>
      </c>
      <c r="T53" s="11">
        <v>111328</v>
      </c>
      <c r="U53" s="11">
        <v>123877</v>
      </c>
      <c r="V53" s="11">
        <v>269888</v>
      </c>
      <c r="W53" s="11">
        <v>1794484</v>
      </c>
      <c r="X53" s="11">
        <v>1931751</v>
      </c>
      <c r="Y53" s="11">
        <v>-137267</v>
      </c>
      <c r="Z53" s="2">
        <v>-7.11</v>
      </c>
      <c r="AA53" s="15">
        <v>1931751</v>
      </c>
    </row>
    <row r="54" spans="1:27" ht="13.5">
      <c r="A54" s="84" t="s">
        <v>34</v>
      </c>
      <c r="B54" s="47"/>
      <c r="C54" s="9"/>
      <c r="D54" s="10"/>
      <c r="E54" s="11">
        <v>721546</v>
      </c>
      <c r="F54" s="11">
        <v>662546</v>
      </c>
      <c r="G54" s="11">
        <v>2807</v>
      </c>
      <c r="H54" s="11">
        <v>86464</v>
      </c>
      <c r="I54" s="11">
        <v>92063</v>
      </c>
      <c r="J54" s="11">
        <v>181334</v>
      </c>
      <c r="K54" s="11">
        <v>36525</v>
      </c>
      <c r="L54" s="11">
        <v>23560</v>
      </c>
      <c r="M54" s="11">
        <v>55113</v>
      </c>
      <c r="N54" s="11">
        <v>115198</v>
      </c>
      <c r="O54" s="11">
        <v>55978</v>
      </c>
      <c r="P54" s="11">
        <v>14950</v>
      </c>
      <c r="Q54" s="11"/>
      <c r="R54" s="11">
        <v>70928</v>
      </c>
      <c r="S54" s="11">
        <v>-14200</v>
      </c>
      <c r="T54" s="11">
        <v>7045</v>
      </c>
      <c r="U54" s="11">
        <v>92801</v>
      </c>
      <c r="V54" s="11">
        <v>85646</v>
      </c>
      <c r="W54" s="11">
        <v>453106</v>
      </c>
      <c r="X54" s="11">
        <v>662546</v>
      </c>
      <c r="Y54" s="11">
        <v>-209440</v>
      </c>
      <c r="Z54" s="2">
        <v>-31.61</v>
      </c>
      <c r="AA54" s="15">
        <v>662546</v>
      </c>
    </row>
    <row r="55" spans="1:27" ht="13.5">
      <c r="A55" s="84" t="s">
        <v>35</v>
      </c>
      <c r="B55" s="47"/>
      <c r="C55" s="9"/>
      <c r="D55" s="10"/>
      <c r="E55" s="11">
        <v>2827874</v>
      </c>
      <c r="F55" s="11">
        <v>2619874</v>
      </c>
      <c r="G55" s="11">
        <v>12736</v>
      </c>
      <c r="H55" s="11">
        <v>22807</v>
      </c>
      <c r="I55" s="11">
        <v>48665</v>
      </c>
      <c r="J55" s="11">
        <v>84208</v>
      </c>
      <c r="K55" s="11">
        <v>203528</v>
      </c>
      <c r="L55" s="11">
        <v>351270</v>
      </c>
      <c r="M55" s="11">
        <v>55255</v>
      </c>
      <c r="N55" s="11">
        <v>610053</v>
      </c>
      <c r="O55" s="11">
        <v>135299</v>
      </c>
      <c r="P55" s="11">
        <v>101167</v>
      </c>
      <c r="Q55" s="11">
        <v>141462</v>
      </c>
      <c r="R55" s="11">
        <v>377928</v>
      </c>
      <c r="S55" s="11">
        <v>25231</v>
      </c>
      <c r="T55" s="11">
        <v>276078</v>
      </c>
      <c r="U55" s="11">
        <v>479947</v>
      </c>
      <c r="V55" s="11">
        <v>781256</v>
      </c>
      <c r="W55" s="11">
        <v>1853445</v>
      </c>
      <c r="X55" s="11">
        <v>2619874</v>
      </c>
      <c r="Y55" s="11">
        <v>-766429</v>
      </c>
      <c r="Z55" s="2">
        <v>-29.25</v>
      </c>
      <c r="AA55" s="15">
        <v>2619874</v>
      </c>
    </row>
    <row r="56" spans="1:27" ht="13.5">
      <c r="A56" s="84" t="s">
        <v>36</v>
      </c>
      <c r="B56" s="47"/>
      <c r="C56" s="9"/>
      <c r="D56" s="10"/>
      <c r="E56" s="11">
        <v>690000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9598171</v>
      </c>
      <c r="F57" s="51">
        <f t="shared" si="11"/>
        <v>7679171</v>
      </c>
      <c r="G57" s="51">
        <f t="shared" si="11"/>
        <v>22493</v>
      </c>
      <c r="H57" s="51">
        <f t="shared" si="11"/>
        <v>221140</v>
      </c>
      <c r="I57" s="51">
        <f t="shared" si="11"/>
        <v>498002</v>
      </c>
      <c r="J57" s="51">
        <f t="shared" si="11"/>
        <v>741635</v>
      </c>
      <c r="K57" s="51">
        <f t="shared" si="11"/>
        <v>383703</v>
      </c>
      <c r="L57" s="51">
        <f t="shared" si="11"/>
        <v>799156</v>
      </c>
      <c r="M57" s="51">
        <f t="shared" si="11"/>
        <v>176944</v>
      </c>
      <c r="N57" s="51">
        <f t="shared" si="11"/>
        <v>1359803</v>
      </c>
      <c r="O57" s="51">
        <f t="shared" si="11"/>
        <v>378897</v>
      </c>
      <c r="P57" s="51">
        <f t="shared" si="11"/>
        <v>639107</v>
      </c>
      <c r="Q57" s="51">
        <f t="shared" si="11"/>
        <v>519159</v>
      </c>
      <c r="R57" s="51">
        <f t="shared" si="11"/>
        <v>1537163</v>
      </c>
      <c r="S57" s="51">
        <f t="shared" si="11"/>
        <v>71856</v>
      </c>
      <c r="T57" s="51">
        <f t="shared" si="11"/>
        <v>629431</v>
      </c>
      <c r="U57" s="51">
        <f t="shared" si="11"/>
        <v>1721785</v>
      </c>
      <c r="V57" s="51">
        <f t="shared" si="11"/>
        <v>2423072</v>
      </c>
      <c r="W57" s="51">
        <f t="shared" si="11"/>
        <v>6061673</v>
      </c>
      <c r="X57" s="51">
        <f t="shared" si="11"/>
        <v>7679171</v>
      </c>
      <c r="Y57" s="51">
        <f t="shared" si="11"/>
        <v>-1617498</v>
      </c>
      <c r="Z57" s="52">
        <f>+IF(X57&lt;&gt;0,+(Y57/X57)*100,0)</f>
        <v>-21.0634455203563</v>
      </c>
      <c r="AA57" s="53">
        <f>SUM(AA52:AA56)</f>
        <v>7679171</v>
      </c>
    </row>
    <row r="58" spans="1:27" ht="13.5">
      <c r="A58" s="86" t="s">
        <v>38</v>
      </c>
      <c r="B58" s="35"/>
      <c r="C58" s="9"/>
      <c r="D58" s="10"/>
      <c r="E58" s="11">
        <v>1778198</v>
      </c>
      <c r="F58" s="11">
        <v>2002822</v>
      </c>
      <c r="G58" s="11">
        <v>88913</v>
      </c>
      <c r="H58" s="11">
        <v>138155</v>
      </c>
      <c r="I58" s="11">
        <v>151479</v>
      </c>
      <c r="J58" s="11">
        <v>378547</v>
      </c>
      <c r="K58" s="11">
        <v>193255</v>
      </c>
      <c r="L58" s="11">
        <v>189969</v>
      </c>
      <c r="M58" s="11">
        <v>115742</v>
      </c>
      <c r="N58" s="11">
        <v>498966</v>
      </c>
      <c r="O58" s="11">
        <v>63241</v>
      </c>
      <c r="P58" s="11">
        <v>77071</v>
      </c>
      <c r="Q58" s="11">
        <v>511071</v>
      </c>
      <c r="R58" s="11">
        <v>651383</v>
      </c>
      <c r="S58" s="11">
        <v>-103976</v>
      </c>
      <c r="T58" s="11">
        <v>64356</v>
      </c>
      <c r="U58" s="11">
        <v>461121</v>
      </c>
      <c r="V58" s="11">
        <v>421501</v>
      </c>
      <c r="W58" s="11">
        <v>1950397</v>
      </c>
      <c r="X58" s="11">
        <v>2002822</v>
      </c>
      <c r="Y58" s="11">
        <v>-52425</v>
      </c>
      <c r="Z58" s="2">
        <v>-2.62</v>
      </c>
      <c r="AA58" s="15">
        <v>2002822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4865727</v>
      </c>
      <c r="F61" s="11">
        <v>6375690</v>
      </c>
      <c r="G61" s="11">
        <v>19451</v>
      </c>
      <c r="H61" s="11">
        <v>155446</v>
      </c>
      <c r="I61" s="11">
        <v>265898</v>
      </c>
      <c r="J61" s="11">
        <v>440795</v>
      </c>
      <c r="K61" s="11">
        <v>433747</v>
      </c>
      <c r="L61" s="11">
        <v>614707</v>
      </c>
      <c r="M61" s="11">
        <v>335749</v>
      </c>
      <c r="N61" s="11">
        <v>1384203</v>
      </c>
      <c r="O61" s="11">
        <v>339131</v>
      </c>
      <c r="P61" s="11">
        <v>393319</v>
      </c>
      <c r="Q61" s="11">
        <v>447788</v>
      </c>
      <c r="R61" s="11">
        <v>1180238</v>
      </c>
      <c r="S61" s="11">
        <v>214842</v>
      </c>
      <c r="T61" s="11">
        <v>180377</v>
      </c>
      <c r="U61" s="11">
        <v>935084</v>
      </c>
      <c r="V61" s="11">
        <v>1330303</v>
      </c>
      <c r="W61" s="11">
        <v>4335539</v>
      </c>
      <c r="X61" s="11">
        <v>6375690</v>
      </c>
      <c r="Y61" s="11">
        <v>-2040151</v>
      </c>
      <c r="Z61" s="2">
        <v>-32</v>
      </c>
      <c r="AA61" s="15">
        <v>6375690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12073494</v>
      </c>
      <c r="D68" s="10">
        <v>16081965</v>
      </c>
      <c r="E68" s="11">
        <v>16242096</v>
      </c>
      <c r="F68" s="11">
        <v>16081965</v>
      </c>
      <c r="G68" s="11">
        <v>130855</v>
      </c>
      <c r="H68" s="11">
        <v>514741</v>
      </c>
      <c r="I68" s="11">
        <v>915381</v>
      </c>
      <c r="J68" s="11">
        <v>1560977</v>
      </c>
      <c r="K68" s="11">
        <v>1010704</v>
      </c>
      <c r="L68" s="11">
        <v>1603832</v>
      </c>
      <c r="M68" s="11">
        <v>628435</v>
      </c>
      <c r="N68" s="11">
        <v>3242971</v>
      </c>
      <c r="O68" s="11">
        <v>781270</v>
      </c>
      <c r="P68" s="11">
        <v>1109497</v>
      </c>
      <c r="Q68" s="11">
        <v>1478018</v>
      </c>
      <c r="R68" s="11">
        <v>3368785</v>
      </c>
      <c r="S68" s="11">
        <v>182724</v>
      </c>
      <c r="T68" s="11">
        <v>874166</v>
      </c>
      <c r="U68" s="11">
        <v>3317626</v>
      </c>
      <c r="V68" s="11">
        <v>4374516</v>
      </c>
      <c r="W68" s="11">
        <v>12547249</v>
      </c>
      <c r="X68" s="11">
        <v>16081965</v>
      </c>
      <c r="Y68" s="11">
        <v>-3534716</v>
      </c>
      <c r="Z68" s="2">
        <v>-21.98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12073494</v>
      </c>
      <c r="D69" s="78">
        <f t="shared" si="12"/>
        <v>16081965</v>
      </c>
      <c r="E69" s="79">
        <f t="shared" si="12"/>
        <v>16242096</v>
      </c>
      <c r="F69" s="79">
        <f t="shared" si="12"/>
        <v>16081965</v>
      </c>
      <c r="G69" s="79">
        <f t="shared" si="12"/>
        <v>130855</v>
      </c>
      <c r="H69" s="79">
        <f t="shared" si="12"/>
        <v>514741</v>
      </c>
      <c r="I69" s="79">
        <f t="shared" si="12"/>
        <v>915381</v>
      </c>
      <c r="J69" s="79">
        <f t="shared" si="12"/>
        <v>1560977</v>
      </c>
      <c r="K69" s="79">
        <f t="shared" si="12"/>
        <v>1010704</v>
      </c>
      <c r="L69" s="79">
        <f t="shared" si="12"/>
        <v>1603832</v>
      </c>
      <c r="M69" s="79">
        <f t="shared" si="12"/>
        <v>628435</v>
      </c>
      <c r="N69" s="79">
        <f t="shared" si="12"/>
        <v>3242971</v>
      </c>
      <c r="O69" s="79">
        <f t="shared" si="12"/>
        <v>781270</v>
      </c>
      <c r="P69" s="79">
        <f t="shared" si="12"/>
        <v>1109497</v>
      </c>
      <c r="Q69" s="79">
        <f t="shared" si="12"/>
        <v>1478018</v>
      </c>
      <c r="R69" s="79">
        <f t="shared" si="12"/>
        <v>3368785</v>
      </c>
      <c r="S69" s="79">
        <f t="shared" si="12"/>
        <v>182724</v>
      </c>
      <c r="T69" s="79">
        <f t="shared" si="12"/>
        <v>874166</v>
      </c>
      <c r="U69" s="79">
        <f t="shared" si="12"/>
        <v>3317626</v>
      </c>
      <c r="V69" s="79">
        <f t="shared" si="12"/>
        <v>4374516</v>
      </c>
      <c r="W69" s="79">
        <f t="shared" si="12"/>
        <v>12547249</v>
      </c>
      <c r="X69" s="79">
        <f t="shared" si="12"/>
        <v>16081965</v>
      </c>
      <c r="Y69" s="79">
        <f t="shared" si="12"/>
        <v>-3534716</v>
      </c>
      <c r="Z69" s="80">
        <f>+IF(X69&lt;&gt;0,+(Y69/X69)*100,0)</f>
        <v>-21.979378763726945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37922225</v>
      </c>
      <c r="D5" s="42">
        <f t="shared" si="0"/>
        <v>0</v>
      </c>
      <c r="E5" s="43">
        <f t="shared" si="0"/>
        <v>46733000</v>
      </c>
      <c r="F5" s="43">
        <f t="shared" si="0"/>
        <v>66879790</v>
      </c>
      <c r="G5" s="43">
        <f t="shared" si="0"/>
        <v>4151999</v>
      </c>
      <c r="H5" s="43">
        <f t="shared" si="0"/>
        <v>1358900</v>
      </c>
      <c r="I5" s="43">
        <f t="shared" si="0"/>
        <v>5377971</v>
      </c>
      <c r="J5" s="43">
        <f t="shared" si="0"/>
        <v>10888870</v>
      </c>
      <c r="K5" s="43">
        <f t="shared" si="0"/>
        <v>4417956</v>
      </c>
      <c r="L5" s="43">
        <f t="shared" si="0"/>
        <v>1678383</v>
      </c>
      <c r="M5" s="43">
        <f t="shared" si="0"/>
        <v>4603867</v>
      </c>
      <c r="N5" s="43">
        <f t="shared" si="0"/>
        <v>10700206</v>
      </c>
      <c r="O5" s="43">
        <f t="shared" si="0"/>
        <v>491815</v>
      </c>
      <c r="P5" s="43">
        <f t="shared" si="0"/>
        <v>1683634</v>
      </c>
      <c r="Q5" s="43">
        <f t="shared" si="0"/>
        <v>2920100</v>
      </c>
      <c r="R5" s="43">
        <f t="shared" si="0"/>
        <v>5095549</v>
      </c>
      <c r="S5" s="43">
        <f t="shared" si="0"/>
        <v>6933295</v>
      </c>
      <c r="T5" s="43">
        <f t="shared" si="0"/>
        <v>4433519</v>
      </c>
      <c r="U5" s="43">
        <f t="shared" si="0"/>
        <v>10711574</v>
      </c>
      <c r="V5" s="43">
        <f t="shared" si="0"/>
        <v>22078388</v>
      </c>
      <c r="W5" s="43">
        <f t="shared" si="0"/>
        <v>48763013</v>
      </c>
      <c r="X5" s="43">
        <f t="shared" si="0"/>
        <v>66879790</v>
      </c>
      <c r="Y5" s="43">
        <f t="shared" si="0"/>
        <v>-18116777</v>
      </c>
      <c r="Z5" s="44">
        <f>+IF(X5&lt;&gt;0,+(Y5/X5)*100,0)</f>
        <v>-27.0885674132649</v>
      </c>
      <c r="AA5" s="45">
        <f>SUM(AA11:AA18)</f>
        <v>66879790</v>
      </c>
    </row>
    <row r="6" spans="1:27" ht="13.5">
      <c r="A6" s="46" t="s">
        <v>32</v>
      </c>
      <c r="B6" s="47"/>
      <c r="C6" s="9">
        <v>3322280</v>
      </c>
      <c r="D6" s="10"/>
      <c r="E6" s="11">
        <v>2754000</v>
      </c>
      <c r="F6" s="11">
        <v>6790000</v>
      </c>
      <c r="G6" s="11">
        <v>102546</v>
      </c>
      <c r="H6" s="11">
        <v>236</v>
      </c>
      <c r="I6" s="11">
        <v>25400</v>
      </c>
      <c r="J6" s="11">
        <v>128182</v>
      </c>
      <c r="K6" s="11">
        <v>96107</v>
      </c>
      <c r="L6" s="11"/>
      <c r="M6" s="11"/>
      <c r="N6" s="11">
        <v>96107</v>
      </c>
      <c r="O6" s="11"/>
      <c r="P6" s="11"/>
      <c r="Q6" s="11">
        <v>196762</v>
      </c>
      <c r="R6" s="11">
        <v>196762</v>
      </c>
      <c r="S6" s="11"/>
      <c r="T6" s="11">
        <v>819286</v>
      </c>
      <c r="U6" s="11">
        <v>1625646</v>
      </c>
      <c r="V6" s="11">
        <v>2444932</v>
      </c>
      <c r="W6" s="11">
        <v>2865983</v>
      </c>
      <c r="X6" s="11">
        <v>6790000</v>
      </c>
      <c r="Y6" s="11">
        <v>-3924017</v>
      </c>
      <c r="Z6" s="2">
        <v>-57.79</v>
      </c>
      <c r="AA6" s="15">
        <v>6790000</v>
      </c>
    </row>
    <row r="7" spans="1:27" ht="13.5">
      <c r="A7" s="46" t="s">
        <v>33</v>
      </c>
      <c r="B7" s="47"/>
      <c r="C7" s="9">
        <v>1015463</v>
      </c>
      <c r="D7" s="10"/>
      <c r="E7" s="11">
        <v>1667000</v>
      </c>
      <c r="F7" s="11">
        <v>6546000</v>
      </c>
      <c r="G7" s="11">
        <v>14118</v>
      </c>
      <c r="H7" s="11">
        <v>74756</v>
      </c>
      <c r="I7" s="11">
        <v>124614</v>
      </c>
      <c r="J7" s="11">
        <v>213488</v>
      </c>
      <c r="K7" s="11">
        <v>34552</v>
      </c>
      <c r="L7" s="11">
        <v>-75930</v>
      </c>
      <c r="M7" s="11">
        <v>635899</v>
      </c>
      <c r="N7" s="11">
        <v>594521</v>
      </c>
      <c r="O7" s="11">
        <v>59240</v>
      </c>
      <c r="P7" s="11">
        <v>378318</v>
      </c>
      <c r="Q7" s="11">
        <v>669058</v>
      </c>
      <c r="R7" s="11">
        <v>1106616</v>
      </c>
      <c r="S7" s="11">
        <v>1336627</v>
      </c>
      <c r="T7" s="11">
        <v>621928</v>
      </c>
      <c r="U7" s="11">
        <v>1216393</v>
      </c>
      <c r="V7" s="11">
        <v>3174948</v>
      </c>
      <c r="W7" s="11">
        <v>5089573</v>
      </c>
      <c r="X7" s="11">
        <v>6546000</v>
      </c>
      <c r="Y7" s="11">
        <v>-1456427</v>
      </c>
      <c r="Z7" s="2">
        <v>-22.25</v>
      </c>
      <c r="AA7" s="15">
        <v>6546000</v>
      </c>
    </row>
    <row r="8" spans="1:27" ht="13.5">
      <c r="A8" s="46" t="s">
        <v>34</v>
      </c>
      <c r="B8" s="47"/>
      <c r="C8" s="9">
        <v>9320497</v>
      </c>
      <c r="D8" s="10"/>
      <c r="E8" s="11">
        <v>9613000</v>
      </c>
      <c r="F8" s="11">
        <v>16839790</v>
      </c>
      <c r="G8" s="11">
        <v>1785538</v>
      </c>
      <c r="H8" s="11">
        <v>1985807</v>
      </c>
      <c r="I8" s="11">
        <v>1398686</v>
      </c>
      <c r="J8" s="11">
        <v>5170031</v>
      </c>
      <c r="K8" s="11">
        <v>2196507</v>
      </c>
      <c r="L8" s="11"/>
      <c r="M8" s="11">
        <v>1591851</v>
      </c>
      <c r="N8" s="11">
        <v>3788358</v>
      </c>
      <c r="O8" s="11"/>
      <c r="P8" s="11">
        <v>473996</v>
      </c>
      <c r="Q8" s="11">
        <v>276159</v>
      </c>
      <c r="R8" s="11">
        <v>750155</v>
      </c>
      <c r="S8" s="11">
        <v>1253335</v>
      </c>
      <c r="T8" s="11">
        <v>249546</v>
      </c>
      <c r="U8" s="11">
        <v>2447802</v>
      </c>
      <c r="V8" s="11">
        <v>3950683</v>
      </c>
      <c r="W8" s="11">
        <v>13659227</v>
      </c>
      <c r="X8" s="11">
        <v>16839790</v>
      </c>
      <c r="Y8" s="11">
        <v>-3180563</v>
      </c>
      <c r="Z8" s="2">
        <v>-18.89</v>
      </c>
      <c r="AA8" s="15">
        <v>16839790</v>
      </c>
    </row>
    <row r="9" spans="1:27" ht="13.5">
      <c r="A9" s="46" t="s">
        <v>35</v>
      </c>
      <c r="B9" s="47"/>
      <c r="C9" s="9">
        <v>9519801</v>
      </c>
      <c r="D9" s="10"/>
      <c r="E9" s="11">
        <v>6219000</v>
      </c>
      <c r="F9" s="11">
        <v>1340000</v>
      </c>
      <c r="G9" s="11"/>
      <c r="H9" s="11"/>
      <c r="I9" s="11">
        <v>208014</v>
      </c>
      <c r="J9" s="11">
        <v>208014</v>
      </c>
      <c r="K9" s="11">
        <v>175622</v>
      </c>
      <c r="L9" s="11"/>
      <c r="M9" s="11"/>
      <c r="N9" s="11">
        <v>175622</v>
      </c>
      <c r="O9" s="11"/>
      <c r="P9" s="11"/>
      <c r="Q9" s="11">
        <v>118493</v>
      </c>
      <c r="R9" s="11">
        <v>118493</v>
      </c>
      <c r="S9" s="11">
        <v>1092231</v>
      </c>
      <c r="T9" s="11">
        <v>1144176</v>
      </c>
      <c r="U9" s="11">
        <v>902222</v>
      </c>
      <c r="V9" s="11">
        <v>3138629</v>
      </c>
      <c r="W9" s="11">
        <v>3640758</v>
      </c>
      <c r="X9" s="11">
        <v>1340000</v>
      </c>
      <c r="Y9" s="11">
        <v>2300758</v>
      </c>
      <c r="Z9" s="2">
        <v>171.7</v>
      </c>
      <c r="AA9" s="15">
        <v>1340000</v>
      </c>
    </row>
    <row r="10" spans="1:27" ht="13.5">
      <c r="A10" s="46" t="s">
        <v>36</v>
      </c>
      <c r="B10" s="47"/>
      <c r="C10" s="9">
        <v>12570865</v>
      </c>
      <c r="D10" s="10"/>
      <c r="E10" s="11">
        <v>18900000</v>
      </c>
      <c r="F10" s="11">
        <v>26957000</v>
      </c>
      <c r="G10" s="11">
        <v>2251332</v>
      </c>
      <c r="H10" s="11">
        <v>-897652</v>
      </c>
      <c r="I10" s="11">
        <v>3583013</v>
      </c>
      <c r="J10" s="11">
        <v>4936693</v>
      </c>
      <c r="K10" s="11">
        <v>1904351</v>
      </c>
      <c r="L10" s="11">
        <v>1787001</v>
      </c>
      <c r="M10" s="11">
        <v>2337900</v>
      </c>
      <c r="N10" s="11">
        <v>6029252</v>
      </c>
      <c r="O10" s="11">
        <v>432321</v>
      </c>
      <c r="P10" s="11">
        <v>825713</v>
      </c>
      <c r="Q10" s="11">
        <v>1544983</v>
      </c>
      <c r="R10" s="11">
        <v>2803017</v>
      </c>
      <c r="S10" s="11">
        <v>3130217</v>
      </c>
      <c r="T10" s="11">
        <v>1286795</v>
      </c>
      <c r="U10" s="11">
        <v>1744119</v>
      </c>
      <c r="V10" s="11">
        <v>6161131</v>
      </c>
      <c r="W10" s="11">
        <v>19930093</v>
      </c>
      <c r="X10" s="11">
        <v>26957000</v>
      </c>
      <c r="Y10" s="11">
        <v>-7026907</v>
      </c>
      <c r="Z10" s="2">
        <v>-26.07</v>
      </c>
      <c r="AA10" s="15">
        <v>26957000</v>
      </c>
    </row>
    <row r="11" spans="1:27" ht="13.5">
      <c r="A11" s="48" t="s">
        <v>37</v>
      </c>
      <c r="B11" s="47"/>
      <c r="C11" s="49">
        <f aca="true" t="shared" si="1" ref="C11:Y11">SUM(C6:C10)</f>
        <v>35748906</v>
      </c>
      <c r="D11" s="50">
        <f t="shared" si="1"/>
        <v>0</v>
      </c>
      <c r="E11" s="51">
        <f t="shared" si="1"/>
        <v>39153000</v>
      </c>
      <c r="F11" s="51">
        <f t="shared" si="1"/>
        <v>58472790</v>
      </c>
      <c r="G11" s="51">
        <f t="shared" si="1"/>
        <v>4153534</v>
      </c>
      <c r="H11" s="51">
        <f t="shared" si="1"/>
        <v>1163147</v>
      </c>
      <c r="I11" s="51">
        <f t="shared" si="1"/>
        <v>5339727</v>
      </c>
      <c r="J11" s="51">
        <f t="shared" si="1"/>
        <v>10656408</v>
      </c>
      <c r="K11" s="51">
        <f t="shared" si="1"/>
        <v>4407139</v>
      </c>
      <c r="L11" s="51">
        <f t="shared" si="1"/>
        <v>1711071</v>
      </c>
      <c r="M11" s="51">
        <f t="shared" si="1"/>
        <v>4565650</v>
      </c>
      <c r="N11" s="51">
        <f t="shared" si="1"/>
        <v>10683860</v>
      </c>
      <c r="O11" s="51">
        <f t="shared" si="1"/>
        <v>491561</v>
      </c>
      <c r="P11" s="51">
        <f t="shared" si="1"/>
        <v>1678027</v>
      </c>
      <c r="Q11" s="51">
        <f t="shared" si="1"/>
        <v>2805455</v>
      </c>
      <c r="R11" s="51">
        <f t="shared" si="1"/>
        <v>4975043</v>
      </c>
      <c r="S11" s="51">
        <f t="shared" si="1"/>
        <v>6812410</v>
      </c>
      <c r="T11" s="51">
        <f t="shared" si="1"/>
        <v>4121731</v>
      </c>
      <c r="U11" s="51">
        <f t="shared" si="1"/>
        <v>7936182</v>
      </c>
      <c r="V11" s="51">
        <f t="shared" si="1"/>
        <v>18870323</v>
      </c>
      <c r="W11" s="51">
        <f t="shared" si="1"/>
        <v>45185634</v>
      </c>
      <c r="X11" s="51">
        <f t="shared" si="1"/>
        <v>58472790</v>
      </c>
      <c r="Y11" s="51">
        <f t="shared" si="1"/>
        <v>-13287156</v>
      </c>
      <c r="Z11" s="52">
        <f>+IF(X11&lt;&gt;0,+(Y11/X11)*100,0)</f>
        <v>-22.723656593092272</v>
      </c>
      <c r="AA11" s="53">
        <f>SUM(AA6:AA10)</f>
        <v>58472790</v>
      </c>
    </row>
    <row r="12" spans="1:27" ht="13.5">
      <c r="A12" s="54" t="s">
        <v>38</v>
      </c>
      <c r="B12" s="35"/>
      <c r="C12" s="9">
        <v>1900385</v>
      </c>
      <c r="D12" s="10"/>
      <c r="E12" s="11">
        <v>4192000</v>
      </c>
      <c r="F12" s="11">
        <v>3998000</v>
      </c>
      <c r="G12" s="11">
        <v>-1535</v>
      </c>
      <c r="H12" s="11">
        <v>5335</v>
      </c>
      <c r="I12" s="11">
        <v>20700</v>
      </c>
      <c r="J12" s="11">
        <v>24500</v>
      </c>
      <c r="K12" s="11">
        <v>925</v>
      </c>
      <c r="L12" s="11">
        <v>-20700</v>
      </c>
      <c r="M12" s="11"/>
      <c r="N12" s="11">
        <v>-19775</v>
      </c>
      <c r="O12" s="11">
        <v>254</v>
      </c>
      <c r="P12" s="11"/>
      <c r="Q12" s="11"/>
      <c r="R12" s="11">
        <v>254</v>
      </c>
      <c r="S12" s="11">
        <v>68478</v>
      </c>
      <c r="T12" s="11">
        <v>309588</v>
      </c>
      <c r="U12" s="11">
        <v>1272693</v>
      </c>
      <c r="V12" s="11">
        <v>1650759</v>
      </c>
      <c r="W12" s="11">
        <v>1655738</v>
      </c>
      <c r="X12" s="11">
        <v>3998000</v>
      </c>
      <c r="Y12" s="11">
        <v>-2342262</v>
      </c>
      <c r="Z12" s="2">
        <v>-58.59</v>
      </c>
      <c r="AA12" s="15">
        <v>3998000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518350</v>
      </c>
      <c r="V14" s="11">
        <v>518350</v>
      </c>
      <c r="W14" s="11">
        <v>518350</v>
      </c>
      <c r="X14" s="11"/>
      <c r="Y14" s="11">
        <v>518350</v>
      </c>
      <c r="Z14" s="2"/>
      <c r="AA14" s="15"/>
    </row>
    <row r="15" spans="1:27" ht="13.5">
      <c r="A15" s="54" t="s">
        <v>41</v>
      </c>
      <c r="B15" s="35" t="s">
        <v>42</v>
      </c>
      <c r="C15" s="9">
        <v>272934</v>
      </c>
      <c r="D15" s="10"/>
      <c r="E15" s="11">
        <v>3388000</v>
      </c>
      <c r="F15" s="11">
        <v>4409000</v>
      </c>
      <c r="G15" s="11"/>
      <c r="H15" s="11">
        <v>190418</v>
      </c>
      <c r="I15" s="11">
        <v>17544</v>
      </c>
      <c r="J15" s="11">
        <v>207962</v>
      </c>
      <c r="K15" s="11">
        <v>9892</v>
      </c>
      <c r="L15" s="11">
        <v>-11988</v>
      </c>
      <c r="M15" s="11">
        <v>38217</v>
      </c>
      <c r="N15" s="11">
        <v>36121</v>
      </c>
      <c r="O15" s="11"/>
      <c r="P15" s="11">
        <v>5607</v>
      </c>
      <c r="Q15" s="11">
        <v>114645</v>
      </c>
      <c r="R15" s="11">
        <v>120252</v>
      </c>
      <c r="S15" s="11">
        <v>52407</v>
      </c>
      <c r="T15" s="11">
        <v>2200</v>
      </c>
      <c r="U15" s="11">
        <v>984349</v>
      </c>
      <c r="V15" s="11">
        <v>1038956</v>
      </c>
      <c r="W15" s="11">
        <v>1403291</v>
      </c>
      <c r="X15" s="11">
        <v>4409000</v>
      </c>
      <c r="Y15" s="11">
        <v>-3005709</v>
      </c>
      <c r="Z15" s="2">
        <v>-68.17</v>
      </c>
      <c r="AA15" s="15">
        <v>4409000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39340935</v>
      </c>
      <c r="D20" s="59">
        <f t="shared" si="2"/>
        <v>0</v>
      </c>
      <c r="E20" s="60">
        <f t="shared" si="2"/>
        <v>23440500</v>
      </c>
      <c r="F20" s="60">
        <f t="shared" si="2"/>
        <v>22254510</v>
      </c>
      <c r="G20" s="60">
        <f t="shared" si="2"/>
        <v>36908</v>
      </c>
      <c r="H20" s="60">
        <f t="shared" si="2"/>
        <v>1136364</v>
      </c>
      <c r="I20" s="60">
        <f t="shared" si="2"/>
        <v>624580</v>
      </c>
      <c r="J20" s="60">
        <f t="shared" si="2"/>
        <v>1797852</v>
      </c>
      <c r="K20" s="60">
        <f t="shared" si="2"/>
        <v>1732347</v>
      </c>
      <c r="L20" s="60">
        <f t="shared" si="2"/>
        <v>-502632</v>
      </c>
      <c r="M20" s="60">
        <f t="shared" si="2"/>
        <v>1130888</v>
      </c>
      <c r="N20" s="60">
        <f t="shared" si="2"/>
        <v>2360603</v>
      </c>
      <c r="O20" s="60">
        <f t="shared" si="2"/>
        <v>855130</v>
      </c>
      <c r="P20" s="60">
        <f t="shared" si="2"/>
        <v>830481</v>
      </c>
      <c r="Q20" s="60">
        <f t="shared" si="2"/>
        <v>3119414</v>
      </c>
      <c r="R20" s="60">
        <f t="shared" si="2"/>
        <v>4805025</v>
      </c>
      <c r="S20" s="60">
        <f t="shared" si="2"/>
        <v>1794392</v>
      </c>
      <c r="T20" s="60">
        <f t="shared" si="2"/>
        <v>3441884</v>
      </c>
      <c r="U20" s="60">
        <f t="shared" si="2"/>
        <v>7942135</v>
      </c>
      <c r="V20" s="60">
        <f t="shared" si="2"/>
        <v>13178411</v>
      </c>
      <c r="W20" s="60">
        <f t="shared" si="2"/>
        <v>22141891</v>
      </c>
      <c r="X20" s="60">
        <f t="shared" si="2"/>
        <v>22254510</v>
      </c>
      <c r="Y20" s="60">
        <f t="shared" si="2"/>
        <v>-112619</v>
      </c>
      <c r="Z20" s="61">
        <f>+IF(X20&lt;&gt;0,+(Y20/X20)*100,0)</f>
        <v>-0.5060502343120563</v>
      </c>
      <c r="AA20" s="62">
        <f>SUM(AA26:AA33)</f>
        <v>22254510</v>
      </c>
    </row>
    <row r="21" spans="1:27" ht="13.5">
      <c r="A21" s="46" t="s">
        <v>32</v>
      </c>
      <c r="B21" s="47"/>
      <c r="C21" s="9">
        <v>4514824</v>
      </c>
      <c r="D21" s="10"/>
      <c r="E21" s="11"/>
      <c r="F21" s="11"/>
      <c r="G21" s="11">
        <v>-365</v>
      </c>
      <c r="H21" s="11">
        <v>365</v>
      </c>
      <c r="I21" s="11"/>
      <c r="J21" s="11"/>
      <c r="K21" s="11"/>
      <c r="L21" s="11"/>
      <c r="M21" s="11"/>
      <c r="N21" s="11"/>
      <c r="O21" s="11"/>
      <c r="P21" s="11"/>
      <c r="Q21" s="11">
        <v>645554</v>
      </c>
      <c r="R21" s="11">
        <v>645554</v>
      </c>
      <c r="S21" s="11"/>
      <c r="T21" s="11"/>
      <c r="U21" s="11">
        <v>10814</v>
      </c>
      <c r="V21" s="11">
        <v>10814</v>
      </c>
      <c r="W21" s="11">
        <v>656368</v>
      </c>
      <c r="X21" s="11"/>
      <c r="Y21" s="11">
        <v>656368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>
        <v>4900000</v>
      </c>
      <c r="G22" s="11">
        <v>9446</v>
      </c>
      <c r="H22" s="11">
        <v>107863</v>
      </c>
      <c r="I22" s="11">
        <v>133147</v>
      </c>
      <c r="J22" s="11">
        <v>250456</v>
      </c>
      <c r="K22" s="11">
        <v>327380</v>
      </c>
      <c r="L22" s="11">
        <v>-198449</v>
      </c>
      <c r="M22" s="11">
        <v>29853</v>
      </c>
      <c r="N22" s="11">
        <v>158784</v>
      </c>
      <c r="O22" s="11">
        <v>459405</v>
      </c>
      <c r="P22" s="11">
        <v>517076</v>
      </c>
      <c r="Q22" s="11">
        <v>778139</v>
      </c>
      <c r="R22" s="11">
        <v>1754620</v>
      </c>
      <c r="S22" s="11">
        <v>337730</v>
      </c>
      <c r="T22" s="11">
        <v>1707524</v>
      </c>
      <c r="U22" s="11">
        <v>1907846</v>
      </c>
      <c r="V22" s="11">
        <v>3953100</v>
      </c>
      <c r="W22" s="11">
        <v>6116960</v>
      </c>
      <c r="X22" s="11">
        <v>4900000</v>
      </c>
      <c r="Y22" s="11">
        <v>1216960</v>
      </c>
      <c r="Z22" s="2">
        <v>24.84</v>
      </c>
      <c r="AA22" s="15">
        <v>4900000</v>
      </c>
    </row>
    <row r="23" spans="1:27" ht="13.5">
      <c r="A23" s="46" t="s">
        <v>34</v>
      </c>
      <c r="B23" s="47"/>
      <c r="C23" s="9">
        <v>2455864</v>
      </c>
      <c r="D23" s="10"/>
      <c r="E23" s="11">
        <v>3612000</v>
      </c>
      <c r="F23" s="11">
        <v>3612000</v>
      </c>
      <c r="G23" s="11"/>
      <c r="H23" s="11">
        <v>316598</v>
      </c>
      <c r="I23" s="11">
        <v>331155</v>
      </c>
      <c r="J23" s="11">
        <v>647753</v>
      </c>
      <c r="K23" s="11">
        <v>1280993</v>
      </c>
      <c r="L23" s="11">
        <v>289</v>
      </c>
      <c r="M23" s="11">
        <v>785106</v>
      </c>
      <c r="N23" s="11">
        <v>2066388</v>
      </c>
      <c r="O23" s="11"/>
      <c r="P23" s="11"/>
      <c r="Q23" s="11">
        <v>157075</v>
      </c>
      <c r="R23" s="11">
        <v>157075</v>
      </c>
      <c r="S23" s="11">
        <v>428954</v>
      </c>
      <c r="T23" s="11">
        <v>56496</v>
      </c>
      <c r="U23" s="11">
        <v>1198841</v>
      </c>
      <c r="V23" s="11">
        <v>1684291</v>
      </c>
      <c r="W23" s="11">
        <v>4555507</v>
      </c>
      <c r="X23" s="11">
        <v>3612000</v>
      </c>
      <c r="Y23" s="11">
        <v>943507</v>
      </c>
      <c r="Z23" s="2">
        <v>26.12</v>
      </c>
      <c r="AA23" s="15">
        <v>3612000</v>
      </c>
    </row>
    <row r="24" spans="1:27" ht="13.5">
      <c r="A24" s="46" t="s">
        <v>35</v>
      </c>
      <c r="B24" s="47"/>
      <c r="C24" s="9">
        <v>10158520</v>
      </c>
      <c r="D24" s="10"/>
      <c r="E24" s="11">
        <v>10129000</v>
      </c>
      <c r="F24" s="11">
        <v>4157210</v>
      </c>
      <c r="G24" s="11"/>
      <c r="H24" s="11"/>
      <c r="I24" s="11"/>
      <c r="J24" s="11"/>
      <c r="K24" s="11"/>
      <c r="L24" s="11"/>
      <c r="M24" s="11"/>
      <c r="N24" s="11"/>
      <c r="O24" s="11">
        <v>250015</v>
      </c>
      <c r="P24" s="11"/>
      <c r="Q24" s="11">
        <v>207800</v>
      </c>
      <c r="R24" s="11">
        <v>457815</v>
      </c>
      <c r="S24" s="11"/>
      <c r="T24" s="11"/>
      <c r="U24" s="11">
        <v>416934</v>
      </c>
      <c r="V24" s="11">
        <v>416934</v>
      </c>
      <c r="W24" s="11">
        <v>874749</v>
      </c>
      <c r="X24" s="11">
        <v>4157210</v>
      </c>
      <c r="Y24" s="11">
        <v>-3282461</v>
      </c>
      <c r="Z24" s="2">
        <v>-78.96</v>
      </c>
      <c r="AA24" s="15">
        <v>4157210</v>
      </c>
    </row>
    <row r="25" spans="1:27" ht="13.5">
      <c r="A25" s="46" t="s">
        <v>36</v>
      </c>
      <c r="B25" s="47"/>
      <c r="C25" s="9"/>
      <c r="D25" s="10"/>
      <c r="E25" s="11">
        <v>600000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17129208</v>
      </c>
      <c r="D26" s="50">
        <f t="shared" si="3"/>
        <v>0</v>
      </c>
      <c r="E26" s="51">
        <f t="shared" si="3"/>
        <v>14341000</v>
      </c>
      <c r="F26" s="51">
        <f t="shared" si="3"/>
        <v>12669210</v>
      </c>
      <c r="G26" s="51">
        <f t="shared" si="3"/>
        <v>9081</v>
      </c>
      <c r="H26" s="51">
        <f t="shared" si="3"/>
        <v>424826</v>
      </c>
      <c r="I26" s="51">
        <f t="shared" si="3"/>
        <v>464302</v>
      </c>
      <c r="J26" s="51">
        <f t="shared" si="3"/>
        <v>898209</v>
      </c>
      <c r="K26" s="51">
        <f t="shared" si="3"/>
        <v>1608373</v>
      </c>
      <c r="L26" s="51">
        <f t="shared" si="3"/>
        <v>-198160</v>
      </c>
      <c r="M26" s="51">
        <f t="shared" si="3"/>
        <v>814959</v>
      </c>
      <c r="N26" s="51">
        <f t="shared" si="3"/>
        <v>2225172</v>
      </c>
      <c r="O26" s="51">
        <f t="shared" si="3"/>
        <v>709420</v>
      </c>
      <c r="P26" s="51">
        <f t="shared" si="3"/>
        <v>517076</v>
      </c>
      <c r="Q26" s="51">
        <f t="shared" si="3"/>
        <v>1788568</v>
      </c>
      <c r="R26" s="51">
        <f t="shared" si="3"/>
        <v>3015064</v>
      </c>
      <c r="S26" s="51">
        <f t="shared" si="3"/>
        <v>766684</v>
      </c>
      <c r="T26" s="51">
        <f t="shared" si="3"/>
        <v>1764020</v>
      </c>
      <c r="U26" s="51">
        <f t="shared" si="3"/>
        <v>3534435</v>
      </c>
      <c r="V26" s="51">
        <f t="shared" si="3"/>
        <v>6065139</v>
      </c>
      <c r="W26" s="51">
        <f t="shared" si="3"/>
        <v>12203584</v>
      </c>
      <c r="X26" s="51">
        <f t="shared" si="3"/>
        <v>12669210</v>
      </c>
      <c r="Y26" s="51">
        <f t="shared" si="3"/>
        <v>-465626</v>
      </c>
      <c r="Z26" s="52">
        <f>+IF(X26&lt;&gt;0,+(Y26/X26)*100,0)</f>
        <v>-3.6752567839667982</v>
      </c>
      <c r="AA26" s="53">
        <f>SUM(AA21:AA25)</f>
        <v>12669210</v>
      </c>
    </row>
    <row r="27" spans="1:27" ht="13.5">
      <c r="A27" s="54" t="s">
        <v>38</v>
      </c>
      <c r="B27" s="64"/>
      <c r="C27" s="9">
        <v>10720068</v>
      </c>
      <c r="D27" s="10"/>
      <c r="E27" s="11">
        <v>5217000</v>
      </c>
      <c r="F27" s="11">
        <v>5037300</v>
      </c>
      <c r="G27" s="11">
        <v>1754</v>
      </c>
      <c r="H27" s="11">
        <v>-1754</v>
      </c>
      <c r="I27" s="11"/>
      <c r="J27" s="11"/>
      <c r="K27" s="11">
        <v>90875</v>
      </c>
      <c r="L27" s="11">
        <v>-180062</v>
      </c>
      <c r="M27" s="11">
        <v>269381</v>
      </c>
      <c r="N27" s="11">
        <v>180194</v>
      </c>
      <c r="O27" s="11">
        <v>64816</v>
      </c>
      <c r="P27" s="11">
        <v>188560</v>
      </c>
      <c r="Q27" s="11">
        <v>1186639</v>
      </c>
      <c r="R27" s="11">
        <v>1440015</v>
      </c>
      <c r="S27" s="11">
        <v>734259</v>
      </c>
      <c r="T27" s="11">
        <v>1482090</v>
      </c>
      <c r="U27" s="11">
        <v>717879</v>
      </c>
      <c r="V27" s="11">
        <v>2934228</v>
      </c>
      <c r="W27" s="11">
        <v>4554437</v>
      </c>
      <c r="X27" s="11">
        <v>5037300</v>
      </c>
      <c r="Y27" s="11">
        <v>-482863</v>
      </c>
      <c r="Z27" s="2">
        <v>-9.59</v>
      </c>
      <c r="AA27" s="15">
        <v>5037300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11491659</v>
      </c>
      <c r="D30" s="10"/>
      <c r="E30" s="11">
        <v>3882500</v>
      </c>
      <c r="F30" s="11">
        <v>4548000</v>
      </c>
      <c r="G30" s="11">
        <v>26073</v>
      </c>
      <c r="H30" s="11">
        <v>713292</v>
      </c>
      <c r="I30" s="11">
        <v>160278</v>
      </c>
      <c r="J30" s="11">
        <v>899643</v>
      </c>
      <c r="K30" s="11">
        <v>33099</v>
      </c>
      <c r="L30" s="11">
        <v>-124410</v>
      </c>
      <c r="M30" s="11">
        <v>46548</v>
      </c>
      <c r="N30" s="11">
        <v>-44763</v>
      </c>
      <c r="O30" s="11">
        <v>80894</v>
      </c>
      <c r="P30" s="11">
        <v>124845</v>
      </c>
      <c r="Q30" s="11">
        <v>144207</v>
      </c>
      <c r="R30" s="11">
        <v>349946</v>
      </c>
      <c r="S30" s="11">
        <v>293449</v>
      </c>
      <c r="T30" s="11">
        <v>195774</v>
      </c>
      <c r="U30" s="11">
        <v>3689821</v>
      </c>
      <c r="V30" s="11">
        <v>4179044</v>
      </c>
      <c r="W30" s="11">
        <v>5383870</v>
      </c>
      <c r="X30" s="11">
        <v>4548000</v>
      </c>
      <c r="Y30" s="11">
        <v>835870</v>
      </c>
      <c r="Z30" s="2">
        <v>18.38</v>
      </c>
      <c r="AA30" s="15">
        <v>4548000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7837104</v>
      </c>
      <c r="D36" s="10">
        <f t="shared" si="4"/>
        <v>0</v>
      </c>
      <c r="E36" s="11">
        <f t="shared" si="4"/>
        <v>2754000</v>
      </c>
      <c r="F36" s="11">
        <f t="shared" si="4"/>
        <v>6790000</v>
      </c>
      <c r="G36" s="11">
        <f t="shared" si="4"/>
        <v>102181</v>
      </c>
      <c r="H36" s="11">
        <f t="shared" si="4"/>
        <v>601</v>
      </c>
      <c r="I36" s="11">
        <f t="shared" si="4"/>
        <v>25400</v>
      </c>
      <c r="J36" s="11">
        <f t="shared" si="4"/>
        <v>128182</v>
      </c>
      <c r="K36" s="11">
        <f t="shared" si="4"/>
        <v>96107</v>
      </c>
      <c r="L36" s="11">
        <f t="shared" si="4"/>
        <v>0</v>
      </c>
      <c r="M36" s="11">
        <f t="shared" si="4"/>
        <v>0</v>
      </c>
      <c r="N36" s="11">
        <f t="shared" si="4"/>
        <v>96107</v>
      </c>
      <c r="O36" s="11">
        <f t="shared" si="4"/>
        <v>0</v>
      </c>
      <c r="P36" s="11">
        <f t="shared" si="4"/>
        <v>0</v>
      </c>
      <c r="Q36" s="11">
        <f t="shared" si="4"/>
        <v>842316</v>
      </c>
      <c r="R36" s="11">
        <f t="shared" si="4"/>
        <v>842316</v>
      </c>
      <c r="S36" s="11">
        <f t="shared" si="4"/>
        <v>0</v>
      </c>
      <c r="T36" s="11">
        <f t="shared" si="4"/>
        <v>819286</v>
      </c>
      <c r="U36" s="11">
        <f t="shared" si="4"/>
        <v>1636460</v>
      </c>
      <c r="V36" s="11">
        <f t="shared" si="4"/>
        <v>2455746</v>
      </c>
      <c r="W36" s="11">
        <f t="shared" si="4"/>
        <v>3522351</v>
      </c>
      <c r="X36" s="11">
        <f t="shared" si="4"/>
        <v>6790000</v>
      </c>
      <c r="Y36" s="11">
        <f t="shared" si="4"/>
        <v>-3267649</v>
      </c>
      <c r="Z36" s="2">
        <f aca="true" t="shared" si="5" ref="Z36:Z49">+IF(X36&lt;&gt;0,+(Y36/X36)*100,0)</f>
        <v>-48.124432989690725</v>
      </c>
      <c r="AA36" s="15">
        <f>AA6+AA21</f>
        <v>6790000</v>
      </c>
    </row>
    <row r="37" spans="1:27" ht="13.5">
      <c r="A37" s="46" t="s">
        <v>33</v>
      </c>
      <c r="B37" s="47"/>
      <c r="C37" s="9">
        <f t="shared" si="4"/>
        <v>1015463</v>
      </c>
      <c r="D37" s="10">
        <f t="shared" si="4"/>
        <v>0</v>
      </c>
      <c r="E37" s="11">
        <f t="shared" si="4"/>
        <v>1667000</v>
      </c>
      <c r="F37" s="11">
        <f t="shared" si="4"/>
        <v>11446000</v>
      </c>
      <c r="G37" s="11">
        <f t="shared" si="4"/>
        <v>23564</v>
      </c>
      <c r="H37" s="11">
        <f t="shared" si="4"/>
        <v>182619</v>
      </c>
      <c r="I37" s="11">
        <f t="shared" si="4"/>
        <v>257761</v>
      </c>
      <c r="J37" s="11">
        <f t="shared" si="4"/>
        <v>463944</v>
      </c>
      <c r="K37" s="11">
        <f t="shared" si="4"/>
        <v>361932</v>
      </c>
      <c r="L37" s="11">
        <f t="shared" si="4"/>
        <v>-274379</v>
      </c>
      <c r="M37" s="11">
        <f t="shared" si="4"/>
        <v>665752</v>
      </c>
      <c r="N37" s="11">
        <f t="shared" si="4"/>
        <v>753305</v>
      </c>
      <c r="O37" s="11">
        <f t="shared" si="4"/>
        <v>518645</v>
      </c>
      <c r="P37" s="11">
        <f t="shared" si="4"/>
        <v>895394</v>
      </c>
      <c r="Q37" s="11">
        <f t="shared" si="4"/>
        <v>1447197</v>
      </c>
      <c r="R37" s="11">
        <f t="shared" si="4"/>
        <v>2861236</v>
      </c>
      <c r="S37" s="11">
        <f t="shared" si="4"/>
        <v>1674357</v>
      </c>
      <c r="T37" s="11">
        <f t="shared" si="4"/>
        <v>2329452</v>
      </c>
      <c r="U37" s="11">
        <f t="shared" si="4"/>
        <v>3124239</v>
      </c>
      <c r="V37" s="11">
        <f t="shared" si="4"/>
        <v>7128048</v>
      </c>
      <c r="W37" s="11">
        <f t="shared" si="4"/>
        <v>11206533</v>
      </c>
      <c r="X37" s="11">
        <f t="shared" si="4"/>
        <v>11446000</v>
      </c>
      <c r="Y37" s="11">
        <f t="shared" si="4"/>
        <v>-239467</v>
      </c>
      <c r="Z37" s="2">
        <f t="shared" si="5"/>
        <v>-2.092145727765158</v>
      </c>
      <c r="AA37" s="15">
        <f>AA7+AA22</f>
        <v>11446000</v>
      </c>
    </row>
    <row r="38" spans="1:27" ht="13.5">
      <c r="A38" s="46" t="s">
        <v>34</v>
      </c>
      <c r="B38" s="47"/>
      <c r="C38" s="9">
        <f t="shared" si="4"/>
        <v>11776361</v>
      </c>
      <c r="D38" s="10">
        <f t="shared" si="4"/>
        <v>0</v>
      </c>
      <c r="E38" s="11">
        <f t="shared" si="4"/>
        <v>13225000</v>
      </c>
      <c r="F38" s="11">
        <f t="shared" si="4"/>
        <v>20451790</v>
      </c>
      <c r="G38" s="11">
        <f t="shared" si="4"/>
        <v>1785538</v>
      </c>
      <c r="H38" s="11">
        <f t="shared" si="4"/>
        <v>2302405</v>
      </c>
      <c r="I38" s="11">
        <f t="shared" si="4"/>
        <v>1729841</v>
      </c>
      <c r="J38" s="11">
        <f t="shared" si="4"/>
        <v>5817784</v>
      </c>
      <c r="K38" s="11">
        <f t="shared" si="4"/>
        <v>3477500</v>
      </c>
      <c r="L38" s="11">
        <f t="shared" si="4"/>
        <v>289</v>
      </c>
      <c r="M38" s="11">
        <f t="shared" si="4"/>
        <v>2376957</v>
      </c>
      <c r="N38" s="11">
        <f t="shared" si="4"/>
        <v>5854746</v>
      </c>
      <c r="O38" s="11">
        <f t="shared" si="4"/>
        <v>0</v>
      </c>
      <c r="P38" s="11">
        <f t="shared" si="4"/>
        <v>473996</v>
      </c>
      <c r="Q38" s="11">
        <f t="shared" si="4"/>
        <v>433234</v>
      </c>
      <c r="R38" s="11">
        <f t="shared" si="4"/>
        <v>907230</v>
      </c>
      <c r="S38" s="11">
        <f t="shared" si="4"/>
        <v>1682289</v>
      </c>
      <c r="T38" s="11">
        <f t="shared" si="4"/>
        <v>306042</v>
      </c>
      <c r="U38" s="11">
        <f t="shared" si="4"/>
        <v>3646643</v>
      </c>
      <c r="V38" s="11">
        <f t="shared" si="4"/>
        <v>5634974</v>
      </c>
      <c r="W38" s="11">
        <f t="shared" si="4"/>
        <v>18214734</v>
      </c>
      <c r="X38" s="11">
        <f t="shared" si="4"/>
        <v>20451790</v>
      </c>
      <c r="Y38" s="11">
        <f t="shared" si="4"/>
        <v>-2237056</v>
      </c>
      <c r="Z38" s="2">
        <f t="shared" si="5"/>
        <v>-10.938191718182125</v>
      </c>
      <c r="AA38" s="15">
        <f>AA8+AA23</f>
        <v>20451790</v>
      </c>
    </row>
    <row r="39" spans="1:27" ht="13.5">
      <c r="A39" s="46" t="s">
        <v>35</v>
      </c>
      <c r="B39" s="47"/>
      <c r="C39" s="9">
        <f t="shared" si="4"/>
        <v>19678321</v>
      </c>
      <c r="D39" s="10">
        <f t="shared" si="4"/>
        <v>0</v>
      </c>
      <c r="E39" s="11">
        <f t="shared" si="4"/>
        <v>16348000</v>
      </c>
      <c r="F39" s="11">
        <f t="shared" si="4"/>
        <v>5497210</v>
      </c>
      <c r="G39" s="11">
        <f t="shared" si="4"/>
        <v>0</v>
      </c>
      <c r="H39" s="11">
        <f t="shared" si="4"/>
        <v>0</v>
      </c>
      <c r="I39" s="11">
        <f t="shared" si="4"/>
        <v>208014</v>
      </c>
      <c r="J39" s="11">
        <f t="shared" si="4"/>
        <v>208014</v>
      </c>
      <c r="K39" s="11">
        <f t="shared" si="4"/>
        <v>175622</v>
      </c>
      <c r="L39" s="11">
        <f t="shared" si="4"/>
        <v>0</v>
      </c>
      <c r="M39" s="11">
        <f t="shared" si="4"/>
        <v>0</v>
      </c>
      <c r="N39" s="11">
        <f t="shared" si="4"/>
        <v>175622</v>
      </c>
      <c r="O39" s="11">
        <f t="shared" si="4"/>
        <v>250015</v>
      </c>
      <c r="P39" s="11">
        <f t="shared" si="4"/>
        <v>0</v>
      </c>
      <c r="Q39" s="11">
        <f t="shared" si="4"/>
        <v>326293</v>
      </c>
      <c r="R39" s="11">
        <f t="shared" si="4"/>
        <v>576308</v>
      </c>
      <c r="S39" s="11">
        <f t="shared" si="4"/>
        <v>1092231</v>
      </c>
      <c r="T39" s="11">
        <f t="shared" si="4"/>
        <v>1144176</v>
      </c>
      <c r="U39" s="11">
        <f t="shared" si="4"/>
        <v>1319156</v>
      </c>
      <c r="V39" s="11">
        <f t="shared" si="4"/>
        <v>3555563</v>
      </c>
      <c r="W39" s="11">
        <f t="shared" si="4"/>
        <v>4515507</v>
      </c>
      <c r="X39" s="11">
        <f t="shared" si="4"/>
        <v>5497210</v>
      </c>
      <c r="Y39" s="11">
        <f t="shared" si="4"/>
        <v>-981703</v>
      </c>
      <c r="Z39" s="2">
        <f t="shared" si="5"/>
        <v>-17.858204434613196</v>
      </c>
      <c r="AA39" s="15">
        <f>AA9+AA24</f>
        <v>5497210</v>
      </c>
    </row>
    <row r="40" spans="1:27" ht="13.5">
      <c r="A40" s="46" t="s">
        <v>36</v>
      </c>
      <c r="B40" s="47"/>
      <c r="C40" s="9">
        <f t="shared" si="4"/>
        <v>12570865</v>
      </c>
      <c r="D40" s="10">
        <f t="shared" si="4"/>
        <v>0</v>
      </c>
      <c r="E40" s="11">
        <f t="shared" si="4"/>
        <v>19500000</v>
      </c>
      <c r="F40" s="11">
        <f t="shared" si="4"/>
        <v>26957000</v>
      </c>
      <c r="G40" s="11">
        <f t="shared" si="4"/>
        <v>2251332</v>
      </c>
      <c r="H40" s="11">
        <f t="shared" si="4"/>
        <v>-897652</v>
      </c>
      <c r="I40" s="11">
        <f t="shared" si="4"/>
        <v>3583013</v>
      </c>
      <c r="J40" s="11">
        <f t="shared" si="4"/>
        <v>4936693</v>
      </c>
      <c r="K40" s="11">
        <f t="shared" si="4"/>
        <v>1904351</v>
      </c>
      <c r="L40" s="11">
        <f t="shared" si="4"/>
        <v>1787001</v>
      </c>
      <c r="M40" s="11">
        <f t="shared" si="4"/>
        <v>2337900</v>
      </c>
      <c r="N40" s="11">
        <f t="shared" si="4"/>
        <v>6029252</v>
      </c>
      <c r="O40" s="11">
        <f t="shared" si="4"/>
        <v>432321</v>
      </c>
      <c r="P40" s="11">
        <f t="shared" si="4"/>
        <v>825713</v>
      </c>
      <c r="Q40" s="11">
        <f t="shared" si="4"/>
        <v>1544983</v>
      </c>
      <c r="R40" s="11">
        <f t="shared" si="4"/>
        <v>2803017</v>
      </c>
      <c r="S40" s="11">
        <f t="shared" si="4"/>
        <v>3130217</v>
      </c>
      <c r="T40" s="11">
        <f t="shared" si="4"/>
        <v>1286795</v>
      </c>
      <c r="U40" s="11">
        <f t="shared" si="4"/>
        <v>1744119</v>
      </c>
      <c r="V40" s="11">
        <f t="shared" si="4"/>
        <v>6161131</v>
      </c>
      <c r="W40" s="11">
        <f t="shared" si="4"/>
        <v>19930093</v>
      </c>
      <c r="X40" s="11">
        <f t="shared" si="4"/>
        <v>26957000</v>
      </c>
      <c r="Y40" s="11">
        <f t="shared" si="4"/>
        <v>-7026907</v>
      </c>
      <c r="Z40" s="2">
        <f t="shared" si="5"/>
        <v>-26.06709574507549</v>
      </c>
      <c r="AA40" s="15">
        <f>AA10+AA25</f>
        <v>26957000</v>
      </c>
    </row>
    <row r="41" spans="1:27" ht="13.5">
      <c r="A41" s="48" t="s">
        <v>37</v>
      </c>
      <c r="B41" s="47"/>
      <c r="C41" s="49">
        <f aca="true" t="shared" si="6" ref="C41:Y41">SUM(C36:C40)</f>
        <v>52878114</v>
      </c>
      <c r="D41" s="50">
        <f t="shared" si="6"/>
        <v>0</v>
      </c>
      <c r="E41" s="51">
        <f t="shared" si="6"/>
        <v>53494000</v>
      </c>
      <c r="F41" s="51">
        <f t="shared" si="6"/>
        <v>71142000</v>
      </c>
      <c r="G41" s="51">
        <f t="shared" si="6"/>
        <v>4162615</v>
      </c>
      <c r="H41" s="51">
        <f t="shared" si="6"/>
        <v>1587973</v>
      </c>
      <c r="I41" s="51">
        <f t="shared" si="6"/>
        <v>5804029</v>
      </c>
      <c r="J41" s="51">
        <f t="shared" si="6"/>
        <v>11554617</v>
      </c>
      <c r="K41" s="51">
        <f t="shared" si="6"/>
        <v>6015512</v>
      </c>
      <c r="L41" s="51">
        <f t="shared" si="6"/>
        <v>1512911</v>
      </c>
      <c r="M41" s="51">
        <f t="shared" si="6"/>
        <v>5380609</v>
      </c>
      <c r="N41" s="51">
        <f t="shared" si="6"/>
        <v>12909032</v>
      </c>
      <c r="O41" s="51">
        <f t="shared" si="6"/>
        <v>1200981</v>
      </c>
      <c r="P41" s="51">
        <f t="shared" si="6"/>
        <v>2195103</v>
      </c>
      <c r="Q41" s="51">
        <f t="shared" si="6"/>
        <v>4594023</v>
      </c>
      <c r="R41" s="51">
        <f t="shared" si="6"/>
        <v>7990107</v>
      </c>
      <c r="S41" s="51">
        <f t="shared" si="6"/>
        <v>7579094</v>
      </c>
      <c r="T41" s="51">
        <f t="shared" si="6"/>
        <v>5885751</v>
      </c>
      <c r="U41" s="51">
        <f t="shared" si="6"/>
        <v>11470617</v>
      </c>
      <c r="V41" s="51">
        <f t="shared" si="6"/>
        <v>24935462</v>
      </c>
      <c r="W41" s="51">
        <f t="shared" si="6"/>
        <v>57389218</v>
      </c>
      <c r="X41" s="51">
        <f t="shared" si="6"/>
        <v>71142000</v>
      </c>
      <c r="Y41" s="51">
        <f t="shared" si="6"/>
        <v>-13752782</v>
      </c>
      <c r="Z41" s="52">
        <f t="shared" si="5"/>
        <v>-19.331452587782184</v>
      </c>
      <c r="AA41" s="53">
        <f>SUM(AA36:AA40)</f>
        <v>71142000</v>
      </c>
    </row>
    <row r="42" spans="1:27" ht="13.5">
      <c r="A42" s="54" t="s">
        <v>38</v>
      </c>
      <c r="B42" s="35"/>
      <c r="C42" s="65">
        <f aca="true" t="shared" si="7" ref="C42:Y48">C12+C27</f>
        <v>12620453</v>
      </c>
      <c r="D42" s="66">
        <f t="shared" si="7"/>
        <v>0</v>
      </c>
      <c r="E42" s="67">
        <f t="shared" si="7"/>
        <v>9409000</v>
      </c>
      <c r="F42" s="67">
        <f t="shared" si="7"/>
        <v>9035300</v>
      </c>
      <c r="G42" s="67">
        <f t="shared" si="7"/>
        <v>219</v>
      </c>
      <c r="H42" s="67">
        <f t="shared" si="7"/>
        <v>3581</v>
      </c>
      <c r="I42" s="67">
        <f t="shared" si="7"/>
        <v>20700</v>
      </c>
      <c r="J42" s="67">
        <f t="shared" si="7"/>
        <v>24500</v>
      </c>
      <c r="K42" s="67">
        <f t="shared" si="7"/>
        <v>91800</v>
      </c>
      <c r="L42" s="67">
        <f t="shared" si="7"/>
        <v>-200762</v>
      </c>
      <c r="M42" s="67">
        <f t="shared" si="7"/>
        <v>269381</v>
      </c>
      <c r="N42" s="67">
        <f t="shared" si="7"/>
        <v>160419</v>
      </c>
      <c r="O42" s="67">
        <f t="shared" si="7"/>
        <v>65070</v>
      </c>
      <c r="P42" s="67">
        <f t="shared" si="7"/>
        <v>188560</v>
      </c>
      <c r="Q42" s="67">
        <f t="shared" si="7"/>
        <v>1186639</v>
      </c>
      <c r="R42" s="67">
        <f t="shared" si="7"/>
        <v>1440269</v>
      </c>
      <c r="S42" s="67">
        <f t="shared" si="7"/>
        <v>802737</v>
      </c>
      <c r="T42" s="67">
        <f t="shared" si="7"/>
        <v>1791678</v>
      </c>
      <c r="U42" s="67">
        <f t="shared" si="7"/>
        <v>1990572</v>
      </c>
      <c r="V42" s="67">
        <f t="shared" si="7"/>
        <v>4584987</v>
      </c>
      <c r="W42" s="67">
        <f t="shared" si="7"/>
        <v>6210175</v>
      </c>
      <c r="X42" s="67">
        <f t="shared" si="7"/>
        <v>9035300</v>
      </c>
      <c r="Y42" s="67">
        <f t="shared" si="7"/>
        <v>-2825125</v>
      </c>
      <c r="Z42" s="69">
        <f t="shared" si="5"/>
        <v>-31.267639148672426</v>
      </c>
      <c r="AA42" s="68">
        <f aca="true" t="shared" si="8" ref="AA42:AA48">AA12+AA27</f>
        <v>9035300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518350</v>
      </c>
      <c r="V44" s="67">
        <f t="shared" si="7"/>
        <v>518350</v>
      </c>
      <c r="W44" s="67">
        <f t="shared" si="7"/>
        <v>518350</v>
      </c>
      <c r="X44" s="67">
        <f t="shared" si="7"/>
        <v>0</v>
      </c>
      <c r="Y44" s="67">
        <f t="shared" si="7"/>
        <v>518350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11764593</v>
      </c>
      <c r="D45" s="66">
        <f t="shared" si="7"/>
        <v>0</v>
      </c>
      <c r="E45" s="67">
        <f t="shared" si="7"/>
        <v>7270500</v>
      </c>
      <c r="F45" s="67">
        <f t="shared" si="7"/>
        <v>8957000</v>
      </c>
      <c r="G45" s="67">
        <f t="shared" si="7"/>
        <v>26073</v>
      </c>
      <c r="H45" s="67">
        <f t="shared" si="7"/>
        <v>903710</v>
      </c>
      <c r="I45" s="67">
        <f t="shared" si="7"/>
        <v>177822</v>
      </c>
      <c r="J45" s="67">
        <f t="shared" si="7"/>
        <v>1107605</v>
      </c>
      <c r="K45" s="67">
        <f t="shared" si="7"/>
        <v>42991</v>
      </c>
      <c r="L45" s="67">
        <f t="shared" si="7"/>
        <v>-136398</v>
      </c>
      <c r="M45" s="67">
        <f t="shared" si="7"/>
        <v>84765</v>
      </c>
      <c r="N45" s="67">
        <f t="shared" si="7"/>
        <v>-8642</v>
      </c>
      <c r="O45" s="67">
        <f t="shared" si="7"/>
        <v>80894</v>
      </c>
      <c r="P45" s="67">
        <f t="shared" si="7"/>
        <v>130452</v>
      </c>
      <c r="Q45" s="67">
        <f t="shared" si="7"/>
        <v>258852</v>
      </c>
      <c r="R45" s="67">
        <f t="shared" si="7"/>
        <v>470198</v>
      </c>
      <c r="S45" s="67">
        <f t="shared" si="7"/>
        <v>345856</v>
      </c>
      <c r="T45" s="67">
        <f t="shared" si="7"/>
        <v>197974</v>
      </c>
      <c r="U45" s="67">
        <f t="shared" si="7"/>
        <v>4674170</v>
      </c>
      <c r="V45" s="67">
        <f t="shared" si="7"/>
        <v>5218000</v>
      </c>
      <c r="W45" s="67">
        <f t="shared" si="7"/>
        <v>6787161</v>
      </c>
      <c r="X45" s="67">
        <f t="shared" si="7"/>
        <v>8957000</v>
      </c>
      <c r="Y45" s="67">
        <f t="shared" si="7"/>
        <v>-2169839</v>
      </c>
      <c r="Z45" s="69">
        <f t="shared" si="5"/>
        <v>-24.225064195601206</v>
      </c>
      <c r="AA45" s="68">
        <f t="shared" si="8"/>
        <v>8957000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77263160</v>
      </c>
      <c r="D49" s="78">
        <f t="shared" si="9"/>
        <v>0</v>
      </c>
      <c r="E49" s="79">
        <f t="shared" si="9"/>
        <v>70173500</v>
      </c>
      <c r="F49" s="79">
        <f t="shared" si="9"/>
        <v>89134300</v>
      </c>
      <c r="G49" s="79">
        <f t="shared" si="9"/>
        <v>4188907</v>
      </c>
      <c r="H49" s="79">
        <f t="shared" si="9"/>
        <v>2495264</v>
      </c>
      <c r="I49" s="79">
        <f t="shared" si="9"/>
        <v>6002551</v>
      </c>
      <c r="J49" s="79">
        <f t="shared" si="9"/>
        <v>12686722</v>
      </c>
      <c r="K49" s="79">
        <f t="shared" si="9"/>
        <v>6150303</v>
      </c>
      <c r="L49" s="79">
        <f t="shared" si="9"/>
        <v>1175751</v>
      </c>
      <c r="M49" s="79">
        <f t="shared" si="9"/>
        <v>5734755</v>
      </c>
      <c r="N49" s="79">
        <f t="shared" si="9"/>
        <v>13060809</v>
      </c>
      <c r="O49" s="79">
        <f t="shared" si="9"/>
        <v>1346945</v>
      </c>
      <c r="P49" s="79">
        <f t="shared" si="9"/>
        <v>2514115</v>
      </c>
      <c r="Q49" s="79">
        <f t="shared" si="9"/>
        <v>6039514</v>
      </c>
      <c r="R49" s="79">
        <f t="shared" si="9"/>
        <v>9900574</v>
      </c>
      <c r="S49" s="79">
        <f t="shared" si="9"/>
        <v>8727687</v>
      </c>
      <c r="T49" s="79">
        <f t="shared" si="9"/>
        <v>7875403</v>
      </c>
      <c r="U49" s="79">
        <f t="shared" si="9"/>
        <v>18653709</v>
      </c>
      <c r="V49" s="79">
        <f t="shared" si="9"/>
        <v>35256799</v>
      </c>
      <c r="W49" s="79">
        <f t="shared" si="9"/>
        <v>70904904</v>
      </c>
      <c r="X49" s="79">
        <f t="shared" si="9"/>
        <v>89134300</v>
      </c>
      <c r="Y49" s="79">
        <f t="shared" si="9"/>
        <v>-18229396</v>
      </c>
      <c r="Z49" s="80">
        <f t="shared" si="5"/>
        <v>-20.4516061718104</v>
      </c>
      <c r="AA49" s="81">
        <f>SUM(AA41:AA48)</f>
        <v>89134300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34591049</v>
      </c>
      <c r="D51" s="66">
        <f t="shared" si="10"/>
        <v>0</v>
      </c>
      <c r="E51" s="67">
        <f t="shared" si="10"/>
        <v>34796040</v>
      </c>
      <c r="F51" s="67">
        <f t="shared" si="10"/>
        <v>35802540</v>
      </c>
      <c r="G51" s="67">
        <f t="shared" si="10"/>
        <v>665171</v>
      </c>
      <c r="H51" s="67">
        <f t="shared" si="10"/>
        <v>1386750</v>
      </c>
      <c r="I51" s="67">
        <f t="shared" si="10"/>
        <v>1634322</v>
      </c>
      <c r="J51" s="67">
        <f t="shared" si="10"/>
        <v>3686243</v>
      </c>
      <c r="K51" s="67">
        <f t="shared" si="10"/>
        <v>1695427</v>
      </c>
      <c r="L51" s="67">
        <f t="shared" si="10"/>
        <v>-2352296</v>
      </c>
      <c r="M51" s="67">
        <f t="shared" si="10"/>
        <v>2927002</v>
      </c>
      <c r="N51" s="67">
        <f t="shared" si="10"/>
        <v>2270133</v>
      </c>
      <c r="O51" s="67">
        <f t="shared" si="10"/>
        <v>1487665</v>
      </c>
      <c r="P51" s="67">
        <f t="shared" si="10"/>
        <v>1887142</v>
      </c>
      <c r="Q51" s="67">
        <f t="shared" si="10"/>
        <v>1641484</v>
      </c>
      <c r="R51" s="67">
        <f t="shared" si="10"/>
        <v>5016291</v>
      </c>
      <c r="S51" s="67">
        <f t="shared" si="10"/>
        <v>2473371</v>
      </c>
      <c r="T51" s="67">
        <f t="shared" si="10"/>
        <v>1972093</v>
      </c>
      <c r="U51" s="67">
        <f t="shared" si="10"/>
        <v>8496599</v>
      </c>
      <c r="V51" s="67">
        <f t="shared" si="10"/>
        <v>12942063</v>
      </c>
      <c r="W51" s="67">
        <f t="shared" si="10"/>
        <v>23914730</v>
      </c>
      <c r="X51" s="67">
        <f t="shared" si="10"/>
        <v>35802540</v>
      </c>
      <c r="Y51" s="67">
        <f t="shared" si="10"/>
        <v>-11887810</v>
      </c>
      <c r="Z51" s="69">
        <f>+IF(X51&lt;&gt;0,+(Y51/X51)*100,0)</f>
        <v>-33.20381738278904</v>
      </c>
      <c r="AA51" s="68">
        <f>SUM(AA57:AA61)</f>
        <v>35802540</v>
      </c>
    </row>
    <row r="52" spans="1:27" ht="13.5">
      <c r="A52" s="84" t="s">
        <v>32</v>
      </c>
      <c r="B52" s="47"/>
      <c r="C52" s="9">
        <v>9201761</v>
      </c>
      <c r="D52" s="10"/>
      <c r="E52" s="11">
        <v>8554280</v>
      </c>
      <c r="F52" s="11">
        <v>6818280</v>
      </c>
      <c r="G52" s="11">
        <v>13967</v>
      </c>
      <c r="H52" s="11">
        <v>76864</v>
      </c>
      <c r="I52" s="11">
        <v>448065</v>
      </c>
      <c r="J52" s="11">
        <v>538896</v>
      </c>
      <c r="K52" s="11">
        <v>101936</v>
      </c>
      <c r="L52" s="11">
        <v>-677713</v>
      </c>
      <c r="M52" s="11">
        <v>1383521</v>
      </c>
      <c r="N52" s="11">
        <v>807744</v>
      </c>
      <c r="O52" s="11">
        <v>247178</v>
      </c>
      <c r="P52" s="11">
        <v>170822</v>
      </c>
      <c r="Q52" s="11">
        <v>-527696</v>
      </c>
      <c r="R52" s="11">
        <v>-109696</v>
      </c>
      <c r="S52" s="11">
        <v>90808</v>
      </c>
      <c r="T52" s="11">
        <v>138489</v>
      </c>
      <c r="U52" s="11">
        <v>2996969</v>
      </c>
      <c r="V52" s="11">
        <v>3226266</v>
      </c>
      <c r="W52" s="11">
        <v>4463210</v>
      </c>
      <c r="X52" s="11">
        <v>6818280</v>
      </c>
      <c r="Y52" s="11">
        <v>-2355070</v>
      </c>
      <c r="Z52" s="2">
        <v>-34.54</v>
      </c>
      <c r="AA52" s="15">
        <v>6818280</v>
      </c>
    </row>
    <row r="53" spans="1:27" ht="13.5">
      <c r="A53" s="84" t="s">
        <v>33</v>
      </c>
      <c r="B53" s="47"/>
      <c r="C53" s="9">
        <v>6346501</v>
      </c>
      <c r="D53" s="10"/>
      <c r="E53" s="11">
        <v>9217610</v>
      </c>
      <c r="F53" s="11">
        <v>8410210</v>
      </c>
      <c r="G53" s="11">
        <v>103158</v>
      </c>
      <c r="H53" s="11">
        <v>348370</v>
      </c>
      <c r="I53" s="11">
        <v>175910</v>
      </c>
      <c r="J53" s="11">
        <v>627438</v>
      </c>
      <c r="K53" s="11">
        <v>473134</v>
      </c>
      <c r="L53" s="11">
        <v>-297295</v>
      </c>
      <c r="M53" s="11">
        <v>247236</v>
      </c>
      <c r="N53" s="11">
        <v>423075</v>
      </c>
      <c r="O53" s="11">
        <v>540204</v>
      </c>
      <c r="P53" s="11">
        <v>344041</v>
      </c>
      <c r="Q53" s="11">
        <v>307809</v>
      </c>
      <c r="R53" s="11">
        <v>1192054</v>
      </c>
      <c r="S53" s="11">
        <v>279289</v>
      </c>
      <c r="T53" s="11">
        <v>351939</v>
      </c>
      <c r="U53" s="11">
        <v>1279877</v>
      </c>
      <c r="V53" s="11">
        <v>1911105</v>
      </c>
      <c r="W53" s="11">
        <v>4153672</v>
      </c>
      <c r="X53" s="11">
        <v>8410210</v>
      </c>
      <c r="Y53" s="11">
        <v>-4256538</v>
      </c>
      <c r="Z53" s="2">
        <v>-50.61</v>
      </c>
      <c r="AA53" s="15">
        <v>8410210</v>
      </c>
    </row>
    <row r="54" spans="1:27" ht="13.5">
      <c r="A54" s="84" t="s">
        <v>34</v>
      </c>
      <c r="B54" s="47"/>
      <c r="C54" s="9">
        <v>3610071</v>
      </c>
      <c r="D54" s="10"/>
      <c r="E54" s="11">
        <v>4357800</v>
      </c>
      <c r="F54" s="11">
        <v>4434700</v>
      </c>
      <c r="G54" s="11">
        <v>60208</v>
      </c>
      <c r="H54" s="11">
        <v>66920</v>
      </c>
      <c r="I54" s="11">
        <v>131133</v>
      </c>
      <c r="J54" s="11">
        <v>258261</v>
      </c>
      <c r="K54" s="11">
        <v>371783</v>
      </c>
      <c r="L54" s="11">
        <v>-249744</v>
      </c>
      <c r="M54" s="11">
        <v>343813</v>
      </c>
      <c r="N54" s="11">
        <v>465852</v>
      </c>
      <c r="O54" s="11">
        <v>112376</v>
      </c>
      <c r="P54" s="11">
        <v>491396</v>
      </c>
      <c r="Q54" s="11">
        <v>819135</v>
      </c>
      <c r="R54" s="11">
        <v>1422907</v>
      </c>
      <c r="S54" s="11">
        <v>1053484</v>
      </c>
      <c r="T54" s="11">
        <v>399068</v>
      </c>
      <c r="U54" s="11">
        <v>987811</v>
      </c>
      <c r="V54" s="11">
        <v>2440363</v>
      </c>
      <c r="W54" s="11">
        <v>4587383</v>
      </c>
      <c r="X54" s="11">
        <v>4434700</v>
      </c>
      <c r="Y54" s="11">
        <v>152683</v>
      </c>
      <c r="Z54" s="2">
        <v>3.44</v>
      </c>
      <c r="AA54" s="15">
        <v>4434700</v>
      </c>
    </row>
    <row r="55" spans="1:27" ht="13.5">
      <c r="A55" s="84" t="s">
        <v>35</v>
      </c>
      <c r="B55" s="47"/>
      <c r="C55" s="9">
        <v>2052686</v>
      </c>
      <c r="D55" s="10"/>
      <c r="E55" s="11">
        <v>1528200</v>
      </c>
      <c r="F55" s="11">
        <v>2716000</v>
      </c>
      <c r="G55" s="11">
        <v>56830</v>
      </c>
      <c r="H55" s="11">
        <v>101642</v>
      </c>
      <c r="I55" s="11">
        <v>93771</v>
      </c>
      <c r="J55" s="11">
        <v>252243</v>
      </c>
      <c r="K55" s="11">
        <v>107681</v>
      </c>
      <c r="L55" s="11">
        <v>-168945</v>
      </c>
      <c r="M55" s="11">
        <v>119977</v>
      </c>
      <c r="N55" s="11">
        <v>58713</v>
      </c>
      <c r="O55" s="11">
        <v>67005</v>
      </c>
      <c r="P55" s="11">
        <v>120232</v>
      </c>
      <c r="Q55" s="11">
        <v>246135</v>
      </c>
      <c r="R55" s="11">
        <v>433372</v>
      </c>
      <c r="S55" s="11">
        <v>61072</v>
      </c>
      <c r="T55" s="11">
        <v>152073</v>
      </c>
      <c r="U55" s="11">
        <v>1401929</v>
      </c>
      <c r="V55" s="11">
        <v>1615074</v>
      </c>
      <c r="W55" s="11">
        <v>2359402</v>
      </c>
      <c r="X55" s="11">
        <v>2716000</v>
      </c>
      <c r="Y55" s="11">
        <v>-356598</v>
      </c>
      <c r="Z55" s="2">
        <v>-13.13</v>
      </c>
      <c r="AA55" s="15">
        <v>2716000</v>
      </c>
    </row>
    <row r="56" spans="1:27" ht="13.5">
      <c r="A56" s="84" t="s">
        <v>36</v>
      </c>
      <c r="B56" s="47"/>
      <c r="C56" s="9">
        <v>5247950</v>
      </c>
      <c r="D56" s="10"/>
      <c r="E56" s="11">
        <v>1454400</v>
      </c>
      <c r="F56" s="11">
        <v>460000</v>
      </c>
      <c r="G56" s="11">
        <v>14600</v>
      </c>
      <c r="H56" s="11">
        <v>150563</v>
      </c>
      <c r="I56" s="11">
        <v>32970</v>
      </c>
      <c r="J56" s="11">
        <v>198133</v>
      </c>
      <c r="K56" s="11">
        <v>9789</v>
      </c>
      <c r="L56" s="11">
        <v>-119016</v>
      </c>
      <c r="M56" s="11">
        <v>60568</v>
      </c>
      <c r="N56" s="11">
        <v>-48659</v>
      </c>
      <c r="O56" s="11">
        <v>128131</v>
      </c>
      <c r="P56" s="11">
        <v>236529</v>
      </c>
      <c r="Q56" s="11">
        <v>87332</v>
      </c>
      <c r="R56" s="11">
        <v>451992</v>
      </c>
      <c r="S56" s="11">
        <v>216134</v>
      </c>
      <c r="T56" s="11">
        <v>237062</v>
      </c>
      <c r="U56" s="11">
        <v>528825</v>
      </c>
      <c r="V56" s="11">
        <v>982021</v>
      </c>
      <c r="W56" s="11">
        <v>1583487</v>
      </c>
      <c r="X56" s="11">
        <v>460000</v>
      </c>
      <c r="Y56" s="11">
        <v>1123487</v>
      </c>
      <c r="Z56" s="2">
        <v>244.24</v>
      </c>
      <c r="AA56" s="15">
        <v>460000</v>
      </c>
    </row>
    <row r="57" spans="1:27" ht="13.5">
      <c r="A57" s="85" t="s">
        <v>37</v>
      </c>
      <c r="B57" s="47"/>
      <c r="C57" s="49">
        <f aca="true" t="shared" si="11" ref="C57:Y57">SUM(C52:C56)</f>
        <v>26458969</v>
      </c>
      <c r="D57" s="50">
        <f t="shared" si="11"/>
        <v>0</v>
      </c>
      <c r="E57" s="51">
        <f t="shared" si="11"/>
        <v>25112290</v>
      </c>
      <c r="F57" s="51">
        <f t="shared" si="11"/>
        <v>22839190</v>
      </c>
      <c r="G57" s="51">
        <f t="shared" si="11"/>
        <v>248763</v>
      </c>
      <c r="H57" s="51">
        <f t="shared" si="11"/>
        <v>744359</v>
      </c>
      <c r="I57" s="51">
        <f t="shared" si="11"/>
        <v>881849</v>
      </c>
      <c r="J57" s="51">
        <f t="shared" si="11"/>
        <v>1874971</v>
      </c>
      <c r="K57" s="51">
        <f t="shared" si="11"/>
        <v>1064323</v>
      </c>
      <c r="L57" s="51">
        <f t="shared" si="11"/>
        <v>-1512713</v>
      </c>
      <c r="M57" s="51">
        <f t="shared" si="11"/>
        <v>2155115</v>
      </c>
      <c r="N57" s="51">
        <f t="shared" si="11"/>
        <v>1706725</v>
      </c>
      <c r="O57" s="51">
        <f t="shared" si="11"/>
        <v>1094894</v>
      </c>
      <c r="P57" s="51">
        <f t="shared" si="11"/>
        <v>1363020</v>
      </c>
      <c r="Q57" s="51">
        <f t="shared" si="11"/>
        <v>932715</v>
      </c>
      <c r="R57" s="51">
        <f t="shared" si="11"/>
        <v>3390629</v>
      </c>
      <c r="S57" s="51">
        <f t="shared" si="11"/>
        <v>1700787</v>
      </c>
      <c r="T57" s="51">
        <f t="shared" si="11"/>
        <v>1278631</v>
      </c>
      <c r="U57" s="51">
        <f t="shared" si="11"/>
        <v>7195411</v>
      </c>
      <c r="V57" s="51">
        <f t="shared" si="11"/>
        <v>10174829</v>
      </c>
      <c r="W57" s="51">
        <f t="shared" si="11"/>
        <v>17147154</v>
      </c>
      <c r="X57" s="51">
        <f t="shared" si="11"/>
        <v>22839190</v>
      </c>
      <c r="Y57" s="51">
        <f t="shared" si="11"/>
        <v>-5692036</v>
      </c>
      <c r="Z57" s="52">
        <f>+IF(X57&lt;&gt;0,+(Y57/X57)*100,0)</f>
        <v>-24.922232355876016</v>
      </c>
      <c r="AA57" s="53">
        <f>SUM(AA52:AA56)</f>
        <v>22839190</v>
      </c>
    </row>
    <row r="58" spans="1:27" ht="13.5">
      <c r="A58" s="86" t="s">
        <v>38</v>
      </c>
      <c r="B58" s="35"/>
      <c r="C58" s="9">
        <v>1311755</v>
      </c>
      <c r="D58" s="10"/>
      <c r="E58" s="11">
        <v>1880830</v>
      </c>
      <c r="F58" s="11">
        <v>1118360</v>
      </c>
      <c r="G58" s="11">
        <v>52089</v>
      </c>
      <c r="H58" s="11">
        <v>133371</v>
      </c>
      <c r="I58" s="11">
        <v>108208</v>
      </c>
      <c r="J58" s="11">
        <v>293668</v>
      </c>
      <c r="K58" s="11">
        <v>168043</v>
      </c>
      <c r="L58" s="11">
        <v>-192803</v>
      </c>
      <c r="M58" s="11">
        <v>271634</v>
      </c>
      <c r="N58" s="11">
        <v>246874</v>
      </c>
      <c r="O58" s="11">
        <v>136284</v>
      </c>
      <c r="P58" s="11">
        <v>126156</v>
      </c>
      <c r="Q58" s="11">
        <v>117507</v>
      </c>
      <c r="R58" s="11">
        <v>379947</v>
      </c>
      <c r="S58" s="11">
        <v>135801</v>
      </c>
      <c r="T58" s="11">
        <v>86827</v>
      </c>
      <c r="U58" s="11">
        <v>247467</v>
      </c>
      <c r="V58" s="11">
        <v>470095</v>
      </c>
      <c r="W58" s="11">
        <v>1390584</v>
      </c>
      <c r="X58" s="11">
        <v>1118360</v>
      </c>
      <c r="Y58" s="11">
        <v>272224</v>
      </c>
      <c r="Z58" s="2">
        <v>24.34</v>
      </c>
      <c r="AA58" s="15">
        <v>1118360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6820325</v>
      </c>
      <c r="D61" s="10"/>
      <c r="E61" s="11">
        <v>7802920</v>
      </c>
      <c r="F61" s="11">
        <v>11844990</v>
      </c>
      <c r="G61" s="11">
        <v>364319</v>
      </c>
      <c r="H61" s="11">
        <v>509020</v>
      </c>
      <c r="I61" s="11">
        <v>644265</v>
      </c>
      <c r="J61" s="11">
        <v>1517604</v>
      </c>
      <c r="K61" s="11">
        <v>463061</v>
      </c>
      <c r="L61" s="11">
        <v>-646780</v>
      </c>
      <c r="M61" s="11">
        <v>500253</v>
      </c>
      <c r="N61" s="11">
        <v>316534</v>
      </c>
      <c r="O61" s="11">
        <v>256487</v>
      </c>
      <c r="P61" s="11">
        <v>397966</v>
      </c>
      <c r="Q61" s="11">
        <v>591262</v>
      </c>
      <c r="R61" s="11">
        <v>1245715</v>
      </c>
      <c r="S61" s="11">
        <v>636783</v>
      </c>
      <c r="T61" s="11">
        <v>606635</v>
      </c>
      <c r="U61" s="11">
        <v>1053721</v>
      </c>
      <c r="V61" s="11">
        <v>2297139</v>
      </c>
      <c r="W61" s="11">
        <v>5376992</v>
      </c>
      <c r="X61" s="11">
        <v>11844990</v>
      </c>
      <c r="Y61" s="11">
        <v>-6467998</v>
      </c>
      <c r="Z61" s="2">
        <v>-54.61</v>
      </c>
      <c r="AA61" s="15">
        <v>11844990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34796040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136871072</v>
      </c>
      <c r="D67" s="10">
        <v>119168781</v>
      </c>
      <c r="E67" s="11"/>
      <c r="F67" s="11">
        <v>119168781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119168781</v>
      </c>
      <c r="Y67" s="11">
        <v>-119168781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655170</v>
      </c>
      <c r="H68" s="11">
        <v>1386752</v>
      </c>
      <c r="I68" s="11">
        <v>1634321</v>
      </c>
      <c r="J68" s="11">
        <v>3676243</v>
      </c>
      <c r="K68" s="11">
        <v>1695429</v>
      </c>
      <c r="L68" s="11">
        <v>2352300</v>
      </c>
      <c r="M68" s="11">
        <v>2927002</v>
      </c>
      <c r="N68" s="11">
        <v>6974731</v>
      </c>
      <c r="O68" s="11">
        <v>1487660</v>
      </c>
      <c r="P68" s="11">
        <v>1887140</v>
      </c>
      <c r="Q68" s="11">
        <v>1641485</v>
      </c>
      <c r="R68" s="11">
        <v>5016285</v>
      </c>
      <c r="S68" s="11">
        <v>2473373</v>
      </c>
      <c r="T68" s="11">
        <v>1972078</v>
      </c>
      <c r="U68" s="11">
        <v>8496648</v>
      </c>
      <c r="V68" s="11">
        <v>12942099</v>
      </c>
      <c r="W68" s="11">
        <v>28609358</v>
      </c>
      <c r="X68" s="11"/>
      <c r="Y68" s="11">
        <v>28609358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136871072</v>
      </c>
      <c r="D69" s="78">
        <f t="shared" si="12"/>
        <v>119168781</v>
      </c>
      <c r="E69" s="79">
        <f t="shared" si="12"/>
        <v>34796040</v>
      </c>
      <c r="F69" s="79">
        <f t="shared" si="12"/>
        <v>119168781</v>
      </c>
      <c r="G69" s="79">
        <f t="shared" si="12"/>
        <v>655170</v>
      </c>
      <c r="H69" s="79">
        <f t="shared" si="12"/>
        <v>1386752</v>
      </c>
      <c r="I69" s="79">
        <f t="shared" si="12"/>
        <v>1634321</v>
      </c>
      <c r="J69" s="79">
        <f t="shared" si="12"/>
        <v>3676243</v>
      </c>
      <c r="K69" s="79">
        <f t="shared" si="12"/>
        <v>1695429</v>
      </c>
      <c r="L69" s="79">
        <f t="shared" si="12"/>
        <v>2352300</v>
      </c>
      <c r="M69" s="79">
        <f t="shared" si="12"/>
        <v>2927002</v>
      </c>
      <c r="N69" s="79">
        <f t="shared" si="12"/>
        <v>6974731</v>
      </c>
      <c r="O69" s="79">
        <f t="shared" si="12"/>
        <v>1487660</v>
      </c>
      <c r="P69" s="79">
        <f t="shared" si="12"/>
        <v>1887140</v>
      </c>
      <c r="Q69" s="79">
        <f t="shared" si="12"/>
        <v>1641485</v>
      </c>
      <c r="R69" s="79">
        <f t="shared" si="12"/>
        <v>5016285</v>
      </c>
      <c r="S69" s="79">
        <f t="shared" si="12"/>
        <v>2473373</v>
      </c>
      <c r="T69" s="79">
        <f t="shared" si="12"/>
        <v>1972078</v>
      </c>
      <c r="U69" s="79">
        <f t="shared" si="12"/>
        <v>8496648</v>
      </c>
      <c r="V69" s="79">
        <f t="shared" si="12"/>
        <v>12942099</v>
      </c>
      <c r="W69" s="79">
        <f t="shared" si="12"/>
        <v>28609358</v>
      </c>
      <c r="X69" s="79">
        <f t="shared" si="12"/>
        <v>119168781</v>
      </c>
      <c r="Y69" s="79">
        <f t="shared" si="12"/>
        <v>-90559423</v>
      </c>
      <c r="Z69" s="80">
        <f>+IF(X69&lt;&gt;0,+(Y69/X69)*100,0)</f>
        <v>-75.9925730884165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999413</v>
      </c>
      <c r="D5" s="42">
        <f t="shared" si="0"/>
        <v>0</v>
      </c>
      <c r="E5" s="43">
        <f t="shared" si="0"/>
        <v>8300000</v>
      </c>
      <c r="F5" s="43">
        <f t="shared" si="0"/>
        <v>9413750</v>
      </c>
      <c r="G5" s="43">
        <f t="shared" si="0"/>
        <v>0</v>
      </c>
      <c r="H5" s="43">
        <f t="shared" si="0"/>
        <v>0</v>
      </c>
      <c r="I5" s="43">
        <f t="shared" si="0"/>
        <v>4000</v>
      </c>
      <c r="J5" s="43">
        <f t="shared" si="0"/>
        <v>4000</v>
      </c>
      <c r="K5" s="43">
        <f t="shared" si="0"/>
        <v>73996</v>
      </c>
      <c r="L5" s="43">
        <f t="shared" si="0"/>
        <v>0</v>
      </c>
      <c r="M5" s="43">
        <f t="shared" si="0"/>
        <v>17100</v>
      </c>
      <c r="N5" s="43">
        <f t="shared" si="0"/>
        <v>91096</v>
      </c>
      <c r="O5" s="43">
        <f t="shared" si="0"/>
        <v>236981</v>
      </c>
      <c r="P5" s="43">
        <f t="shared" si="0"/>
        <v>168385</v>
      </c>
      <c r="Q5" s="43">
        <f t="shared" si="0"/>
        <v>63333</v>
      </c>
      <c r="R5" s="43">
        <f t="shared" si="0"/>
        <v>468699</v>
      </c>
      <c r="S5" s="43">
        <f t="shared" si="0"/>
        <v>163188</v>
      </c>
      <c r="T5" s="43">
        <f t="shared" si="0"/>
        <v>5740300</v>
      </c>
      <c r="U5" s="43">
        <f t="shared" si="0"/>
        <v>1691747</v>
      </c>
      <c r="V5" s="43">
        <f t="shared" si="0"/>
        <v>7595235</v>
      </c>
      <c r="W5" s="43">
        <f t="shared" si="0"/>
        <v>8159030</v>
      </c>
      <c r="X5" s="43">
        <f t="shared" si="0"/>
        <v>9413750</v>
      </c>
      <c r="Y5" s="43">
        <f t="shared" si="0"/>
        <v>-1254720</v>
      </c>
      <c r="Z5" s="44">
        <f>+IF(X5&lt;&gt;0,+(Y5/X5)*100,0)</f>
        <v>-13.3285885008631</v>
      </c>
      <c r="AA5" s="45">
        <f>SUM(AA11:AA18)</f>
        <v>9413750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100000</v>
      </c>
      <c r="F9" s="11"/>
      <c r="G9" s="11"/>
      <c r="H9" s="11"/>
      <c r="I9" s="11"/>
      <c r="J9" s="11"/>
      <c r="K9" s="11"/>
      <c r="L9" s="11"/>
      <c r="M9" s="11">
        <v>17100</v>
      </c>
      <c r="N9" s="11">
        <v>17100</v>
      </c>
      <c r="O9" s="11">
        <v>79048</v>
      </c>
      <c r="P9" s="11"/>
      <c r="Q9" s="11"/>
      <c r="R9" s="11">
        <v>79048</v>
      </c>
      <c r="S9" s="11"/>
      <c r="T9" s="11">
        <v>-96148</v>
      </c>
      <c r="U9" s="11">
        <v>14568</v>
      </c>
      <c r="V9" s="11">
        <v>-81580</v>
      </c>
      <c r="W9" s="11">
        <v>14568</v>
      </c>
      <c r="X9" s="11"/>
      <c r="Y9" s="11">
        <v>14568</v>
      </c>
      <c r="Z9" s="2"/>
      <c r="AA9" s="15"/>
    </row>
    <row r="10" spans="1:27" ht="13.5">
      <c r="A10" s="46" t="s">
        <v>36</v>
      </c>
      <c r="B10" s="47"/>
      <c r="C10" s="9"/>
      <c r="D10" s="10"/>
      <c r="E10" s="11">
        <v>5800000</v>
      </c>
      <c r="F10" s="11">
        <v>5800000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115733</v>
      </c>
      <c r="T10" s="11">
        <v>5595405</v>
      </c>
      <c r="U10" s="11">
        <v>40</v>
      </c>
      <c r="V10" s="11">
        <v>5711178</v>
      </c>
      <c r="W10" s="11">
        <v>5711178</v>
      </c>
      <c r="X10" s="11">
        <v>5800000</v>
      </c>
      <c r="Y10" s="11">
        <v>-88822</v>
      </c>
      <c r="Z10" s="2">
        <v>-1.53</v>
      </c>
      <c r="AA10" s="15">
        <v>5800000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5900000</v>
      </c>
      <c r="F11" s="51">
        <f t="shared" si="1"/>
        <v>5800000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17100</v>
      </c>
      <c r="N11" s="51">
        <f t="shared" si="1"/>
        <v>17100</v>
      </c>
      <c r="O11" s="51">
        <f t="shared" si="1"/>
        <v>79048</v>
      </c>
      <c r="P11" s="51">
        <f t="shared" si="1"/>
        <v>0</v>
      </c>
      <c r="Q11" s="51">
        <f t="shared" si="1"/>
        <v>0</v>
      </c>
      <c r="R11" s="51">
        <f t="shared" si="1"/>
        <v>79048</v>
      </c>
      <c r="S11" s="51">
        <f t="shared" si="1"/>
        <v>115733</v>
      </c>
      <c r="T11" s="51">
        <f t="shared" si="1"/>
        <v>5499257</v>
      </c>
      <c r="U11" s="51">
        <f t="shared" si="1"/>
        <v>14608</v>
      </c>
      <c r="V11" s="51">
        <f t="shared" si="1"/>
        <v>5629598</v>
      </c>
      <c r="W11" s="51">
        <f t="shared" si="1"/>
        <v>5725746</v>
      </c>
      <c r="X11" s="51">
        <f t="shared" si="1"/>
        <v>5800000</v>
      </c>
      <c r="Y11" s="51">
        <f t="shared" si="1"/>
        <v>-74254</v>
      </c>
      <c r="Z11" s="52">
        <f>+IF(X11&lt;&gt;0,+(Y11/X11)*100,0)</f>
        <v>-1.2802413793103449</v>
      </c>
      <c r="AA11" s="53">
        <f>SUM(AA6:AA10)</f>
        <v>5800000</v>
      </c>
    </row>
    <row r="12" spans="1:27" ht="13.5">
      <c r="A12" s="54" t="s">
        <v>38</v>
      </c>
      <c r="B12" s="35"/>
      <c r="C12" s="9"/>
      <c r="D12" s="10"/>
      <c r="E12" s="11"/>
      <c r="F12" s="11">
        <v>205000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4736</v>
      </c>
      <c r="T12" s="11">
        <v>171075</v>
      </c>
      <c r="U12" s="11">
        <v>27488</v>
      </c>
      <c r="V12" s="11">
        <v>203299</v>
      </c>
      <c r="W12" s="11">
        <v>203299</v>
      </c>
      <c r="X12" s="11">
        <v>205000</v>
      </c>
      <c r="Y12" s="11">
        <v>-1701</v>
      </c>
      <c r="Z12" s="2">
        <v>-0.83</v>
      </c>
      <c r="AA12" s="15">
        <v>205000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999413</v>
      </c>
      <c r="D15" s="10"/>
      <c r="E15" s="11">
        <v>2400000</v>
      </c>
      <c r="F15" s="11">
        <v>3408750</v>
      </c>
      <c r="G15" s="11"/>
      <c r="H15" s="11"/>
      <c r="I15" s="11">
        <v>4000</v>
      </c>
      <c r="J15" s="11">
        <v>4000</v>
      </c>
      <c r="K15" s="11">
        <v>73996</v>
      </c>
      <c r="L15" s="11"/>
      <c r="M15" s="11"/>
      <c r="N15" s="11">
        <v>73996</v>
      </c>
      <c r="O15" s="11">
        <v>157933</v>
      </c>
      <c r="P15" s="11">
        <v>168385</v>
      </c>
      <c r="Q15" s="11">
        <v>63333</v>
      </c>
      <c r="R15" s="11">
        <v>389651</v>
      </c>
      <c r="S15" s="11">
        <v>42719</v>
      </c>
      <c r="T15" s="11">
        <v>69968</v>
      </c>
      <c r="U15" s="11">
        <v>1649651</v>
      </c>
      <c r="V15" s="11">
        <v>1762338</v>
      </c>
      <c r="W15" s="11">
        <v>2229985</v>
      </c>
      <c r="X15" s="11">
        <v>3408750</v>
      </c>
      <c r="Y15" s="11">
        <v>-1178765</v>
      </c>
      <c r="Z15" s="2">
        <v>-34.58</v>
      </c>
      <c r="AA15" s="15">
        <v>3408750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5600</v>
      </c>
      <c r="J20" s="60">
        <f t="shared" si="2"/>
        <v>5600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5600</v>
      </c>
      <c r="X20" s="60">
        <f t="shared" si="2"/>
        <v>0</v>
      </c>
      <c r="Y20" s="60">
        <f t="shared" si="2"/>
        <v>5600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>
        <v>5600</v>
      </c>
      <c r="J30" s="11">
        <v>5600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5600</v>
      </c>
      <c r="X30" s="11"/>
      <c r="Y30" s="11">
        <v>5600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100000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17100</v>
      </c>
      <c r="N39" s="11">
        <f t="shared" si="4"/>
        <v>17100</v>
      </c>
      <c r="O39" s="11">
        <f t="shared" si="4"/>
        <v>79048</v>
      </c>
      <c r="P39" s="11">
        <f t="shared" si="4"/>
        <v>0</v>
      </c>
      <c r="Q39" s="11">
        <f t="shared" si="4"/>
        <v>0</v>
      </c>
      <c r="R39" s="11">
        <f t="shared" si="4"/>
        <v>79048</v>
      </c>
      <c r="S39" s="11">
        <f t="shared" si="4"/>
        <v>0</v>
      </c>
      <c r="T39" s="11">
        <f t="shared" si="4"/>
        <v>-96148</v>
      </c>
      <c r="U39" s="11">
        <f t="shared" si="4"/>
        <v>14568</v>
      </c>
      <c r="V39" s="11">
        <f t="shared" si="4"/>
        <v>-81580</v>
      </c>
      <c r="W39" s="11">
        <f t="shared" si="4"/>
        <v>14568</v>
      </c>
      <c r="X39" s="11">
        <f t="shared" si="4"/>
        <v>0</v>
      </c>
      <c r="Y39" s="11">
        <f t="shared" si="4"/>
        <v>14568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5800000</v>
      </c>
      <c r="F40" s="11">
        <f t="shared" si="4"/>
        <v>5800000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115733</v>
      </c>
      <c r="T40" s="11">
        <f t="shared" si="4"/>
        <v>5595405</v>
      </c>
      <c r="U40" s="11">
        <f t="shared" si="4"/>
        <v>40</v>
      </c>
      <c r="V40" s="11">
        <f t="shared" si="4"/>
        <v>5711178</v>
      </c>
      <c r="W40" s="11">
        <f t="shared" si="4"/>
        <v>5711178</v>
      </c>
      <c r="X40" s="11">
        <f t="shared" si="4"/>
        <v>5800000</v>
      </c>
      <c r="Y40" s="11">
        <f t="shared" si="4"/>
        <v>-88822</v>
      </c>
      <c r="Z40" s="2">
        <f t="shared" si="5"/>
        <v>-1.5314137931034482</v>
      </c>
      <c r="AA40" s="15">
        <f>AA10+AA25</f>
        <v>5800000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5900000</v>
      </c>
      <c r="F41" s="51">
        <f t="shared" si="6"/>
        <v>5800000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17100</v>
      </c>
      <c r="N41" s="51">
        <f t="shared" si="6"/>
        <v>17100</v>
      </c>
      <c r="O41" s="51">
        <f t="shared" si="6"/>
        <v>79048</v>
      </c>
      <c r="P41" s="51">
        <f t="shared" si="6"/>
        <v>0</v>
      </c>
      <c r="Q41" s="51">
        <f t="shared" si="6"/>
        <v>0</v>
      </c>
      <c r="R41" s="51">
        <f t="shared" si="6"/>
        <v>79048</v>
      </c>
      <c r="S41" s="51">
        <f t="shared" si="6"/>
        <v>115733</v>
      </c>
      <c r="T41" s="51">
        <f t="shared" si="6"/>
        <v>5499257</v>
      </c>
      <c r="U41" s="51">
        <f t="shared" si="6"/>
        <v>14608</v>
      </c>
      <c r="V41" s="51">
        <f t="shared" si="6"/>
        <v>5629598</v>
      </c>
      <c r="W41" s="51">
        <f t="shared" si="6"/>
        <v>5725746</v>
      </c>
      <c r="X41" s="51">
        <f t="shared" si="6"/>
        <v>5800000</v>
      </c>
      <c r="Y41" s="51">
        <f t="shared" si="6"/>
        <v>-74254</v>
      </c>
      <c r="Z41" s="52">
        <f t="shared" si="5"/>
        <v>-1.2802413793103449</v>
      </c>
      <c r="AA41" s="53">
        <f>SUM(AA36:AA40)</f>
        <v>5800000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205000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4736</v>
      </c>
      <c r="T42" s="67">
        <f t="shared" si="7"/>
        <v>171075</v>
      </c>
      <c r="U42" s="67">
        <f t="shared" si="7"/>
        <v>27488</v>
      </c>
      <c r="V42" s="67">
        <f t="shared" si="7"/>
        <v>203299</v>
      </c>
      <c r="W42" s="67">
        <f t="shared" si="7"/>
        <v>203299</v>
      </c>
      <c r="X42" s="67">
        <f t="shared" si="7"/>
        <v>205000</v>
      </c>
      <c r="Y42" s="67">
        <f t="shared" si="7"/>
        <v>-1701</v>
      </c>
      <c r="Z42" s="69">
        <f t="shared" si="5"/>
        <v>-0.8297560975609757</v>
      </c>
      <c r="AA42" s="68">
        <f aca="true" t="shared" si="8" ref="AA42:AA48">AA12+AA27</f>
        <v>205000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999413</v>
      </c>
      <c r="D45" s="66">
        <f t="shared" si="7"/>
        <v>0</v>
      </c>
      <c r="E45" s="67">
        <f t="shared" si="7"/>
        <v>2400000</v>
      </c>
      <c r="F45" s="67">
        <f t="shared" si="7"/>
        <v>3408750</v>
      </c>
      <c r="G45" s="67">
        <f t="shared" si="7"/>
        <v>0</v>
      </c>
      <c r="H45" s="67">
        <f t="shared" si="7"/>
        <v>0</v>
      </c>
      <c r="I45" s="67">
        <f t="shared" si="7"/>
        <v>9600</v>
      </c>
      <c r="J45" s="67">
        <f t="shared" si="7"/>
        <v>9600</v>
      </c>
      <c r="K45" s="67">
        <f t="shared" si="7"/>
        <v>73996</v>
      </c>
      <c r="L45" s="67">
        <f t="shared" si="7"/>
        <v>0</v>
      </c>
      <c r="M45" s="67">
        <f t="shared" si="7"/>
        <v>0</v>
      </c>
      <c r="N45" s="67">
        <f t="shared" si="7"/>
        <v>73996</v>
      </c>
      <c r="O45" s="67">
        <f t="shared" si="7"/>
        <v>157933</v>
      </c>
      <c r="P45" s="67">
        <f t="shared" si="7"/>
        <v>168385</v>
      </c>
      <c r="Q45" s="67">
        <f t="shared" si="7"/>
        <v>63333</v>
      </c>
      <c r="R45" s="67">
        <f t="shared" si="7"/>
        <v>389651</v>
      </c>
      <c r="S45" s="67">
        <f t="shared" si="7"/>
        <v>42719</v>
      </c>
      <c r="T45" s="67">
        <f t="shared" si="7"/>
        <v>69968</v>
      </c>
      <c r="U45" s="67">
        <f t="shared" si="7"/>
        <v>1649651</v>
      </c>
      <c r="V45" s="67">
        <f t="shared" si="7"/>
        <v>1762338</v>
      </c>
      <c r="W45" s="67">
        <f t="shared" si="7"/>
        <v>2235585</v>
      </c>
      <c r="X45" s="67">
        <f t="shared" si="7"/>
        <v>3408750</v>
      </c>
      <c r="Y45" s="67">
        <f t="shared" si="7"/>
        <v>-1173165</v>
      </c>
      <c r="Z45" s="69">
        <f t="shared" si="5"/>
        <v>-34.416281628162814</v>
      </c>
      <c r="AA45" s="68">
        <f t="shared" si="8"/>
        <v>3408750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999413</v>
      </c>
      <c r="D49" s="78">
        <f t="shared" si="9"/>
        <v>0</v>
      </c>
      <c r="E49" s="79">
        <f t="shared" si="9"/>
        <v>8300000</v>
      </c>
      <c r="F49" s="79">
        <f t="shared" si="9"/>
        <v>9413750</v>
      </c>
      <c r="G49" s="79">
        <f t="shared" si="9"/>
        <v>0</v>
      </c>
      <c r="H49" s="79">
        <f t="shared" si="9"/>
        <v>0</v>
      </c>
      <c r="I49" s="79">
        <f t="shared" si="9"/>
        <v>9600</v>
      </c>
      <c r="J49" s="79">
        <f t="shared" si="9"/>
        <v>9600</v>
      </c>
      <c r="K49" s="79">
        <f t="shared" si="9"/>
        <v>73996</v>
      </c>
      <c r="L49" s="79">
        <f t="shared" si="9"/>
        <v>0</v>
      </c>
      <c r="M49" s="79">
        <f t="shared" si="9"/>
        <v>17100</v>
      </c>
      <c r="N49" s="79">
        <f t="shared" si="9"/>
        <v>91096</v>
      </c>
      <c r="O49" s="79">
        <f t="shared" si="9"/>
        <v>236981</v>
      </c>
      <c r="P49" s="79">
        <f t="shared" si="9"/>
        <v>168385</v>
      </c>
      <c r="Q49" s="79">
        <f t="shared" si="9"/>
        <v>63333</v>
      </c>
      <c r="R49" s="79">
        <f t="shared" si="9"/>
        <v>468699</v>
      </c>
      <c r="S49" s="79">
        <f t="shared" si="9"/>
        <v>163188</v>
      </c>
      <c r="T49" s="79">
        <f t="shared" si="9"/>
        <v>5740300</v>
      </c>
      <c r="U49" s="79">
        <f t="shared" si="9"/>
        <v>1691747</v>
      </c>
      <c r="V49" s="79">
        <f t="shared" si="9"/>
        <v>7595235</v>
      </c>
      <c r="W49" s="79">
        <f t="shared" si="9"/>
        <v>8164630</v>
      </c>
      <c r="X49" s="79">
        <f t="shared" si="9"/>
        <v>9413750</v>
      </c>
      <c r="Y49" s="79">
        <f t="shared" si="9"/>
        <v>-1249120</v>
      </c>
      <c r="Z49" s="80">
        <f t="shared" si="5"/>
        <v>-13.269101048997477</v>
      </c>
      <c r="AA49" s="81">
        <f>SUM(AA41:AA48)</f>
        <v>9413750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4727561</v>
      </c>
      <c r="F66" s="14"/>
      <c r="G66" s="14">
        <v>17071</v>
      </c>
      <c r="H66" s="14">
        <v>276487</v>
      </c>
      <c r="I66" s="14">
        <v>395037</v>
      </c>
      <c r="J66" s="14">
        <v>688595</v>
      </c>
      <c r="K66" s="14">
        <v>394999</v>
      </c>
      <c r="L66" s="14">
        <v>289920</v>
      </c>
      <c r="M66" s="14">
        <v>338898</v>
      </c>
      <c r="N66" s="14">
        <v>1023817</v>
      </c>
      <c r="O66" s="14">
        <v>181724</v>
      </c>
      <c r="P66" s="14">
        <v>198258</v>
      </c>
      <c r="Q66" s="14">
        <v>192840</v>
      </c>
      <c r="R66" s="14">
        <v>572822</v>
      </c>
      <c r="S66" s="14">
        <v>192571</v>
      </c>
      <c r="T66" s="14">
        <v>167886</v>
      </c>
      <c r="U66" s="14">
        <v>661144</v>
      </c>
      <c r="V66" s="14">
        <v>1021601</v>
      </c>
      <c r="W66" s="14">
        <v>3306835</v>
      </c>
      <c r="X66" s="14"/>
      <c r="Y66" s="14">
        <v>3306835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4727561</v>
      </c>
      <c r="F69" s="79">
        <f t="shared" si="12"/>
        <v>0</v>
      </c>
      <c r="G69" s="79">
        <f t="shared" si="12"/>
        <v>17071</v>
      </c>
      <c r="H69" s="79">
        <f t="shared" si="12"/>
        <v>276487</v>
      </c>
      <c r="I69" s="79">
        <f t="shared" si="12"/>
        <v>395037</v>
      </c>
      <c r="J69" s="79">
        <f t="shared" si="12"/>
        <v>688595</v>
      </c>
      <c r="K69" s="79">
        <f t="shared" si="12"/>
        <v>394999</v>
      </c>
      <c r="L69" s="79">
        <f t="shared" si="12"/>
        <v>289920</v>
      </c>
      <c r="M69" s="79">
        <f t="shared" si="12"/>
        <v>338898</v>
      </c>
      <c r="N69" s="79">
        <f t="shared" si="12"/>
        <v>1023817</v>
      </c>
      <c r="O69" s="79">
        <f t="shared" si="12"/>
        <v>181724</v>
      </c>
      <c r="P69" s="79">
        <f t="shared" si="12"/>
        <v>198258</v>
      </c>
      <c r="Q69" s="79">
        <f t="shared" si="12"/>
        <v>192840</v>
      </c>
      <c r="R69" s="79">
        <f t="shared" si="12"/>
        <v>572822</v>
      </c>
      <c r="S69" s="79">
        <f t="shared" si="12"/>
        <v>192571</v>
      </c>
      <c r="T69" s="79">
        <f t="shared" si="12"/>
        <v>167886</v>
      </c>
      <c r="U69" s="79">
        <f t="shared" si="12"/>
        <v>661144</v>
      </c>
      <c r="V69" s="79">
        <f t="shared" si="12"/>
        <v>1021601</v>
      </c>
      <c r="W69" s="79">
        <f t="shared" si="12"/>
        <v>3306835</v>
      </c>
      <c r="X69" s="79">
        <f t="shared" si="12"/>
        <v>0</v>
      </c>
      <c r="Y69" s="79">
        <f t="shared" si="12"/>
        <v>3306835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11978800</v>
      </c>
      <c r="F5" s="43">
        <f t="shared" si="0"/>
        <v>45270577</v>
      </c>
      <c r="G5" s="43">
        <f t="shared" si="0"/>
        <v>402144</v>
      </c>
      <c r="H5" s="43">
        <f t="shared" si="0"/>
        <v>701011</v>
      </c>
      <c r="I5" s="43">
        <f t="shared" si="0"/>
        <v>301753</v>
      </c>
      <c r="J5" s="43">
        <f t="shared" si="0"/>
        <v>1404908</v>
      </c>
      <c r="K5" s="43">
        <f t="shared" si="0"/>
        <v>4342163</v>
      </c>
      <c r="L5" s="43">
        <f t="shared" si="0"/>
        <v>511471</v>
      </c>
      <c r="M5" s="43">
        <f t="shared" si="0"/>
        <v>6283227</v>
      </c>
      <c r="N5" s="43">
        <f t="shared" si="0"/>
        <v>11136861</v>
      </c>
      <c r="O5" s="43">
        <f t="shared" si="0"/>
        <v>21294</v>
      </c>
      <c r="P5" s="43">
        <f t="shared" si="0"/>
        <v>1552270</v>
      </c>
      <c r="Q5" s="43">
        <f t="shared" si="0"/>
        <v>3227</v>
      </c>
      <c r="R5" s="43">
        <f t="shared" si="0"/>
        <v>1576791</v>
      </c>
      <c r="S5" s="43">
        <f t="shared" si="0"/>
        <v>1773423</v>
      </c>
      <c r="T5" s="43">
        <f t="shared" si="0"/>
        <v>1333747</v>
      </c>
      <c r="U5" s="43">
        <f t="shared" si="0"/>
        <v>1252865</v>
      </c>
      <c r="V5" s="43">
        <f t="shared" si="0"/>
        <v>4360035</v>
      </c>
      <c r="W5" s="43">
        <f t="shared" si="0"/>
        <v>18478595</v>
      </c>
      <c r="X5" s="43">
        <f t="shared" si="0"/>
        <v>45270577</v>
      </c>
      <c r="Y5" s="43">
        <f t="shared" si="0"/>
        <v>-26791982</v>
      </c>
      <c r="Z5" s="44">
        <f>+IF(X5&lt;&gt;0,+(Y5/X5)*100,0)</f>
        <v>-59.18188760881047</v>
      </c>
      <c r="AA5" s="45">
        <f>SUM(AA11:AA18)</f>
        <v>45270577</v>
      </c>
    </row>
    <row r="6" spans="1:27" ht="13.5">
      <c r="A6" s="46" t="s">
        <v>32</v>
      </c>
      <c r="B6" s="47"/>
      <c r="C6" s="9"/>
      <c r="D6" s="10"/>
      <c r="E6" s="11">
        <v>3415718</v>
      </c>
      <c r="F6" s="11">
        <v>7516178</v>
      </c>
      <c r="G6" s="11">
        <v>25887</v>
      </c>
      <c r="H6" s="11">
        <v>528</v>
      </c>
      <c r="I6" s="11">
        <v>255816</v>
      </c>
      <c r="J6" s="11">
        <v>282231</v>
      </c>
      <c r="K6" s="11">
        <v>3680265</v>
      </c>
      <c r="L6" s="11">
        <v>9545</v>
      </c>
      <c r="M6" s="11">
        <v>1132715</v>
      </c>
      <c r="N6" s="11">
        <v>4822525</v>
      </c>
      <c r="O6" s="11">
        <v>13794</v>
      </c>
      <c r="P6" s="11">
        <v>5909</v>
      </c>
      <c r="Q6" s="11">
        <v>818</v>
      </c>
      <c r="R6" s="11">
        <v>20521</v>
      </c>
      <c r="S6" s="11">
        <v>884751</v>
      </c>
      <c r="T6" s="11">
        <v>128102</v>
      </c>
      <c r="U6" s="11"/>
      <c r="V6" s="11">
        <v>1012853</v>
      </c>
      <c r="W6" s="11">
        <v>6138130</v>
      </c>
      <c r="X6" s="11">
        <v>7516178</v>
      </c>
      <c r="Y6" s="11">
        <v>-1378048</v>
      </c>
      <c r="Z6" s="2">
        <v>-18.33</v>
      </c>
      <c r="AA6" s="15">
        <v>7516178</v>
      </c>
    </row>
    <row r="7" spans="1:27" ht="13.5">
      <c r="A7" s="46" t="s">
        <v>33</v>
      </c>
      <c r="B7" s="47"/>
      <c r="C7" s="9"/>
      <c r="D7" s="10"/>
      <c r="E7" s="11">
        <v>5384000</v>
      </c>
      <c r="F7" s="11">
        <v>5079000</v>
      </c>
      <c r="G7" s="11">
        <v>45000</v>
      </c>
      <c r="H7" s="11"/>
      <c r="I7" s="11"/>
      <c r="J7" s="11">
        <v>45000</v>
      </c>
      <c r="K7" s="11"/>
      <c r="L7" s="11"/>
      <c r="M7" s="11">
        <v>99600</v>
      </c>
      <c r="N7" s="11">
        <v>99600</v>
      </c>
      <c r="O7" s="11"/>
      <c r="P7" s="11"/>
      <c r="Q7" s="11"/>
      <c r="R7" s="11"/>
      <c r="S7" s="11"/>
      <c r="T7" s="11">
        <v>1037400</v>
      </c>
      <c r="U7" s="11"/>
      <c r="V7" s="11">
        <v>1037400</v>
      </c>
      <c r="W7" s="11">
        <v>1182000</v>
      </c>
      <c r="X7" s="11">
        <v>5079000</v>
      </c>
      <c r="Y7" s="11">
        <v>-3897000</v>
      </c>
      <c r="Z7" s="2">
        <v>-76.73</v>
      </c>
      <c r="AA7" s="15">
        <v>5079000</v>
      </c>
    </row>
    <row r="8" spans="1:27" ht="13.5">
      <c r="A8" s="46" t="s">
        <v>34</v>
      </c>
      <c r="B8" s="47"/>
      <c r="C8" s="9"/>
      <c r="D8" s="10"/>
      <c r="E8" s="11">
        <v>871932</v>
      </c>
      <c r="F8" s="11">
        <v>390808</v>
      </c>
      <c r="G8" s="11"/>
      <c r="H8" s="11"/>
      <c r="I8" s="11"/>
      <c r="J8" s="11"/>
      <c r="K8" s="11">
        <v>58174</v>
      </c>
      <c r="L8" s="11">
        <v>17575</v>
      </c>
      <c r="M8" s="11">
        <v>131434</v>
      </c>
      <c r="N8" s="11">
        <v>207183</v>
      </c>
      <c r="O8" s="11"/>
      <c r="P8" s="11">
        <v>909</v>
      </c>
      <c r="Q8" s="11">
        <v>909</v>
      </c>
      <c r="R8" s="11">
        <v>1818</v>
      </c>
      <c r="S8" s="11">
        <v>294651</v>
      </c>
      <c r="T8" s="11"/>
      <c r="U8" s="11">
        <v>1273</v>
      </c>
      <c r="V8" s="11">
        <v>295924</v>
      </c>
      <c r="W8" s="11">
        <v>504925</v>
      </c>
      <c r="X8" s="11">
        <v>390808</v>
      </c>
      <c r="Y8" s="11">
        <v>114117</v>
      </c>
      <c r="Z8" s="2">
        <v>29.2</v>
      </c>
      <c r="AA8" s="15">
        <v>390808</v>
      </c>
    </row>
    <row r="9" spans="1:27" ht="13.5">
      <c r="A9" s="46" t="s">
        <v>35</v>
      </c>
      <c r="B9" s="47"/>
      <c r="C9" s="9"/>
      <c r="D9" s="10"/>
      <c r="E9" s="11">
        <v>480978</v>
      </c>
      <c r="F9" s="11">
        <v>619027</v>
      </c>
      <c r="G9" s="11"/>
      <c r="H9" s="11"/>
      <c r="I9" s="11"/>
      <c r="J9" s="11"/>
      <c r="K9" s="11">
        <v>499027</v>
      </c>
      <c r="L9" s="11"/>
      <c r="M9" s="11"/>
      <c r="N9" s="11">
        <v>499027</v>
      </c>
      <c r="O9" s="11"/>
      <c r="P9" s="11"/>
      <c r="Q9" s="11"/>
      <c r="R9" s="11"/>
      <c r="S9" s="11">
        <v>577621</v>
      </c>
      <c r="T9" s="11"/>
      <c r="U9" s="11">
        <v>862312</v>
      </c>
      <c r="V9" s="11">
        <v>1439933</v>
      </c>
      <c r="W9" s="11">
        <v>1938960</v>
      </c>
      <c r="X9" s="11">
        <v>619027</v>
      </c>
      <c r="Y9" s="11">
        <v>1319933</v>
      </c>
      <c r="Z9" s="2">
        <v>213.23</v>
      </c>
      <c r="AA9" s="15">
        <v>619027</v>
      </c>
    </row>
    <row r="10" spans="1:27" ht="13.5">
      <c r="A10" s="46" t="s">
        <v>36</v>
      </c>
      <c r="B10" s="47"/>
      <c r="C10" s="9"/>
      <c r="D10" s="10"/>
      <c r="E10" s="11"/>
      <c r="F10" s="11">
        <v>29311479</v>
      </c>
      <c r="G10" s="11"/>
      <c r="H10" s="11"/>
      <c r="I10" s="11"/>
      <c r="J10" s="11"/>
      <c r="K10" s="11">
        <v>34053</v>
      </c>
      <c r="L10" s="11">
        <v>479466</v>
      </c>
      <c r="M10" s="11">
        <v>4783769</v>
      </c>
      <c r="N10" s="11">
        <v>5297288</v>
      </c>
      <c r="O10" s="11"/>
      <c r="P10" s="11">
        <v>1530112</v>
      </c>
      <c r="Q10" s="11"/>
      <c r="R10" s="11">
        <v>1530112</v>
      </c>
      <c r="S10" s="11"/>
      <c r="T10" s="11"/>
      <c r="U10" s="11">
        <v>37332</v>
      </c>
      <c r="V10" s="11">
        <v>37332</v>
      </c>
      <c r="W10" s="11">
        <v>6864732</v>
      </c>
      <c r="X10" s="11">
        <v>29311479</v>
      </c>
      <c r="Y10" s="11">
        <v>-22446747</v>
      </c>
      <c r="Z10" s="2">
        <v>-76.58</v>
      </c>
      <c r="AA10" s="15">
        <v>29311479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10152628</v>
      </c>
      <c r="F11" s="51">
        <f t="shared" si="1"/>
        <v>42916492</v>
      </c>
      <c r="G11" s="51">
        <f t="shared" si="1"/>
        <v>70887</v>
      </c>
      <c r="H11" s="51">
        <f t="shared" si="1"/>
        <v>528</v>
      </c>
      <c r="I11" s="51">
        <f t="shared" si="1"/>
        <v>255816</v>
      </c>
      <c r="J11" s="51">
        <f t="shared" si="1"/>
        <v>327231</v>
      </c>
      <c r="K11" s="51">
        <f t="shared" si="1"/>
        <v>4271519</v>
      </c>
      <c r="L11" s="51">
        <f t="shared" si="1"/>
        <v>506586</v>
      </c>
      <c r="M11" s="51">
        <f t="shared" si="1"/>
        <v>6147518</v>
      </c>
      <c r="N11" s="51">
        <f t="shared" si="1"/>
        <v>10925623</v>
      </c>
      <c r="O11" s="51">
        <f t="shared" si="1"/>
        <v>13794</v>
      </c>
      <c r="P11" s="51">
        <f t="shared" si="1"/>
        <v>1536930</v>
      </c>
      <c r="Q11" s="51">
        <f t="shared" si="1"/>
        <v>1727</v>
      </c>
      <c r="R11" s="51">
        <f t="shared" si="1"/>
        <v>1552451</v>
      </c>
      <c r="S11" s="51">
        <f t="shared" si="1"/>
        <v>1757023</v>
      </c>
      <c r="T11" s="51">
        <f t="shared" si="1"/>
        <v>1165502</v>
      </c>
      <c r="U11" s="51">
        <f t="shared" si="1"/>
        <v>900917</v>
      </c>
      <c r="V11" s="51">
        <f t="shared" si="1"/>
        <v>3823442</v>
      </c>
      <c r="W11" s="51">
        <f t="shared" si="1"/>
        <v>16628747</v>
      </c>
      <c r="X11" s="51">
        <f t="shared" si="1"/>
        <v>42916492</v>
      </c>
      <c r="Y11" s="51">
        <f t="shared" si="1"/>
        <v>-26287745</v>
      </c>
      <c r="Z11" s="52">
        <f>+IF(X11&lt;&gt;0,+(Y11/X11)*100,0)</f>
        <v>-61.25324735302223</v>
      </c>
      <c r="AA11" s="53">
        <f>SUM(AA6:AA10)</f>
        <v>42916492</v>
      </c>
    </row>
    <row r="12" spans="1:27" ht="13.5">
      <c r="A12" s="54" t="s">
        <v>38</v>
      </c>
      <c r="B12" s="35"/>
      <c r="C12" s="9"/>
      <c r="D12" s="10"/>
      <c r="E12" s="11"/>
      <c r="F12" s="11">
        <v>1147105</v>
      </c>
      <c r="G12" s="11">
        <v>331257</v>
      </c>
      <c r="H12" s="11">
        <v>699268</v>
      </c>
      <c r="I12" s="11">
        <v>45937</v>
      </c>
      <c r="J12" s="11">
        <v>1076462</v>
      </c>
      <c r="K12" s="11">
        <v>70644</v>
      </c>
      <c r="L12" s="11"/>
      <c r="M12" s="11"/>
      <c r="N12" s="11">
        <v>70644</v>
      </c>
      <c r="O12" s="11">
        <v>7500</v>
      </c>
      <c r="P12" s="11">
        <v>15340</v>
      </c>
      <c r="Q12" s="11">
        <v>1500</v>
      </c>
      <c r="R12" s="11">
        <v>24340</v>
      </c>
      <c r="S12" s="11">
        <v>3000</v>
      </c>
      <c r="T12" s="11">
        <v>5640</v>
      </c>
      <c r="U12" s="11"/>
      <c r="V12" s="11">
        <v>8640</v>
      </c>
      <c r="W12" s="11">
        <v>1180086</v>
      </c>
      <c r="X12" s="11">
        <v>1147105</v>
      </c>
      <c r="Y12" s="11">
        <v>32981</v>
      </c>
      <c r="Z12" s="2">
        <v>2.88</v>
      </c>
      <c r="AA12" s="15">
        <v>1147105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1826172</v>
      </c>
      <c r="F15" s="11">
        <v>1206980</v>
      </c>
      <c r="G15" s="11"/>
      <c r="H15" s="11">
        <v>1215</v>
      </c>
      <c r="I15" s="11"/>
      <c r="J15" s="11">
        <v>1215</v>
      </c>
      <c r="K15" s="11"/>
      <c r="L15" s="11">
        <v>4885</v>
      </c>
      <c r="M15" s="11">
        <v>135709</v>
      </c>
      <c r="N15" s="11">
        <v>140594</v>
      </c>
      <c r="O15" s="11"/>
      <c r="P15" s="11"/>
      <c r="Q15" s="11"/>
      <c r="R15" s="11"/>
      <c r="S15" s="11">
        <v>13400</v>
      </c>
      <c r="T15" s="11">
        <v>162605</v>
      </c>
      <c r="U15" s="11">
        <v>351948</v>
      </c>
      <c r="V15" s="11">
        <v>527953</v>
      </c>
      <c r="W15" s="11">
        <v>669762</v>
      </c>
      <c r="X15" s="11">
        <v>1206980</v>
      </c>
      <c r="Y15" s="11">
        <v>-537218</v>
      </c>
      <c r="Z15" s="2">
        <v>-44.51</v>
      </c>
      <c r="AA15" s="15">
        <v>1206980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3415718</v>
      </c>
      <c r="F36" s="11">
        <f t="shared" si="4"/>
        <v>7516178</v>
      </c>
      <c r="G36" s="11">
        <f t="shared" si="4"/>
        <v>25887</v>
      </c>
      <c r="H36" s="11">
        <f t="shared" si="4"/>
        <v>528</v>
      </c>
      <c r="I36" s="11">
        <f t="shared" si="4"/>
        <v>255816</v>
      </c>
      <c r="J36" s="11">
        <f t="shared" si="4"/>
        <v>282231</v>
      </c>
      <c r="K36" s="11">
        <f t="shared" si="4"/>
        <v>3680265</v>
      </c>
      <c r="L36" s="11">
        <f t="shared" si="4"/>
        <v>9545</v>
      </c>
      <c r="M36" s="11">
        <f t="shared" si="4"/>
        <v>1132715</v>
      </c>
      <c r="N36" s="11">
        <f t="shared" si="4"/>
        <v>4822525</v>
      </c>
      <c r="O36" s="11">
        <f t="shared" si="4"/>
        <v>13794</v>
      </c>
      <c r="P36" s="11">
        <f t="shared" si="4"/>
        <v>5909</v>
      </c>
      <c r="Q36" s="11">
        <f t="shared" si="4"/>
        <v>818</v>
      </c>
      <c r="R36" s="11">
        <f t="shared" si="4"/>
        <v>20521</v>
      </c>
      <c r="S36" s="11">
        <f t="shared" si="4"/>
        <v>884751</v>
      </c>
      <c r="T36" s="11">
        <f t="shared" si="4"/>
        <v>128102</v>
      </c>
      <c r="U36" s="11">
        <f t="shared" si="4"/>
        <v>0</v>
      </c>
      <c r="V36" s="11">
        <f t="shared" si="4"/>
        <v>1012853</v>
      </c>
      <c r="W36" s="11">
        <f t="shared" si="4"/>
        <v>6138130</v>
      </c>
      <c r="X36" s="11">
        <f t="shared" si="4"/>
        <v>7516178</v>
      </c>
      <c r="Y36" s="11">
        <f t="shared" si="4"/>
        <v>-1378048</v>
      </c>
      <c r="Z36" s="2">
        <f aca="true" t="shared" si="5" ref="Z36:Z49">+IF(X36&lt;&gt;0,+(Y36/X36)*100,0)</f>
        <v>-18.33442475683785</v>
      </c>
      <c r="AA36" s="15">
        <f>AA6+AA21</f>
        <v>7516178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5384000</v>
      </c>
      <c r="F37" s="11">
        <f t="shared" si="4"/>
        <v>5079000</v>
      </c>
      <c r="G37" s="11">
        <f t="shared" si="4"/>
        <v>45000</v>
      </c>
      <c r="H37" s="11">
        <f t="shared" si="4"/>
        <v>0</v>
      </c>
      <c r="I37" s="11">
        <f t="shared" si="4"/>
        <v>0</v>
      </c>
      <c r="J37" s="11">
        <f t="shared" si="4"/>
        <v>45000</v>
      </c>
      <c r="K37" s="11">
        <f t="shared" si="4"/>
        <v>0</v>
      </c>
      <c r="L37" s="11">
        <f t="shared" si="4"/>
        <v>0</v>
      </c>
      <c r="M37" s="11">
        <f t="shared" si="4"/>
        <v>99600</v>
      </c>
      <c r="N37" s="11">
        <f t="shared" si="4"/>
        <v>99600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1037400</v>
      </c>
      <c r="U37" s="11">
        <f t="shared" si="4"/>
        <v>0</v>
      </c>
      <c r="V37" s="11">
        <f t="shared" si="4"/>
        <v>1037400</v>
      </c>
      <c r="W37" s="11">
        <f t="shared" si="4"/>
        <v>1182000</v>
      </c>
      <c r="X37" s="11">
        <f t="shared" si="4"/>
        <v>5079000</v>
      </c>
      <c r="Y37" s="11">
        <f t="shared" si="4"/>
        <v>-3897000</v>
      </c>
      <c r="Z37" s="2">
        <f t="shared" si="5"/>
        <v>-76.72770230360307</v>
      </c>
      <c r="AA37" s="15">
        <f>AA7+AA22</f>
        <v>5079000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871932</v>
      </c>
      <c r="F38" s="11">
        <f t="shared" si="4"/>
        <v>390808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58174</v>
      </c>
      <c r="L38" s="11">
        <f t="shared" si="4"/>
        <v>17575</v>
      </c>
      <c r="M38" s="11">
        <f t="shared" si="4"/>
        <v>131434</v>
      </c>
      <c r="N38" s="11">
        <f t="shared" si="4"/>
        <v>207183</v>
      </c>
      <c r="O38" s="11">
        <f t="shared" si="4"/>
        <v>0</v>
      </c>
      <c r="P38" s="11">
        <f t="shared" si="4"/>
        <v>909</v>
      </c>
      <c r="Q38" s="11">
        <f t="shared" si="4"/>
        <v>909</v>
      </c>
      <c r="R38" s="11">
        <f t="shared" si="4"/>
        <v>1818</v>
      </c>
      <c r="S38" s="11">
        <f t="shared" si="4"/>
        <v>294651</v>
      </c>
      <c r="T38" s="11">
        <f t="shared" si="4"/>
        <v>0</v>
      </c>
      <c r="U38" s="11">
        <f t="shared" si="4"/>
        <v>1273</v>
      </c>
      <c r="V38" s="11">
        <f t="shared" si="4"/>
        <v>295924</v>
      </c>
      <c r="W38" s="11">
        <f t="shared" si="4"/>
        <v>504925</v>
      </c>
      <c r="X38" s="11">
        <f t="shared" si="4"/>
        <v>390808</v>
      </c>
      <c r="Y38" s="11">
        <f t="shared" si="4"/>
        <v>114117</v>
      </c>
      <c r="Z38" s="2">
        <f t="shared" si="5"/>
        <v>29.200272256453296</v>
      </c>
      <c r="AA38" s="15">
        <f>AA8+AA23</f>
        <v>390808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480978</v>
      </c>
      <c r="F39" s="11">
        <f t="shared" si="4"/>
        <v>619027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499027</v>
      </c>
      <c r="L39" s="11">
        <f t="shared" si="4"/>
        <v>0</v>
      </c>
      <c r="M39" s="11">
        <f t="shared" si="4"/>
        <v>0</v>
      </c>
      <c r="N39" s="11">
        <f t="shared" si="4"/>
        <v>499027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577621</v>
      </c>
      <c r="T39" s="11">
        <f t="shared" si="4"/>
        <v>0</v>
      </c>
      <c r="U39" s="11">
        <f t="shared" si="4"/>
        <v>862312</v>
      </c>
      <c r="V39" s="11">
        <f t="shared" si="4"/>
        <v>1439933</v>
      </c>
      <c r="W39" s="11">
        <f t="shared" si="4"/>
        <v>1938960</v>
      </c>
      <c r="X39" s="11">
        <f t="shared" si="4"/>
        <v>619027</v>
      </c>
      <c r="Y39" s="11">
        <f t="shared" si="4"/>
        <v>1319933</v>
      </c>
      <c r="Z39" s="2">
        <f t="shared" si="5"/>
        <v>213.2270482547611</v>
      </c>
      <c r="AA39" s="15">
        <f>AA9+AA24</f>
        <v>619027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29311479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34053</v>
      </c>
      <c r="L40" s="11">
        <f t="shared" si="4"/>
        <v>479466</v>
      </c>
      <c r="M40" s="11">
        <f t="shared" si="4"/>
        <v>4783769</v>
      </c>
      <c r="N40" s="11">
        <f t="shared" si="4"/>
        <v>5297288</v>
      </c>
      <c r="O40" s="11">
        <f t="shared" si="4"/>
        <v>0</v>
      </c>
      <c r="P40" s="11">
        <f t="shared" si="4"/>
        <v>1530112</v>
      </c>
      <c r="Q40" s="11">
        <f t="shared" si="4"/>
        <v>0</v>
      </c>
      <c r="R40" s="11">
        <f t="shared" si="4"/>
        <v>1530112</v>
      </c>
      <c r="S40" s="11">
        <f t="shared" si="4"/>
        <v>0</v>
      </c>
      <c r="T40" s="11">
        <f t="shared" si="4"/>
        <v>0</v>
      </c>
      <c r="U40" s="11">
        <f t="shared" si="4"/>
        <v>37332</v>
      </c>
      <c r="V40" s="11">
        <f t="shared" si="4"/>
        <v>37332</v>
      </c>
      <c r="W40" s="11">
        <f t="shared" si="4"/>
        <v>6864732</v>
      </c>
      <c r="X40" s="11">
        <f t="shared" si="4"/>
        <v>29311479</v>
      </c>
      <c r="Y40" s="11">
        <f t="shared" si="4"/>
        <v>-22446747</v>
      </c>
      <c r="Z40" s="2">
        <f t="shared" si="5"/>
        <v>-76.58005588868443</v>
      </c>
      <c r="AA40" s="15">
        <f>AA10+AA25</f>
        <v>29311479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10152628</v>
      </c>
      <c r="F41" s="51">
        <f t="shared" si="6"/>
        <v>42916492</v>
      </c>
      <c r="G41" s="51">
        <f t="shared" si="6"/>
        <v>70887</v>
      </c>
      <c r="H41" s="51">
        <f t="shared" si="6"/>
        <v>528</v>
      </c>
      <c r="I41" s="51">
        <f t="shared" si="6"/>
        <v>255816</v>
      </c>
      <c r="J41" s="51">
        <f t="shared" si="6"/>
        <v>327231</v>
      </c>
      <c r="K41" s="51">
        <f t="shared" si="6"/>
        <v>4271519</v>
      </c>
      <c r="L41" s="51">
        <f t="shared" si="6"/>
        <v>506586</v>
      </c>
      <c r="M41" s="51">
        <f t="shared" si="6"/>
        <v>6147518</v>
      </c>
      <c r="N41" s="51">
        <f t="shared" si="6"/>
        <v>10925623</v>
      </c>
      <c r="O41" s="51">
        <f t="shared" si="6"/>
        <v>13794</v>
      </c>
      <c r="P41" s="51">
        <f t="shared" si="6"/>
        <v>1536930</v>
      </c>
      <c r="Q41" s="51">
        <f t="shared" si="6"/>
        <v>1727</v>
      </c>
      <c r="R41" s="51">
        <f t="shared" si="6"/>
        <v>1552451</v>
      </c>
      <c r="S41" s="51">
        <f t="shared" si="6"/>
        <v>1757023</v>
      </c>
      <c r="T41" s="51">
        <f t="shared" si="6"/>
        <v>1165502</v>
      </c>
      <c r="U41" s="51">
        <f t="shared" si="6"/>
        <v>900917</v>
      </c>
      <c r="V41" s="51">
        <f t="shared" si="6"/>
        <v>3823442</v>
      </c>
      <c r="W41" s="51">
        <f t="shared" si="6"/>
        <v>16628747</v>
      </c>
      <c r="X41" s="51">
        <f t="shared" si="6"/>
        <v>42916492</v>
      </c>
      <c r="Y41" s="51">
        <f t="shared" si="6"/>
        <v>-26287745</v>
      </c>
      <c r="Z41" s="52">
        <f t="shared" si="5"/>
        <v>-61.25324735302223</v>
      </c>
      <c r="AA41" s="53">
        <f>SUM(AA36:AA40)</f>
        <v>42916492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1147105</v>
      </c>
      <c r="G42" s="67">
        <f t="shared" si="7"/>
        <v>331257</v>
      </c>
      <c r="H42" s="67">
        <f t="shared" si="7"/>
        <v>699268</v>
      </c>
      <c r="I42" s="67">
        <f t="shared" si="7"/>
        <v>45937</v>
      </c>
      <c r="J42" s="67">
        <f t="shared" si="7"/>
        <v>1076462</v>
      </c>
      <c r="K42" s="67">
        <f t="shared" si="7"/>
        <v>70644</v>
      </c>
      <c r="L42" s="67">
        <f t="shared" si="7"/>
        <v>0</v>
      </c>
      <c r="M42" s="67">
        <f t="shared" si="7"/>
        <v>0</v>
      </c>
      <c r="N42" s="67">
        <f t="shared" si="7"/>
        <v>70644</v>
      </c>
      <c r="O42" s="67">
        <f t="shared" si="7"/>
        <v>7500</v>
      </c>
      <c r="P42" s="67">
        <f t="shared" si="7"/>
        <v>15340</v>
      </c>
      <c r="Q42" s="67">
        <f t="shared" si="7"/>
        <v>1500</v>
      </c>
      <c r="R42" s="67">
        <f t="shared" si="7"/>
        <v>24340</v>
      </c>
      <c r="S42" s="67">
        <f t="shared" si="7"/>
        <v>3000</v>
      </c>
      <c r="T42" s="67">
        <f t="shared" si="7"/>
        <v>5640</v>
      </c>
      <c r="U42" s="67">
        <f t="shared" si="7"/>
        <v>0</v>
      </c>
      <c r="V42" s="67">
        <f t="shared" si="7"/>
        <v>8640</v>
      </c>
      <c r="W42" s="67">
        <f t="shared" si="7"/>
        <v>1180086</v>
      </c>
      <c r="X42" s="67">
        <f t="shared" si="7"/>
        <v>1147105</v>
      </c>
      <c r="Y42" s="67">
        <f t="shared" si="7"/>
        <v>32981</v>
      </c>
      <c r="Z42" s="69">
        <f t="shared" si="5"/>
        <v>2.8751509234115447</v>
      </c>
      <c r="AA42" s="68">
        <f aca="true" t="shared" si="8" ref="AA42:AA48">AA12+AA27</f>
        <v>1147105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1826172</v>
      </c>
      <c r="F45" s="67">
        <f t="shared" si="7"/>
        <v>1206980</v>
      </c>
      <c r="G45" s="67">
        <f t="shared" si="7"/>
        <v>0</v>
      </c>
      <c r="H45" s="67">
        <f t="shared" si="7"/>
        <v>1215</v>
      </c>
      <c r="I45" s="67">
        <f t="shared" si="7"/>
        <v>0</v>
      </c>
      <c r="J45" s="67">
        <f t="shared" si="7"/>
        <v>1215</v>
      </c>
      <c r="K45" s="67">
        <f t="shared" si="7"/>
        <v>0</v>
      </c>
      <c r="L45" s="67">
        <f t="shared" si="7"/>
        <v>4885</v>
      </c>
      <c r="M45" s="67">
        <f t="shared" si="7"/>
        <v>135709</v>
      </c>
      <c r="N45" s="67">
        <f t="shared" si="7"/>
        <v>140594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13400</v>
      </c>
      <c r="T45" s="67">
        <f t="shared" si="7"/>
        <v>162605</v>
      </c>
      <c r="U45" s="67">
        <f t="shared" si="7"/>
        <v>351948</v>
      </c>
      <c r="V45" s="67">
        <f t="shared" si="7"/>
        <v>527953</v>
      </c>
      <c r="W45" s="67">
        <f t="shared" si="7"/>
        <v>669762</v>
      </c>
      <c r="X45" s="67">
        <f t="shared" si="7"/>
        <v>1206980</v>
      </c>
      <c r="Y45" s="67">
        <f t="shared" si="7"/>
        <v>-537218</v>
      </c>
      <c r="Z45" s="69">
        <f t="shared" si="5"/>
        <v>-44.509271073257224</v>
      </c>
      <c r="AA45" s="68">
        <f t="shared" si="8"/>
        <v>1206980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11978800</v>
      </c>
      <c r="F49" s="79">
        <f t="shared" si="9"/>
        <v>45270577</v>
      </c>
      <c r="G49" s="79">
        <f t="shared" si="9"/>
        <v>402144</v>
      </c>
      <c r="H49" s="79">
        <f t="shared" si="9"/>
        <v>701011</v>
      </c>
      <c r="I49" s="79">
        <f t="shared" si="9"/>
        <v>301753</v>
      </c>
      <c r="J49" s="79">
        <f t="shared" si="9"/>
        <v>1404908</v>
      </c>
      <c r="K49" s="79">
        <f t="shared" si="9"/>
        <v>4342163</v>
      </c>
      <c r="L49" s="79">
        <f t="shared" si="9"/>
        <v>511471</v>
      </c>
      <c r="M49" s="79">
        <f t="shared" si="9"/>
        <v>6283227</v>
      </c>
      <c r="N49" s="79">
        <f t="shared" si="9"/>
        <v>11136861</v>
      </c>
      <c r="O49" s="79">
        <f t="shared" si="9"/>
        <v>21294</v>
      </c>
      <c r="P49" s="79">
        <f t="shared" si="9"/>
        <v>1552270</v>
      </c>
      <c r="Q49" s="79">
        <f t="shared" si="9"/>
        <v>3227</v>
      </c>
      <c r="R49" s="79">
        <f t="shared" si="9"/>
        <v>1576791</v>
      </c>
      <c r="S49" s="79">
        <f t="shared" si="9"/>
        <v>1773423</v>
      </c>
      <c r="T49" s="79">
        <f t="shared" si="9"/>
        <v>1333747</v>
      </c>
      <c r="U49" s="79">
        <f t="shared" si="9"/>
        <v>1252865</v>
      </c>
      <c r="V49" s="79">
        <f t="shared" si="9"/>
        <v>4360035</v>
      </c>
      <c r="W49" s="79">
        <f t="shared" si="9"/>
        <v>18478595</v>
      </c>
      <c r="X49" s="79">
        <f t="shared" si="9"/>
        <v>45270577</v>
      </c>
      <c r="Y49" s="79">
        <f t="shared" si="9"/>
        <v>-26791982</v>
      </c>
      <c r="Z49" s="80">
        <f t="shared" si="5"/>
        <v>-59.18188760881047</v>
      </c>
      <c r="AA49" s="81">
        <f>SUM(AA41:AA48)</f>
        <v>45270577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8015</v>
      </c>
      <c r="D66" s="13">
        <v>21210</v>
      </c>
      <c r="E66" s="14"/>
      <c r="F66" s="14">
        <v>21210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21210</v>
      </c>
      <c r="Y66" s="14">
        <v>-21210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8015</v>
      </c>
      <c r="D69" s="78">
        <f t="shared" si="12"/>
        <v>21210</v>
      </c>
      <c r="E69" s="79">
        <f t="shared" si="12"/>
        <v>0</v>
      </c>
      <c r="F69" s="79">
        <f t="shared" si="12"/>
        <v>21210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21210</v>
      </c>
      <c r="Y69" s="79">
        <f t="shared" si="12"/>
        <v>-21210</v>
      </c>
      <c r="Z69" s="80">
        <f>+IF(X69&lt;&gt;0,+(Y69/X69)*100,0)</f>
        <v>-100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20438123</v>
      </c>
      <c r="D5" s="42">
        <f t="shared" si="0"/>
        <v>0</v>
      </c>
      <c r="E5" s="43">
        <f t="shared" si="0"/>
        <v>11750000</v>
      </c>
      <c r="F5" s="43">
        <f t="shared" si="0"/>
        <v>32395422</v>
      </c>
      <c r="G5" s="43">
        <f t="shared" si="0"/>
        <v>594284</v>
      </c>
      <c r="H5" s="43">
        <f t="shared" si="0"/>
        <v>5764126</v>
      </c>
      <c r="I5" s="43">
        <f t="shared" si="0"/>
        <v>1294399</v>
      </c>
      <c r="J5" s="43">
        <f t="shared" si="0"/>
        <v>7652809</v>
      </c>
      <c r="K5" s="43">
        <f t="shared" si="0"/>
        <v>720948</v>
      </c>
      <c r="L5" s="43">
        <f t="shared" si="0"/>
        <v>20389787</v>
      </c>
      <c r="M5" s="43">
        <f t="shared" si="0"/>
        <v>12582827</v>
      </c>
      <c r="N5" s="43">
        <f t="shared" si="0"/>
        <v>33693562</v>
      </c>
      <c r="O5" s="43">
        <f t="shared" si="0"/>
        <v>11936358</v>
      </c>
      <c r="P5" s="43">
        <f t="shared" si="0"/>
        <v>409017</v>
      </c>
      <c r="Q5" s="43">
        <f t="shared" si="0"/>
        <v>974359</v>
      </c>
      <c r="R5" s="43">
        <f t="shared" si="0"/>
        <v>13319734</v>
      </c>
      <c r="S5" s="43">
        <f t="shared" si="0"/>
        <v>75765</v>
      </c>
      <c r="T5" s="43">
        <f t="shared" si="0"/>
        <v>765757</v>
      </c>
      <c r="U5" s="43">
        <f t="shared" si="0"/>
        <v>31543</v>
      </c>
      <c r="V5" s="43">
        <f t="shared" si="0"/>
        <v>873065</v>
      </c>
      <c r="W5" s="43">
        <f t="shared" si="0"/>
        <v>55539170</v>
      </c>
      <c r="X5" s="43">
        <f t="shared" si="0"/>
        <v>32395422</v>
      </c>
      <c r="Y5" s="43">
        <f t="shared" si="0"/>
        <v>23143748</v>
      </c>
      <c r="Z5" s="44">
        <f>+IF(X5&lt;&gt;0,+(Y5/X5)*100,0)</f>
        <v>71.4414153950518</v>
      </c>
      <c r="AA5" s="45">
        <f>SUM(AA11:AA18)</f>
        <v>32395422</v>
      </c>
    </row>
    <row r="6" spans="1:27" ht="13.5">
      <c r="A6" s="46" t="s">
        <v>32</v>
      </c>
      <c r="B6" s="47"/>
      <c r="C6" s="9">
        <v>213602</v>
      </c>
      <c r="D6" s="10"/>
      <c r="E6" s="11">
        <v>1600000</v>
      </c>
      <c r="F6" s="11">
        <v>1315789</v>
      </c>
      <c r="G6" s="11">
        <v>36680</v>
      </c>
      <c r="H6" s="11">
        <v>-36680</v>
      </c>
      <c r="I6" s="11"/>
      <c r="J6" s="11"/>
      <c r="K6" s="11"/>
      <c r="L6" s="11"/>
      <c r="M6" s="11"/>
      <c r="N6" s="11"/>
      <c r="O6" s="11">
        <v>-14750</v>
      </c>
      <c r="P6" s="11"/>
      <c r="Q6" s="11"/>
      <c r="R6" s="11">
        <v>-14750</v>
      </c>
      <c r="S6" s="11"/>
      <c r="T6" s="11"/>
      <c r="U6" s="11"/>
      <c r="V6" s="11"/>
      <c r="W6" s="11">
        <v>-14750</v>
      </c>
      <c r="X6" s="11">
        <v>1315789</v>
      </c>
      <c r="Y6" s="11">
        <v>-1330539</v>
      </c>
      <c r="Z6" s="2">
        <v>-101.12</v>
      </c>
      <c r="AA6" s="15">
        <v>1315789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2250285</v>
      </c>
      <c r="D8" s="10"/>
      <c r="E8" s="11"/>
      <c r="F8" s="11">
        <v>6048898</v>
      </c>
      <c r="G8" s="11">
        <v>557604</v>
      </c>
      <c r="H8" s="11">
        <v>400806</v>
      </c>
      <c r="I8" s="11">
        <v>1287068</v>
      </c>
      <c r="J8" s="11">
        <v>2245478</v>
      </c>
      <c r="K8" s="11">
        <v>720948</v>
      </c>
      <c r="L8" s="11">
        <v>3190092</v>
      </c>
      <c r="M8" s="11">
        <v>244788</v>
      </c>
      <c r="N8" s="11">
        <v>4155828</v>
      </c>
      <c r="O8" s="11">
        <v>-82809</v>
      </c>
      <c r="P8" s="11">
        <v>41760</v>
      </c>
      <c r="Q8" s="11">
        <v>516240</v>
      </c>
      <c r="R8" s="11">
        <v>475191</v>
      </c>
      <c r="S8" s="11">
        <v>75765</v>
      </c>
      <c r="T8" s="11">
        <v>32084</v>
      </c>
      <c r="U8" s="11"/>
      <c r="V8" s="11">
        <v>107849</v>
      </c>
      <c r="W8" s="11">
        <v>6984346</v>
      </c>
      <c r="X8" s="11">
        <v>6048898</v>
      </c>
      <c r="Y8" s="11">
        <v>935448</v>
      </c>
      <c r="Z8" s="2">
        <v>15.46</v>
      </c>
      <c r="AA8" s="15">
        <v>6048898</v>
      </c>
    </row>
    <row r="9" spans="1:27" ht="13.5">
      <c r="A9" s="46" t="s">
        <v>35</v>
      </c>
      <c r="B9" s="47"/>
      <c r="C9" s="9"/>
      <c r="D9" s="10"/>
      <c r="E9" s="11">
        <v>100000</v>
      </c>
      <c r="F9" s="11">
        <v>4042278</v>
      </c>
      <c r="G9" s="11"/>
      <c r="H9" s="11"/>
      <c r="I9" s="11">
        <v>7331</v>
      </c>
      <c r="J9" s="11">
        <v>7331</v>
      </c>
      <c r="K9" s="11"/>
      <c r="L9" s="11">
        <v>1029898</v>
      </c>
      <c r="M9" s="11">
        <v>5776</v>
      </c>
      <c r="N9" s="11">
        <v>1035674</v>
      </c>
      <c r="O9" s="11">
        <v>-124974</v>
      </c>
      <c r="P9" s="11"/>
      <c r="Q9" s="11"/>
      <c r="R9" s="11">
        <v>-124974</v>
      </c>
      <c r="S9" s="11"/>
      <c r="T9" s="11">
        <v>-40951</v>
      </c>
      <c r="U9" s="11"/>
      <c r="V9" s="11">
        <v>-40951</v>
      </c>
      <c r="W9" s="11">
        <v>877080</v>
      </c>
      <c r="X9" s="11">
        <v>4042278</v>
      </c>
      <c r="Y9" s="11">
        <v>-3165198</v>
      </c>
      <c r="Z9" s="2">
        <v>-78.3</v>
      </c>
      <c r="AA9" s="15">
        <v>4042278</v>
      </c>
    </row>
    <row r="10" spans="1:27" ht="13.5">
      <c r="A10" s="46" t="s">
        <v>36</v>
      </c>
      <c r="B10" s="47"/>
      <c r="C10" s="9">
        <v>17592845</v>
      </c>
      <c r="D10" s="10"/>
      <c r="E10" s="11">
        <v>50000</v>
      </c>
      <c r="F10" s="11"/>
      <c r="G10" s="11"/>
      <c r="H10" s="11">
        <v>5400000</v>
      </c>
      <c r="I10" s="11"/>
      <c r="J10" s="11">
        <v>5400000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5400000</v>
      </c>
      <c r="X10" s="11"/>
      <c r="Y10" s="11">
        <v>5400000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20056732</v>
      </c>
      <c r="D11" s="50">
        <f t="shared" si="1"/>
        <v>0</v>
      </c>
      <c r="E11" s="51">
        <f t="shared" si="1"/>
        <v>1750000</v>
      </c>
      <c r="F11" s="51">
        <f t="shared" si="1"/>
        <v>11406965</v>
      </c>
      <c r="G11" s="51">
        <f t="shared" si="1"/>
        <v>594284</v>
      </c>
      <c r="H11" s="51">
        <f t="shared" si="1"/>
        <v>5764126</v>
      </c>
      <c r="I11" s="51">
        <f t="shared" si="1"/>
        <v>1294399</v>
      </c>
      <c r="J11" s="51">
        <f t="shared" si="1"/>
        <v>7652809</v>
      </c>
      <c r="K11" s="51">
        <f t="shared" si="1"/>
        <v>720948</v>
      </c>
      <c r="L11" s="51">
        <f t="shared" si="1"/>
        <v>4219990</v>
      </c>
      <c r="M11" s="51">
        <f t="shared" si="1"/>
        <v>250564</v>
      </c>
      <c r="N11" s="51">
        <f t="shared" si="1"/>
        <v>5191502</v>
      </c>
      <c r="O11" s="51">
        <f t="shared" si="1"/>
        <v>-222533</v>
      </c>
      <c r="P11" s="51">
        <f t="shared" si="1"/>
        <v>41760</v>
      </c>
      <c r="Q11" s="51">
        <f t="shared" si="1"/>
        <v>516240</v>
      </c>
      <c r="R11" s="51">
        <f t="shared" si="1"/>
        <v>335467</v>
      </c>
      <c r="S11" s="51">
        <f t="shared" si="1"/>
        <v>75765</v>
      </c>
      <c r="T11" s="51">
        <f t="shared" si="1"/>
        <v>-8867</v>
      </c>
      <c r="U11" s="51">
        <f t="shared" si="1"/>
        <v>0</v>
      </c>
      <c r="V11" s="51">
        <f t="shared" si="1"/>
        <v>66898</v>
      </c>
      <c r="W11" s="51">
        <f t="shared" si="1"/>
        <v>13246676</v>
      </c>
      <c r="X11" s="51">
        <f t="shared" si="1"/>
        <v>11406965</v>
      </c>
      <c r="Y11" s="51">
        <f t="shared" si="1"/>
        <v>1839711</v>
      </c>
      <c r="Z11" s="52">
        <f>+IF(X11&lt;&gt;0,+(Y11/X11)*100,0)</f>
        <v>16.12796217048093</v>
      </c>
      <c r="AA11" s="53">
        <f>SUM(AA6:AA10)</f>
        <v>11406965</v>
      </c>
    </row>
    <row r="12" spans="1:27" ht="13.5">
      <c r="A12" s="54" t="s">
        <v>38</v>
      </c>
      <c r="B12" s="35"/>
      <c r="C12" s="9">
        <v>188473</v>
      </c>
      <c r="D12" s="10"/>
      <c r="E12" s="11"/>
      <c r="F12" s="11">
        <v>1988457</v>
      </c>
      <c r="G12" s="11"/>
      <c r="H12" s="11"/>
      <c r="I12" s="11"/>
      <c r="J12" s="11"/>
      <c r="K12" s="11"/>
      <c r="L12" s="11">
        <v>257797</v>
      </c>
      <c r="M12" s="11"/>
      <c r="N12" s="11">
        <v>257797</v>
      </c>
      <c r="O12" s="11">
        <v>-173372</v>
      </c>
      <c r="P12" s="11">
        <v>367257</v>
      </c>
      <c r="Q12" s="11">
        <v>458119</v>
      </c>
      <c r="R12" s="11">
        <v>652004</v>
      </c>
      <c r="S12" s="11"/>
      <c r="T12" s="11">
        <v>774624</v>
      </c>
      <c r="U12" s="11">
        <v>31543</v>
      </c>
      <c r="V12" s="11">
        <v>806167</v>
      </c>
      <c r="W12" s="11">
        <v>1715968</v>
      </c>
      <c r="X12" s="11">
        <v>1988457</v>
      </c>
      <c r="Y12" s="11">
        <v>-272489</v>
      </c>
      <c r="Z12" s="2">
        <v>-13.7</v>
      </c>
      <c r="AA12" s="15">
        <v>1988457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160060</v>
      </c>
      <c r="D15" s="10"/>
      <c r="E15" s="11">
        <v>10000000</v>
      </c>
      <c r="F15" s="11">
        <v>19000000</v>
      </c>
      <c r="G15" s="11"/>
      <c r="H15" s="11"/>
      <c r="I15" s="11"/>
      <c r="J15" s="11"/>
      <c r="K15" s="11"/>
      <c r="L15" s="11">
        <v>15912000</v>
      </c>
      <c r="M15" s="11">
        <v>12332263</v>
      </c>
      <c r="N15" s="11">
        <v>28244263</v>
      </c>
      <c r="O15" s="11">
        <v>12332263</v>
      </c>
      <c r="P15" s="11"/>
      <c r="Q15" s="11"/>
      <c r="R15" s="11">
        <v>12332263</v>
      </c>
      <c r="S15" s="11"/>
      <c r="T15" s="11"/>
      <c r="U15" s="11"/>
      <c r="V15" s="11"/>
      <c r="W15" s="11">
        <v>40576526</v>
      </c>
      <c r="X15" s="11">
        <v>19000000</v>
      </c>
      <c r="Y15" s="11">
        <v>21576526</v>
      </c>
      <c r="Z15" s="2">
        <v>113.56</v>
      </c>
      <c r="AA15" s="15">
        <v>19000000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32858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5258050</v>
      </c>
      <c r="F20" s="60">
        <f t="shared" si="2"/>
        <v>2891888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-71679</v>
      </c>
      <c r="P20" s="60">
        <f t="shared" si="2"/>
        <v>186826</v>
      </c>
      <c r="Q20" s="60">
        <f t="shared" si="2"/>
        <v>1793301</v>
      </c>
      <c r="R20" s="60">
        <f t="shared" si="2"/>
        <v>1908448</v>
      </c>
      <c r="S20" s="60">
        <f t="shared" si="2"/>
        <v>89990</v>
      </c>
      <c r="T20" s="60">
        <f t="shared" si="2"/>
        <v>0</v>
      </c>
      <c r="U20" s="60">
        <f t="shared" si="2"/>
        <v>-300</v>
      </c>
      <c r="V20" s="60">
        <f t="shared" si="2"/>
        <v>89690</v>
      </c>
      <c r="W20" s="60">
        <f t="shared" si="2"/>
        <v>1998138</v>
      </c>
      <c r="X20" s="60">
        <f t="shared" si="2"/>
        <v>2891888</v>
      </c>
      <c r="Y20" s="60">
        <f t="shared" si="2"/>
        <v>-893750</v>
      </c>
      <c r="Z20" s="61">
        <f>+IF(X20&lt;&gt;0,+(Y20/X20)*100,0)</f>
        <v>-30.905415424110476</v>
      </c>
      <c r="AA20" s="62">
        <f>SUM(AA26:AA33)</f>
        <v>2891888</v>
      </c>
    </row>
    <row r="21" spans="1:27" ht="13.5">
      <c r="A21" s="46" t="s">
        <v>32</v>
      </c>
      <c r="B21" s="47"/>
      <c r="C21" s="9"/>
      <c r="D21" s="10"/>
      <c r="E21" s="11">
        <v>50000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2944335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50000</v>
      </c>
      <c r="F24" s="11">
        <v>2700000</v>
      </c>
      <c r="G24" s="11"/>
      <c r="H24" s="11"/>
      <c r="I24" s="11"/>
      <c r="J24" s="11"/>
      <c r="K24" s="11"/>
      <c r="L24" s="11"/>
      <c r="M24" s="11"/>
      <c r="N24" s="11"/>
      <c r="O24" s="11">
        <v>-29791</v>
      </c>
      <c r="P24" s="11">
        <v>186826</v>
      </c>
      <c r="Q24" s="11">
        <v>1784529</v>
      </c>
      <c r="R24" s="11">
        <v>1941564</v>
      </c>
      <c r="S24" s="11"/>
      <c r="T24" s="11"/>
      <c r="U24" s="11"/>
      <c r="V24" s="11"/>
      <c r="W24" s="11">
        <v>1941564</v>
      </c>
      <c r="X24" s="11">
        <v>2700000</v>
      </c>
      <c r="Y24" s="11">
        <v>-758436</v>
      </c>
      <c r="Z24" s="2">
        <v>-28.09</v>
      </c>
      <c r="AA24" s="15">
        <v>2700000</v>
      </c>
    </row>
    <row r="25" spans="1:27" ht="13.5">
      <c r="A25" s="46" t="s">
        <v>36</v>
      </c>
      <c r="B25" s="47"/>
      <c r="C25" s="9"/>
      <c r="D25" s="10"/>
      <c r="E25" s="11"/>
      <c r="F25" s="11">
        <v>91888</v>
      </c>
      <c r="G25" s="11"/>
      <c r="H25" s="11"/>
      <c r="I25" s="11"/>
      <c r="J25" s="11"/>
      <c r="K25" s="11"/>
      <c r="L25" s="11"/>
      <c r="M25" s="11"/>
      <c r="N25" s="11"/>
      <c r="O25" s="11">
        <v>-41888</v>
      </c>
      <c r="P25" s="11"/>
      <c r="Q25" s="11"/>
      <c r="R25" s="11">
        <v>-41888</v>
      </c>
      <c r="S25" s="11"/>
      <c r="T25" s="11"/>
      <c r="U25" s="11"/>
      <c r="V25" s="11"/>
      <c r="W25" s="11">
        <v>-41888</v>
      </c>
      <c r="X25" s="11">
        <v>91888</v>
      </c>
      <c r="Y25" s="11">
        <v>-133776</v>
      </c>
      <c r="Z25" s="2">
        <v>-145.59</v>
      </c>
      <c r="AA25" s="15">
        <v>91888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3044335</v>
      </c>
      <c r="F26" s="51">
        <f t="shared" si="3"/>
        <v>2791888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-71679</v>
      </c>
      <c r="P26" s="51">
        <f t="shared" si="3"/>
        <v>186826</v>
      </c>
      <c r="Q26" s="51">
        <f t="shared" si="3"/>
        <v>1784529</v>
      </c>
      <c r="R26" s="51">
        <f t="shared" si="3"/>
        <v>1899676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1899676</v>
      </c>
      <c r="X26" s="51">
        <f t="shared" si="3"/>
        <v>2791888</v>
      </c>
      <c r="Y26" s="51">
        <f t="shared" si="3"/>
        <v>-892212</v>
      </c>
      <c r="Z26" s="52">
        <f>+IF(X26&lt;&gt;0,+(Y26/X26)*100,0)</f>
        <v>-31.957299146670643</v>
      </c>
      <c r="AA26" s="53">
        <f>SUM(AA21:AA25)</f>
        <v>2791888</v>
      </c>
    </row>
    <row r="27" spans="1:27" ht="13.5">
      <c r="A27" s="54" t="s">
        <v>38</v>
      </c>
      <c r="B27" s="64"/>
      <c r="C27" s="9"/>
      <c r="D27" s="10"/>
      <c r="E27" s="11">
        <v>2213715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>
        <v>100000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8772</v>
      </c>
      <c r="R30" s="11">
        <v>8772</v>
      </c>
      <c r="S30" s="11">
        <v>89990</v>
      </c>
      <c r="T30" s="11"/>
      <c r="U30" s="11">
        <v>-300</v>
      </c>
      <c r="V30" s="11">
        <v>89690</v>
      </c>
      <c r="W30" s="11">
        <v>98462</v>
      </c>
      <c r="X30" s="11">
        <v>100000</v>
      </c>
      <c r="Y30" s="11">
        <v>-1538</v>
      </c>
      <c r="Z30" s="2">
        <v>-1.54</v>
      </c>
      <c r="AA30" s="15">
        <v>100000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213602</v>
      </c>
      <c r="D36" s="10">
        <f t="shared" si="4"/>
        <v>0</v>
      </c>
      <c r="E36" s="11">
        <f t="shared" si="4"/>
        <v>1650000</v>
      </c>
      <c r="F36" s="11">
        <f t="shared" si="4"/>
        <v>1315789</v>
      </c>
      <c r="G36" s="11">
        <f t="shared" si="4"/>
        <v>36680</v>
      </c>
      <c r="H36" s="11">
        <f t="shared" si="4"/>
        <v>-36680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-14750</v>
      </c>
      <c r="P36" s="11">
        <f t="shared" si="4"/>
        <v>0</v>
      </c>
      <c r="Q36" s="11">
        <f t="shared" si="4"/>
        <v>0</v>
      </c>
      <c r="R36" s="11">
        <f t="shared" si="4"/>
        <v>-14750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-14750</v>
      </c>
      <c r="X36" s="11">
        <f t="shared" si="4"/>
        <v>1315789</v>
      </c>
      <c r="Y36" s="11">
        <f t="shared" si="4"/>
        <v>-1330539</v>
      </c>
      <c r="Z36" s="2">
        <f aca="true" t="shared" si="5" ref="Z36:Z49">+IF(X36&lt;&gt;0,+(Y36/X36)*100,0)</f>
        <v>-101.12100040356013</v>
      </c>
      <c r="AA36" s="15">
        <f>AA6+AA21</f>
        <v>1315789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2250285</v>
      </c>
      <c r="D38" s="10">
        <f t="shared" si="4"/>
        <v>0</v>
      </c>
      <c r="E38" s="11">
        <f t="shared" si="4"/>
        <v>2944335</v>
      </c>
      <c r="F38" s="11">
        <f t="shared" si="4"/>
        <v>6048898</v>
      </c>
      <c r="G38" s="11">
        <f t="shared" si="4"/>
        <v>557604</v>
      </c>
      <c r="H38" s="11">
        <f t="shared" si="4"/>
        <v>400806</v>
      </c>
      <c r="I38" s="11">
        <f t="shared" si="4"/>
        <v>1287068</v>
      </c>
      <c r="J38" s="11">
        <f t="shared" si="4"/>
        <v>2245478</v>
      </c>
      <c r="K38" s="11">
        <f t="shared" si="4"/>
        <v>720948</v>
      </c>
      <c r="L38" s="11">
        <f t="shared" si="4"/>
        <v>3190092</v>
      </c>
      <c r="M38" s="11">
        <f t="shared" si="4"/>
        <v>244788</v>
      </c>
      <c r="N38" s="11">
        <f t="shared" si="4"/>
        <v>4155828</v>
      </c>
      <c r="O38" s="11">
        <f t="shared" si="4"/>
        <v>-82809</v>
      </c>
      <c r="P38" s="11">
        <f t="shared" si="4"/>
        <v>41760</v>
      </c>
      <c r="Q38" s="11">
        <f t="shared" si="4"/>
        <v>516240</v>
      </c>
      <c r="R38" s="11">
        <f t="shared" si="4"/>
        <v>475191</v>
      </c>
      <c r="S38" s="11">
        <f t="shared" si="4"/>
        <v>75765</v>
      </c>
      <c r="T38" s="11">
        <f t="shared" si="4"/>
        <v>32084</v>
      </c>
      <c r="U38" s="11">
        <f t="shared" si="4"/>
        <v>0</v>
      </c>
      <c r="V38" s="11">
        <f t="shared" si="4"/>
        <v>107849</v>
      </c>
      <c r="W38" s="11">
        <f t="shared" si="4"/>
        <v>6984346</v>
      </c>
      <c r="X38" s="11">
        <f t="shared" si="4"/>
        <v>6048898</v>
      </c>
      <c r="Y38" s="11">
        <f t="shared" si="4"/>
        <v>935448</v>
      </c>
      <c r="Z38" s="2">
        <f t="shared" si="5"/>
        <v>15.464767301415893</v>
      </c>
      <c r="AA38" s="15">
        <f>AA8+AA23</f>
        <v>6048898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150000</v>
      </c>
      <c r="F39" s="11">
        <f t="shared" si="4"/>
        <v>6742278</v>
      </c>
      <c r="G39" s="11">
        <f t="shared" si="4"/>
        <v>0</v>
      </c>
      <c r="H39" s="11">
        <f t="shared" si="4"/>
        <v>0</v>
      </c>
      <c r="I39" s="11">
        <f t="shared" si="4"/>
        <v>7331</v>
      </c>
      <c r="J39" s="11">
        <f t="shared" si="4"/>
        <v>7331</v>
      </c>
      <c r="K39" s="11">
        <f t="shared" si="4"/>
        <v>0</v>
      </c>
      <c r="L39" s="11">
        <f t="shared" si="4"/>
        <v>1029898</v>
      </c>
      <c r="M39" s="11">
        <f t="shared" si="4"/>
        <v>5776</v>
      </c>
      <c r="N39" s="11">
        <f t="shared" si="4"/>
        <v>1035674</v>
      </c>
      <c r="O39" s="11">
        <f t="shared" si="4"/>
        <v>-154765</v>
      </c>
      <c r="P39" s="11">
        <f t="shared" si="4"/>
        <v>186826</v>
      </c>
      <c r="Q39" s="11">
        <f t="shared" si="4"/>
        <v>1784529</v>
      </c>
      <c r="R39" s="11">
        <f t="shared" si="4"/>
        <v>1816590</v>
      </c>
      <c r="S39" s="11">
        <f t="shared" si="4"/>
        <v>0</v>
      </c>
      <c r="T39" s="11">
        <f t="shared" si="4"/>
        <v>-40951</v>
      </c>
      <c r="U39" s="11">
        <f t="shared" si="4"/>
        <v>0</v>
      </c>
      <c r="V39" s="11">
        <f t="shared" si="4"/>
        <v>-40951</v>
      </c>
      <c r="W39" s="11">
        <f t="shared" si="4"/>
        <v>2818644</v>
      </c>
      <c r="X39" s="11">
        <f t="shared" si="4"/>
        <v>6742278</v>
      </c>
      <c r="Y39" s="11">
        <f t="shared" si="4"/>
        <v>-3923634</v>
      </c>
      <c r="Z39" s="2">
        <f t="shared" si="5"/>
        <v>-58.19448560264053</v>
      </c>
      <c r="AA39" s="15">
        <f>AA9+AA24</f>
        <v>6742278</v>
      </c>
    </row>
    <row r="40" spans="1:27" ht="13.5">
      <c r="A40" s="46" t="s">
        <v>36</v>
      </c>
      <c r="B40" s="47"/>
      <c r="C40" s="9">
        <f t="shared" si="4"/>
        <v>17592845</v>
      </c>
      <c r="D40" s="10">
        <f t="shared" si="4"/>
        <v>0</v>
      </c>
      <c r="E40" s="11">
        <f t="shared" si="4"/>
        <v>50000</v>
      </c>
      <c r="F40" s="11">
        <f t="shared" si="4"/>
        <v>91888</v>
      </c>
      <c r="G40" s="11">
        <f t="shared" si="4"/>
        <v>0</v>
      </c>
      <c r="H40" s="11">
        <f t="shared" si="4"/>
        <v>5400000</v>
      </c>
      <c r="I40" s="11">
        <f t="shared" si="4"/>
        <v>0</v>
      </c>
      <c r="J40" s="11">
        <f t="shared" si="4"/>
        <v>5400000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-41888</v>
      </c>
      <c r="P40" s="11">
        <f t="shared" si="4"/>
        <v>0</v>
      </c>
      <c r="Q40" s="11">
        <f t="shared" si="4"/>
        <v>0</v>
      </c>
      <c r="R40" s="11">
        <f t="shared" si="4"/>
        <v>-41888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5358112</v>
      </c>
      <c r="X40" s="11">
        <f t="shared" si="4"/>
        <v>91888</v>
      </c>
      <c r="Y40" s="11">
        <f t="shared" si="4"/>
        <v>5266224</v>
      </c>
      <c r="Z40" s="2">
        <f t="shared" si="5"/>
        <v>5731.133553891695</v>
      </c>
      <c r="AA40" s="15">
        <f>AA10+AA25</f>
        <v>91888</v>
      </c>
    </row>
    <row r="41" spans="1:27" ht="13.5">
      <c r="A41" s="48" t="s">
        <v>37</v>
      </c>
      <c r="B41" s="47"/>
      <c r="C41" s="49">
        <f aca="true" t="shared" si="6" ref="C41:Y41">SUM(C36:C40)</f>
        <v>20056732</v>
      </c>
      <c r="D41" s="50">
        <f t="shared" si="6"/>
        <v>0</v>
      </c>
      <c r="E41" s="51">
        <f t="shared" si="6"/>
        <v>4794335</v>
      </c>
      <c r="F41" s="51">
        <f t="shared" si="6"/>
        <v>14198853</v>
      </c>
      <c r="G41" s="51">
        <f t="shared" si="6"/>
        <v>594284</v>
      </c>
      <c r="H41" s="51">
        <f t="shared" si="6"/>
        <v>5764126</v>
      </c>
      <c r="I41" s="51">
        <f t="shared" si="6"/>
        <v>1294399</v>
      </c>
      <c r="J41" s="51">
        <f t="shared" si="6"/>
        <v>7652809</v>
      </c>
      <c r="K41" s="51">
        <f t="shared" si="6"/>
        <v>720948</v>
      </c>
      <c r="L41" s="51">
        <f t="shared" si="6"/>
        <v>4219990</v>
      </c>
      <c r="M41" s="51">
        <f t="shared" si="6"/>
        <v>250564</v>
      </c>
      <c r="N41" s="51">
        <f t="shared" si="6"/>
        <v>5191502</v>
      </c>
      <c r="O41" s="51">
        <f t="shared" si="6"/>
        <v>-294212</v>
      </c>
      <c r="P41" s="51">
        <f t="shared" si="6"/>
        <v>228586</v>
      </c>
      <c r="Q41" s="51">
        <f t="shared" si="6"/>
        <v>2300769</v>
      </c>
      <c r="R41" s="51">
        <f t="shared" si="6"/>
        <v>2235143</v>
      </c>
      <c r="S41" s="51">
        <f t="shared" si="6"/>
        <v>75765</v>
      </c>
      <c r="T41" s="51">
        <f t="shared" si="6"/>
        <v>-8867</v>
      </c>
      <c r="U41" s="51">
        <f t="shared" si="6"/>
        <v>0</v>
      </c>
      <c r="V41" s="51">
        <f t="shared" si="6"/>
        <v>66898</v>
      </c>
      <c r="W41" s="51">
        <f t="shared" si="6"/>
        <v>15146352</v>
      </c>
      <c r="X41" s="51">
        <f t="shared" si="6"/>
        <v>14198853</v>
      </c>
      <c r="Y41" s="51">
        <f t="shared" si="6"/>
        <v>947499</v>
      </c>
      <c r="Z41" s="52">
        <f t="shared" si="5"/>
        <v>6.6730671836661735</v>
      </c>
      <c r="AA41" s="53">
        <f>SUM(AA36:AA40)</f>
        <v>14198853</v>
      </c>
    </row>
    <row r="42" spans="1:27" ht="13.5">
      <c r="A42" s="54" t="s">
        <v>38</v>
      </c>
      <c r="B42" s="35"/>
      <c r="C42" s="65">
        <f aca="true" t="shared" si="7" ref="C42:Y48">C12+C27</f>
        <v>188473</v>
      </c>
      <c r="D42" s="66">
        <f t="shared" si="7"/>
        <v>0</v>
      </c>
      <c r="E42" s="67">
        <f t="shared" si="7"/>
        <v>2213715</v>
      </c>
      <c r="F42" s="67">
        <f t="shared" si="7"/>
        <v>1988457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257797</v>
      </c>
      <c r="M42" s="67">
        <f t="shared" si="7"/>
        <v>0</v>
      </c>
      <c r="N42" s="67">
        <f t="shared" si="7"/>
        <v>257797</v>
      </c>
      <c r="O42" s="67">
        <f t="shared" si="7"/>
        <v>-173372</v>
      </c>
      <c r="P42" s="67">
        <f t="shared" si="7"/>
        <v>367257</v>
      </c>
      <c r="Q42" s="67">
        <f t="shared" si="7"/>
        <v>458119</v>
      </c>
      <c r="R42" s="67">
        <f t="shared" si="7"/>
        <v>652004</v>
      </c>
      <c r="S42" s="67">
        <f t="shared" si="7"/>
        <v>0</v>
      </c>
      <c r="T42" s="67">
        <f t="shared" si="7"/>
        <v>774624</v>
      </c>
      <c r="U42" s="67">
        <f t="shared" si="7"/>
        <v>31543</v>
      </c>
      <c r="V42" s="67">
        <f t="shared" si="7"/>
        <v>806167</v>
      </c>
      <c r="W42" s="67">
        <f t="shared" si="7"/>
        <v>1715968</v>
      </c>
      <c r="X42" s="67">
        <f t="shared" si="7"/>
        <v>1988457</v>
      </c>
      <c r="Y42" s="67">
        <f t="shared" si="7"/>
        <v>-272489</v>
      </c>
      <c r="Z42" s="69">
        <f t="shared" si="5"/>
        <v>-13.703539981000343</v>
      </c>
      <c r="AA42" s="68">
        <f aca="true" t="shared" si="8" ref="AA42:AA48">AA12+AA27</f>
        <v>1988457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160060</v>
      </c>
      <c r="D45" s="66">
        <f t="shared" si="7"/>
        <v>0</v>
      </c>
      <c r="E45" s="67">
        <f t="shared" si="7"/>
        <v>10000000</v>
      </c>
      <c r="F45" s="67">
        <f t="shared" si="7"/>
        <v>19100000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15912000</v>
      </c>
      <c r="M45" s="67">
        <f t="shared" si="7"/>
        <v>12332263</v>
      </c>
      <c r="N45" s="67">
        <f t="shared" si="7"/>
        <v>28244263</v>
      </c>
      <c r="O45" s="67">
        <f t="shared" si="7"/>
        <v>12332263</v>
      </c>
      <c r="P45" s="67">
        <f t="shared" si="7"/>
        <v>0</v>
      </c>
      <c r="Q45" s="67">
        <f t="shared" si="7"/>
        <v>8772</v>
      </c>
      <c r="R45" s="67">
        <f t="shared" si="7"/>
        <v>12341035</v>
      </c>
      <c r="S45" s="67">
        <f t="shared" si="7"/>
        <v>89990</v>
      </c>
      <c r="T45" s="67">
        <f t="shared" si="7"/>
        <v>0</v>
      </c>
      <c r="U45" s="67">
        <f t="shared" si="7"/>
        <v>-300</v>
      </c>
      <c r="V45" s="67">
        <f t="shared" si="7"/>
        <v>89690</v>
      </c>
      <c r="W45" s="67">
        <f t="shared" si="7"/>
        <v>40674988</v>
      </c>
      <c r="X45" s="67">
        <f t="shared" si="7"/>
        <v>19100000</v>
      </c>
      <c r="Y45" s="67">
        <f t="shared" si="7"/>
        <v>21574988</v>
      </c>
      <c r="Z45" s="69">
        <f t="shared" si="5"/>
        <v>112.95805235602094</v>
      </c>
      <c r="AA45" s="68">
        <f t="shared" si="8"/>
        <v>19100000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32858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20438123</v>
      </c>
      <c r="D49" s="78">
        <f t="shared" si="9"/>
        <v>0</v>
      </c>
      <c r="E49" s="79">
        <f t="shared" si="9"/>
        <v>17008050</v>
      </c>
      <c r="F49" s="79">
        <f t="shared" si="9"/>
        <v>35287310</v>
      </c>
      <c r="G49" s="79">
        <f t="shared" si="9"/>
        <v>594284</v>
      </c>
      <c r="H49" s="79">
        <f t="shared" si="9"/>
        <v>5764126</v>
      </c>
      <c r="I49" s="79">
        <f t="shared" si="9"/>
        <v>1294399</v>
      </c>
      <c r="J49" s="79">
        <f t="shared" si="9"/>
        <v>7652809</v>
      </c>
      <c r="K49" s="79">
        <f t="shared" si="9"/>
        <v>720948</v>
      </c>
      <c r="L49" s="79">
        <f t="shared" si="9"/>
        <v>20389787</v>
      </c>
      <c r="M49" s="79">
        <f t="shared" si="9"/>
        <v>12582827</v>
      </c>
      <c r="N49" s="79">
        <f t="shared" si="9"/>
        <v>33693562</v>
      </c>
      <c r="O49" s="79">
        <f t="shared" si="9"/>
        <v>11864679</v>
      </c>
      <c r="P49" s="79">
        <f t="shared" si="9"/>
        <v>595843</v>
      </c>
      <c r="Q49" s="79">
        <f t="shared" si="9"/>
        <v>2767660</v>
      </c>
      <c r="R49" s="79">
        <f t="shared" si="9"/>
        <v>15228182</v>
      </c>
      <c r="S49" s="79">
        <f t="shared" si="9"/>
        <v>165755</v>
      </c>
      <c r="T49" s="79">
        <f t="shared" si="9"/>
        <v>765757</v>
      </c>
      <c r="U49" s="79">
        <f t="shared" si="9"/>
        <v>31243</v>
      </c>
      <c r="V49" s="79">
        <f t="shared" si="9"/>
        <v>962755</v>
      </c>
      <c r="W49" s="79">
        <f t="shared" si="9"/>
        <v>57537308</v>
      </c>
      <c r="X49" s="79">
        <f t="shared" si="9"/>
        <v>35287310</v>
      </c>
      <c r="Y49" s="79">
        <f t="shared" si="9"/>
        <v>22249998</v>
      </c>
      <c r="Z49" s="80">
        <f t="shared" si="5"/>
        <v>63.053823031565734</v>
      </c>
      <c r="AA49" s="81">
        <f>SUM(AA41:AA48)</f>
        <v>35287310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1056000</v>
      </c>
      <c r="F51" s="67">
        <f t="shared" si="10"/>
        <v>1036000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49334</v>
      </c>
      <c r="N51" s="67">
        <f t="shared" si="10"/>
        <v>49334</v>
      </c>
      <c r="O51" s="67">
        <f t="shared" si="10"/>
        <v>-69545</v>
      </c>
      <c r="P51" s="67">
        <f t="shared" si="10"/>
        <v>45332</v>
      </c>
      <c r="Q51" s="67">
        <f t="shared" si="10"/>
        <v>42037</v>
      </c>
      <c r="R51" s="67">
        <f t="shared" si="10"/>
        <v>17824</v>
      </c>
      <c r="S51" s="67">
        <f t="shared" si="10"/>
        <v>98524</v>
      </c>
      <c r="T51" s="67">
        <f t="shared" si="10"/>
        <v>71643</v>
      </c>
      <c r="U51" s="67">
        <f t="shared" si="10"/>
        <v>-145032</v>
      </c>
      <c r="V51" s="67">
        <f t="shared" si="10"/>
        <v>25135</v>
      </c>
      <c r="W51" s="67">
        <f t="shared" si="10"/>
        <v>92293</v>
      </c>
      <c r="X51" s="67">
        <f t="shared" si="10"/>
        <v>1036000</v>
      </c>
      <c r="Y51" s="67">
        <f t="shared" si="10"/>
        <v>-943707</v>
      </c>
      <c r="Z51" s="69">
        <f>+IF(X51&lt;&gt;0,+(Y51/X51)*100,0)</f>
        <v>-91.09140926640926</v>
      </c>
      <c r="AA51" s="68">
        <f>SUM(AA57:AA61)</f>
        <v>1036000</v>
      </c>
    </row>
    <row r="52" spans="1:27" ht="13.5">
      <c r="A52" s="84" t="s">
        <v>32</v>
      </c>
      <c r="B52" s="47"/>
      <c r="C52" s="9"/>
      <c r="D52" s="10"/>
      <c r="E52" s="11">
        <v>186500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125000</v>
      </c>
      <c r="F53" s="11">
        <v>72500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23912</v>
      </c>
      <c r="U53" s="11">
        <v>-9698</v>
      </c>
      <c r="V53" s="11">
        <v>14214</v>
      </c>
      <c r="W53" s="11">
        <v>14214</v>
      </c>
      <c r="X53" s="11">
        <v>72500</v>
      </c>
      <c r="Y53" s="11">
        <v>-58286</v>
      </c>
      <c r="Z53" s="2">
        <v>-80.39</v>
      </c>
      <c r="AA53" s="15">
        <v>72500</v>
      </c>
    </row>
    <row r="54" spans="1:27" ht="13.5">
      <c r="A54" s="84" t="s">
        <v>34</v>
      </c>
      <c r="B54" s="47"/>
      <c r="C54" s="9"/>
      <c r="D54" s="10"/>
      <c r="E54" s="11">
        <v>260000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192000</v>
      </c>
      <c r="F55" s="11">
        <v>10000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10000</v>
      </c>
      <c r="Y55" s="11">
        <v>-10000</v>
      </c>
      <c r="Z55" s="2">
        <v>-100</v>
      </c>
      <c r="AA55" s="15">
        <v>10000</v>
      </c>
    </row>
    <row r="56" spans="1:27" ht="13.5">
      <c r="A56" s="84" t="s">
        <v>36</v>
      </c>
      <c r="B56" s="47"/>
      <c r="C56" s="9"/>
      <c r="D56" s="10"/>
      <c r="E56" s="11">
        <v>130000</v>
      </c>
      <c r="F56" s="11">
        <v>155000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155000</v>
      </c>
      <c r="Y56" s="11">
        <v>-155000</v>
      </c>
      <c r="Z56" s="2">
        <v>-100</v>
      </c>
      <c r="AA56" s="15">
        <v>155000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893500</v>
      </c>
      <c r="F57" s="51">
        <f t="shared" si="11"/>
        <v>237500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23912</v>
      </c>
      <c r="U57" s="51">
        <f t="shared" si="11"/>
        <v>-9698</v>
      </c>
      <c r="V57" s="51">
        <f t="shared" si="11"/>
        <v>14214</v>
      </c>
      <c r="W57" s="51">
        <f t="shared" si="11"/>
        <v>14214</v>
      </c>
      <c r="X57" s="51">
        <f t="shared" si="11"/>
        <v>237500</v>
      </c>
      <c r="Y57" s="51">
        <f t="shared" si="11"/>
        <v>-223286</v>
      </c>
      <c r="Z57" s="52">
        <f>+IF(X57&lt;&gt;0,+(Y57/X57)*100,0)</f>
        <v>-94.01515789473684</v>
      </c>
      <c r="AA57" s="53">
        <f>SUM(AA52:AA56)</f>
        <v>237500</v>
      </c>
    </row>
    <row r="58" spans="1:27" ht="13.5">
      <c r="A58" s="86" t="s">
        <v>38</v>
      </c>
      <c r="B58" s="35"/>
      <c r="C58" s="9"/>
      <c r="D58" s="10"/>
      <c r="E58" s="11">
        <v>121500</v>
      </c>
      <c r="F58" s="11">
        <v>23000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v>35</v>
      </c>
      <c r="Q58" s="11">
        <v>1500</v>
      </c>
      <c r="R58" s="11">
        <v>1535</v>
      </c>
      <c r="S58" s="11">
        <v>90</v>
      </c>
      <c r="T58" s="11">
        <v>5000</v>
      </c>
      <c r="U58" s="11">
        <v>-5278</v>
      </c>
      <c r="V58" s="11">
        <v>-188</v>
      </c>
      <c r="W58" s="11">
        <v>1347</v>
      </c>
      <c r="X58" s="11">
        <v>23000</v>
      </c>
      <c r="Y58" s="11">
        <v>-21653</v>
      </c>
      <c r="Z58" s="2">
        <v>-94.14</v>
      </c>
      <c r="AA58" s="15">
        <v>23000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41000</v>
      </c>
      <c r="F61" s="11">
        <v>775500</v>
      </c>
      <c r="G61" s="11"/>
      <c r="H61" s="11"/>
      <c r="I61" s="11"/>
      <c r="J61" s="11"/>
      <c r="K61" s="11"/>
      <c r="L61" s="11"/>
      <c r="M61" s="11">
        <v>49334</v>
      </c>
      <c r="N61" s="11">
        <v>49334</v>
      </c>
      <c r="O61" s="11">
        <v>-69545</v>
      </c>
      <c r="P61" s="11">
        <v>45297</v>
      </c>
      <c r="Q61" s="11">
        <v>40537</v>
      </c>
      <c r="R61" s="11">
        <v>16289</v>
      </c>
      <c r="S61" s="11">
        <v>98434</v>
      </c>
      <c r="T61" s="11">
        <v>42731</v>
      </c>
      <c r="U61" s="11">
        <v>-130056</v>
      </c>
      <c r="V61" s="11">
        <v>11109</v>
      </c>
      <c r="W61" s="11">
        <v>76732</v>
      </c>
      <c r="X61" s="11">
        <v>775500</v>
      </c>
      <c r="Y61" s="11">
        <v>-698768</v>
      </c>
      <c r="Z61" s="2">
        <v>-90.11</v>
      </c>
      <c r="AA61" s="15">
        <v>775500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829573</v>
      </c>
      <c r="D67" s="10">
        <v>1056000</v>
      </c>
      <c r="E67" s="11"/>
      <c r="F67" s="11">
        <v>1056000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1056000</v>
      </c>
      <c r="Y67" s="11">
        <v>-1056000</v>
      </c>
      <c r="Z67" s="2">
        <v>-100</v>
      </c>
      <c r="AA67" s="15"/>
    </row>
    <row r="68" spans="1:27" ht="13.5">
      <c r="A68" s="86" t="s">
        <v>56</v>
      </c>
      <c r="B68" s="93"/>
      <c r="C68" s="9">
        <v>829573</v>
      </c>
      <c r="D68" s="10">
        <v>1056000</v>
      </c>
      <c r="E68" s="11"/>
      <c r="F68" s="11">
        <v>1056000</v>
      </c>
      <c r="G68" s="11">
        <v>29127</v>
      </c>
      <c r="H68" s="11">
        <v>62420</v>
      </c>
      <c r="I68" s="11">
        <v>80798</v>
      </c>
      <c r="J68" s="11">
        <v>172345</v>
      </c>
      <c r="K68" s="11">
        <v>102001</v>
      </c>
      <c r="L68" s="11">
        <v>95535</v>
      </c>
      <c r="M68" s="11">
        <v>49335</v>
      </c>
      <c r="N68" s="11">
        <v>246871</v>
      </c>
      <c r="O68" s="11">
        <v>69545</v>
      </c>
      <c r="P68" s="11">
        <v>45333</v>
      </c>
      <c r="Q68" s="11">
        <v>42038</v>
      </c>
      <c r="R68" s="11">
        <v>156916</v>
      </c>
      <c r="S68" s="11">
        <v>98524</v>
      </c>
      <c r="T68" s="11">
        <v>71643</v>
      </c>
      <c r="U68" s="11">
        <v>147524</v>
      </c>
      <c r="V68" s="11">
        <v>317691</v>
      </c>
      <c r="W68" s="11">
        <v>893823</v>
      </c>
      <c r="X68" s="11">
        <v>1056000</v>
      </c>
      <c r="Y68" s="11">
        <v>-162177</v>
      </c>
      <c r="Z68" s="2">
        <v>-15.36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1659146</v>
      </c>
      <c r="D69" s="78">
        <f t="shared" si="12"/>
        <v>2112000</v>
      </c>
      <c r="E69" s="79">
        <f t="shared" si="12"/>
        <v>0</v>
      </c>
      <c r="F69" s="79">
        <f t="shared" si="12"/>
        <v>2112000</v>
      </c>
      <c r="G69" s="79">
        <f t="shared" si="12"/>
        <v>29127</v>
      </c>
      <c r="H69" s="79">
        <f t="shared" si="12"/>
        <v>62420</v>
      </c>
      <c r="I69" s="79">
        <f t="shared" si="12"/>
        <v>80798</v>
      </c>
      <c r="J69" s="79">
        <f t="shared" si="12"/>
        <v>172345</v>
      </c>
      <c r="K69" s="79">
        <f t="shared" si="12"/>
        <v>102001</v>
      </c>
      <c r="L69" s="79">
        <f t="shared" si="12"/>
        <v>95535</v>
      </c>
      <c r="M69" s="79">
        <f t="shared" si="12"/>
        <v>49335</v>
      </c>
      <c r="N69" s="79">
        <f t="shared" si="12"/>
        <v>246871</v>
      </c>
      <c r="O69" s="79">
        <f t="shared" si="12"/>
        <v>69545</v>
      </c>
      <c r="P69" s="79">
        <f t="shared" si="12"/>
        <v>45333</v>
      </c>
      <c r="Q69" s="79">
        <f t="shared" si="12"/>
        <v>42038</v>
      </c>
      <c r="R69" s="79">
        <f t="shared" si="12"/>
        <v>156916</v>
      </c>
      <c r="S69" s="79">
        <f t="shared" si="12"/>
        <v>98524</v>
      </c>
      <c r="T69" s="79">
        <f t="shared" si="12"/>
        <v>71643</v>
      </c>
      <c r="U69" s="79">
        <f t="shared" si="12"/>
        <v>147524</v>
      </c>
      <c r="V69" s="79">
        <f t="shared" si="12"/>
        <v>317691</v>
      </c>
      <c r="W69" s="79">
        <f t="shared" si="12"/>
        <v>893823</v>
      </c>
      <c r="X69" s="79">
        <f t="shared" si="12"/>
        <v>2112000</v>
      </c>
      <c r="Y69" s="79">
        <f t="shared" si="12"/>
        <v>-1218177</v>
      </c>
      <c r="Z69" s="80">
        <f>+IF(X69&lt;&gt;0,+(Y69/X69)*100,0)</f>
        <v>-57.67883522727273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23555218</v>
      </c>
      <c r="D5" s="42">
        <f t="shared" si="0"/>
        <v>0</v>
      </c>
      <c r="E5" s="43">
        <f t="shared" si="0"/>
        <v>6680975</v>
      </c>
      <c r="F5" s="43">
        <f t="shared" si="0"/>
        <v>11451901</v>
      </c>
      <c r="G5" s="43">
        <f t="shared" si="0"/>
        <v>0</v>
      </c>
      <c r="H5" s="43">
        <f t="shared" si="0"/>
        <v>3425783</v>
      </c>
      <c r="I5" s="43">
        <f t="shared" si="0"/>
        <v>215130</v>
      </c>
      <c r="J5" s="43">
        <f t="shared" si="0"/>
        <v>3640913</v>
      </c>
      <c r="K5" s="43">
        <f t="shared" si="0"/>
        <v>1104371</v>
      </c>
      <c r="L5" s="43">
        <f t="shared" si="0"/>
        <v>1083249</v>
      </c>
      <c r="M5" s="43">
        <f t="shared" si="0"/>
        <v>1277671</v>
      </c>
      <c r="N5" s="43">
        <f t="shared" si="0"/>
        <v>3465291</v>
      </c>
      <c r="O5" s="43">
        <f t="shared" si="0"/>
        <v>798265</v>
      </c>
      <c r="P5" s="43">
        <f t="shared" si="0"/>
        <v>3396374</v>
      </c>
      <c r="Q5" s="43">
        <f t="shared" si="0"/>
        <v>5269266</v>
      </c>
      <c r="R5" s="43">
        <f t="shared" si="0"/>
        <v>9463905</v>
      </c>
      <c r="S5" s="43">
        <f t="shared" si="0"/>
        <v>1850467</v>
      </c>
      <c r="T5" s="43">
        <f t="shared" si="0"/>
        <v>3440257</v>
      </c>
      <c r="U5" s="43">
        <f t="shared" si="0"/>
        <v>6068622</v>
      </c>
      <c r="V5" s="43">
        <f t="shared" si="0"/>
        <v>11359346</v>
      </c>
      <c r="W5" s="43">
        <f t="shared" si="0"/>
        <v>27929455</v>
      </c>
      <c r="X5" s="43">
        <f t="shared" si="0"/>
        <v>11451901</v>
      </c>
      <c r="Y5" s="43">
        <f t="shared" si="0"/>
        <v>16477554</v>
      </c>
      <c r="Z5" s="44">
        <f>+IF(X5&lt;&gt;0,+(Y5/X5)*100,0)</f>
        <v>143.88487989897922</v>
      </c>
      <c r="AA5" s="45">
        <f>SUM(AA11:AA18)</f>
        <v>11451901</v>
      </c>
    </row>
    <row r="6" spans="1:27" ht="13.5">
      <c r="A6" s="46" t="s">
        <v>32</v>
      </c>
      <c r="B6" s="47"/>
      <c r="C6" s="9">
        <v>5834242</v>
      </c>
      <c r="D6" s="10"/>
      <c r="E6" s="11"/>
      <c r="F6" s="11"/>
      <c r="G6" s="11"/>
      <c r="H6" s="11">
        <v>847532</v>
      </c>
      <c r="I6" s="11"/>
      <c r="J6" s="11">
        <v>847532</v>
      </c>
      <c r="K6" s="11"/>
      <c r="L6" s="11"/>
      <c r="M6" s="11"/>
      <c r="N6" s="11"/>
      <c r="O6" s="11">
        <v>509977</v>
      </c>
      <c r="P6" s="11">
        <v>860773</v>
      </c>
      <c r="Q6" s="11">
        <v>1633022</v>
      </c>
      <c r="R6" s="11">
        <v>3003772</v>
      </c>
      <c r="S6" s="11">
        <v>1192347</v>
      </c>
      <c r="T6" s="11">
        <v>942724</v>
      </c>
      <c r="U6" s="11">
        <v>1537700</v>
      </c>
      <c r="V6" s="11">
        <v>3672771</v>
      </c>
      <c r="W6" s="11">
        <v>7524075</v>
      </c>
      <c r="X6" s="11"/>
      <c r="Y6" s="11">
        <v>7524075</v>
      </c>
      <c r="Z6" s="2"/>
      <c r="AA6" s="15"/>
    </row>
    <row r="7" spans="1:27" ht="13.5">
      <c r="A7" s="46" t="s">
        <v>33</v>
      </c>
      <c r="B7" s="47"/>
      <c r="C7" s="9">
        <v>1900945</v>
      </c>
      <c r="D7" s="10"/>
      <c r="E7" s="11">
        <v>1802000</v>
      </c>
      <c r="F7" s="11">
        <v>2018139</v>
      </c>
      <c r="G7" s="11"/>
      <c r="H7" s="11">
        <v>431391</v>
      </c>
      <c r="I7" s="11">
        <v>149810</v>
      </c>
      <c r="J7" s="11">
        <v>581201</v>
      </c>
      <c r="K7" s="11">
        <v>105089</v>
      </c>
      <c r="L7" s="11">
        <v>25947</v>
      </c>
      <c r="M7" s="11">
        <v>273941</v>
      </c>
      <c r="N7" s="11">
        <v>404977</v>
      </c>
      <c r="O7" s="11">
        <v>11431</v>
      </c>
      <c r="P7" s="11">
        <v>22750</v>
      </c>
      <c r="Q7" s="11">
        <v>160007</v>
      </c>
      <c r="R7" s="11">
        <v>194188</v>
      </c>
      <c r="S7" s="11"/>
      <c r="T7" s="11">
        <v>238864</v>
      </c>
      <c r="U7" s="11">
        <v>51754</v>
      </c>
      <c r="V7" s="11">
        <v>290618</v>
      </c>
      <c r="W7" s="11">
        <v>1470984</v>
      </c>
      <c r="X7" s="11">
        <v>2018139</v>
      </c>
      <c r="Y7" s="11">
        <v>-547155</v>
      </c>
      <c r="Z7" s="2">
        <v>-27.11</v>
      </c>
      <c r="AA7" s="15">
        <v>2018139</v>
      </c>
    </row>
    <row r="8" spans="1:27" ht="13.5">
      <c r="A8" s="46" t="s">
        <v>34</v>
      </c>
      <c r="B8" s="47"/>
      <c r="C8" s="9">
        <v>606455</v>
      </c>
      <c r="D8" s="10"/>
      <c r="E8" s="11">
        <v>2228000</v>
      </c>
      <c r="F8" s="11">
        <v>2434912</v>
      </c>
      <c r="G8" s="11"/>
      <c r="H8" s="11">
        <v>482454</v>
      </c>
      <c r="I8" s="11">
        <v>3700</v>
      </c>
      <c r="J8" s="11">
        <v>486154</v>
      </c>
      <c r="K8" s="11">
        <v>59091</v>
      </c>
      <c r="L8" s="11">
        <v>57322</v>
      </c>
      <c r="M8" s="11">
        <v>14400</v>
      </c>
      <c r="N8" s="11">
        <v>130813</v>
      </c>
      <c r="O8" s="11">
        <v>17705</v>
      </c>
      <c r="P8" s="11">
        <v>133037</v>
      </c>
      <c r="Q8" s="11">
        <v>1067703</v>
      </c>
      <c r="R8" s="11">
        <v>1218445</v>
      </c>
      <c r="S8" s="11">
        <v>28049</v>
      </c>
      <c r="T8" s="11">
        <v>81291</v>
      </c>
      <c r="U8" s="11">
        <v>27837</v>
      </c>
      <c r="V8" s="11">
        <v>137177</v>
      </c>
      <c r="W8" s="11">
        <v>1972589</v>
      </c>
      <c r="X8" s="11">
        <v>2434912</v>
      </c>
      <c r="Y8" s="11">
        <v>-462323</v>
      </c>
      <c r="Z8" s="2">
        <v>-18.99</v>
      </c>
      <c r="AA8" s="15">
        <v>2434912</v>
      </c>
    </row>
    <row r="9" spans="1:27" ht="13.5">
      <c r="A9" s="46" t="s">
        <v>35</v>
      </c>
      <c r="B9" s="47"/>
      <c r="C9" s="9">
        <v>9264008</v>
      </c>
      <c r="D9" s="10"/>
      <c r="E9" s="11"/>
      <c r="F9" s="11"/>
      <c r="G9" s="11"/>
      <c r="H9" s="11">
        <v>832553</v>
      </c>
      <c r="I9" s="11"/>
      <c r="J9" s="11">
        <v>832553</v>
      </c>
      <c r="K9" s="11">
        <v>15900</v>
      </c>
      <c r="L9" s="11"/>
      <c r="M9" s="11">
        <v>231321</v>
      </c>
      <c r="N9" s="11">
        <v>247221</v>
      </c>
      <c r="O9" s="11"/>
      <c r="P9" s="11">
        <v>1147147</v>
      </c>
      <c r="Q9" s="11">
        <v>2057591</v>
      </c>
      <c r="R9" s="11">
        <v>3204738</v>
      </c>
      <c r="S9" s="11">
        <v>357229</v>
      </c>
      <c r="T9" s="11">
        <v>1723908</v>
      </c>
      <c r="U9" s="11">
        <v>3324992</v>
      </c>
      <c r="V9" s="11">
        <v>5406129</v>
      </c>
      <c r="W9" s="11">
        <v>9690641</v>
      </c>
      <c r="X9" s="11"/>
      <c r="Y9" s="11">
        <v>9690641</v>
      </c>
      <c r="Z9" s="2"/>
      <c r="AA9" s="15"/>
    </row>
    <row r="10" spans="1:27" ht="13.5">
      <c r="A10" s="46" t="s">
        <v>36</v>
      </c>
      <c r="B10" s="47"/>
      <c r="C10" s="9">
        <v>2733785</v>
      </c>
      <c r="D10" s="10"/>
      <c r="E10" s="11">
        <v>391000</v>
      </c>
      <c r="F10" s="11">
        <v>351000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137456</v>
      </c>
      <c r="R10" s="11">
        <v>137456</v>
      </c>
      <c r="S10" s="11">
        <v>182722</v>
      </c>
      <c r="T10" s="11"/>
      <c r="U10" s="11">
        <v>11492</v>
      </c>
      <c r="V10" s="11">
        <v>194214</v>
      </c>
      <c r="W10" s="11">
        <v>331670</v>
      </c>
      <c r="X10" s="11">
        <v>351000</v>
      </c>
      <c r="Y10" s="11">
        <v>-19330</v>
      </c>
      <c r="Z10" s="2">
        <v>-5.51</v>
      </c>
      <c r="AA10" s="15">
        <v>351000</v>
      </c>
    </row>
    <row r="11" spans="1:27" ht="13.5">
      <c r="A11" s="48" t="s">
        <v>37</v>
      </c>
      <c r="B11" s="47"/>
      <c r="C11" s="49">
        <f aca="true" t="shared" si="1" ref="C11:Y11">SUM(C6:C10)</f>
        <v>20339435</v>
      </c>
      <c r="D11" s="50">
        <f t="shared" si="1"/>
        <v>0</v>
      </c>
      <c r="E11" s="51">
        <f t="shared" si="1"/>
        <v>4421000</v>
      </c>
      <c r="F11" s="51">
        <f t="shared" si="1"/>
        <v>4804051</v>
      </c>
      <c r="G11" s="51">
        <f t="shared" si="1"/>
        <v>0</v>
      </c>
      <c r="H11" s="51">
        <f t="shared" si="1"/>
        <v>2593930</v>
      </c>
      <c r="I11" s="51">
        <f t="shared" si="1"/>
        <v>153510</v>
      </c>
      <c r="J11" s="51">
        <f t="shared" si="1"/>
        <v>2747440</v>
      </c>
      <c r="K11" s="51">
        <f t="shared" si="1"/>
        <v>180080</v>
      </c>
      <c r="L11" s="51">
        <f t="shared" si="1"/>
        <v>83269</v>
      </c>
      <c r="M11" s="51">
        <f t="shared" si="1"/>
        <v>519662</v>
      </c>
      <c r="N11" s="51">
        <f t="shared" si="1"/>
        <v>783011</v>
      </c>
      <c r="O11" s="51">
        <f t="shared" si="1"/>
        <v>539113</v>
      </c>
      <c r="P11" s="51">
        <f t="shared" si="1"/>
        <v>2163707</v>
      </c>
      <c r="Q11" s="51">
        <f t="shared" si="1"/>
        <v>5055779</v>
      </c>
      <c r="R11" s="51">
        <f t="shared" si="1"/>
        <v>7758599</v>
      </c>
      <c r="S11" s="51">
        <f t="shared" si="1"/>
        <v>1760347</v>
      </c>
      <c r="T11" s="51">
        <f t="shared" si="1"/>
        <v>2986787</v>
      </c>
      <c r="U11" s="51">
        <f t="shared" si="1"/>
        <v>4953775</v>
      </c>
      <c r="V11" s="51">
        <f t="shared" si="1"/>
        <v>9700909</v>
      </c>
      <c r="W11" s="51">
        <f t="shared" si="1"/>
        <v>20989959</v>
      </c>
      <c r="X11" s="51">
        <f t="shared" si="1"/>
        <v>4804051</v>
      </c>
      <c r="Y11" s="51">
        <f t="shared" si="1"/>
        <v>16185908</v>
      </c>
      <c r="Z11" s="52">
        <f>+IF(X11&lt;&gt;0,+(Y11/X11)*100,0)</f>
        <v>336.92206847928963</v>
      </c>
      <c r="AA11" s="53">
        <f>SUM(AA6:AA10)</f>
        <v>4804051</v>
      </c>
    </row>
    <row r="12" spans="1:27" ht="13.5">
      <c r="A12" s="54" t="s">
        <v>38</v>
      </c>
      <c r="B12" s="35"/>
      <c r="C12" s="9">
        <v>2914170</v>
      </c>
      <c r="D12" s="10"/>
      <c r="E12" s="11"/>
      <c r="F12" s="11">
        <v>4790373</v>
      </c>
      <c r="G12" s="11"/>
      <c r="H12" s="11">
        <v>768552</v>
      </c>
      <c r="I12" s="11"/>
      <c r="J12" s="11">
        <v>768552</v>
      </c>
      <c r="K12" s="11">
        <v>911728</v>
      </c>
      <c r="L12" s="11">
        <v>949339</v>
      </c>
      <c r="M12" s="11">
        <v>219302</v>
      </c>
      <c r="N12" s="11">
        <v>2080369</v>
      </c>
      <c r="O12" s="11">
        <v>235739</v>
      </c>
      <c r="P12" s="11">
        <v>959394</v>
      </c>
      <c r="Q12" s="11">
        <v>6492</v>
      </c>
      <c r="R12" s="11">
        <v>1201625</v>
      </c>
      <c r="S12" s="11">
        <v>2126</v>
      </c>
      <c r="T12" s="11">
        <v>148821</v>
      </c>
      <c r="U12" s="11">
        <v>546325</v>
      </c>
      <c r="V12" s="11">
        <v>697272</v>
      </c>
      <c r="W12" s="11">
        <v>4747818</v>
      </c>
      <c r="X12" s="11">
        <v>4790373</v>
      </c>
      <c r="Y12" s="11">
        <v>-42555</v>
      </c>
      <c r="Z12" s="2">
        <v>-0.89</v>
      </c>
      <c r="AA12" s="15">
        <v>4790373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301613</v>
      </c>
      <c r="D15" s="10"/>
      <c r="E15" s="11">
        <v>2259975</v>
      </c>
      <c r="F15" s="11">
        <v>1857477</v>
      </c>
      <c r="G15" s="11"/>
      <c r="H15" s="11">
        <v>63301</v>
      </c>
      <c r="I15" s="11">
        <v>61620</v>
      </c>
      <c r="J15" s="11">
        <v>124921</v>
      </c>
      <c r="K15" s="11">
        <v>12563</v>
      </c>
      <c r="L15" s="11">
        <v>50641</v>
      </c>
      <c r="M15" s="11">
        <v>538707</v>
      </c>
      <c r="N15" s="11">
        <v>601911</v>
      </c>
      <c r="O15" s="11">
        <v>23413</v>
      </c>
      <c r="P15" s="11">
        <v>273273</v>
      </c>
      <c r="Q15" s="11">
        <v>206995</v>
      </c>
      <c r="R15" s="11">
        <v>503681</v>
      </c>
      <c r="S15" s="11">
        <v>87994</v>
      </c>
      <c r="T15" s="11">
        <v>304649</v>
      </c>
      <c r="U15" s="11">
        <v>568522</v>
      </c>
      <c r="V15" s="11">
        <v>961165</v>
      </c>
      <c r="W15" s="11">
        <v>2191678</v>
      </c>
      <c r="X15" s="11">
        <v>1857477</v>
      </c>
      <c r="Y15" s="11">
        <v>334201</v>
      </c>
      <c r="Z15" s="2">
        <v>17.99</v>
      </c>
      <c r="AA15" s="15">
        <v>1857477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3413144</v>
      </c>
      <c r="D20" s="59">
        <f t="shared" si="2"/>
        <v>0</v>
      </c>
      <c r="E20" s="60">
        <f t="shared" si="2"/>
        <v>20999000</v>
      </c>
      <c r="F20" s="60">
        <f t="shared" si="2"/>
        <v>29197175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8290750</v>
      </c>
      <c r="V20" s="60">
        <f t="shared" si="2"/>
        <v>8290750</v>
      </c>
      <c r="W20" s="60">
        <f t="shared" si="2"/>
        <v>8290750</v>
      </c>
      <c r="X20" s="60">
        <f t="shared" si="2"/>
        <v>29197175</v>
      </c>
      <c r="Y20" s="60">
        <f t="shared" si="2"/>
        <v>-20906425</v>
      </c>
      <c r="Z20" s="61">
        <f>+IF(X20&lt;&gt;0,+(Y20/X20)*100,0)</f>
        <v>-71.6042733586383</v>
      </c>
      <c r="AA20" s="62">
        <f>SUM(AA26:AA33)</f>
        <v>29197175</v>
      </c>
    </row>
    <row r="21" spans="1:27" ht="13.5">
      <c r="A21" s="46" t="s">
        <v>32</v>
      </c>
      <c r="B21" s="47"/>
      <c r="C21" s="9">
        <v>3391879</v>
      </c>
      <c r="D21" s="10"/>
      <c r="E21" s="11">
        <v>9150289</v>
      </c>
      <c r="F21" s="11">
        <v>8535484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8535484</v>
      </c>
      <c r="Y21" s="11">
        <v>-8535484</v>
      </c>
      <c r="Z21" s="2">
        <v>-100</v>
      </c>
      <c r="AA21" s="15">
        <v>8535484</v>
      </c>
    </row>
    <row r="22" spans="1:27" ht="13.5">
      <c r="A22" s="46" t="s">
        <v>33</v>
      </c>
      <c r="B22" s="47"/>
      <c r="C22" s="9"/>
      <c r="D22" s="10"/>
      <c r="E22" s="11">
        <v>220000</v>
      </c>
      <c r="F22" s="11">
        <v>40000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40000</v>
      </c>
      <c r="Y22" s="11">
        <v>-40000</v>
      </c>
      <c r="Z22" s="2">
        <v>-100</v>
      </c>
      <c r="AA22" s="15">
        <v>40000</v>
      </c>
    </row>
    <row r="23" spans="1:27" ht="13.5">
      <c r="A23" s="46" t="s">
        <v>34</v>
      </c>
      <c r="B23" s="47"/>
      <c r="C23" s="9"/>
      <c r="D23" s="10"/>
      <c r="E23" s="11">
        <v>550000</v>
      </c>
      <c r="F23" s="11">
        <v>954065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954065</v>
      </c>
      <c r="Y23" s="11">
        <v>-954065</v>
      </c>
      <c r="Z23" s="2">
        <v>-100</v>
      </c>
      <c r="AA23" s="15">
        <v>954065</v>
      </c>
    </row>
    <row r="24" spans="1:27" ht="13.5">
      <c r="A24" s="46" t="s">
        <v>35</v>
      </c>
      <c r="B24" s="47"/>
      <c r="C24" s="9"/>
      <c r="D24" s="10"/>
      <c r="E24" s="11">
        <v>10138711</v>
      </c>
      <c r="F24" s="11">
        <v>10138711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10138711</v>
      </c>
      <c r="Y24" s="11">
        <v>-10138711</v>
      </c>
      <c r="Z24" s="2">
        <v>-100</v>
      </c>
      <c r="AA24" s="15">
        <v>10138711</v>
      </c>
    </row>
    <row r="25" spans="1:27" ht="13.5">
      <c r="A25" s="46" t="s">
        <v>36</v>
      </c>
      <c r="B25" s="47"/>
      <c r="C25" s="9"/>
      <c r="D25" s="10"/>
      <c r="E25" s="11">
        <v>150000</v>
      </c>
      <c r="F25" s="11">
        <v>8718915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v>8290750</v>
      </c>
      <c r="V25" s="11">
        <v>8290750</v>
      </c>
      <c r="W25" s="11">
        <v>8290750</v>
      </c>
      <c r="X25" s="11">
        <v>8718915</v>
      </c>
      <c r="Y25" s="11">
        <v>-428165</v>
      </c>
      <c r="Z25" s="2">
        <v>-4.91</v>
      </c>
      <c r="AA25" s="15">
        <v>8718915</v>
      </c>
    </row>
    <row r="26" spans="1:27" ht="13.5">
      <c r="A26" s="48" t="s">
        <v>37</v>
      </c>
      <c r="B26" s="63"/>
      <c r="C26" s="49">
        <f aca="true" t="shared" si="3" ref="C26:Y26">SUM(C21:C25)</f>
        <v>3391879</v>
      </c>
      <c r="D26" s="50">
        <f t="shared" si="3"/>
        <v>0</v>
      </c>
      <c r="E26" s="51">
        <f t="shared" si="3"/>
        <v>20209000</v>
      </c>
      <c r="F26" s="51">
        <f t="shared" si="3"/>
        <v>28387175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8290750</v>
      </c>
      <c r="V26" s="51">
        <f t="shared" si="3"/>
        <v>8290750</v>
      </c>
      <c r="W26" s="51">
        <f t="shared" si="3"/>
        <v>8290750</v>
      </c>
      <c r="X26" s="51">
        <f t="shared" si="3"/>
        <v>28387175</v>
      </c>
      <c r="Y26" s="51">
        <f t="shared" si="3"/>
        <v>-20096425</v>
      </c>
      <c r="Z26" s="52">
        <f>+IF(X26&lt;&gt;0,+(Y26/X26)*100,0)</f>
        <v>-70.79402934599868</v>
      </c>
      <c r="AA26" s="53">
        <f>SUM(AA21:AA25)</f>
        <v>28387175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21265</v>
      </c>
      <c r="D30" s="10"/>
      <c r="E30" s="11">
        <v>790000</v>
      </c>
      <c r="F30" s="11">
        <v>810000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810000</v>
      </c>
      <c r="Y30" s="11">
        <v>-810000</v>
      </c>
      <c r="Z30" s="2">
        <v>-100</v>
      </c>
      <c r="AA30" s="15">
        <v>810000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9226121</v>
      </c>
      <c r="D36" s="10">
        <f t="shared" si="4"/>
        <v>0</v>
      </c>
      <c r="E36" s="11">
        <f t="shared" si="4"/>
        <v>9150289</v>
      </c>
      <c r="F36" s="11">
        <f t="shared" si="4"/>
        <v>8535484</v>
      </c>
      <c r="G36" s="11">
        <f t="shared" si="4"/>
        <v>0</v>
      </c>
      <c r="H36" s="11">
        <f t="shared" si="4"/>
        <v>847532</v>
      </c>
      <c r="I36" s="11">
        <f t="shared" si="4"/>
        <v>0</v>
      </c>
      <c r="J36" s="11">
        <f t="shared" si="4"/>
        <v>847532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509977</v>
      </c>
      <c r="P36" s="11">
        <f t="shared" si="4"/>
        <v>860773</v>
      </c>
      <c r="Q36" s="11">
        <f t="shared" si="4"/>
        <v>1633022</v>
      </c>
      <c r="R36" s="11">
        <f t="shared" si="4"/>
        <v>3003772</v>
      </c>
      <c r="S36" s="11">
        <f t="shared" si="4"/>
        <v>1192347</v>
      </c>
      <c r="T36" s="11">
        <f t="shared" si="4"/>
        <v>942724</v>
      </c>
      <c r="U36" s="11">
        <f t="shared" si="4"/>
        <v>1537700</v>
      </c>
      <c r="V36" s="11">
        <f t="shared" si="4"/>
        <v>3672771</v>
      </c>
      <c r="W36" s="11">
        <f t="shared" si="4"/>
        <v>7524075</v>
      </c>
      <c r="X36" s="11">
        <f t="shared" si="4"/>
        <v>8535484</v>
      </c>
      <c r="Y36" s="11">
        <f t="shared" si="4"/>
        <v>-1011409</v>
      </c>
      <c r="Z36" s="2">
        <f aca="true" t="shared" si="5" ref="Z36:Z49">+IF(X36&lt;&gt;0,+(Y36/X36)*100,0)</f>
        <v>-11.849462783832761</v>
      </c>
      <c r="AA36" s="15">
        <f>AA6+AA21</f>
        <v>8535484</v>
      </c>
    </row>
    <row r="37" spans="1:27" ht="13.5">
      <c r="A37" s="46" t="s">
        <v>33</v>
      </c>
      <c r="B37" s="47"/>
      <c r="C37" s="9">
        <f t="shared" si="4"/>
        <v>1900945</v>
      </c>
      <c r="D37" s="10">
        <f t="shared" si="4"/>
        <v>0</v>
      </c>
      <c r="E37" s="11">
        <f t="shared" si="4"/>
        <v>2022000</v>
      </c>
      <c r="F37" s="11">
        <f t="shared" si="4"/>
        <v>2058139</v>
      </c>
      <c r="G37" s="11">
        <f t="shared" si="4"/>
        <v>0</v>
      </c>
      <c r="H37" s="11">
        <f t="shared" si="4"/>
        <v>431391</v>
      </c>
      <c r="I37" s="11">
        <f t="shared" si="4"/>
        <v>149810</v>
      </c>
      <c r="J37" s="11">
        <f t="shared" si="4"/>
        <v>581201</v>
      </c>
      <c r="K37" s="11">
        <f t="shared" si="4"/>
        <v>105089</v>
      </c>
      <c r="L37" s="11">
        <f t="shared" si="4"/>
        <v>25947</v>
      </c>
      <c r="M37" s="11">
        <f t="shared" si="4"/>
        <v>273941</v>
      </c>
      <c r="N37" s="11">
        <f t="shared" si="4"/>
        <v>404977</v>
      </c>
      <c r="O37" s="11">
        <f t="shared" si="4"/>
        <v>11431</v>
      </c>
      <c r="P37" s="11">
        <f t="shared" si="4"/>
        <v>22750</v>
      </c>
      <c r="Q37" s="11">
        <f t="shared" si="4"/>
        <v>160007</v>
      </c>
      <c r="R37" s="11">
        <f t="shared" si="4"/>
        <v>194188</v>
      </c>
      <c r="S37" s="11">
        <f t="shared" si="4"/>
        <v>0</v>
      </c>
      <c r="T37" s="11">
        <f t="shared" si="4"/>
        <v>238864</v>
      </c>
      <c r="U37" s="11">
        <f t="shared" si="4"/>
        <v>51754</v>
      </c>
      <c r="V37" s="11">
        <f t="shared" si="4"/>
        <v>290618</v>
      </c>
      <c r="W37" s="11">
        <f t="shared" si="4"/>
        <v>1470984</v>
      </c>
      <c r="X37" s="11">
        <f t="shared" si="4"/>
        <v>2058139</v>
      </c>
      <c r="Y37" s="11">
        <f t="shared" si="4"/>
        <v>-587155</v>
      </c>
      <c r="Z37" s="2">
        <f t="shared" si="5"/>
        <v>-28.528442442420072</v>
      </c>
      <c r="AA37" s="15">
        <f>AA7+AA22</f>
        <v>2058139</v>
      </c>
    </row>
    <row r="38" spans="1:27" ht="13.5">
      <c r="A38" s="46" t="s">
        <v>34</v>
      </c>
      <c r="B38" s="47"/>
      <c r="C38" s="9">
        <f t="shared" si="4"/>
        <v>606455</v>
      </c>
      <c r="D38" s="10">
        <f t="shared" si="4"/>
        <v>0</v>
      </c>
      <c r="E38" s="11">
        <f t="shared" si="4"/>
        <v>2778000</v>
      </c>
      <c r="F38" s="11">
        <f t="shared" si="4"/>
        <v>3388977</v>
      </c>
      <c r="G38" s="11">
        <f t="shared" si="4"/>
        <v>0</v>
      </c>
      <c r="H38" s="11">
        <f t="shared" si="4"/>
        <v>482454</v>
      </c>
      <c r="I38" s="11">
        <f t="shared" si="4"/>
        <v>3700</v>
      </c>
      <c r="J38" s="11">
        <f t="shared" si="4"/>
        <v>486154</v>
      </c>
      <c r="K38" s="11">
        <f t="shared" si="4"/>
        <v>59091</v>
      </c>
      <c r="L38" s="11">
        <f t="shared" si="4"/>
        <v>57322</v>
      </c>
      <c r="M38" s="11">
        <f t="shared" si="4"/>
        <v>14400</v>
      </c>
      <c r="N38" s="11">
        <f t="shared" si="4"/>
        <v>130813</v>
      </c>
      <c r="O38" s="11">
        <f t="shared" si="4"/>
        <v>17705</v>
      </c>
      <c r="P38" s="11">
        <f t="shared" si="4"/>
        <v>133037</v>
      </c>
      <c r="Q38" s="11">
        <f t="shared" si="4"/>
        <v>1067703</v>
      </c>
      <c r="R38" s="11">
        <f t="shared" si="4"/>
        <v>1218445</v>
      </c>
      <c r="S38" s="11">
        <f t="shared" si="4"/>
        <v>28049</v>
      </c>
      <c r="T38" s="11">
        <f t="shared" si="4"/>
        <v>81291</v>
      </c>
      <c r="U38" s="11">
        <f t="shared" si="4"/>
        <v>27837</v>
      </c>
      <c r="V38" s="11">
        <f t="shared" si="4"/>
        <v>137177</v>
      </c>
      <c r="W38" s="11">
        <f t="shared" si="4"/>
        <v>1972589</v>
      </c>
      <c r="X38" s="11">
        <f t="shared" si="4"/>
        <v>3388977</v>
      </c>
      <c r="Y38" s="11">
        <f t="shared" si="4"/>
        <v>-1416388</v>
      </c>
      <c r="Z38" s="2">
        <f t="shared" si="5"/>
        <v>-41.79396909450846</v>
      </c>
      <c r="AA38" s="15">
        <f>AA8+AA23</f>
        <v>3388977</v>
      </c>
    </row>
    <row r="39" spans="1:27" ht="13.5">
      <c r="A39" s="46" t="s">
        <v>35</v>
      </c>
      <c r="B39" s="47"/>
      <c r="C39" s="9">
        <f t="shared" si="4"/>
        <v>9264008</v>
      </c>
      <c r="D39" s="10">
        <f t="shared" si="4"/>
        <v>0</v>
      </c>
      <c r="E39" s="11">
        <f t="shared" si="4"/>
        <v>10138711</v>
      </c>
      <c r="F39" s="11">
        <f t="shared" si="4"/>
        <v>10138711</v>
      </c>
      <c r="G39" s="11">
        <f t="shared" si="4"/>
        <v>0</v>
      </c>
      <c r="H39" s="11">
        <f t="shared" si="4"/>
        <v>832553</v>
      </c>
      <c r="I39" s="11">
        <f t="shared" si="4"/>
        <v>0</v>
      </c>
      <c r="J39" s="11">
        <f t="shared" si="4"/>
        <v>832553</v>
      </c>
      <c r="K39" s="11">
        <f t="shared" si="4"/>
        <v>15900</v>
      </c>
      <c r="L39" s="11">
        <f t="shared" si="4"/>
        <v>0</v>
      </c>
      <c r="M39" s="11">
        <f t="shared" si="4"/>
        <v>231321</v>
      </c>
      <c r="N39" s="11">
        <f t="shared" si="4"/>
        <v>247221</v>
      </c>
      <c r="O39" s="11">
        <f t="shared" si="4"/>
        <v>0</v>
      </c>
      <c r="P39" s="11">
        <f t="shared" si="4"/>
        <v>1147147</v>
      </c>
      <c r="Q39" s="11">
        <f t="shared" si="4"/>
        <v>2057591</v>
      </c>
      <c r="R39" s="11">
        <f t="shared" si="4"/>
        <v>3204738</v>
      </c>
      <c r="S39" s="11">
        <f t="shared" si="4"/>
        <v>357229</v>
      </c>
      <c r="T39" s="11">
        <f t="shared" si="4"/>
        <v>1723908</v>
      </c>
      <c r="U39" s="11">
        <f t="shared" si="4"/>
        <v>3324992</v>
      </c>
      <c r="V39" s="11">
        <f t="shared" si="4"/>
        <v>5406129</v>
      </c>
      <c r="W39" s="11">
        <f t="shared" si="4"/>
        <v>9690641</v>
      </c>
      <c r="X39" s="11">
        <f t="shared" si="4"/>
        <v>10138711</v>
      </c>
      <c r="Y39" s="11">
        <f t="shared" si="4"/>
        <v>-448070</v>
      </c>
      <c r="Z39" s="2">
        <f t="shared" si="5"/>
        <v>-4.41939808719274</v>
      </c>
      <c r="AA39" s="15">
        <f>AA9+AA24</f>
        <v>10138711</v>
      </c>
    </row>
    <row r="40" spans="1:27" ht="13.5">
      <c r="A40" s="46" t="s">
        <v>36</v>
      </c>
      <c r="B40" s="47"/>
      <c r="C40" s="9">
        <f t="shared" si="4"/>
        <v>2733785</v>
      </c>
      <c r="D40" s="10">
        <f t="shared" si="4"/>
        <v>0</v>
      </c>
      <c r="E40" s="11">
        <f t="shared" si="4"/>
        <v>541000</v>
      </c>
      <c r="F40" s="11">
        <f t="shared" si="4"/>
        <v>9069915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137456</v>
      </c>
      <c r="R40" s="11">
        <f t="shared" si="4"/>
        <v>137456</v>
      </c>
      <c r="S40" s="11">
        <f t="shared" si="4"/>
        <v>182722</v>
      </c>
      <c r="T40" s="11">
        <f t="shared" si="4"/>
        <v>0</v>
      </c>
      <c r="U40" s="11">
        <f t="shared" si="4"/>
        <v>8302242</v>
      </c>
      <c r="V40" s="11">
        <f t="shared" si="4"/>
        <v>8484964</v>
      </c>
      <c r="W40" s="11">
        <f t="shared" si="4"/>
        <v>8622420</v>
      </c>
      <c r="X40" s="11">
        <f t="shared" si="4"/>
        <v>9069915</v>
      </c>
      <c r="Y40" s="11">
        <f t="shared" si="4"/>
        <v>-447495</v>
      </c>
      <c r="Z40" s="2">
        <f t="shared" si="5"/>
        <v>-4.9338389610045965</v>
      </c>
      <c r="AA40" s="15">
        <f>AA10+AA25</f>
        <v>9069915</v>
      </c>
    </row>
    <row r="41" spans="1:27" ht="13.5">
      <c r="A41" s="48" t="s">
        <v>37</v>
      </c>
      <c r="B41" s="47"/>
      <c r="C41" s="49">
        <f aca="true" t="shared" si="6" ref="C41:Y41">SUM(C36:C40)</f>
        <v>23731314</v>
      </c>
      <c r="D41" s="50">
        <f t="shared" si="6"/>
        <v>0</v>
      </c>
      <c r="E41" s="51">
        <f t="shared" si="6"/>
        <v>24630000</v>
      </c>
      <c r="F41" s="51">
        <f t="shared" si="6"/>
        <v>33191226</v>
      </c>
      <c r="G41" s="51">
        <f t="shared" si="6"/>
        <v>0</v>
      </c>
      <c r="H41" s="51">
        <f t="shared" si="6"/>
        <v>2593930</v>
      </c>
      <c r="I41" s="51">
        <f t="shared" si="6"/>
        <v>153510</v>
      </c>
      <c r="J41" s="51">
        <f t="shared" si="6"/>
        <v>2747440</v>
      </c>
      <c r="K41" s="51">
        <f t="shared" si="6"/>
        <v>180080</v>
      </c>
      <c r="L41" s="51">
        <f t="shared" si="6"/>
        <v>83269</v>
      </c>
      <c r="M41" s="51">
        <f t="shared" si="6"/>
        <v>519662</v>
      </c>
      <c r="N41" s="51">
        <f t="shared" si="6"/>
        <v>783011</v>
      </c>
      <c r="O41" s="51">
        <f t="shared" si="6"/>
        <v>539113</v>
      </c>
      <c r="P41" s="51">
        <f t="shared" si="6"/>
        <v>2163707</v>
      </c>
      <c r="Q41" s="51">
        <f t="shared" si="6"/>
        <v>5055779</v>
      </c>
      <c r="R41" s="51">
        <f t="shared" si="6"/>
        <v>7758599</v>
      </c>
      <c r="S41" s="51">
        <f t="shared" si="6"/>
        <v>1760347</v>
      </c>
      <c r="T41" s="51">
        <f t="shared" si="6"/>
        <v>2986787</v>
      </c>
      <c r="U41" s="51">
        <f t="shared" si="6"/>
        <v>13244525</v>
      </c>
      <c r="V41" s="51">
        <f t="shared" si="6"/>
        <v>17991659</v>
      </c>
      <c r="W41" s="51">
        <f t="shared" si="6"/>
        <v>29280709</v>
      </c>
      <c r="X41" s="51">
        <f t="shared" si="6"/>
        <v>33191226</v>
      </c>
      <c r="Y41" s="51">
        <f t="shared" si="6"/>
        <v>-3910517</v>
      </c>
      <c r="Z41" s="52">
        <f t="shared" si="5"/>
        <v>-11.781779317220762</v>
      </c>
      <c r="AA41" s="53">
        <f>SUM(AA36:AA40)</f>
        <v>33191226</v>
      </c>
    </row>
    <row r="42" spans="1:27" ht="13.5">
      <c r="A42" s="54" t="s">
        <v>38</v>
      </c>
      <c r="B42" s="35"/>
      <c r="C42" s="65">
        <f aca="true" t="shared" si="7" ref="C42:Y48">C12+C27</f>
        <v>2914170</v>
      </c>
      <c r="D42" s="66">
        <f t="shared" si="7"/>
        <v>0</v>
      </c>
      <c r="E42" s="67">
        <f t="shared" si="7"/>
        <v>0</v>
      </c>
      <c r="F42" s="67">
        <f t="shared" si="7"/>
        <v>4790373</v>
      </c>
      <c r="G42" s="67">
        <f t="shared" si="7"/>
        <v>0</v>
      </c>
      <c r="H42" s="67">
        <f t="shared" si="7"/>
        <v>768552</v>
      </c>
      <c r="I42" s="67">
        <f t="shared" si="7"/>
        <v>0</v>
      </c>
      <c r="J42" s="67">
        <f t="shared" si="7"/>
        <v>768552</v>
      </c>
      <c r="K42" s="67">
        <f t="shared" si="7"/>
        <v>911728</v>
      </c>
      <c r="L42" s="67">
        <f t="shared" si="7"/>
        <v>949339</v>
      </c>
      <c r="M42" s="67">
        <f t="shared" si="7"/>
        <v>219302</v>
      </c>
      <c r="N42" s="67">
        <f t="shared" si="7"/>
        <v>2080369</v>
      </c>
      <c r="O42" s="67">
        <f t="shared" si="7"/>
        <v>235739</v>
      </c>
      <c r="P42" s="67">
        <f t="shared" si="7"/>
        <v>959394</v>
      </c>
      <c r="Q42" s="67">
        <f t="shared" si="7"/>
        <v>6492</v>
      </c>
      <c r="R42" s="67">
        <f t="shared" si="7"/>
        <v>1201625</v>
      </c>
      <c r="S42" s="67">
        <f t="shared" si="7"/>
        <v>2126</v>
      </c>
      <c r="T42" s="67">
        <f t="shared" si="7"/>
        <v>148821</v>
      </c>
      <c r="U42" s="67">
        <f t="shared" si="7"/>
        <v>546325</v>
      </c>
      <c r="V42" s="67">
        <f t="shared" si="7"/>
        <v>697272</v>
      </c>
      <c r="W42" s="67">
        <f t="shared" si="7"/>
        <v>4747818</v>
      </c>
      <c r="X42" s="67">
        <f t="shared" si="7"/>
        <v>4790373</v>
      </c>
      <c r="Y42" s="67">
        <f t="shared" si="7"/>
        <v>-42555</v>
      </c>
      <c r="Z42" s="69">
        <f t="shared" si="5"/>
        <v>-0.8883441853066557</v>
      </c>
      <c r="AA42" s="68">
        <f aca="true" t="shared" si="8" ref="AA42:AA48">AA12+AA27</f>
        <v>4790373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322878</v>
      </c>
      <c r="D45" s="66">
        <f t="shared" si="7"/>
        <v>0</v>
      </c>
      <c r="E45" s="67">
        <f t="shared" si="7"/>
        <v>3049975</v>
      </c>
      <c r="F45" s="67">
        <f t="shared" si="7"/>
        <v>2667477</v>
      </c>
      <c r="G45" s="67">
        <f t="shared" si="7"/>
        <v>0</v>
      </c>
      <c r="H45" s="67">
        <f t="shared" si="7"/>
        <v>63301</v>
      </c>
      <c r="I45" s="67">
        <f t="shared" si="7"/>
        <v>61620</v>
      </c>
      <c r="J45" s="67">
        <f t="shared" si="7"/>
        <v>124921</v>
      </c>
      <c r="K45" s="67">
        <f t="shared" si="7"/>
        <v>12563</v>
      </c>
      <c r="L45" s="67">
        <f t="shared" si="7"/>
        <v>50641</v>
      </c>
      <c r="M45" s="67">
        <f t="shared" si="7"/>
        <v>538707</v>
      </c>
      <c r="N45" s="67">
        <f t="shared" si="7"/>
        <v>601911</v>
      </c>
      <c r="O45" s="67">
        <f t="shared" si="7"/>
        <v>23413</v>
      </c>
      <c r="P45" s="67">
        <f t="shared" si="7"/>
        <v>273273</v>
      </c>
      <c r="Q45" s="67">
        <f t="shared" si="7"/>
        <v>206995</v>
      </c>
      <c r="R45" s="67">
        <f t="shared" si="7"/>
        <v>503681</v>
      </c>
      <c r="S45" s="67">
        <f t="shared" si="7"/>
        <v>87994</v>
      </c>
      <c r="T45" s="67">
        <f t="shared" si="7"/>
        <v>304649</v>
      </c>
      <c r="U45" s="67">
        <f t="shared" si="7"/>
        <v>568522</v>
      </c>
      <c r="V45" s="67">
        <f t="shared" si="7"/>
        <v>961165</v>
      </c>
      <c r="W45" s="67">
        <f t="shared" si="7"/>
        <v>2191678</v>
      </c>
      <c r="X45" s="67">
        <f t="shared" si="7"/>
        <v>2667477</v>
      </c>
      <c r="Y45" s="67">
        <f t="shared" si="7"/>
        <v>-475799</v>
      </c>
      <c r="Z45" s="69">
        <f t="shared" si="5"/>
        <v>-17.83704226878057</v>
      </c>
      <c r="AA45" s="68">
        <f t="shared" si="8"/>
        <v>2667477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26968362</v>
      </c>
      <c r="D49" s="78">
        <f t="shared" si="9"/>
        <v>0</v>
      </c>
      <c r="E49" s="79">
        <f t="shared" si="9"/>
        <v>27679975</v>
      </c>
      <c r="F49" s="79">
        <f t="shared" si="9"/>
        <v>40649076</v>
      </c>
      <c r="G49" s="79">
        <f t="shared" si="9"/>
        <v>0</v>
      </c>
      <c r="H49" s="79">
        <f t="shared" si="9"/>
        <v>3425783</v>
      </c>
      <c r="I49" s="79">
        <f t="shared" si="9"/>
        <v>215130</v>
      </c>
      <c r="J49" s="79">
        <f t="shared" si="9"/>
        <v>3640913</v>
      </c>
      <c r="K49" s="79">
        <f t="shared" si="9"/>
        <v>1104371</v>
      </c>
      <c r="L49" s="79">
        <f t="shared" si="9"/>
        <v>1083249</v>
      </c>
      <c r="M49" s="79">
        <f t="shared" si="9"/>
        <v>1277671</v>
      </c>
      <c r="N49" s="79">
        <f t="shared" si="9"/>
        <v>3465291</v>
      </c>
      <c r="O49" s="79">
        <f t="shared" si="9"/>
        <v>798265</v>
      </c>
      <c r="P49" s="79">
        <f t="shared" si="9"/>
        <v>3396374</v>
      </c>
      <c r="Q49" s="79">
        <f t="shared" si="9"/>
        <v>5269266</v>
      </c>
      <c r="R49" s="79">
        <f t="shared" si="9"/>
        <v>9463905</v>
      </c>
      <c r="S49" s="79">
        <f t="shared" si="9"/>
        <v>1850467</v>
      </c>
      <c r="T49" s="79">
        <f t="shared" si="9"/>
        <v>3440257</v>
      </c>
      <c r="U49" s="79">
        <f t="shared" si="9"/>
        <v>14359372</v>
      </c>
      <c r="V49" s="79">
        <f t="shared" si="9"/>
        <v>19650096</v>
      </c>
      <c r="W49" s="79">
        <f t="shared" si="9"/>
        <v>36220205</v>
      </c>
      <c r="X49" s="79">
        <f t="shared" si="9"/>
        <v>40649076</v>
      </c>
      <c r="Y49" s="79">
        <f t="shared" si="9"/>
        <v>-4428871</v>
      </c>
      <c r="Z49" s="80">
        <f t="shared" si="5"/>
        <v>-10.895379270121664</v>
      </c>
      <c r="AA49" s="81">
        <f>SUM(AA41:AA48)</f>
        <v>40649076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9450688</v>
      </c>
      <c r="F51" s="67">
        <f t="shared" si="10"/>
        <v>9566189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9566189</v>
      </c>
      <c r="Y51" s="67">
        <f t="shared" si="10"/>
        <v>-9566189</v>
      </c>
      <c r="Z51" s="69">
        <f>+IF(X51&lt;&gt;0,+(Y51/X51)*100,0)</f>
        <v>-100</v>
      </c>
      <c r="AA51" s="68">
        <f>SUM(AA57:AA61)</f>
        <v>9566189</v>
      </c>
    </row>
    <row r="52" spans="1:27" ht="13.5">
      <c r="A52" s="84" t="s">
        <v>32</v>
      </c>
      <c r="B52" s="47"/>
      <c r="C52" s="9"/>
      <c r="D52" s="10"/>
      <c r="E52" s="11">
        <v>1540000</v>
      </c>
      <c r="F52" s="11">
        <v>1520000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1520000</v>
      </c>
      <c r="Y52" s="11">
        <v>-1520000</v>
      </c>
      <c r="Z52" s="2">
        <v>-100</v>
      </c>
      <c r="AA52" s="15">
        <v>1520000</v>
      </c>
    </row>
    <row r="53" spans="1:27" ht="13.5">
      <c r="A53" s="84" t="s">
        <v>33</v>
      </c>
      <c r="B53" s="47"/>
      <c r="C53" s="9"/>
      <c r="D53" s="10"/>
      <c r="E53" s="11">
        <v>1358000</v>
      </c>
      <c r="F53" s="11">
        <v>1358000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1358000</v>
      </c>
      <c r="Y53" s="11">
        <v>-1358000</v>
      </c>
      <c r="Z53" s="2">
        <v>-100</v>
      </c>
      <c r="AA53" s="15">
        <v>1358000</v>
      </c>
    </row>
    <row r="54" spans="1:27" ht="13.5">
      <c r="A54" s="84" t="s">
        <v>34</v>
      </c>
      <c r="B54" s="47"/>
      <c r="C54" s="9"/>
      <c r="D54" s="10"/>
      <c r="E54" s="11">
        <v>1795000</v>
      </c>
      <c r="F54" s="11">
        <v>1775000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1775000</v>
      </c>
      <c r="Y54" s="11">
        <v>-1775000</v>
      </c>
      <c r="Z54" s="2">
        <v>-100</v>
      </c>
      <c r="AA54" s="15">
        <v>1775000</v>
      </c>
    </row>
    <row r="55" spans="1:27" ht="13.5">
      <c r="A55" s="84" t="s">
        <v>35</v>
      </c>
      <c r="B55" s="47"/>
      <c r="C55" s="9"/>
      <c r="D55" s="10"/>
      <c r="E55" s="11">
        <v>854000</v>
      </c>
      <c r="F55" s="11">
        <v>954000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954000</v>
      </c>
      <c r="Y55" s="11">
        <v>-954000</v>
      </c>
      <c r="Z55" s="2">
        <v>-100</v>
      </c>
      <c r="AA55" s="15">
        <v>954000</v>
      </c>
    </row>
    <row r="56" spans="1:27" ht="13.5">
      <c r="A56" s="84" t="s">
        <v>36</v>
      </c>
      <c r="B56" s="47"/>
      <c r="C56" s="9"/>
      <c r="D56" s="10"/>
      <c r="E56" s="11">
        <v>1085000</v>
      </c>
      <c r="F56" s="11">
        <v>1085000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1085000</v>
      </c>
      <c r="Y56" s="11">
        <v>-1085000</v>
      </c>
      <c r="Z56" s="2">
        <v>-100</v>
      </c>
      <c r="AA56" s="15">
        <v>1085000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6632000</v>
      </c>
      <c r="F57" s="51">
        <f t="shared" si="11"/>
        <v>6692000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6692000</v>
      </c>
      <c r="Y57" s="51">
        <f t="shared" si="11"/>
        <v>-6692000</v>
      </c>
      <c r="Z57" s="52">
        <f>+IF(X57&lt;&gt;0,+(Y57/X57)*100,0)</f>
        <v>-100</v>
      </c>
      <c r="AA57" s="53">
        <f>SUM(AA52:AA56)</f>
        <v>6692000</v>
      </c>
    </row>
    <row r="58" spans="1:27" ht="13.5">
      <c r="A58" s="86" t="s">
        <v>38</v>
      </c>
      <c r="B58" s="35"/>
      <c r="C58" s="9"/>
      <c r="D58" s="10"/>
      <c r="E58" s="11">
        <v>1330914</v>
      </c>
      <c r="F58" s="11">
        <v>1272914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1272914</v>
      </c>
      <c r="Y58" s="11">
        <v>-1272914</v>
      </c>
      <c r="Z58" s="2">
        <v>-100</v>
      </c>
      <c r="AA58" s="15">
        <v>1272914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1487774</v>
      </c>
      <c r="F61" s="11">
        <v>1601275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1601275</v>
      </c>
      <c r="Y61" s="11">
        <v>-1601275</v>
      </c>
      <c r="Z61" s="2">
        <v>-100</v>
      </c>
      <c r="AA61" s="15">
        <v>1601275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82086</v>
      </c>
      <c r="H68" s="11">
        <v>870892</v>
      </c>
      <c r="I68" s="11">
        <v>900759</v>
      </c>
      <c r="J68" s="11">
        <v>1853737</v>
      </c>
      <c r="K68" s="11">
        <v>1027650</v>
      </c>
      <c r="L68" s="11">
        <v>1086220</v>
      </c>
      <c r="M68" s="11">
        <v>1198695</v>
      </c>
      <c r="N68" s="11">
        <v>3312565</v>
      </c>
      <c r="O68" s="11">
        <v>940763</v>
      </c>
      <c r="P68" s="11">
        <v>998031</v>
      </c>
      <c r="Q68" s="11">
        <v>1085492</v>
      </c>
      <c r="R68" s="11">
        <v>3024286</v>
      </c>
      <c r="S68" s="11">
        <v>981337</v>
      </c>
      <c r="T68" s="11">
        <v>973072</v>
      </c>
      <c r="U68" s="11">
        <v>1658537</v>
      </c>
      <c r="V68" s="11">
        <v>3612946</v>
      </c>
      <c r="W68" s="11">
        <v>11803534</v>
      </c>
      <c r="X68" s="11"/>
      <c r="Y68" s="11">
        <v>11803534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82086</v>
      </c>
      <c r="H69" s="79">
        <f t="shared" si="12"/>
        <v>870892</v>
      </c>
      <c r="I69" s="79">
        <f t="shared" si="12"/>
        <v>900759</v>
      </c>
      <c r="J69" s="79">
        <f t="shared" si="12"/>
        <v>1853737</v>
      </c>
      <c r="K69" s="79">
        <f t="shared" si="12"/>
        <v>1027650</v>
      </c>
      <c r="L69" s="79">
        <f t="shared" si="12"/>
        <v>1086220</v>
      </c>
      <c r="M69" s="79">
        <f t="shared" si="12"/>
        <v>1198695</v>
      </c>
      <c r="N69" s="79">
        <f t="shared" si="12"/>
        <v>3312565</v>
      </c>
      <c r="O69" s="79">
        <f t="shared" si="12"/>
        <v>940763</v>
      </c>
      <c r="P69" s="79">
        <f t="shared" si="12"/>
        <v>998031</v>
      </c>
      <c r="Q69" s="79">
        <f t="shared" si="12"/>
        <v>1085492</v>
      </c>
      <c r="R69" s="79">
        <f t="shared" si="12"/>
        <v>3024286</v>
      </c>
      <c r="S69" s="79">
        <f t="shared" si="12"/>
        <v>981337</v>
      </c>
      <c r="T69" s="79">
        <f t="shared" si="12"/>
        <v>973072</v>
      </c>
      <c r="U69" s="79">
        <f t="shared" si="12"/>
        <v>1658537</v>
      </c>
      <c r="V69" s="79">
        <f t="shared" si="12"/>
        <v>3612946</v>
      </c>
      <c r="W69" s="79">
        <f t="shared" si="12"/>
        <v>11803534</v>
      </c>
      <c r="X69" s="79">
        <f t="shared" si="12"/>
        <v>0</v>
      </c>
      <c r="Y69" s="79">
        <f t="shared" si="12"/>
        <v>11803534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30655661</v>
      </c>
      <c r="D5" s="42">
        <f t="shared" si="0"/>
        <v>0</v>
      </c>
      <c r="E5" s="43">
        <f t="shared" si="0"/>
        <v>29286134</v>
      </c>
      <c r="F5" s="43">
        <f t="shared" si="0"/>
        <v>43899344</v>
      </c>
      <c r="G5" s="43">
        <f t="shared" si="0"/>
        <v>1118600</v>
      </c>
      <c r="H5" s="43">
        <f t="shared" si="0"/>
        <v>427806</v>
      </c>
      <c r="I5" s="43">
        <f t="shared" si="0"/>
        <v>1630354</v>
      </c>
      <c r="J5" s="43">
        <f t="shared" si="0"/>
        <v>3176760</v>
      </c>
      <c r="K5" s="43">
        <f t="shared" si="0"/>
        <v>3919893</v>
      </c>
      <c r="L5" s="43">
        <f t="shared" si="0"/>
        <v>1622392</v>
      </c>
      <c r="M5" s="43">
        <f t="shared" si="0"/>
        <v>6744685</v>
      </c>
      <c r="N5" s="43">
        <f t="shared" si="0"/>
        <v>12286970</v>
      </c>
      <c r="O5" s="43">
        <f t="shared" si="0"/>
        <v>747100</v>
      </c>
      <c r="P5" s="43">
        <f t="shared" si="0"/>
        <v>1346763</v>
      </c>
      <c r="Q5" s="43">
        <f t="shared" si="0"/>
        <v>6048129</v>
      </c>
      <c r="R5" s="43">
        <f t="shared" si="0"/>
        <v>8141992</v>
      </c>
      <c r="S5" s="43">
        <f t="shared" si="0"/>
        <v>1568377</v>
      </c>
      <c r="T5" s="43">
        <f t="shared" si="0"/>
        <v>7134492</v>
      </c>
      <c r="U5" s="43">
        <f t="shared" si="0"/>
        <v>6199193</v>
      </c>
      <c r="V5" s="43">
        <f t="shared" si="0"/>
        <v>14902062</v>
      </c>
      <c r="W5" s="43">
        <f t="shared" si="0"/>
        <v>38507784</v>
      </c>
      <c r="X5" s="43">
        <f t="shared" si="0"/>
        <v>43899344</v>
      </c>
      <c r="Y5" s="43">
        <f t="shared" si="0"/>
        <v>-5391560</v>
      </c>
      <c r="Z5" s="44">
        <f>+IF(X5&lt;&gt;0,+(Y5/X5)*100,0)</f>
        <v>-12.28164138398059</v>
      </c>
      <c r="AA5" s="45">
        <f>SUM(AA11:AA18)</f>
        <v>43899344</v>
      </c>
    </row>
    <row r="6" spans="1:27" ht="13.5">
      <c r="A6" s="46" t="s">
        <v>32</v>
      </c>
      <c r="B6" s="47"/>
      <c r="C6" s="9">
        <v>5854708</v>
      </c>
      <c r="D6" s="10"/>
      <c r="E6" s="11">
        <v>6066895</v>
      </c>
      <c r="F6" s="11">
        <v>9492901</v>
      </c>
      <c r="G6" s="11">
        <v>922926</v>
      </c>
      <c r="H6" s="11"/>
      <c r="I6" s="11">
        <v>540337</v>
      </c>
      <c r="J6" s="11">
        <v>1463263</v>
      </c>
      <c r="K6" s="11">
        <v>1023369</v>
      </c>
      <c r="L6" s="11">
        <v>1279610</v>
      </c>
      <c r="M6" s="11">
        <v>436094</v>
      </c>
      <c r="N6" s="11">
        <v>2739073</v>
      </c>
      <c r="O6" s="11">
        <v>388631</v>
      </c>
      <c r="P6" s="11">
        <v>590601</v>
      </c>
      <c r="Q6" s="11">
        <v>324912</v>
      </c>
      <c r="R6" s="11">
        <v>1304144</v>
      </c>
      <c r="S6" s="11">
        <v>794961</v>
      </c>
      <c r="T6" s="11">
        <v>1918761</v>
      </c>
      <c r="U6" s="11">
        <v>-249077</v>
      </c>
      <c r="V6" s="11">
        <v>2464645</v>
      </c>
      <c r="W6" s="11">
        <v>7971125</v>
      </c>
      <c r="X6" s="11">
        <v>9492901</v>
      </c>
      <c r="Y6" s="11">
        <v>-1521776</v>
      </c>
      <c r="Z6" s="2">
        <v>-16.03</v>
      </c>
      <c r="AA6" s="15">
        <v>9492901</v>
      </c>
    </row>
    <row r="7" spans="1:27" ht="13.5">
      <c r="A7" s="46" t="s">
        <v>33</v>
      </c>
      <c r="B7" s="47"/>
      <c r="C7" s="9">
        <v>9351187</v>
      </c>
      <c r="D7" s="10"/>
      <c r="E7" s="11">
        <v>4500778</v>
      </c>
      <c r="F7" s="11">
        <v>10025392</v>
      </c>
      <c r="G7" s="11"/>
      <c r="H7" s="11"/>
      <c r="I7" s="11"/>
      <c r="J7" s="11"/>
      <c r="K7" s="11">
        <v>524898</v>
      </c>
      <c r="L7" s="11"/>
      <c r="M7" s="11">
        <v>26250</v>
      </c>
      <c r="N7" s="11">
        <v>551148</v>
      </c>
      <c r="O7" s="11"/>
      <c r="P7" s="11"/>
      <c r="Q7" s="11"/>
      <c r="R7" s="11"/>
      <c r="S7" s="11"/>
      <c r="T7" s="11">
        <v>3645663</v>
      </c>
      <c r="U7" s="11">
        <v>5130775</v>
      </c>
      <c r="V7" s="11">
        <v>8776438</v>
      </c>
      <c r="W7" s="11">
        <v>9327586</v>
      </c>
      <c r="X7" s="11">
        <v>10025392</v>
      </c>
      <c r="Y7" s="11">
        <v>-697806</v>
      </c>
      <c r="Z7" s="2">
        <v>-6.96</v>
      </c>
      <c r="AA7" s="15">
        <v>10025392</v>
      </c>
    </row>
    <row r="8" spans="1:27" ht="13.5">
      <c r="A8" s="46" t="s">
        <v>34</v>
      </c>
      <c r="B8" s="47"/>
      <c r="C8" s="9">
        <v>4165200</v>
      </c>
      <c r="D8" s="10"/>
      <c r="E8" s="11">
        <v>5719218</v>
      </c>
      <c r="F8" s="11">
        <v>2643795</v>
      </c>
      <c r="G8" s="11">
        <v>173723</v>
      </c>
      <c r="H8" s="11">
        <v>36540</v>
      </c>
      <c r="I8" s="11">
        <v>147607</v>
      </c>
      <c r="J8" s="11">
        <v>357870</v>
      </c>
      <c r="K8" s="11">
        <v>270320</v>
      </c>
      <c r="L8" s="11">
        <v>70550</v>
      </c>
      <c r="M8" s="11">
        <v>13950</v>
      </c>
      <c r="N8" s="11">
        <v>354820</v>
      </c>
      <c r="O8" s="11">
        <v>1337</v>
      </c>
      <c r="P8" s="11"/>
      <c r="Q8" s="11">
        <v>30327</v>
      </c>
      <c r="R8" s="11">
        <v>31664</v>
      </c>
      <c r="S8" s="11">
        <v>393648</v>
      </c>
      <c r="T8" s="11">
        <v>709007</v>
      </c>
      <c r="U8" s="11">
        <v>295978</v>
      </c>
      <c r="V8" s="11">
        <v>1398633</v>
      </c>
      <c r="W8" s="11">
        <v>2142987</v>
      </c>
      <c r="X8" s="11">
        <v>2643795</v>
      </c>
      <c r="Y8" s="11">
        <v>-500808</v>
      </c>
      <c r="Z8" s="2">
        <v>-18.94</v>
      </c>
      <c r="AA8" s="15">
        <v>2643795</v>
      </c>
    </row>
    <row r="9" spans="1:27" ht="13.5">
      <c r="A9" s="46" t="s">
        <v>35</v>
      </c>
      <c r="B9" s="47"/>
      <c r="C9" s="9">
        <v>5233789</v>
      </c>
      <c r="D9" s="10"/>
      <c r="E9" s="11">
        <v>4942109</v>
      </c>
      <c r="F9" s="11">
        <v>14011329</v>
      </c>
      <c r="G9" s="11"/>
      <c r="H9" s="11">
        <v>362844</v>
      </c>
      <c r="I9" s="11"/>
      <c r="J9" s="11">
        <v>362844</v>
      </c>
      <c r="K9" s="11">
        <v>941071</v>
      </c>
      <c r="L9" s="11">
        <v>197532</v>
      </c>
      <c r="M9" s="11">
        <v>5768066</v>
      </c>
      <c r="N9" s="11">
        <v>6906669</v>
      </c>
      <c r="O9" s="11">
        <v>17413</v>
      </c>
      <c r="P9" s="11">
        <v>152142</v>
      </c>
      <c r="Q9" s="11">
        <v>5194576</v>
      </c>
      <c r="R9" s="11">
        <v>5364131</v>
      </c>
      <c r="S9" s="11">
        <v>94036</v>
      </c>
      <c r="T9" s="11">
        <v>593243</v>
      </c>
      <c r="U9" s="11">
        <v>132734</v>
      </c>
      <c r="V9" s="11">
        <v>820013</v>
      </c>
      <c r="W9" s="11">
        <v>13453657</v>
      </c>
      <c r="X9" s="11">
        <v>14011329</v>
      </c>
      <c r="Y9" s="11">
        <v>-557672</v>
      </c>
      <c r="Z9" s="2">
        <v>-3.98</v>
      </c>
      <c r="AA9" s="15">
        <v>14011329</v>
      </c>
    </row>
    <row r="10" spans="1:27" ht="13.5">
      <c r="A10" s="46" t="s">
        <v>36</v>
      </c>
      <c r="B10" s="47"/>
      <c r="C10" s="9">
        <v>464309</v>
      </c>
      <c r="D10" s="10"/>
      <c r="E10" s="11"/>
      <c r="F10" s="11">
        <v>136996</v>
      </c>
      <c r="G10" s="11">
        <v>21951</v>
      </c>
      <c r="H10" s="11">
        <v>27580</v>
      </c>
      <c r="I10" s="11">
        <v>929004</v>
      </c>
      <c r="J10" s="11">
        <v>978535</v>
      </c>
      <c r="K10" s="11">
        <v>72890</v>
      </c>
      <c r="L10" s="11">
        <v>9850</v>
      </c>
      <c r="M10" s="11">
        <v>9850</v>
      </c>
      <c r="N10" s="11">
        <v>92590</v>
      </c>
      <c r="O10" s="11">
        <v>143200</v>
      </c>
      <c r="P10" s="11"/>
      <c r="Q10" s="11"/>
      <c r="R10" s="11">
        <v>143200</v>
      </c>
      <c r="S10" s="11"/>
      <c r="T10" s="11"/>
      <c r="U10" s="11">
        <v>32626</v>
      </c>
      <c r="V10" s="11">
        <v>32626</v>
      </c>
      <c r="W10" s="11">
        <v>1246951</v>
      </c>
      <c r="X10" s="11">
        <v>136996</v>
      </c>
      <c r="Y10" s="11">
        <v>1109955</v>
      </c>
      <c r="Z10" s="2">
        <v>810.21</v>
      </c>
      <c r="AA10" s="15">
        <v>136996</v>
      </c>
    </row>
    <row r="11" spans="1:27" ht="13.5">
      <c r="A11" s="48" t="s">
        <v>37</v>
      </c>
      <c r="B11" s="47"/>
      <c r="C11" s="49">
        <f aca="true" t="shared" si="1" ref="C11:Y11">SUM(C6:C10)</f>
        <v>25069193</v>
      </c>
      <c r="D11" s="50">
        <f t="shared" si="1"/>
        <v>0</v>
      </c>
      <c r="E11" s="51">
        <f t="shared" si="1"/>
        <v>21229000</v>
      </c>
      <c r="F11" s="51">
        <f t="shared" si="1"/>
        <v>36310413</v>
      </c>
      <c r="G11" s="51">
        <f t="shared" si="1"/>
        <v>1118600</v>
      </c>
      <c r="H11" s="51">
        <f t="shared" si="1"/>
        <v>426964</v>
      </c>
      <c r="I11" s="51">
        <f t="shared" si="1"/>
        <v>1616948</v>
      </c>
      <c r="J11" s="51">
        <f t="shared" si="1"/>
        <v>3162512</v>
      </c>
      <c r="K11" s="51">
        <f t="shared" si="1"/>
        <v>2832548</v>
      </c>
      <c r="L11" s="51">
        <f t="shared" si="1"/>
        <v>1557542</v>
      </c>
      <c r="M11" s="51">
        <f t="shared" si="1"/>
        <v>6254210</v>
      </c>
      <c r="N11" s="51">
        <f t="shared" si="1"/>
        <v>10644300</v>
      </c>
      <c r="O11" s="51">
        <f t="shared" si="1"/>
        <v>550581</v>
      </c>
      <c r="P11" s="51">
        <f t="shared" si="1"/>
        <v>742743</v>
      </c>
      <c r="Q11" s="51">
        <f t="shared" si="1"/>
        <v>5549815</v>
      </c>
      <c r="R11" s="51">
        <f t="shared" si="1"/>
        <v>6843139</v>
      </c>
      <c r="S11" s="51">
        <f t="shared" si="1"/>
        <v>1282645</v>
      </c>
      <c r="T11" s="51">
        <f t="shared" si="1"/>
        <v>6866674</v>
      </c>
      <c r="U11" s="51">
        <f t="shared" si="1"/>
        <v>5343036</v>
      </c>
      <c r="V11" s="51">
        <f t="shared" si="1"/>
        <v>13492355</v>
      </c>
      <c r="W11" s="51">
        <f t="shared" si="1"/>
        <v>34142306</v>
      </c>
      <c r="X11" s="51">
        <f t="shared" si="1"/>
        <v>36310413</v>
      </c>
      <c r="Y11" s="51">
        <f t="shared" si="1"/>
        <v>-2168107</v>
      </c>
      <c r="Z11" s="52">
        <f>+IF(X11&lt;&gt;0,+(Y11/X11)*100,0)</f>
        <v>-5.971033708704994</v>
      </c>
      <c r="AA11" s="53">
        <f>SUM(AA6:AA10)</f>
        <v>36310413</v>
      </c>
    </row>
    <row r="12" spans="1:27" ht="13.5">
      <c r="A12" s="54" t="s">
        <v>38</v>
      </c>
      <c r="B12" s="35"/>
      <c r="C12" s="9">
        <v>644569</v>
      </c>
      <c r="D12" s="10"/>
      <c r="E12" s="11">
        <v>3000000</v>
      </c>
      <c r="F12" s="11">
        <v>2915750</v>
      </c>
      <c r="G12" s="11"/>
      <c r="H12" s="11">
        <v>842</v>
      </c>
      <c r="I12" s="11"/>
      <c r="J12" s="11">
        <v>842</v>
      </c>
      <c r="K12" s="11">
        <v>961321</v>
      </c>
      <c r="L12" s="11">
        <v>56568</v>
      </c>
      <c r="M12" s="11">
        <v>231976</v>
      </c>
      <c r="N12" s="11">
        <v>1249865</v>
      </c>
      <c r="O12" s="11"/>
      <c r="P12" s="11">
        <v>99600</v>
      </c>
      <c r="Q12" s="11"/>
      <c r="R12" s="11">
        <v>99600</v>
      </c>
      <c r="S12" s="11"/>
      <c r="T12" s="11"/>
      <c r="U12" s="11">
        <v>633609</v>
      </c>
      <c r="V12" s="11">
        <v>633609</v>
      </c>
      <c r="W12" s="11">
        <v>1983916</v>
      </c>
      <c r="X12" s="11">
        <v>2915750</v>
      </c>
      <c r="Y12" s="11">
        <v>-931834</v>
      </c>
      <c r="Z12" s="2">
        <v>-31.96</v>
      </c>
      <c r="AA12" s="15">
        <v>2915750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4917090</v>
      </c>
      <c r="D15" s="10"/>
      <c r="E15" s="11">
        <v>5057134</v>
      </c>
      <c r="F15" s="11">
        <v>4673181</v>
      </c>
      <c r="G15" s="11"/>
      <c r="H15" s="11"/>
      <c r="I15" s="11">
        <v>13406</v>
      </c>
      <c r="J15" s="11">
        <v>13406</v>
      </c>
      <c r="K15" s="11">
        <v>126024</v>
      </c>
      <c r="L15" s="11">
        <v>8282</v>
      </c>
      <c r="M15" s="11">
        <v>258499</v>
      </c>
      <c r="N15" s="11">
        <v>392805</v>
      </c>
      <c r="O15" s="11">
        <v>196519</v>
      </c>
      <c r="P15" s="11">
        <v>504420</v>
      </c>
      <c r="Q15" s="11">
        <v>498314</v>
      </c>
      <c r="R15" s="11">
        <v>1199253</v>
      </c>
      <c r="S15" s="11">
        <v>285732</v>
      </c>
      <c r="T15" s="11">
        <v>267818</v>
      </c>
      <c r="U15" s="11">
        <v>222548</v>
      </c>
      <c r="V15" s="11">
        <v>776098</v>
      </c>
      <c r="W15" s="11">
        <v>2381562</v>
      </c>
      <c r="X15" s="11">
        <v>4673181</v>
      </c>
      <c r="Y15" s="11">
        <v>-2291619</v>
      </c>
      <c r="Z15" s="2">
        <v>-49.04</v>
      </c>
      <c r="AA15" s="15">
        <v>4673181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24809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5854708</v>
      </c>
      <c r="D36" s="10">
        <f t="shared" si="4"/>
        <v>0</v>
      </c>
      <c r="E36" s="11">
        <f t="shared" si="4"/>
        <v>6066895</v>
      </c>
      <c r="F36" s="11">
        <f t="shared" si="4"/>
        <v>9492901</v>
      </c>
      <c r="G36" s="11">
        <f t="shared" si="4"/>
        <v>922926</v>
      </c>
      <c r="H36" s="11">
        <f t="shared" si="4"/>
        <v>0</v>
      </c>
      <c r="I36" s="11">
        <f t="shared" si="4"/>
        <v>540337</v>
      </c>
      <c r="J36" s="11">
        <f t="shared" si="4"/>
        <v>1463263</v>
      </c>
      <c r="K36" s="11">
        <f t="shared" si="4"/>
        <v>1023369</v>
      </c>
      <c r="L36" s="11">
        <f t="shared" si="4"/>
        <v>1279610</v>
      </c>
      <c r="M36" s="11">
        <f t="shared" si="4"/>
        <v>436094</v>
      </c>
      <c r="N36" s="11">
        <f t="shared" si="4"/>
        <v>2739073</v>
      </c>
      <c r="O36" s="11">
        <f t="shared" si="4"/>
        <v>388631</v>
      </c>
      <c r="P36" s="11">
        <f t="shared" si="4"/>
        <v>590601</v>
      </c>
      <c r="Q36" s="11">
        <f t="shared" si="4"/>
        <v>324912</v>
      </c>
      <c r="R36" s="11">
        <f t="shared" si="4"/>
        <v>1304144</v>
      </c>
      <c r="S36" s="11">
        <f t="shared" si="4"/>
        <v>794961</v>
      </c>
      <c r="T36" s="11">
        <f t="shared" si="4"/>
        <v>1918761</v>
      </c>
      <c r="U36" s="11">
        <f t="shared" si="4"/>
        <v>-249077</v>
      </c>
      <c r="V36" s="11">
        <f t="shared" si="4"/>
        <v>2464645</v>
      </c>
      <c r="W36" s="11">
        <f t="shared" si="4"/>
        <v>7971125</v>
      </c>
      <c r="X36" s="11">
        <f t="shared" si="4"/>
        <v>9492901</v>
      </c>
      <c r="Y36" s="11">
        <f t="shared" si="4"/>
        <v>-1521776</v>
      </c>
      <c r="Z36" s="2">
        <f aca="true" t="shared" si="5" ref="Z36:Z49">+IF(X36&lt;&gt;0,+(Y36/X36)*100,0)</f>
        <v>-16.0306738688205</v>
      </c>
      <c r="AA36" s="15">
        <f>AA6+AA21</f>
        <v>9492901</v>
      </c>
    </row>
    <row r="37" spans="1:27" ht="13.5">
      <c r="A37" s="46" t="s">
        <v>33</v>
      </c>
      <c r="B37" s="47"/>
      <c r="C37" s="9">
        <f t="shared" si="4"/>
        <v>9351187</v>
      </c>
      <c r="D37" s="10">
        <f t="shared" si="4"/>
        <v>0</v>
      </c>
      <c r="E37" s="11">
        <f t="shared" si="4"/>
        <v>4500778</v>
      </c>
      <c r="F37" s="11">
        <f t="shared" si="4"/>
        <v>10025392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524898</v>
      </c>
      <c r="L37" s="11">
        <f t="shared" si="4"/>
        <v>0</v>
      </c>
      <c r="M37" s="11">
        <f t="shared" si="4"/>
        <v>26250</v>
      </c>
      <c r="N37" s="11">
        <f t="shared" si="4"/>
        <v>551148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3645663</v>
      </c>
      <c r="U37" s="11">
        <f t="shared" si="4"/>
        <v>5130775</v>
      </c>
      <c r="V37" s="11">
        <f t="shared" si="4"/>
        <v>8776438</v>
      </c>
      <c r="W37" s="11">
        <f t="shared" si="4"/>
        <v>9327586</v>
      </c>
      <c r="X37" s="11">
        <f t="shared" si="4"/>
        <v>10025392</v>
      </c>
      <c r="Y37" s="11">
        <f t="shared" si="4"/>
        <v>-697806</v>
      </c>
      <c r="Z37" s="2">
        <f t="shared" si="5"/>
        <v>-6.960386187392972</v>
      </c>
      <c r="AA37" s="15">
        <f>AA7+AA22</f>
        <v>10025392</v>
      </c>
    </row>
    <row r="38" spans="1:27" ht="13.5">
      <c r="A38" s="46" t="s">
        <v>34</v>
      </c>
      <c r="B38" s="47"/>
      <c r="C38" s="9">
        <f t="shared" si="4"/>
        <v>4165200</v>
      </c>
      <c r="D38" s="10">
        <f t="shared" si="4"/>
        <v>0</v>
      </c>
      <c r="E38" s="11">
        <f t="shared" si="4"/>
        <v>5719218</v>
      </c>
      <c r="F38" s="11">
        <f t="shared" si="4"/>
        <v>2643795</v>
      </c>
      <c r="G38" s="11">
        <f t="shared" si="4"/>
        <v>173723</v>
      </c>
      <c r="H38" s="11">
        <f t="shared" si="4"/>
        <v>36540</v>
      </c>
      <c r="I38" s="11">
        <f t="shared" si="4"/>
        <v>147607</v>
      </c>
      <c r="J38" s="11">
        <f t="shared" si="4"/>
        <v>357870</v>
      </c>
      <c r="K38" s="11">
        <f t="shared" si="4"/>
        <v>270320</v>
      </c>
      <c r="L38" s="11">
        <f t="shared" si="4"/>
        <v>70550</v>
      </c>
      <c r="M38" s="11">
        <f t="shared" si="4"/>
        <v>13950</v>
      </c>
      <c r="N38" s="11">
        <f t="shared" si="4"/>
        <v>354820</v>
      </c>
      <c r="O38" s="11">
        <f t="shared" si="4"/>
        <v>1337</v>
      </c>
      <c r="P38" s="11">
        <f t="shared" si="4"/>
        <v>0</v>
      </c>
      <c r="Q38" s="11">
        <f t="shared" si="4"/>
        <v>30327</v>
      </c>
      <c r="R38" s="11">
        <f t="shared" si="4"/>
        <v>31664</v>
      </c>
      <c r="S38" s="11">
        <f t="shared" si="4"/>
        <v>393648</v>
      </c>
      <c r="T38" s="11">
        <f t="shared" si="4"/>
        <v>709007</v>
      </c>
      <c r="U38" s="11">
        <f t="shared" si="4"/>
        <v>295978</v>
      </c>
      <c r="V38" s="11">
        <f t="shared" si="4"/>
        <v>1398633</v>
      </c>
      <c r="W38" s="11">
        <f t="shared" si="4"/>
        <v>2142987</v>
      </c>
      <c r="X38" s="11">
        <f t="shared" si="4"/>
        <v>2643795</v>
      </c>
      <c r="Y38" s="11">
        <f t="shared" si="4"/>
        <v>-500808</v>
      </c>
      <c r="Z38" s="2">
        <f t="shared" si="5"/>
        <v>-18.942769768457843</v>
      </c>
      <c r="AA38" s="15">
        <f>AA8+AA23</f>
        <v>2643795</v>
      </c>
    </row>
    <row r="39" spans="1:27" ht="13.5">
      <c r="A39" s="46" t="s">
        <v>35</v>
      </c>
      <c r="B39" s="47"/>
      <c r="C39" s="9">
        <f t="shared" si="4"/>
        <v>5233789</v>
      </c>
      <c r="D39" s="10">
        <f t="shared" si="4"/>
        <v>0</v>
      </c>
      <c r="E39" s="11">
        <f t="shared" si="4"/>
        <v>4942109</v>
      </c>
      <c r="F39" s="11">
        <f t="shared" si="4"/>
        <v>14011329</v>
      </c>
      <c r="G39" s="11">
        <f t="shared" si="4"/>
        <v>0</v>
      </c>
      <c r="H39" s="11">
        <f t="shared" si="4"/>
        <v>362844</v>
      </c>
      <c r="I39" s="11">
        <f t="shared" si="4"/>
        <v>0</v>
      </c>
      <c r="J39" s="11">
        <f t="shared" si="4"/>
        <v>362844</v>
      </c>
      <c r="K39" s="11">
        <f t="shared" si="4"/>
        <v>941071</v>
      </c>
      <c r="L39" s="11">
        <f t="shared" si="4"/>
        <v>197532</v>
      </c>
      <c r="M39" s="11">
        <f t="shared" si="4"/>
        <v>5768066</v>
      </c>
      <c r="N39" s="11">
        <f t="shared" si="4"/>
        <v>6906669</v>
      </c>
      <c r="O39" s="11">
        <f t="shared" si="4"/>
        <v>17413</v>
      </c>
      <c r="P39" s="11">
        <f t="shared" si="4"/>
        <v>152142</v>
      </c>
      <c r="Q39" s="11">
        <f t="shared" si="4"/>
        <v>5194576</v>
      </c>
      <c r="R39" s="11">
        <f t="shared" si="4"/>
        <v>5364131</v>
      </c>
      <c r="S39" s="11">
        <f t="shared" si="4"/>
        <v>94036</v>
      </c>
      <c r="T39" s="11">
        <f t="shared" si="4"/>
        <v>593243</v>
      </c>
      <c r="U39" s="11">
        <f t="shared" si="4"/>
        <v>132734</v>
      </c>
      <c r="V39" s="11">
        <f t="shared" si="4"/>
        <v>820013</v>
      </c>
      <c r="W39" s="11">
        <f t="shared" si="4"/>
        <v>13453657</v>
      </c>
      <c r="X39" s="11">
        <f t="shared" si="4"/>
        <v>14011329</v>
      </c>
      <c r="Y39" s="11">
        <f t="shared" si="4"/>
        <v>-557672</v>
      </c>
      <c r="Z39" s="2">
        <f t="shared" si="5"/>
        <v>-3.9801506338192474</v>
      </c>
      <c r="AA39" s="15">
        <f>AA9+AA24</f>
        <v>14011329</v>
      </c>
    </row>
    <row r="40" spans="1:27" ht="13.5">
      <c r="A40" s="46" t="s">
        <v>36</v>
      </c>
      <c r="B40" s="47"/>
      <c r="C40" s="9">
        <f t="shared" si="4"/>
        <v>464309</v>
      </c>
      <c r="D40" s="10">
        <f t="shared" si="4"/>
        <v>0</v>
      </c>
      <c r="E40" s="11">
        <f t="shared" si="4"/>
        <v>0</v>
      </c>
      <c r="F40" s="11">
        <f t="shared" si="4"/>
        <v>136996</v>
      </c>
      <c r="G40" s="11">
        <f t="shared" si="4"/>
        <v>21951</v>
      </c>
      <c r="H40" s="11">
        <f t="shared" si="4"/>
        <v>27580</v>
      </c>
      <c r="I40" s="11">
        <f t="shared" si="4"/>
        <v>929004</v>
      </c>
      <c r="J40" s="11">
        <f t="shared" si="4"/>
        <v>978535</v>
      </c>
      <c r="K40" s="11">
        <f t="shared" si="4"/>
        <v>72890</v>
      </c>
      <c r="L40" s="11">
        <f t="shared" si="4"/>
        <v>9850</v>
      </c>
      <c r="M40" s="11">
        <f t="shared" si="4"/>
        <v>9850</v>
      </c>
      <c r="N40" s="11">
        <f t="shared" si="4"/>
        <v>92590</v>
      </c>
      <c r="O40" s="11">
        <f t="shared" si="4"/>
        <v>143200</v>
      </c>
      <c r="P40" s="11">
        <f t="shared" si="4"/>
        <v>0</v>
      </c>
      <c r="Q40" s="11">
        <f t="shared" si="4"/>
        <v>0</v>
      </c>
      <c r="R40" s="11">
        <f t="shared" si="4"/>
        <v>143200</v>
      </c>
      <c r="S40" s="11">
        <f t="shared" si="4"/>
        <v>0</v>
      </c>
      <c r="T40" s="11">
        <f t="shared" si="4"/>
        <v>0</v>
      </c>
      <c r="U40" s="11">
        <f t="shared" si="4"/>
        <v>32626</v>
      </c>
      <c r="V40" s="11">
        <f t="shared" si="4"/>
        <v>32626</v>
      </c>
      <c r="W40" s="11">
        <f t="shared" si="4"/>
        <v>1246951</v>
      </c>
      <c r="X40" s="11">
        <f t="shared" si="4"/>
        <v>136996</v>
      </c>
      <c r="Y40" s="11">
        <f t="shared" si="4"/>
        <v>1109955</v>
      </c>
      <c r="Z40" s="2">
        <f t="shared" si="5"/>
        <v>810.2097871470701</v>
      </c>
      <c r="AA40" s="15">
        <f>AA10+AA25</f>
        <v>136996</v>
      </c>
    </row>
    <row r="41" spans="1:27" ht="13.5">
      <c r="A41" s="48" t="s">
        <v>37</v>
      </c>
      <c r="B41" s="47"/>
      <c r="C41" s="49">
        <f aca="true" t="shared" si="6" ref="C41:Y41">SUM(C36:C40)</f>
        <v>25069193</v>
      </c>
      <c r="D41" s="50">
        <f t="shared" si="6"/>
        <v>0</v>
      </c>
      <c r="E41" s="51">
        <f t="shared" si="6"/>
        <v>21229000</v>
      </c>
      <c r="F41" s="51">
        <f t="shared" si="6"/>
        <v>36310413</v>
      </c>
      <c r="G41" s="51">
        <f t="shared" si="6"/>
        <v>1118600</v>
      </c>
      <c r="H41" s="51">
        <f t="shared" si="6"/>
        <v>426964</v>
      </c>
      <c r="I41" s="51">
        <f t="shared" si="6"/>
        <v>1616948</v>
      </c>
      <c r="J41" s="51">
        <f t="shared" si="6"/>
        <v>3162512</v>
      </c>
      <c r="K41" s="51">
        <f t="shared" si="6"/>
        <v>2832548</v>
      </c>
      <c r="L41" s="51">
        <f t="shared" si="6"/>
        <v>1557542</v>
      </c>
      <c r="M41" s="51">
        <f t="shared" si="6"/>
        <v>6254210</v>
      </c>
      <c r="N41" s="51">
        <f t="shared" si="6"/>
        <v>10644300</v>
      </c>
      <c r="O41" s="51">
        <f t="shared" si="6"/>
        <v>550581</v>
      </c>
      <c r="P41" s="51">
        <f t="shared" si="6"/>
        <v>742743</v>
      </c>
      <c r="Q41" s="51">
        <f t="shared" si="6"/>
        <v>5549815</v>
      </c>
      <c r="R41" s="51">
        <f t="shared" si="6"/>
        <v>6843139</v>
      </c>
      <c r="S41" s="51">
        <f t="shared" si="6"/>
        <v>1282645</v>
      </c>
      <c r="T41" s="51">
        <f t="shared" si="6"/>
        <v>6866674</v>
      </c>
      <c r="U41" s="51">
        <f t="shared" si="6"/>
        <v>5343036</v>
      </c>
      <c r="V41" s="51">
        <f t="shared" si="6"/>
        <v>13492355</v>
      </c>
      <c r="W41" s="51">
        <f t="shared" si="6"/>
        <v>34142306</v>
      </c>
      <c r="X41" s="51">
        <f t="shared" si="6"/>
        <v>36310413</v>
      </c>
      <c r="Y41" s="51">
        <f t="shared" si="6"/>
        <v>-2168107</v>
      </c>
      <c r="Z41" s="52">
        <f t="shared" si="5"/>
        <v>-5.971033708704994</v>
      </c>
      <c r="AA41" s="53">
        <f>SUM(AA36:AA40)</f>
        <v>36310413</v>
      </c>
    </row>
    <row r="42" spans="1:27" ht="13.5">
      <c r="A42" s="54" t="s">
        <v>38</v>
      </c>
      <c r="B42" s="35"/>
      <c r="C42" s="65">
        <f aca="true" t="shared" si="7" ref="C42:Y48">C12+C27</f>
        <v>644569</v>
      </c>
      <c r="D42" s="66">
        <f t="shared" si="7"/>
        <v>0</v>
      </c>
      <c r="E42" s="67">
        <f t="shared" si="7"/>
        <v>3000000</v>
      </c>
      <c r="F42" s="67">
        <f t="shared" si="7"/>
        <v>2915750</v>
      </c>
      <c r="G42" s="67">
        <f t="shared" si="7"/>
        <v>0</v>
      </c>
      <c r="H42" s="67">
        <f t="shared" si="7"/>
        <v>842</v>
      </c>
      <c r="I42" s="67">
        <f t="shared" si="7"/>
        <v>0</v>
      </c>
      <c r="J42" s="67">
        <f t="shared" si="7"/>
        <v>842</v>
      </c>
      <c r="K42" s="67">
        <f t="shared" si="7"/>
        <v>961321</v>
      </c>
      <c r="L42" s="67">
        <f t="shared" si="7"/>
        <v>56568</v>
      </c>
      <c r="M42" s="67">
        <f t="shared" si="7"/>
        <v>231976</v>
      </c>
      <c r="N42" s="67">
        <f t="shared" si="7"/>
        <v>1249865</v>
      </c>
      <c r="O42" s="67">
        <f t="shared" si="7"/>
        <v>0</v>
      </c>
      <c r="P42" s="67">
        <f t="shared" si="7"/>
        <v>99600</v>
      </c>
      <c r="Q42" s="67">
        <f t="shared" si="7"/>
        <v>0</v>
      </c>
      <c r="R42" s="67">
        <f t="shared" si="7"/>
        <v>99600</v>
      </c>
      <c r="S42" s="67">
        <f t="shared" si="7"/>
        <v>0</v>
      </c>
      <c r="T42" s="67">
        <f t="shared" si="7"/>
        <v>0</v>
      </c>
      <c r="U42" s="67">
        <f t="shared" si="7"/>
        <v>633609</v>
      </c>
      <c r="V42" s="67">
        <f t="shared" si="7"/>
        <v>633609</v>
      </c>
      <c r="W42" s="67">
        <f t="shared" si="7"/>
        <v>1983916</v>
      </c>
      <c r="X42" s="67">
        <f t="shared" si="7"/>
        <v>2915750</v>
      </c>
      <c r="Y42" s="67">
        <f t="shared" si="7"/>
        <v>-931834</v>
      </c>
      <c r="Z42" s="69">
        <f t="shared" si="5"/>
        <v>-31.958638429220613</v>
      </c>
      <c r="AA42" s="68">
        <f aca="true" t="shared" si="8" ref="AA42:AA48">AA12+AA27</f>
        <v>2915750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4917090</v>
      </c>
      <c r="D45" s="66">
        <f t="shared" si="7"/>
        <v>0</v>
      </c>
      <c r="E45" s="67">
        <f t="shared" si="7"/>
        <v>5057134</v>
      </c>
      <c r="F45" s="67">
        <f t="shared" si="7"/>
        <v>4673181</v>
      </c>
      <c r="G45" s="67">
        <f t="shared" si="7"/>
        <v>0</v>
      </c>
      <c r="H45" s="67">
        <f t="shared" si="7"/>
        <v>0</v>
      </c>
      <c r="I45" s="67">
        <f t="shared" si="7"/>
        <v>13406</v>
      </c>
      <c r="J45" s="67">
        <f t="shared" si="7"/>
        <v>13406</v>
      </c>
      <c r="K45" s="67">
        <f t="shared" si="7"/>
        <v>126024</v>
      </c>
      <c r="L45" s="67">
        <f t="shared" si="7"/>
        <v>8282</v>
      </c>
      <c r="M45" s="67">
        <f t="shared" si="7"/>
        <v>258499</v>
      </c>
      <c r="N45" s="67">
        <f t="shared" si="7"/>
        <v>392805</v>
      </c>
      <c r="O45" s="67">
        <f t="shared" si="7"/>
        <v>196519</v>
      </c>
      <c r="P45" s="67">
        <f t="shared" si="7"/>
        <v>504420</v>
      </c>
      <c r="Q45" s="67">
        <f t="shared" si="7"/>
        <v>498314</v>
      </c>
      <c r="R45" s="67">
        <f t="shared" si="7"/>
        <v>1199253</v>
      </c>
      <c r="S45" s="67">
        <f t="shared" si="7"/>
        <v>285732</v>
      </c>
      <c r="T45" s="67">
        <f t="shared" si="7"/>
        <v>267818</v>
      </c>
      <c r="U45" s="67">
        <f t="shared" si="7"/>
        <v>222548</v>
      </c>
      <c r="V45" s="67">
        <f t="shared" si="7"/>
        <v>776098</v>
      </c>
      <c r="W45" s="67">
        <f t="shared" si="7"/>
        <v>2381562</v>
      </c>
      <c r="X45" s="67">
        <f t="shared" si="7"/>
        <v>4673181</v>
      </c>
      <c r="Y45" s="67">
        <f t="shared" si="7"/>
        <v>-2291619</v>
      </c>
      <c r="Z45" s="69">
        <f t="shared" si="5"/>
        <v>-49.037668346250655</v>
      </c>
      <c r="AA45" s="68">
        <f t="shared" si="8"/>
        <v>4673181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24809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30655661</v>
      </c>
      <c r="D49" s="78">
        <f t="shared" si="9"/>
        <v>0</v>
      </c>
      <c r="E49" s="79">
        <f t="shared" si="9"/>
        <v>29286134</v>
      </c>
      <c r="F49" s="79">
        <f t="shared" si="9"/>
        <v>43899344</v>
      </c>
      <c r="G49" s="79">
        <f t="shared" si="9"/>
        <v>1118600</v>
      </c>
      <c r="H49" s="79">
        <f t="shared" si="9"/>
        <v>427806</v>
      </c>
      <c r="I49" s="79">
        <f t="shared" si="9"/>
        <v>1630354</v>
      </c>
      <c r="J49" s="79">
        <f t="shared" si="9"/>
        <v>3176760</v>
      </c>
      <c r="K49" s="79">
        <f t="shared" si="9"/>
        <v>3919893</v>
      </c>
      <c r="L49" s="79">
        <f t="shared" si="9"/>
        <v>1622392</v>
      </c>
      <c r="M49" s="79">
        <f t="shared" si="9"/>
        <v>6744685</v>
      </c>
      <c r="N49" s="79">
        <f t="shared" si="9"/>
        <v>12286970</v>
      </c>
      <c r="O49" s="79">
        <f t="shared" si="9"/>
        <v>747100</v>
      </c>
      <c r="P49" s="79">
        <f t="shared" si="9"/>
        <v>1346763</v>
      </c>
      <c r="Q49" s="79">
        <f t="shared" si="9"/>
        <v>6048129</v>
      </c>
      <c r="R49" s="79">
        <f t="shared" si="9"/>
        <v>8141992</v>
      </c>
      <c r="S49" s="79">
        <f t="shared" si="9"/>
        <v>1568377</v>
      </c>
      <c r="T49" s="79">
        <f t="shared" si="9"/>
        <v>7134492</v>
      </c>
      <c r="U49" s="79">
        <f t="shared" si="9"/>
        <v>6199193</v>
      </c>
      <c r="V49" s="79">
        <f t="shared" si="9"/>
        <v>14902062</v>
      </c>
      <c r="W49" s="79">
        <f t="shared" si="9"/>
        <v>38507784</v>
      </c>
      <c r="X49" s="79">
        <f t="shared" si="9"/>
        <v>43899344</v>
      </c>
      <c r="Y49" s="79">
        <f t="shared" si="9"/>
        <v>-5391560</v>
      </c>
      <c r="Z49" s="80">
        <f t="shared" si="5"/>
        <v>-12.28164138398059</v>
      </c>
      <c r="AA49" s="81">
        <f>SUM(AA41:AA48)</f>
        <v>43899344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21052540</v>
      </c>
      <c r="F66" s="14"/>
      <c r="G66" s="14">
        <v>9252</v>
      </c>
      <c r="H66" s="14">
        <v>89758</v>
      </c>
      <c r="I66" s="14">
        <v>323691</v>
      </c>
      <c r="J66" s="14">
        <v>422701</v>
      </c>
      <c r="K66" s="14">
        <v>857244</v>
      </c>
      <c r="L66" s="14">
        <v>342124</v>
      </c>
      <c r="M66" s="14">
        <v>436208</v>
      </c>
      <c r="N66" s="14">
        <v>1635576</v>
      </c>
      <c r="O66" s="14">
        <v>281805</v>
      </c>
      <c r="P66" s="14">
        <v>1508061</v>
      </c>
      <c r="Q66" s="14">
        <v>104108</v>
      </c>
      <c r="R66" s="14">
        <v>1893974</v>
      </c>
      <c r="S66" s="14">
        <v>247012</v>
      </c>
      <c r="T66" s="14">
        <v>833094</v>
      </c>
      <c r="U66" s="14">
        <v>397088</v>
      </c>
      <c r="V66" s="14">
        <v>1477194</v>
      </c>
      <c r="W66" s="14">
        <v>5429445</v>
      </c>
      <c r="X66" s="14"/>
      <c r="Y66" s="14">
        <v>5429445</v>
      </c>
      <c r="Z66" s="2"/>
      <c r="AA66" s="22"/>
    </row>
    <row r="67" spans="1:27" ht="13.5">
      <c r="A67" s="86" t="s">
        <v>55</v>
      </c>
      <c r="B67" s="93"/>
      <c r="C67" s="9">
        <v>1882459</v>
      </c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>
        <v>193895</v>
      </c>
      <c r="G68" s="11">
        <v>118596</v>
      </c>
      <c r="H68" s="11">
        <v>753693</v>
      </c>
      <c r="I68" s="11">
        <v>547665</v>
      </c>
      <c r="J68" s="11">
        <v>1419954</v>
      </c>
      <c r="K68" s="11">
        <v>857183</v>
      </c>
      <c r="L68" s="11">
        <v>1002427</v>
      </c>
      <c r="M68" s="11">
        <v>1379972</v>
      </c>
      <c r="N68" s="11">
        <v>3239582</v>
      </c>
      <c r="O68" s="11">
        <v>255531</v>
      </c>
      <c r="P68" s="11">
        <v>633890</v>
      </c>
      <c r="Q68" s="11">
        <v>510981</v>
      </c>
      <c r="R68" s="11">
        <v>1400402</v>
      </c>
      <c r="S68" s="11">
        <v>2627339</v>
      </c>
      <c r="T68" s="11">
        <v>1702467</v>
      </c>
      <c r="U68" s="11">
        <v>1905725</v>
      </c>
      <c r="V68" s="11">
        <v>6235531</v>
      </c>
      <c r="W68" s="11">
        <v>12295469</v>
      </c>
      <c r="X68" s="11">
        <v>193895</v>
      </c>
      <c r="Y68" s="11">
        <v>12101574</v>
      </c>
      <c r="Z68" s="2">
        <v>6241.3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1882459</v>
      </c>
      <c r="D69" s="78">
        <f t="shared" si="12"/>
        <v>0</v>
      </c>
      <c r="E69" s="79">
        <f t="shared" si="12"/>
        <v>21052540</v>
      </c>
      <c r="F69" s="79">
        <f t="shared" si="12"/>
        <v>193895</v>
      </c>
      <c r="G69" s="79">
        <f t="shared" si="12"/>
        <v>127848</v>
      </c>
      <c r="H69" s="79">
        <f t="shared" si="12"/>
        <v>843451</v>
      </c>
      <c r="I69" s="79">
        <f t="shared" si="12"/>
        <v>871356</v>
      </c>
      <c r="J69" s="79">
        <f t="shared" si="12"/>
        <v>1842655</v>
      </c>
      <c r="K69" s="79">
        <f t="shared" si="12"/>
        <v>1714427</v>
      </c>
      <c r="L69" s="79">
        <f t="shared" si="12"/>
        <v>1344551</v>
      </c>
      <c r="M69" s="79">
        <f t="shared" si="12"/>
        <v>1816180</v>
      </c>
      <c r="N69" s="79">
        <f t="shared" si="12"/>
        <v>4875158</v>
      </c>
      <c r="O69" s="79">
        <f t="shared" si="12"/>
        <v>537336</v>
      </c>
      <c r="P69" s="79">
        <f t="shared" si="12"/>
        <v>2141951</v>
      </c>
      <c r="Q69" s="79">
        <f t="shared" si="12"/>
        <v>615089</v>
      </c>
      <c r="R69" s="79">
        <f t="shared" si="12"/>
        <v>3294376</v>
      </c>
      <c r="S69" s="79">
        <f t="shared" si="12"/>
        <v>2874351</v>
      </c>
      <c r="T69" s="79">
        <f t="shared" si="12"/>
        <v>2535561</v>
      </c>
      <c r="U69" s="79">
        <f t="shared" si="12"/>
        <v>2302813</v>
      </c>
      <c r="V69" s="79">
        <f t="shared" si="12"/>
        <v>7712725</v>
      </c>
      <c r="W69" s="79">
        <f t="shared" si="12"/>
        <v>17724914</v>
      </c>
      <c r="X69" s="79">
        <f t="shared" si="12"/>
        <v>193895</v>
      </c>
      <c r="Y69" s="79">
        <f t="shared" si="12"/>
        <v>17531019</v>
      </c>
      <c r="Z69" s="80">
        <f>+IF(X69&lt;&gt;0,+(Y69/X69)*100,0)</f>
        <v>9041.501328038372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397133</v>
      </c>
      <c r="D5" s="42">
        <f t="shared" si="0"/>
        <v>0</v>
      </c>
      <c r="E5" s="43">
        <f t="shared" si="0"/>
        <v>500000</v>
      </c>
      <c r="F5" s="43">
        <f t="shared" si="0"/>
        <v>500000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3551</v>
      </c>
      <c r="M5" s="43">
        <f t="shared" si="0"/>
        <v>154544</v>
      </c>
      <c r="N5" s="43">
        <f t="shared" si="0"/>
        <v>158095</v>
      </c>
      <c r="O5" s="43">
        <f t="shared" si="0"/>
        <v>52937</v>
      </c>
      <c r="P5" s="43">
        <f t="shared" si="0"/>
        <v>7111</v>
      </c>
      <c r="Q5" s="43">
        <f t="shared" si="0"/>
        <v>0</v>
      </c>
      <c r="R5" s="43">
        <f t="shared" si="0"/>
        <v>60048</v>
      </c>
      <c r="S5" s="43">
        <f t="shared" si="0"/>
        <v>3279</v>
      </c>
      <c r="T5" s="43">
        <f t="shared" si="0"/>
        <v>29664</v>
      </c>
      <c r="U5" s="43">
        <f t="shared" si="0"/>
        <v>38618</v>
      </c>
      <c r="V5" s="43">
        <f t="shared" si="0"/>
        <v>71561</v>
      </c>
      <c r="W5" s="43">
        <f t="shared" si="0"/>
        <v>289704</v>
      </c>
      <c r="X5" s="43">
        <f t="shared" si="0"/>
        <v>500000</v>
      </c>
      <c r="Y5" s="43">
        <f t="shared" si="0"/>
        <v>-210296</v>
      </c>
      <c r="Z5" s="44">
        <f>+IF(X5&lt;&gt;0,+(Y5/X5)*100,0)</f>
        <v>-42.059200000000004</v>
      </c>
      <c r="AA5" s="45">
        <f>SUM(AA11:AA18)</f>
        <v>500000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378378</v>
      </c>
      <c r="D15" s="10"/>
      <c r="E15" s="11">
        <v>500000</v>
      </c>
      <c r="F15" s="11">
        <v>500000</v>
      </c>
      <c r="G15" s="11"/>
      <c r="H15" s="11"/>
      <c r="I15" s="11"/>
      <c r="J15" s="11"/>
      <c r="K15" s="11"/>
      <c r="L15" s="11">
        <v>3551</v>
      </c>
      <c r="M15" s="11">
        <v>154544</v>
      </c>
      <c r="N15" s="11">
        <v>158095</v>
      </c>
      <c r="O15" s="11">
        <v>52937</v>
      </c>
      <c r="P15" s="11">
        <v>7111</v>
      </c>
      <c r="Q15" s="11"/>
      <c r="R15" s="11">
        <v>60048</v>
      </c>
      <c r="S15" s="11">
        <v>3279</v>
      </c>
      <c r="T15" s="11">
        <v>29664</v>
      </c>
      <c r="U15" s="11">
        <v>38618</v>
      </c>
      <c r="V15" s="11">
        <v>71561</v>
      </c>
      <c r="W15" s="11">
        <v>289704</v>
      </c>
      <c r="X15" s="11">
        <v>500000</v>
      </c>
      <c r="Y15" s="11">
        <v>-210296</v>
      </c>
      <c r="Z15" s="2">
        <v>-42.06</v>
      </c>
      <c r="AA15" s="15">
        <v>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18755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378378</v>
      </c>
      <c r="D45" s="66">
        <f t="shared" si="7"/>
        <v>0</v>
      </c>
      <c r="E45" s="67">
        <f t="shared" si="7"/>
        <v>500000</v>
      </c>
      <c r="F45" s="67">
        <f t="shared" si="7"/>
        <v>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3551</v>
      </c>
      <c r="M45" s="67">
        <f t="shared" si="7"/>
        <v>154544</v>
      </c>
      <c r="N45" s="67">
        <f t="shared" si="7"/>
        <v>158095</v>
      </c>
      <c r="O45" s="67">
        <f t="shared" si="7"/>
        <v>52937</v>
      </c>
      <c r="P45" s="67">
        <f t="shared" si="7"/>
        <v>7111</v>
      </c>
      <c r="Q45" s="67">
        <f t="shared" si="7"/>
        <v>0</v>
      </c>
      <c r="R45" s="67">
        <f t="shared" si="7"/>
        <v>60048</v>
      </c>
      <c r="S45" s="67">
        <f t="shared" si="7"/>
        <v>3279</v>
      </c>
      <c r="T45" s="67">
        <f t="shared" si="7"/>
        <v>29664</v>
      </c>
      <c r="U45" s="67">
        <f t="shared" si="7"/>
        <v>38618</v>
      </c>
      <c r="V45" s="67">
        <f t="shared" si="7"/>
        <v>71561</v>
      </c>
      <c r="W45" s="67">
        <f t="shared" si="7"/>
        <v>289704</v>
      </c>
      <c r="X45" s="67">
        <f t="shared" si="7"/>
        <v>500000</v>
      </c>
      <c r="Y45" s="67">
        <f t="shared" si="7"/>
        <v>-210296</v>
      </c>
      <c r="Z45" s="69">
        <f t="shared" si="5"/>
        <v>-42.059200000000004</v>
      </c>
      <c r="AA45" s="68">
        <f t="shared" si="8"/>
        <v>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18755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397133</v>
      </c>
      <c r="D49" s="78">
        <f t="shared" si="9"/>
        <v>0</v>
      </c>
      <c r="E49" s="79">
        <f t="shared" si="9"/>
        <v>500000</v>
      </c>
      <c r="F49" s="79">
        <f t="shared" si="9"/>
        <v>500000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3551</v>
      </c>
      <c r="M49" s="79">
        <f t="shared" si="9"/>
        <v>154544</v>
      </c>
      <c r="N49" s="79">
        <f t="shared" si="9"/>
        <v>158095</v>
      </c>
      <c r="O49" s="79">
        <f t="shared" si="9"/>
        <v>52937</v>
      </c>
      <c r="P49" s="79">
        <f t="shared" si="9"/>
        <v>7111</v>
      </c>
      <c r="Q49" s="79">
        <f t="shared" si="9"/>
        <v>0</v>
      </c>
      <c r="R49" s="79">
        <f t="shared" si="9"/>
        <v>60048</v>
      </c>
      <c r="S49" s="79">
        <f t="shared" si="9"/>
        <v>3279</v>
      </c>
      <c r="T49" s="79">
        <f t="shared" si="9"/>
        <v>29664</v>
      </c>
      <c r="U49" s="79">
        <f t="shared" si="9"/>
        <v>38618</v>
      </c>
      <c r="V49" s="79">
        <f t="shared" si="9"/>
        <v>71561</v>
      </c>
      <c r="W49" s="79">
        <f t="shared" si="9"/>
        <v>289704</v>
      </c>
      <c r="X49" s="79">
        <f t="shared" si="9"/>
        <v>500000</v>
      </c>
      <c r="Y49" s="79">
        <f t="shared" si="9"/>
        <v>-210296</v>
      </c>
      <c r="Z49" s="80">
        <f t="shared" si="5"/>
        <v>-42.059200000000004</v>
      </c>
      <c r="AA49" s="81">
        <f>SUM(AA41:AA48)</f>
        <v>500000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543000</v>
      </c>
      <c r="F51" s="67">
        <f t="shared" si="10"/>
        <v>488600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488600</v>
      </c>
      <c r="Y51" s="67">
        <f t="shared" si="10"/>
        <v>-488600</v>
      </c>
      <c r="Z51" s="69">
        <f>+IF(X51&lt;&gt;0,+(Y51/X51)*100,0)</f>
        <v>-100</v>
      </c>
      <c r="AA51" s="68">
        <f>SUM(AA57:AA61)</f>
        <v>488600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543000</v>
      </c>
      <c r="F61" s="11">
        <v>488600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488600</v>
      </c>
      <c r="Y61" s="11">
        <v>-488600</v>
      </c>
      <c r="Z61" s="2">
        <v>-100</v>
      </c>
      <c r="AA61" s="15">
        <v>488600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308443</v>
      </c>
      <c r="D65" s="10">
        <v>200000</v>
      </c>
      <c r="E65" s="11"/>
      <c r="F65" s="11">
        <v>200000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200000</v>
      </c>
      <c r="Y65" s="11">
        <v>-200000</v>
      </c>
      <c r="Z65" s="2">
        <v>-100</v>
      </c>
      <c r="AA65" s="15"/>
    </row>
    <row r="66" spans="1:27" ht="13.5">
      <c r="A66" s="86" t="s">
        <v>54</v>
      </c>
      <c r="B66" s="93"/>
      <c r="C66" s="12"/>
      <c r="D66" s="13"/>
      <c r="E66" s="14">
        <v>3331400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90131</v>
      </c>
      <c r="D67" s="10">
        <v>90000</v>
      </c>
      <c r="E67" s="11">
        <v>3329165</v>
      </c>
      <c r="F67" s="11">
        <v>90000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90000</v>
      </c>
      <c r="Y67" s="11">
        <v>-90000</v>
      </c>
      <c r="Z67" s="2">
        <v>-100</v>
      </c>
      <c r="AA67" s="15"/>
    </row>
    <row r="68" spans="1:27" ht="13.5">
      <c r="A68" s="86" t="s">
        <v>56</v>
      </c>
      <c r="B68" s="93"/>
      <c r="C68" s="9">
        <v>81142</v>
      </c>
      <c r="D68" s="10">
        <v>921500</v>
      </c>
      <c r="E68" s="11"/>
      <c r="F68" s="11">
        <v>921500</v>
      </c>
      <c r="G68" s="11">
        <v>1909</v>
      </c>
      <c r="H68" s="11"/>
      <c r="I68" s="11"/>
      <c r="J68" s="11">
        <v>1909</v>
      </c>
      <c r="K68" s="11">
        <v>1515</v>
      </c>
      <c r="L68" s="11">
        <v>1665</v>
      </c>
      <c r="M68" s="11">
        <v>684</v>
      </c>
      <c r="N68" s="11">
        <v>3864</v>
      </c>
      <c r="O68" s="11">
        <v>2388</v>
      </c>
      <c r="P68" s="11"/>
      <c r="Q68" s="11">
        <v>2240</v>
      </c>
      <c r="R68" s="11">
        <v>4628</v>
      </c>
      <c r="S68" s="11">
        <v>4366</v>
      </c>
      <c r="T68" s="11">
        <v>2691</v>
      </c>
      <c r="U68" s="11">
        <v>13923</v>
      </c>
      <c r="V68" s="11">
        <v>20980</v>
      </c>
      <c r="W68" s="11">
        <v>31381</v>
      </c>
      <c r="X68" s="11">
        <v>921500</v>
      </c>
      <c r="Y68" s="11">
        <v>-890119</v>
      </c>
      <c r="Z68" s="2">
        <v>-96.59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479716</v>
      </c>
      <c r="D69" s="78">
        <f t="shared" si="12"/>
        <v>1211500</v>
      </c>
      <c r="E69" s="79">
        <f t="shared" si="12"/>
        <v>6660565</v>
      </c>
      <c r="F69" s="79">
        <f t="shared" si="12"/>
        <v>1211500</v>
      </c>
      <c r="G69" s="79">
        <f t="shared" si="12"/>
        <v>1909</v>
      </c>
      <c r="H69" s="79">
        <f t="shared" si="12"/>
        <v>0</v>
      </c>
      <c r="I69" s="79">
        <f t="shared" si="12"/>
        <v>0</v>
      </c>
      <c r="J69" s="79">
        <f t="shared" si="12"/>
        <v>1909</v>
      </c>
      <c r="K69" s="79">
        <f t="shared" si="12"/>
        <v>1515</v>
      </c>
      <c r="L69" s="79">
        <f t="shared" si="12"/>
        <v>1665</v>
      </c>
      <c r="M69" s="79">
        <f t="shared" si="12"/>
        <v>684</v>
      </c>
      <c r="N69" s="79">
        <f t="shared" si="12"/>
        <v>3864</v>
      </c>
      <c r="O69" s="79">
        <f t="shared" si="12"/>
        <v>2388</v>
      </c>
      <c r="P69" s="79">
        <f t="shared" si="12"/>
        <v>0</v>
      </c>
      <c r="Q69" s="79">
        <f t="shared" si="12"/>
        <v>2240</v>
      </c>
      <c r="R69" s="79">
        <f t="shared" si="12"/>
        <v>4628</v>
      </c>
      <c r="S69" s="79">
        <f t="shared" si="12"/>
        <v>4366</v>
      </c>
      <c r="T69" s="79">
        <f t="shared" si="12"/>
        <v>2691</v>
      </c>
      <c r="U69" s="79">
        <f t="shared" si="12"/>
        <v>13923</v>
      </c>
      <c r="V69" s="79">
        <f t="shared" si="12"/>
        <v>20980</v>
      </c>
      <c r="W69" s="79">
        <f t="shared" si="12"/>
        <v>31381</v>
      </c>
      <c r="X69" s="79">
        <f t="shared" si="12"/>
        <v>1211500</v>
      </c>
      <c r="Y69" s="79">
        <f t="shared" si="12"/>
        <v>-1180119</v>
      </c>
      <c r="Z69" s="80">
        <f>+IF(X69&lt;&gt;0,+(Y69/X69)*100,0)</f>
        <v>-97.40973999174577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36242732</v>
      </c>
      <c r="D5" s="42">
        <f t="shared" si="0"/>
        <v>0</v>
      </c>
      <c r="E5" s="43">
        <f t="shared" si="0"/>
        <v>50183781</v>
      </c>
      <c r="F5" s="43">
        <f t="shared" si="0"/>
        <v>52086479</v>
      </c>
      <c r="G5" s="43">
        <f t="shared" si="0"/>
        <v>865983</v>
      </c>
      <c r="H5" s="43">
        <f t="shared" si="0"/>
        <v>2373750</v>
      </c>
      <c r="I5" s="43">
        <f t="shared" si="0"/>
        <v>2388204</v>
      </c>
      <c r="J5" s="43">
        <f t="shared" si="0"/>
        <v>5627937</v>
      </c>
      <c r="K5" s="43">
        <f t="shared" si="0"/>
        <v>1581612</v>
      </c>
      <c r="L5" s="43">
        <f t="shared" si="0"/>
        <v>1733239</v>
      </c>
      <c r="M5" s="43">
        <f t="shared" si="0"/>
        <v>1122247</v>
      </c>
      <c r="N5" s="43">
        <f t="shared" si="0"/>
        <v>4437098</v>
      </c>
      <c r="O5" s="43">
        <f t="shared" si="0"/>
        <v>1246517</v>
      </c>
      <c r="P5" s="43">
        <f t="shared" si="0"/>
        <v>1175441</v>
      </c>
      <c r="Q5" s="43">
        <f t="shared" si="0"/>
        <v>2575687</v>
      </c>
      <c r="R5" s="43">
        <f t="shared" si="0"/>
        <v>4997645</v>
      </c>
      <c r="S5" s="43">
        <f t="shared" si="0"/>
        <v>6635557</v>
      </c>
      <c r="T5" s="43">
        <f t="shared" si="0"/>
        <v>3084672</v>
      </c>
      <c r="U5" s="43">
        <f t="shared" si="0"/>
        <v>4768654</v>
      </c>
      <c r="V5" s="43">
        <f t="shared" si="0"/>
        <v>14488883</v>
      </c>
      <c r="W5" s="43">
        <f t="shared" si="0"/>
        <v>29551563</v>
      </c>
      <c r="X5" s="43">
        <f t="shared" si="0"/>
        <v>52086479</v>
      </c>
      <c r="Y5" s="43">
        <f t="shared" si="0"/>
        <v>-22534916</v>
      </c>
      <c r="Z5" s="44">
        <f>+IF(X5&lt;&gt;0,+(Y5/X5)*100,0)</f>
        <v>-43.26442568713466</v>
      </c>
      <c r="AA5" s="45">
        <f>SUM(AA11:AA18)</f>
        <v>52086479</v>
      </c>
    </row>
    <row r="6" spans="1:27" ht="13.5">
      <c r="A6" s="46" t="s">
        <v>32</v>
      </c>
      <c r="B6" s="47"/>
      <c r="C6" s="9">
        <v>873534</v>
      </c>
      <c r="D6" s="10"/>
      <c r="E6" s="11">
        <v>5476000</v>
      </c>
      <c r="F6" s="11">
        <v>7700343</v>
      </c>
      <c r="G6" s="11"/>
      <c r="H6" s="11">
        <v>1592638</v>
      </c>
      <c r="I6" s="11">
        <v>804819</v>
      </c>
      <c r="J6" s="11">
        <v>2397457</v>
      </c>
      <c r="K6" s="11">
        <v>338462</v>
      </c>
      <c r="L6" s="11">
        <v>968063</v>
      </c>
      <c r="M6" s="11">
        <v>304988</v>
      </c>
      <c r="N6" s="11">
        <v>1611513</v>
      </c>
      <c r="O6" s="11">
        <v>237894</v>
      </c>
      <c r="P6" s="11">
        <v>143831</v>
      </c>
      <c r="Q6" s="11">
        <v>360404</v>
      </c>
      <c r="R6" s="11">
        <v>742129</v>
      </c>
      <c r="S6" s="11">
        <v>288915</v>
      </c>
      <c r="T6" s="11">
        <v>76316</v>
      </c>
      <c r="U6" s="11">
        <v>1642127</v>
      </c>
      <c r="V6" s="11">
        <v>2007358</v>
      </c>
      <c r="W6" s="11">
        <v>6758457</v>
      </c>
      <c r="X6" s="11">
        <v>7700343</v>
      </c>
      <c r="Y6" s="11">
        <v>-941886</v>
      </c>
      <c r="Z6" s="2">
        <v>-12.23</v>
      </c>
      <c r="AA6" s="15">
        <v>7700343</v>
      </c>
    </row>
    <row r="7" spans="1:27" ht="13.5">
      <c r="A7" s="46" t="s">
        <v>33</v>
      </c>
      <c r="B7" s="47"/>
      <c r="C7" s="9">
        <v>872304</v>
      </c>
      <c r="D7" s="10"/>
      <c r="E7" s="11">
        <v>6000000</v>
      </c>
      <c r="F7" s="11">
        <v>5365094</v>
      </c>
      <c r="G7" s="11"/>
      <c r="H7" s="11">
        <v>469535</v>
      </c>
      <c r="I7" s="11">
        <v>305288</v>
      </c>
      <c r="J7" s="11">
        <v>774823</v>
      </c>
      <c r="K7" s="11">
        <v>371710</v>
      </c>
      <c r="L7" s="11"/>
      <c r="M7" s="11"/>
      <c r="N7" s="11">
        <v>371710</v>
      </c>
      <c r="O7" s="11">
        <v>742654</v>
      </c>
      <c r="P7" s="11">
        <v>115539</v>
      </c>
      <c r="Q7" s="11">
        <v>83398</v>
      </c>
      <c r="R7" s="11">
        <v>941591</v>
      </c>
      <c r="S7" s="11">
        <v>815</v>
      </c>
      <c r="T7" s="11"/>
      <c r="U7" s="11">
        <v>46248</v>
      </c>
      <c r="V7" s="11">
        <v>47063</v>
      </c>
      <c r="W7" s="11">
        <v>2135187</v>
      </c>
      <c r="X7" s="11">
        <v>5365094</v>
      </c>
      <c r="Y7" s="11">
        <v>-3229907</v>
      </c>
      <c r="Z7" s="2">
        <v>-60.2</v>
      </c>
      <c r="AA7" s="15">
        <v>5365094</v>
      </c>
    </row>
    <row r="8" spans="1:27" ht="13.5">
      <c r="A8" s="46" t="s">
        <v>34</v>
      </c>
      <c r="B8" s="47"/>
      <c r="C8" s="9">
        <v>1697241</v>
      </c>
      <c r="D8" s="10"/>
      <c r="E8" s="11">
        <v>4000000</v>
      </c>
      <c r="F8" s="11">
        <v>16151949</v>
      </c>
      <c r="G8" s="11"/>
      <c r="H8" s="11"/>
      <c r="I8" s="11"/>
      <c r="J8" s="11"/>
      <c r="K8" s="11"/>
      <c r="L8" s="11"/>
      <c r="M8" s="11"/>
      <c r="N8" s="11"/>
      <c r="O8" s="11">
        <v>84485</v>
      </c>
      <c r="P8" s="11">
        <v>247017</v>
      </c>
      <c r="Q8" s="11">
        <v>1292629</v>
      </c>
      <c r="R8" s="11">
        <v>1624131</v>
      </c>
      <c r="S8" s="11"/>
      <c r="T8" s="11">
        <v>1693316</v>
      </c>
      <c r="U8" s="11">
        <v>541285</v>
      </c>
      <c r="V8" s="11">
        <v>2234601</v>
      </c>
      <c r="W8" s="11">
        <v>3858732</v>
      </c>
      <c r="X8" s="11">
        <v>16151949</v>
      </c>
      <c r="Y8" s="11">
        <v>-12293217</v>
      </c>
      <c r="Z8" s="2">
        <v>-76.11</v>
      </c>
      <c r="AA8" s="15">
        <v>16151949</v>
      </c>
    </row>
    <row r="9" spans="1:27" ht="13.5">
      <c r="A9" s="46" t="s">
        <v>35</v>
      </c>
      <c r="B9" s="47"/>
      <c r="C9" s="9">
        <v>7634453</v>
      </c>
      <c r="D9" s="10"/>
      <c r="E9" s="11">
        <v>15665781</v>
      </c>
      <c r="F9" s="11">
        <v>12761000</v>
      </c>
      <c r="G9" s="11"/>
      <c r="H9" s="11"/>
      <c r="I9" s="11"/>
      <c r="J9" s="11"/>
      <c r="K9" s="11">
        <v>15393</v>
      </c>
      <c r="L9" s="11">
        <v>9323</v>
      </c>
      <c r="M9" s="11">
        <v>62154</v>
      </c>
      <c r="N9" s="11">
        <v>86870</v>
      </c>
      <c r="O9" s="11"/>
      <c r="P9" s="11"/>
      <c r="Q9" s="11">
        <v>211248</v>
      </c>
      <c r="R9" s="11">
        <v>211248</v>
      </c>
      <c r="S9" s="11">
        <v>6212101</v>
      </c>
      <c r="T9" s="11">
        <v>197428</v>
      </c>
      <c r="U9" s="11">
        <v>528252</v>
      </c>
      <c r="V9" s="11">
        <v>6937781</v>
      </c>
      <c r="W9" s="11">
        <v>7235899</v>
      </c>
      <c r="X9" s="11">
        <v>12761000</v>
      </c>
      <c r="Y9" s="11">
        <v>-5525101</v>
      </c>
      <c r="Z9" s="2">
        <v>-43.3</v>
      </c>
      <c r="AA9" s="15">
        <v>12761000</v>
      </c>
    </row>
    <row r="10" spans="1:27" ht="13.5">
      <c r="A10" s="46" t="s">
        <v>36</v>
      </c>
      <c r="B10" s="47"/>
      <c r="C10" s="9">
        <v>19222531</v>
      </c>
      <c r="D10" s="10"/>
      <c r="E10" s="11">
        <v>9461000</v>
      </c>
      <c r="F10" s="11">
        <v>104000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85500</v>
      </c>
      <c r="T10" s="11"/>
      <c r="U10" s="11"/>
      <c r="V10" s="11">
        <v>85500</v>
      </c>
      <c r="W10" s="11">
        <v>85500</v>
      </c>
      <c r="X10" s="11">
        <v>104000</v>
      </c>
      <c r="Y10" s="11">
        <v>-18500</v>
      </c>
      <c r="Z10" s="2">
        <v>-17.79</v>
      </c>
      <c r="AA10" s="15">
        <v>104000</v>
      </c>
    </row>
    <row r="11" spans="1:27" ht="13.5">
      <c r="A11" s="48" t="s">
        <v>37</v>
      </c>
      <c r="B11" s="47"/>
      <c r="C11" s="49">
        <f aca="true" t="shared" si="1" ref="C11:Y11">SUM(C6:C10)</f>
        <v>30300063</v>
      </c>
      <c r="D11" s="50">
        <f t="shared" si="1"/>
        <v>0</v>
      </c>
      <c r="E11" s="51">
        <f t="shared" si="1"/>
        <v>40602781</v>
      </c>
      <c r="F11" s="51">
        <f t="shared" si="1"/>
        <v>42082386</v>
      </c>
      <c r="G11" s="51">
        <f t="shared" si="1"/>
        <v>0</v>
      </c>
      <c r="H11" s="51">
        <f t="shared" si="1"/>
        <v>2062173</v>
      </c>
      <c r="I11" s="51">
        <f t="shared" si="1"/>
        <v>1110107</v>
      </c>
      <c r="J11" s="51">
        <f t="shared" si="1"/>
        <v>3172280</v>
      </c>
      <c r="K11" s="51">
        <f t="shared" si="1"/>
        <v>725565</v>
      </c>
      <c r="L11" s="51">
        <f t="shared" si="1"/>
        <v>977386</v>
      </c>
      <c r="M11" s="51">
        <f t="shared" si="1"/>
        <v>367142</v>
      </c>
      <c r="N11" s="51">
        <f t="shared" si="1"/>
        <v>2070093</v>
      </c>
      <c r="O11" s="51">
        <f t="shared" si="1"/>
        <v>1065033</v>
      </c>
      <c r="P11" s="51">
        <f t="shared" si="1"/>
        <v>506387</v>
      </c>
      <c r="Q11" s="51">
        <f t="shared" si="1"/>
        <v>1947679</v>
      </c>
      <c r="R11" s="51">
        <f t="shared" si="1"/>
        <v>3519099</v>
      </c>
      <c r="S11" s="51">
        <f t="shared" si="1"/>
        <v>6587331</v>
      </c>
      <c r="T11" s="51">
        <f t="shared" si="1"/>
        <v>1967060</v>
      </c>
      <c r="U11" s="51">
        <f t="shared" si="1"/>
        <v>2757912</v>
      </c>
      <c r="V11" s="51">
        <f t="shared" si="1"/>
        <v>11312303</v>
      </c>
      <c r="W11" s="51">
        <f t="shared" si="1"/>
        <v>20073775</v>
      </c>
      <c r="X11" s="51">
        <f t="shared" si="1"/>
        <v>42082386</v>
      </c>
      <c r="Y11" s="51">
        <f t="shared" si="1"/>
        <v>-22008611</v>
      </c>
      <c r="Z11" s="52">
        <f>+IF(X11&lt;&gt;0,+(Y11/X11)*100,0)</f>
        <v>-52.29886679904509</v>
      </c>
      <c r="AA11" s="53">
        <f>SUM(AA6:AA10)</f>
        <v>42082386</v>
      </c>
    </row>
    <row r="12" spans="1:27" ht="13.5">
      <c r="A12" s="54" t="s">
        <v>38</v>
      </c>
      <c r="B12" s="35"/>
      <c r="C12" s="9">
        <v>4760896</v>
      </c>
      <c r="D12" s="10"/>
      <c r="E12" s="11">
        <v>8621000</v>
      </c>
      <c r="F12" s="11">
        <v>9004093</v>
      </c>
      <c r="G12" s="11">
        <v>865983</v>
      </c>
      <c r="H12" s="11">
        <v>217318</v>
      </c>
      <c r="I12" s="11">
        <v>1212056</v>
      </c>
      <c r="J12" s="11">
        <v>2295357</v>
      </c>
      <c r="K12" s="11">
        <v>813134</v>
      </c>
      <c r="L12" s="11">
        <v>650531</v>
      </c>
      <c r="M12" s="11">
        <v>438793</v>
      </c>
      <c r="N12" s="11">
        <v>1902458</v>
      </c>
      <c r="O12" s="11">
        <v>181484</v>
      </c>
      <c r="P12" s="11">
        <v>624646</v>
      </c>
      <c r="Q12" s="11">
        <v>237327</v>
      </c>
      <c r="R12" s="11">
        <v>1043457</v>
      </c>
      <c r="S12" s="11"/>
      <c r="T12" s="11">
        <v>865426</v>
      </c>
      <c r="U12" s="11">
        <v>1754237</v>
      </c>
      <c r="V12" s="11">
        <v>2619663</v>
      </c>
      <c r="W12" s="11">
        <v>7860935</v>
      </c>
      <c r="X12" s="11">
        <v>9004093</v>
      </c>
      <c r="Y12" s="11">
        <v>-1143158</v>
      </c>
      <c r="Z12" s="2">
        <v>-12.7</v>
      </c>
      <c r="AA12" s="15">
        <v>9004093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1181773</v>
      </c>
      <c r="D15" s="10"/>
      <c r="E15" s="11">
        <v>960000</v>
      </c>
      <c r="F15" s="11">
        <v>1000000</v>
      </c>
      <c r="G15" s="11"/>
      <c r="H15" s="11">
        <v>81742</v>
      </c>
      <c r="I15" s="11">
        <v>66041</v>
      </c>
      <c r="J15" s="11">
        <v>147783</v>
      </c>
      <c r="K15" s="11">
        <v>42913</v>
      </c>
      <c r="L15" s="11">
        <v>105322</v>
      </c>
      <c r="M15" s="11">
        <v>316312</v>
      </c>
      <c r="N15" s="11">
        <v>464547</v>
      </c>
      <c r="O15" s="11"/>
      <c r="P15" s="11">
        <v>44408</v>
      </c>
      <c r="Q15" s="11">
        <v>390681</v>
      </c>
      <c r="R15" s="11">
        <v>435089</v>
      </c>
      <c r="S15" s="11">
        <v>48226</v>
      </c>
      <c r="T15" s="11">
        <v>252186</v>
      </c>
      <c r="U15" s="11">
        <v>256505</v>
      </c>
      <c r="V15" s="11">
        <v>556917</v>
      </c>
      <c r="W15" s="11">
        <v>1604336</v>
      </c>
      <c r="X15" s="11">
        <v>1000000</v>
      </c>
      <c r="Y15" s="11">
        <v>604336</v>
      </c>
      <c r="Z15" s="2">
        <v>60.43</v>
      </c>
      <c r="AA15" s="15">
        <v>1000000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>
        <v>12517</v>
      </c>
      <c r="I18" s="18"/>
      <c r="J18" s="18">
        <v>12517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>
        <v>12517</v>
      </c>
      <c r="X18" s="18"/>
      <c r="Y18" s="18">
        <v>12517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873534</v>
      </c>
      <c r="D36" s="10">
        <f t="shared" si="4"/>
        <v>0</v>
      </c>
      <c r="E36" s="11">
        <f t="shared" si="4"/>
        <v>5476000</v>
      </c>
      <c r="F36" s="11">
        <f t="shared" si="4"/>
        <v>7700343</v>
      </c>
      <c r="G36" s="11">
        <f t="shared" si="4"/>
        <v>0</v>
      </c>
      <c r="H36" s="11">
        <f t="shared" si="4"/>
        <v>1592638</v>
      </c>
      <c r="I36" s="11">
        <f t="shared" si="4"/>
        <v>804819</v>
      </c>
      <c r="J36" s="11">
        <f t="shared" si="4"/>
        <v>2397457</v>
      </c>
      <c r="K36" s="11">
        <f t="shared" si="4"/>
        <v>338462</v>
      </c>
      <c r="L36" s="11">
        <f t="shared" si="4"/>
        <v>968063</v>
      </c>
      <c r="M36" s="11">
        <f t="shared" si="4"/>
        <v>304988</v>
      </c>
      <c r="N36" s="11">
        <f t="shared" si="4"/>
        <v>1611513</v>
      </c>
      <c r="O36" s="11">
        <f t="shared" si="4"/>
        <v>237894</v>
      </c>
      <c r="P36" s="11">
        <f t="shared" si="4"/>
        <v>143831</v>
      </c>
      <c r="Q36" s="11">
        <f t="shared" si="4"/>
        <v>360404</v>
      </c>
      <c r="R36" s="11">
        <f t="shared" si="4"/>
        <v>742129</v>
      </c>
      <c r="S36" s="11">
        <f t="shared" si="4"/>
        <v>288915</v>
      </c>
      <c r="T36" s="11">
        <f t="shared" si="4"/>
        <v>76316</v>
      </c>
      <c r="U36" s="11">
        <f t="shared" si="4"/>
        <v>1642127</v>
      </c>
      <c r="V36" s="11">
        <f t="shared" si="4"/>
        <v>2007358</v>
      </c>
      <c r="W36" s="11">
        <f t="shared" si="4"/>
        <v>6758457</v>
      </c>
      <c r="X36" s="11">
        <f t="shared" si="4"/>
        <v>7700343</v>
      </c>
      <c r="Y36" s="11">
        <f t="shared" si="4"/>
        <v>-941886</v>
      </c>
      <c r="Z36" s="2">
        <f aca="true" t="shared" si="5" ref="Z36:Z49">+IF(X36&lt;&gt;0,+(Y36/X36)*100,0)</f>
        <v>-12.231740845829854</v>
      </c>
      <c r="AA36" s="15">
        <f>AA6+AA21</f>
        <v>7700343</v>
      </c>
    </row>
    <row r="37" spans="1:27" ht="13.5">
      <c r="A37" s="46" t="s">
        <v>33</v>
      </c>
      <c r="B37" s="47"/>
      <c r="C37" s="9">
        <f t="shared" si="4"/>
        <v>872304</v>
      </c>
      <c r="D37" s="10">
        <f t="shared" si="4"/>
        <v>0</v>
      </c>
      <c r="E37" s="11">
        <f t="shared" si="4"/>
        <v>6000000</v>
      </c>
      <c r="F37" s="11">
        <f t="shared" si="4"/>
        <v>5365094</v>
      </c>
      <c r="G37" s="11">
        <f t="shared" si="4"/>
        <v>0</v>
      </c>
      <c r="H37" s="11">
        <f t="shared" si="4"/>
        <v>469535</v>
      </c>
      <c r="I37" s="11">
        <f t="shared" si="4"/>
        <v>305288</v>
      </c>
      <c r="J37" s="11">
        <f t="shared" si="4"/>
        <v>774823</v>
      </c>
      <c r="K37" s="11">
        <f t="shared" si="4"/>
        <v>371710</v>
      </c>
      <c r="L37" s="11">
        <f t="shared" si="4"/>
        <v>0</v>
      </c>
      <c r="M37" s="11">
        <f t="shared" si="4"/>
        <v>0</v>
      </c>
      <c r="N37" s="11">
        <f t="shared" si="4"/>
        <v>371710</v>
      </c>
      <c r="O37" s="11">
        <f t="shared" si="4"/>
        <v>742654</v>
      </c>
      <c r="P37" s="11">
        <f t="shared" si="4"/>
        <v>115539</v>
      </c>
      <c r="Q37" s="11">
        <f t="shared" si="4"/>
        <v>83398</v>
      </c>
      <c r="R37" s="11">
        <f t="shared" si="4"/>
        <v>941591</v>
      </c>
      <c r="S37" s="11">
        <f t="shared" si="4"/>
        <v>815</v>
      </c>
      <c r="T37" s="11">
        <f t="shared" si="4"/>
        <v>0</v>
      </c>
      <c r="U37" s="11">
        <f t="shared" si="4"/>
        <v>46248</v>
      </c>
      <c r="V37" s="11">
        <f t="shared" si="4"/>
        <v>47063</v>
      </c>
      <c r="W37" s="11">
        <f t="shared" si="4"/>
        <v>2135187</v>
      </c>
      <c r="X37" s="11">
        <f t="shared" si="4"/>
        <v>5365094</v>
      </c>
      <c r="Y37" s="11">
        <f t="shared" si="4"/>
        <v>-3229907</v>
      </c>
      <c r="Z37" s="2">
        <f t="shared" si="5"/>
        <v>-60.202244359558286</v>
      </c>
      <c r="AA37" s="15">
        <f>AA7+AA22</f>
        <v>5365094</v>
      </c>
    </row>
    <row r="38" spans="1:27" ht="13.5">
      <c r="A38" s="46" t="s">
        <v>34</v>
      </c>
      <c r="B38" s="47"/>
      <c r="C38" s="9">
        <f t="shared" si="4"/>
        <v>1697241</v>
      </c>
      <c r="D38" s="10">
        <f t="shared" si="4"/>
        <v>0</v>
      </c>
      <c r="E38" s="11">
        <f t="shared" si="4"/>
        <v>4000000</v>
      </c>
      <c r="F38" s="11">
        <f t="shared" si="4"/>
        <v>16151949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84485</v>
      </c>
      <c r="P38" s="11">
        <f t="shared" si="4"/>
        <v>247017</v>
      </c>
      <c r="Q38" s="11">
        <f t="shared" si="4"/>
        <v>1292629</v>
      </c>
      <c r="R38" s="11">
        <f t="shared" si="4"/>
        <v>1624131</v>
      </c>
      <c r="S38" s="11">
        <f t="shared" si="4"/>
        <v>0</v>
      </c>
      <c r="T38" s="11">
        <f t="shared" si="4"/>
        <v>1693316</v>
      </c>
      <c r="U38" s="11">
        <f t="shared" si="4"/>
        <v>541285</v>
      </c>
      <c r="V38" s="11">
        <f t="shared" si="4"/>
        <v>2234601</v>
      </c>
      <c r="W38" s="11">
        <f t="shared" si="4"/>
        <v>3858732</v>
      </c>
      <c r="X38" s="11">
        <f t="shared" si="4"/>
        <v>16151949</v>
      </c>
      <c r="Y38" s="11">
        <f t="shared" si="4"/>
        <v>-12293217</v>
      </c>
      <c r="Z38" s="2">
        <f t="shared" si="5"/>
        <v>-76.10980569589466</v>
      </c>
      <c r="AA38" s="15">
        <f>AA8+AA23</f>
        <v>16151949</v>
      </c>
    </row>
    <row r="39" spans="1:27" ht="13.5">
      <c r="A39" s="46" t="s">
        <v>35</v>
      </c>
      <c r="B39" s="47"/>
      <c r="C39" s="9">
        <f t="shared" si="4"/>
        <v>7634453</v>
      </c>
      <c r="D39" s="10">
        <f t="shared" si="4"/>
        <v>0</v>
      </c>
      <c r="E39" s="11">
        <f t="shared" si="4"/>
        <v>15665781</v>
      </c>
      <c r="F39" s="11">
        <f t="shared" si="4"/>
        <v>12761000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15393</v>
      </c>
      <c r="L39" s="11">
        <f t="shared" si="4"/>
        <v>9323</v>
      </c>
      <c r="M39" s="11">
        <f t="shared" si="4"/>
        <v>62154</v>
      </c>
      <c r="N39" s="11">
        <f t="shared" si="4"/>
        <v>86870</v>
      </c>
      <c r="O39" s="11">
        <f t="shared" si="4"/>
        <v>0</v>
      </c>
      <c r="P39" s="11">
        <f t="shared" si="4"/>
        <v>0</v>
      </c>
      <c r="Q39" s="11">
        <f t="shared" si="4"/>
        <v>211248</v>
      </c>
      <c r="R39" s="11">
        <f t="shared" si="4"/>
        <v>211248</v>
      </c>
      <c r="S39" s="11">
        <f t="shared" si="4"/>
        <v>6212101</v>
      </c>
      <c r="T39" s="11">
        <f t="shared" si="4"/>
        <v>197428</v>
      </c>
      <c r="U39" s="11">
        <f t="shared" si="4"/>
        <v>528252</v>
      </c>
      <c r="V39" s="11">
        <f t="shared" si="4"/>
        <v>6937781</v>
      </c>
      <c r="W39" s="11">
        <f t="shared" si="4"/>
        <v>7235899</v>
      </c>
      <c r="X39" s="11">
        <f t="shared" si="4"/>
        <v>12761000</v>
      </c>
      <c r="Y39" s="11">
        <f t="shared" si="4"/>
        <v>-5525101</v>
      </c>
      <c r="Z39" s="2">
        <f t="shared" si="5"/>
        <v>-43.29677141289868</v>
      </c>
      <c r="AA39" s="15">
        <f>AA9+AA24</f>
        <v>12761000</v>
      </c>
    </row>
    <row r="40" spans="1:27" ht="13.5">
      <c r="A40" s="46" t="s">
        <v>36</v>
      </c>
      <c r="B40" s="47"/>
      <c r="C40" s="9">
        <f t="shared" si="4"/>
        <v>19222531</v>
      </c>
      <c r="D40" s="10">
        <f t="shared" si="4"/>
        <v>0</v>
      </c>
      <c r="E40" s="11">
        <f t="shared" si="4"/>
        <v>9461000</v>
      </c>
      <c r="F40" s="11">
        <f t="shared" si="4"/>
        <v>104000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85500</v>
      </c>
      <c r="T40" s="11">
        <f t="shared" si="4"/>
        <v>0</v>
      </c>
      <c r="U40" s="11">
        <f t="shared" si="4"/>
        <v>0</v>
      </c>
      <c r="V40" s="11">
        <f t="shared" si="4"/>
        <v>85500</v>
      </c>
      <c r="W40" s="11">
        <f t="shared" si="4"/>
        <v>85500</v>
      </c>
      <c r="X40" s="11">
        <f t="shared" si="4"/>
        <v>104000</v>
      </c>
      <c r="Y40" s="11">
        <f t="shared" si="4"/>
        <v>-18500</v>
      </c>
      <c r="Z40" s="2">
        <f t="shared" si="5"/>
        <v>-17.78846153846154</v>
      </c>
      <c r="AA40" s="15">
        <f>AA10+AA25</f>
        <v>104000</v>
      </c>
    </row>
    <row r="41" spans="1:27" ht="13.5">
      <c r="A41" s="48" t="s">
        <v>37</v>
      </c>
      <c r="B41" s="47"/>
      <c r="C41" s="49">
        <f aca="true" t="shared" si="6" ref="C41:Y41">SUM(C36:C40)</f>
        <v>30300063</v>
      </c>
      <c r="D41" s="50">
        <f t="shared" si="6"/>
        <v>0</v>
      </c>
      <c r="E41" s="51">
        <f t="shared" si="6"/>
        <v>40602781</v>
      </c>
      <c r="F41" s="51">
        <f t="shared" si="6"/>
        <v>42082386</v>
      </c>
      <c r="G41" s="51">
        <f t="shared" si="6"/>
        <v>0</v>
      </c>
      <c r="H41" s="51">
        <f t="shared" si="6"/>
        <v>2062173</v>
      </c>
      <c r="I41" s="51">
        <f t="shared" si="6"/>
        <v>1110107</v>
      </c>
      <c r="J41" s="51">
        <f t="shared" si="6"/>
        <v>3172280</v>
      </c>
      <c r="K41" s="51">
        <f t="shared" si="6"/>
        <v>725565</v>
      </c>
      <c r="L41" s="51">
        <f t="shared" si="6"/>
        <v>977386</v>
      </c>
      <c r="M41" s="51">
        <f t="shared" si="6"/>
        <v>367142</v>
      </c>
      <c r="N41" s="51">
        <f t="shared" si="6"/>
        <v>2070093</v>
      </c>
      <c r="O41" s="51">
        <f t="shared" si="6"/>
        <v>1065033</v>
      </c>
      <c r="P41" s="51">
        <f t="shared" si="6"/>
        <v>506387</v>
      </c>
      <c r="Q41" s="51">
        <f t="shared" si="6"/>
        <v>1947679</v>
      </c>
      <c r="R41" s="51">
        <f t="shared" si="6"/>
        <v>3519099</v>
      </c>
      <c r="S41" s="51">
        <f t="shared" si="6"/>
        <v>6587331</v>
      </c>
      <c r="T41" s="51">
        <f t="shared" si="6"/>
        <v>1967060</v>
      </c>
      <c r="U41" s="51">
        <f t="shared" si="6"/>
        <v>2757912</v>
      </c>
      <c r="V41" s="51">
        <f t="shared" si="6"/>
        <v>11312303</v>
      </c>
      <c r="W41" s="51">
        <f t="shared" si="6"/>
        <v>20073775</v>
      </c>
      <c r="X41" s="51">
        <f t="shared" si="6"/>
        <v>42082386</v>
      </c>
      <c r="Y41" s="51">
        <f t="shared" si="6"/>
        <v>-22008611</v>
      </c>
      <c r="Z41" s="52">
        <f t="shared" si="5"/>
        <v>-52.29886679904509</v>
      </c>
      <c r="AA41" s="53">
        <f>SUM(AA36:AA40)</f>
        <v>42082386</v>
      </c>
    </row>
    <row r="42" spans="1:27" ht="13.5">
      <c r="A42" s="54" t="s">
        <v>38</v>
      </c>
      <c r="B42" s="35"/>
      <c r="C42" s="65">
        <f aca="true" t="shared" si="7" ref="C42:Y48">C12+C27</f>
        <v>4760896</v>
      </c>
      <c r="D42" s="66">
        <f t="shared" si="7"/>
        <v>0</v>
      </c>
      <c r="E42" s="67">
        <f t="shared" si="7"/>
        <v>8621000</v>
      </c>
      <c r="F42" s="67">
        <f t="shared" si="7"/>
        <v>9004093</v>
      </c>
      <c r="G42" s="67">
        <f t="shared" si="7"/>
        <v>865983</v>
      </c>
      <c r="H42" s="67">
        <f t="shared" si="7"/>
        <v>217318</v>
      </c>
      <c r="I42" s="67">
        <f t="shared" si="7"/>
        <v>1212056</v>
      </c>
      <c r="J42" s="67">
        <f t="shared" si="7"/>
        <v>2295357</v>
      </c>
      <c r="K42" s="67">
        <f t="shared" si="7"/>
        <v>813134</v>
      </c>
      <c r="L42" s="67">
        <f t="shared" si="7"/>
        <v>650531</v>
      </c>
      <c r="M42" s="67">
        <f t="shared" si="7"/>
        <v>438793</v>
      </c>
      <c r="N42" s="67">
        <f t="shared" si="7"/>
        <v>1902458</v>
      </c>
      <c r="O42" s="67">
        <f t="shared" si="7"/>
        <v>181484</v>
      </c>
      <c r="P42" s="67">
        <f t="shared" si="7"/>
        <v>624646</v>
      </c>
      <c r="Q42" s="67">
        <f t="shared" si="7"/>
        <v>237327</v>
      </c>
      <c r="R42" s="67">
        <f t="shared" si="7"/>
        <v>1043457</v>
      </c>
      <c r="S42" s="67">
        <f t="shared" si="7"/>
        <v>0</v>
      </c>
      <c r="T42" s="67">
        <f t="shared" si="7"/>
        <v>865426</v>
      </c>
      <c r="U42" s="67">
        <f t="shared" si="7"/>
        <v>1754237</v>
      </c>
      <c r="V42" s="67">
        <f t="shared" si="7"/>
        <v>2619663</v>
      </c>
      <c r="W42" s="67">
        <f t="shared" si="7"/>
        <v>7860935</v>
      </c>
      <c r="X42" s="67">
        <f t="shared" si="7"/>
        <v>9004093</v>
      </c>
      <c r="Y42" s="67">
        <f t="shared" si="7"/>
        <v>-1143158</v>
      </c>
      <c r="Z42" s="69">
        <f t="shared" si="5"/>
        <v>-12.695981705208952</v>
      </c>
      <c r="AA42" s="68">
        <f aca="true" t="shared" si="8" ref="AA42:AA48">AA12+AA27</f>
        <v>9004093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1181773</v>
      </c>
      <c r="D45" s="66">
        <f t="shared" si="7"/>
        <v>0</v>
      </c>
      <c r="E45" s="67">
        <f t="shared" si="7"/>
        <v>960000</v>
      </c>
      <c r="F45" s="67">
        <f t="shared" si="7"/>
        <v>1000000</v>
      </c>
      <c r="G45" s="67">
        <f t="shared" si="7"/>
        <v>0</v>
      </c>
      <c r="H45" s="67">
        <f t="shared" si="7"/>
        <v>81742</v>
      </c>
      <c r="I45" s="67">
        <f t="shared" si="7"/>
        <v>66041</v>
      </c>
      <c r="J45" s="67">
        <f t="shared" si="7"/>
        <v>147783</v>
      </c>
      <c r="K45" s="67">
        <f t="shared" si="7"/>
        <v>42913</v>
      </c>
      <c r="L45" s="67">
        <f t="shared" si="7"/>
        <v>105322</v>
      </c>
      <c r="M45" s="67">
        <f t="shared" si="7"/>
        <v>316312</v>
      </c>
      <c r="N45" s="67">
        <f t="shared" si="7"/>
        <v>464547</v>
      </c>
      <c r="O45" s="67">
        <f t="shared" si="7"/>
        <v>0</v>
      </c>
      <c r="P45" s="67">
        <f t="shared" si="7"/>
        <v>44408</v>
      </c>
      <c r="Q45" s="67">
        <f t="shared" si="7"/>
        <v>390681</v>
      </c>
      <c r="R45" s="67">
        <f t="shared" si="7"/>
        <v>435089</v>
      </c>
      <c r="S45" s="67">
        <f t="shared" si="7"/>
        <v>48226</v>
      </c>
      <c r="T45" s="67">
        <f t="shared" si="7"/>
        <v>252186</v>
      </c>
      <c r="U45" s="67">
        <f t="shared" si="7"/>
        <v>256505</v>
      </c>
      <c r="V45" s="67">
        <f t="shared" si="7"/>
        <v>556917</v>
      </c>
      <c r="W45" s="67">
        <f t="shared" si="7"/>
        <v>1604336</v>
      </c>
      <c r="X45" s="67">
        <f t="shared" si="7"/>
        <v>1000000</v>
      </c>
      <c r="Y45" s="67">
        <f t="shared" si="7"/>
        <v>604336</v>
      </c>
      <c r="Z45" s="69">
        <f t="shared" si="5"/>
        <v>60.4336</v>
      </c>
      <c r="AA45" s="68">
        <f t="shared" si="8"/>
        <v>1000000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12517</v>
      </c>
      <c r="I48" s="67">
        <f t="shared" si="7"/>
        <v>0</v>
      </c>
      <c r="J48" s="67">
        <f t="shared" si="7"/>
        <v>12517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12517</v>
      </c>
      <c r="X48" s="67">
        <f t="shared" si="7"/>
        <v>0</v>
      </c>
      <c r="Y48" s="67">
        <f t="shared" si="7"/>
        <v>12517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36242732</v>
      </c>
      <c r="D49" s="78">
        <f t="shared" si="9"/>
        <v>0</v>
      </c>
      <c r="E49" s="79">
        <f t="shared" si="9"/>
        <v>50183781</v>
      </c>
      <c r="F49" s="79">
        <f t="shared" si="9"/>
        <v>52086479</v>
      </c>
      <c r="G49" s="79">
        <f t="shared" si="9"/>
        <v>865983</v>
      </c>
      <c r="H49" s="79">
        <f t="shared" si="9"/>
        <v>2373750</v>
      </c>
      <c r="I49" s="79">
        <f t="shared" si="9"/>
        <v>2388204</v>
      </c>
      <c r="J49" s="79">
        <f t="shared" si="9"/>
        <v>5627937</v>
      </c>
      <c r="K49" s="79">
        <f t="shared" si="9"/>
        <v>1581612</v>
      </c>
      <c r="L49" s="79">
        <f t="shared" si="9"/>
        <v>1733239</v>
      </c>
      <c r="M49" s="79">
        <f t="shared" si="9"/>
        <v>1122247</v>
      </c>
      <c r="N49" s="79">
        <f t="shared" si="9"/>
        <v>4437098</v>
      </c>
      <c r="O49" s="79">
        <f t="shared" si="9"/>
        <v>1246517</v>
      </c>
      <c r="P49" s="79">
        <f t="shared" si="9"/>
        <v>1175441</v>
      </c>
      <c r="Q49" s="79">
        <f t="shared" si="9"/>
        <v>2575687</v>
      </c>
      <c r="R49" s="79">
        <f t="shared" si="9"/>
        <v>4997645</v>
      </c>
      <c r="S49" s="79">
        <f t="shared" si="9"/>
        <v>6635557</v>
      </c>
      <c r="T49" s="79">
        <f t="shared" si="9"/>
        <v>3084672</v>
      </c>
      <c r="U49" s="79">
        <f t="shared" si="9"/>
        <v>4768654</v>
      </c>
      <c r="V49" s="79">
        <f t="shared" si="9"/>
        <v>14488883</v>
      </c>
      <c r="W49" s="79">
        <f t="shared" si="9"/>
        <v>29551563</v>
      </c>
      <c r="X49" s="79">
        <f t="shared" si="9"/>
        <v>52086479</v>
      </c>
      <c r="Y49" s="79">
        <f t="shared" si="9"/>
        <v>-22534916</v>
      </c>
      <c r="Z49" s="80">
        <f t="shared" si="5"/>
        <v>-43.26442568713466</v>
      </c>
      <c r="AA49" s="81">
        <f>SUM(AA41:AA48)</f>
        <v>52086479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5228000</v>
      </c>
      <c r="D68" s="10">
        <v>7258000</v>
      </c>
      <c r="E68" s="11">
        <v>7968000</v>
      </c>
      <c r="F68" s="11">
        <v>7258000</v>
      </c>
      <c r="G68" s="11">
        <v>815</v>
      </c>
      <c r="H68" s="11">
        <v>372932</v>
      </c>
      <c r="I68" s="11">
        <v>477998</v>
      </c>
      <c r="J68" s="11">
        <v>851745</v>
      </c>
      <c r="K68" s="11">
        <v>980208</v>
      </c>
      <c r="L68" s="11">
        <v>735450</v>
      </c>
      <c r="M68" s="11">
        <v>707295</v>
      </c>
      <c r="N68" s="11">
        <v>2422953</v>
      </c>
      <c r="O68" s="11">
        <v>444785</v>
      </c>
      <c r="P68" s="11">
        <v>197012</v>
      </c>
      <c r="Q68" s="11">
        <v>452112</v>
      </c>
      <c r="R68" s="11">
        <v>1093909</v>
      </c>
      <c r="S68" s="11">
        <v>316400</v>
      </c>
      <c r="T68" s="11">
        <v>410817</v>
      </c>
      <c r="U68" s="11">
        <v>635645</v>
      </c>
      <c r="V68" s="11">
        <v>1362862</v>
      </c>
      <c r="W68" s="11">
        <v>5731469</v>
      </c>
      <c r="X68" s="11">
        <v>7258000</v>
      </c>
      <c r="Y68" s="11">
        <v>-1526531</v>
      </c>
      <c r="Z68" s="2">
        <v>-21.03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5228000</v>
      </c>
      <c r="D69" s="78">
        <f t="shared" si="12"/>
        <v>7258000</v>
      </c>
      <c r="E69" s="79">
        <f t="shared" si="12"/>
        <v>7968000</v>
      </c>
      <c r="F69" s="79">
        <f t="shared" si="12"/>
        <v>7258000</v>
      </c>
      <c r="G69" s="79">
        <f t="shared" si="12"/>
        <v>815</v>
      </c>
      <c r="H69" s="79">
        <f t="shared" si="12"/>
        <v>372932</v>
      </c>
      <c r="I69" s="79">
        <f t="shared" si="12"/>
        <v>477998</v>
      </c>
      <c r="J69" s="79">
        <f t="shared" si="12"/>
        <v>851745</v>
      </c>
      <c r="K69" s="79">
        <f t="shared" si="12"/>
        <v>980208</v>
      </c>
      <c r="L69" s="79">
        <f t="shared" si="12"/>
        <v>735450</v>
      </c>
      <c r="M69" s="79">
        <f t="shared" si="12"/>
        <v>707295</v>
      </c>
      <c r="N69" s="79">
        <f t="shared" si="12"/>
        <v>2422953</v>
      </c>
      <c r="O69" s="79">
        <f t="shared" si="12"/>
        <v>444785</v>
      </c>
      <c r="P69" s="79">
        <f t="shared" si="12"/>
        <v>197012</v>
      </c>
      <c r="Q69" s="79">
        <f t="shared" si="12"/>
        <v>452112</v>
      </c>
      <c r="R69" s="79">
        <f t="shared" si="12"/>
        <v>1093909</v>
      </c>
      <c r="S69" s="79">
        <f t="shared" si="12"/>
        <v>316400</v>
      </c>
      <c r="T69" s="79">
        <f t="shared" si="12"/>
        <v>410817</v>
      </c>
      <c r="U69" s="79">
        <f t="shared" si="12"/>
        <v>635645</v>
      </c>
      <c r="V69" s="79">
        <f t="shared" si="12"/>
        <v>1362862</v>
      </c>
      <c r="W69" s="79">
        <f t="shared" si="12"/>
        <v>5731469</v>
      </c>
      <c r="X69" s="79">
        <f t="shared" si="12"/>
        <v>7258000</v>
      </c>
      <c r="Y69" s="79">
        <f t="shared" si="12"/>
        <v>-1526531</v>
      </c>
      <c r="Z69" s="80">
        <f>+IF(X69&lt;&gt;0,+(Y69/X69)*100,0)</f>
        <v>-21.032391843483055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26129625</v>
      </c>
      <c r="D5" s="42">
        <f t="shared" si="0"/>
        <v>0</v>
      </c>
      <c r="E5" s="43">
        <f t="shared" si="0"/>
        <v>40292000</v>
      </c>
      <c r="F5" s="43">
        <f t="shared" si="0"/>
        <v>32043581</v>
      </c>
      <c r="G5" s="43">
        <f t="shared" si="0"/>
        <v>946048</v>
      </c>
      <c r="H5" s="43">
        <f t="shared" si="0"/>
        <v>63880</v>
      </c>
      <c r="I5" s="43">
        <f t="shared" si="0"/>
        <v>1268172</v>
      </c>
      <c r="J5" s="43">
        <f t="shared" si="0"/>
        <v>2278100</v>
      </c>
      <c r="K5" s="43">
        <f t="shared" si="0"/>
        <v>650881</v>
      </c>
      <c r="L5" s="43">
        <f t="shared" si="0"/>
        <v>1417865</v>
      </c>
      <c r="M5" s="43">
        <f t="shared" si="0"/>
        <v>1290857</v>
      </c>
      <c r="N5" s="43">
        <f t="shared" si="0"/>
        <v>3359603</v>
      </c>
      <c r="O5" s="43">
        <f t="shared" si="0"/>
        <v>36603</v>
      </c>
      <c r="P5" s="43">
        <f t="shared" si="0"/>
        <v>-2084338</v>
      </c>
      <c r="Q5" s="43">
        <f t="shared" si="0"/>
        <v>872796</v>
      </c>
      <c r="R5" s="43">
        <f t="shared" si="0"/>
        <v>-1174939</v>
      </c>
      <c r="S5" s="43">
        <f t="shared" si="0"/>
        <v>383559</v>
      </c>
      <c r="T5" s="43">
        <f t="shared" si="0"/>
        <v>2589957</v>
      </c>
      <c r="U5" s="43">
        <f t="shared" si="0"/>
        <v>4556711</v>
      </c>
      <c r="V5" s="43">
        <f t="shared" si="0"/>
        <v>7530227</v>
      </c>
      <c r="W5" s="43">
        <f t="shared" si="0"/>
        <v>11992991</v>
      </c>
      <c r="X5" s="43">
        <f t="shared" si="0"/>
        <v>32043581</v>
      </c>
      <c r="Y5" s="43">
        <f t="shared" si="0"/>
        <v>-20050590</v>
      </c>
      <c r="Z5" s="44">
        <f>+IF(X5&lt;&gt;0,+(Y5/X5)*100,0)</f>
        <v>-62.572875359966794</v>
      </c>
      <c r="AA5" s="45">
        <f>SUM(AA11:AA18)</f>
        <v>32043581</v>
      </c>
    </row>
    <row r="6" spans="1:27" ht="13.5">
      <c r="A6" s="46" t="s">
        <v>32</v>
      </c>
      <c r="B6" s="47"/>
      <c r="C6" s="9">
        <v>105454</v>
      </c>
      <c r="D6" s="10"/>
      <c r="E6" s="11">
        <v>580000</v>
      </c>
      <c r="F6" s="11">
        <v>3163100</v>
      </c>
      <c r="G6" s="11">
        <v>2575</v>
      </c>
      <c r="H6" s="11">
        <v>34628</v>
      </c>
      <c r="I6" s="11">
        <v>101181</v>
      </c>
      <c r="J6" s="11">
        <v>138384</v>
      </c>
      <c r="K6" s="11">
        <v>41638</v>
      </c>
      <c r="L6" s="11">
        <v>21991</v>
      </c>
      <c r="M6" s="11">
        <v>18742</v>
      </c>
      <c r="N6" s="11">
        <v>82371</v>
      </c>
      <c r="O6" s="11"/>
      <c r="P6" s="11">
        <v>41569</v>
      </c>
      <c r="Q6" s="11">
        <v>34064</v>
      </c>
      <c r="R6" s="11">
        <v>75633</v>
      </c>
      <c r="S6" s="11">
        <v>164272</v>
      </c>
      <c r="T6" s="11">
        <v>167886</v>
      </c>
      <c r="U6" s="11">
        <v>352185</v>
      </c>
      <c r="V6" s="11">
        <v>684343</v>
      </c>
      <c r="W6" s="11">
        <v>980731</v>
      </c>
      <c r="X6" s="11">
        <v>3163100</v>
      </c>
      <c r="Y6" s="11">
        <v>-2182369</v>
      </c>
      <c r="Z6" s="2">
        <v>-68.99</v>
      </c>
      <c r="AA6" s="15">
        <v>3163100</v>
      </c>
    </row>
    <row r="7" spans="1:27" ht="13.5">
      <c r="A7" s="46" t="s">
        <v>33</v>
      </c>
      <c r="B7" s="47"/>
      <c r="C7" s="9">
        <v>435449</v>
      </c>
      <c r="D7" s="10"/>
      <c r="E7" s="11">
        <v>2290000</v>
      </c>
      <c r="F7" s="11">
        <v>3650000</v>
      </c>
      <c r="G7" s="11"/>
      <c r="H7" s="11"/>
      <c r="I7" s="11">
        <v>167584</v>
      </c>
      <c r="J7" s="11">
        <v>167584</v>
      </c>
      <c r="K7" s="11"/>
      <c r="L7" s="11">
        <v>1078494</v>
      </c>
      <c r="M7" s="11">
        <v>324862</v>
      </c>
      <c r="N7" s="11">
        <v>1403356</v>
      </c>
      <c r="O7" s="11"/>
      <c r="P7" s="11">
        <v>183382</v>
      </c>
      <c r="Q7" s="11">
        <v>61634</v>
      </c>
      <c r="R7" s="11">
        <v>245016</v>
      </c>
      <c r="S7" s="11">
        <v>41939</v>
      </c>
      <c r="T7" s="11">
        <v>241989</v>
      </c>
      <c r="U7" s="11">
        <v>126908</v>
      </c>
      <c r="V7" s="11">
        <v>410836</v>
      </c>
      <c r="W7" s="11">
        <v>2226792</v>
      </c>
      <c r="X7" s="11">
        <v>3650000</v>
      </c>
      <c r="Y7" s="11">
        <v>-1423208</v>
      </c>
      <c r="Z7" s="2">
        <v>-38.99</v>
      </c>
      <c r="AA7" s="15">
        <v>3650000</v>
      </c>
    </row>
    <row r="8" spans="1:27" ht="13.5">
      <c r="A8" s="46" t="s">
        <v>34</v>
      </c>
      <c r="B8" s="47"/>
      <c r="C8" s="9">
        <v>339280</v>
      </c>
      <c r="D8" s="10"/>
      <c r="E8" s="11">
        <v>8922000</v>
      </c>
      <c r="F8" s="11">
        <v>14813044</v>
      </c>
      <c r="G8" s="11"/>
      <c r="H8" s="11"/>
      <c r="I8" s="11">
        <v>3695</v>
      </c>
      <c r="J8" s="11">
        <v>3695</v>
      </c>
      <c r="K8" s="11"/>
      <c r="L8" s="11"/>
      <c r="M8" s="11">
        <v>15900</v>
      </c>
      <c r="N8" s="11">
        <v>15900</v>
      </c>
      <c r="O8" s="11"/>
      <c r="P8" s="11">
        <v>20525</v>
      </c>
      <c r="Q8" s="11">
        <v>661</v>
      </c>
      <c r="R8" s="11">
        <v>21186</v>
      </c>
      <c r="S8" s="11"/>
      <c r="T8" s="11">
        <v>256369</v>
      </c>
      <c r="U8" s="11">
        <v>1570070</v>
      </c>
      <c r="V8" s="11">
        <v>1826439</v>
      </c>
      <c r="W8" s="11">
        <v>1867220</v>
      </c>
      <c r="X8" s="11">
        <v>14813044</v>
      </c>
      <c r="Y8" s="11">
        <v>-12945824</v>
      </c>
      <c r="Z8" s="2">
        <v>-87.39</v>
      </c>
      <c r="AA8" s="15">
        <v>14813044</v>
      </c>
    </row>
    <row r="9" spans="1:27" ht="13.5">
      <c r="A9" s="46" t="s">
        <v>35</v>
      </c>
      <c r="B9" s="47"/>
      <c r="C9" s="9">
        <v>16766053</v>
      </c>
      <c r="D9" s="10"/>
      <c r="E9" s="11">
        <v>720000</v>
      </c>
      <c r="F9" s="11">
        <v>1874333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>
        <v>1314913</v>
      </c>
      <c r="U9" s="11">
        <v>401319</v>
      </c>
      <c r="V9" s="11">
        <v>1716232</v>
      </c>
      <c r="W9" s="11">
        <v>1716232</v>
      </c>
      <c r="X9" s="11">
        <v>1874333</v>
      </c>
      <c r="Y9" s="11">
        <v>-158101</v>
      </c>
      <c r="Z9" s="2">
        <v>-8.44</v>
      </c>
      <c r="AA9" s="15">
        <v>1874333</v>
      </c>
    </row>
    <row r="10" spans="1:27" ht="13.5">
      <c r="A10" s="46" t="s">
        <v>36</v>
      </c>
      <c r="B10" s="47"/>
      <c r="C10" s="9"/>
      <c r="D10" s="10"/>
      <c r="E10" s="11">
        <v>500000</v>
      </c>
      <c r="F10" s="11">
        <v>500000</v>
      </c>
      <c r="G10" s="11">
        <v>941807</v>
      </c>
      <c r="H10" s="11"/>
      <c r="I10" s="11">
        <v>967916</v>
      </c>
      <c r="J10" s="11">
        <v>1909723</v>
      </c>
      <c r="K10" s="11"/>
      <c r="L10" s="11"/>
      <c r="M10" s="11">
        <v>902140</v>
      </c>
      <c r="N10" s="11">
        <v>902140</v>
      </c>
      <c r="O10" s="11">
        <v>322</v>
      </c>
      <c r="P10" s="11">
        <v>-2812184</v>
      </c>
      <c r="Q10" s="11">
        <v>127200</v>
      </c>
      <c r="R10" s="11">
        <v>-2684662</v>
      </c>
      <c r="S10" s="11"/>
      <c r="T10" s="11">
        <v>400000</v>
      </c>
      <c r="U10" s="11">
        <v>103885</v>
      </c>
      <c r="V10" s="11">
        <v>503885</v>
      </c>
      <c r="W10" s="11">
        <v>631086</v>
      </c>
      <c r="X10" s="11">
        <v>500000</v>
      </c>
      <c r="Y10" s="11">
        <v>131086</v>
      </c>
      <c r="Z10" s="2">
        <v>26.22</v>
      </c>
      <c r="AA10" s="15">
        <v>500000</v>
      </c>
    </row>
    <row r="11" spans="1:27" ht="13.5">
      <c r="A11" s="48" t="s">
        <v>37</v>
      </c>
      <c r="B11" s="47"/>
      <c r="C11" s="49">
        <f aca="true" t="shared" si="1" ref="C11:Y11">SUM(C6:C10)</f>
        <v>17646236</v>
      </c>
      <c r="D11" s="50">
        <f t="shared" si="1"/>
        <v>0</v>
      </c>
      <c r="E11" s="51">
        <f t="shared" si="1"/>
        <v>13012000</v>
      </c>
      <c r="F11" s="51">
        <f t="shared" si="1"/>
        <v>24000477</v>
      </c>
      <c r="G11" s="51">
        <f t="shared" si="1"/>
        <v>944382</v>
      </c>
      <c r="H11" s="51">
        <f t="shared" si="1"/>
        <v>34628</v>
      </c>
      <c r="I11" s="51">
        <f t="shared" si="1"/>
        <v>1240376</v>
      </c>
      <c r="J11" s="51">
        <f t="shared" si="1"/>
        <v>2219386</v>
      </c>
      <c r="K11" s="51">
        <f t="shared" si="1"/>
        <v>41638</v>
      </c>
      <c r="L11" s="51">
        <f t="shared" si="1"/>
        <v>1100485</v>
      </c>
      <c r="M11" s="51">
        <f t="shared" si="1"/>
        <v>1261644</v>
      </c>
      <c r="N11" s="51">
        <f t="shared" si="1"/>
        <v>2403767</v>
      </c>
      <c r="O11" s="51">
        <f t="shared" si="1"/>
        <v>322</v>
      </c>
      <c r="P11" s="51">
        <f t="shared" si="1"/>
        <v>-2566708</v>
      </c>
      <c r="Q11" s="51">
        <f t="shared" si="1"/>
        <v>223559</v>
      </c>
      <c r="R11" s="51">
        <f t="shared" si="1"/>
        <v>-2342827</v>
      </c>
      <c r="S11" s="51">
        <f t="shared" si="1"/>
        <v>206211</v>
      </c>
      <c r="T11" s="51">
        <f t="shared" si="1"/>
        <v>2381157</v>
      </c>
      <c r="U11" s="51">
        <f t="shared" si="1"/>
        <v>2554367</v>
      </c>
      <c r="V11" s="51">
        <f t="shared" si="1"/>
        <v>5141735</v>
      </c>
      <c r="W11" s="51">
        <f t="shared" si="1"/>
        <v>7422061</v>
      </c>
      <c r="X11" s="51">
        <f t="shared" si="1"/>
        <v>24000477</v>
      </c>
      <c r="Y11" s="51">
        <f t="shared" si="1"/>
        <v>-16578416</v>
      </c>
      <c r="Z11" s="52">
        <f>+IF(X11&lt;&gt;0,+(Y11/X11)*100,0)</f>
        <v>-69.07536046054418</v>
      </c>
      <c r="AA11" s="53">
        <f>SUM(AA6:AA10)</f>
        <v>24000477</v>
      </c>
    </row>
    <row r="12" spans="1:27" ht="13.5">
      <c r="A12" s="54" t="s">
        <v>38</v>
      </c>
      <c r="B12" s="35"/>
      <c r="C12" s="9">
        <v>522524</v>
      </c>
      <c r="D12" s="10"/>
      <c r="E12" s="11">
        <v>21997000</v>
      </c>
      <c r="F12" s="11">
        <v>1643789</v>
      </c>
      <c r="G12" s="11"/>
      <c r="H12" s="11"/>
      <c r="I12" s="11"/>
      <c r="J12" s="11"/>
      <c r="K12" s="11"/>
      <c r="L12" s="11"/>
      <c r="M12" s="11"/>
      <c r="N12" s="11"/>
      <c r="O12" s="11"/>
      <c r="P12" s="11">
        <v>17789</v>
      </c>
      <c r="Q12" s="11">
        <v>82088</v>
      </c>
      <c r="R12" s="11">
        <v>99877</v>
      </c>
      <c r="S12" s="11">
        <v>3404</v>
      </c>
      <c r="T12" s="11">
        <v>116</v>
      </c>
      <c r="U12" s="11">
        <v>90338</v>
      </c>
      <c r="V12" s="11">
        <v>93858</v>
      </c>
      <c r="W12" s="11">
        <v>193735</v>
      </c>
      <c r="X12" s="11">
        <v>1643789</v>
      </c>
      <c r="Y12" s="11">
        <v>-1450054</v>
      </c>
      <c r="Z12" s="2">
        <v>-88.21</v>
      </c>
      <c r="AA12" s="15">
        <v>1643789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7703288</v>
      </c>
      <c r="D15" s="10"/>
      <c r="E15" s="11">
        <v>4493000</v>
      </c>
      <c r="F15" s="11">
        <v>5051315</v>
      </c>
      <c r="G15" s="11">
        <v>1666</v>
      </c>
      <c r="H15" s="11">
        <v>29252</v>
      </c>
      <c r="I15" s="11">
        <v>27796</v>
      </c>
      <c r="J15" s="11">
        <v>58714</v>
      </c>
      <c r="K15" s="11">
        <v>609243</v>
      </c>
      <c r="L15" s="11">
        <v>317380</v>
      </c>
      <c r="M15" s="11">
        <v>29213</v>
      </c>
      <c r="N15" s="11">
        <v>955836</v>
      </c>
      <c r="O15" s="11">
        <v>36281</v>
      </c>
      <c r="P15" s="11">
        <v>434586</v>
      </c>
      <c r="Q15" s="11">
        <v>567149</v>
      </c>
      <c r="R15" s="11">
        <v>1038016</v>
      </c>
      <c r="S15" s="11">
        <v>173944</v>
      </c>
      <c r="T15" s="11">
        <v>170493</v>
      </c>
      <c r="U15" s="11">
        <v>1248975</v>
      </c>
      <c r="V15" s="11">
        <v>1593412</v>
      </c>
      <c r="W15" s="11">
        <v>3645978</v>
      </c>
      <c r="X15" s="11">
        <v>5051315</v>
      </c>
      <c r="Y15" s="11">
        <v>-1405337</v>
      </c>
      <c r="Z15" s="2">
        <v>-27.82</v>
      </c>
      <c r="AA15" s="15">
        <v>5051315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257577</v>
      </c>
      <c r="D18" s="17"/>
      <c r="E18" s="18">
        <v>790000</v>
      </c>
      <c r="F18" s="18">
        <v>1348000</v>
      </c>
      <c r="G18" s="18"/>
      <c r="H18" s="18"/>
      <c r="I18" s="18"/>
      <c r="J18" s="18"/>
      <c r="K18" s="18"/>
      <c r="L18" s="18"/>
      <c r="M18" s="18"/>
      <c r="N18" s="18"/>
      <c r="O18" s="18"/>
      <c r="P18" s="18">
        <v>29995</v>
      </c>
      <c r="Q18" s="18"/>
      <c r="R18" s="18">
        <v>29995</v>
      </c>
      <c r="S18" s="18"/>
      <c r="T18" s="18">
        <v>38191</v>
      </c>
      <c r="U18" s="18">
        <v>663031</v>
      </c>
      <c r="V18" s="18">
        <v>701222</v>
      </c>
      <c r="W18" s="18">
        <v>731217</v>
      </c>
      <c r="X18" s="18">
        <v>1348000</v>
      </c>
      <c r="Y18" s="18">
        <v>-616783</v>
      </c>
      <c r="Z18" s="3">
        <v>-45.76</v>
      </c>
      <c r="AA18" s="23">
        <v>1348000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2306351</v>
      </c>
      <c r="D20" s="59">
        <f t="shared" si="2"/>
        <v>0</v>
      </c>
      <c r="E20" s="60">
        <f t="shared" si="2"/>
        <v>9357000</v>
      </c>
      <c r="F20" s="60">
        <f t="shared" si="2"/>
        <v>0</v>
      </c>
      <c r="G20" s="60">
        <f t="shared" si="2"/>
        <v>0</v>
      </c>
      <c r="H20" s="60">
        <f t="shared" si="2"/>
        <v>2671</v>
      </c>
      <c r="I20" s="60">
        <f t="shared" si="2"/>
        <v>2618</v>
      </c>
      <c r="J20" s="60">
        <f t="shared" si="2"/>
        <v>5289</v>
      </c>
      <c r="K20" s="60">
        <f t="shared" si="2"/>
        <v>74982</v>
      </c>
      <c r="L20" s="60">
        <f t="shared" si="2"/>
        <v>49956</v>
      </c>
      <c r="M20" s="60">
        <f t="shared" si="2"/>
        <v>290362</v>
      </c>
      <c r="N20" s="60">
        <f t="shared" si="2"/>
        <v>415300</v>
      </c>
      <c r="O20" s="60">
        <f t="shared" si="2"/>
        <v>765954</v>
      </c>
      <c r="P20" s="60">
        <f t="shared" si="2"/>
        <v>3576319</v>
      </c>
      <c r="Q20" s="60">
        <f t="shared" si="2"/>
        <v>-1516812</v>
      </c>
      <c r="R20" s="60">
        <f t="shared" si="2"/>
        <v>2825461</v>
      </c>
      <c r="S20" s="60">
        <f t="shared" si="2"/>
        <v>2393665</v>
      </c>
      <c r="T20" s="60">
        <f t="shared" si="2"/>
        <v>2030390</v>
      </c>
      <c r="U20" s="60">
        <f t="shared" si="2"/>
        <v>9727918</v>
      </c>
      <c r="V20" s="60">
        <f t="shared" si="2"/>
        <v>14151973</v>
      </c>
      <c r="W20" s="60">
        <f t="shared" si="2"/>
        <v>17398023</v>
      </c>
      <c r="X20" s="60">
        <f t="shared" si="2"/>
        <v>0</v>
      </c>
      <c r="Y20" s="60">
        <f t="shared" si="2"/>
        <v>17398023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>
        <v>1762537</v>
      </c>
      <c r="D21" s="10"/>
      <c r="E21" s="11">
        <v>2580000</v>
      </c>
      <c r="F21" s="11"/>
      <c r="G21" s="11"/>
      <c r="H21" s="11"/>
      <c r="I21" s="11"/>
      <c r="J21" s="11"/>
      <c r="K21" s="11"/>
      <c r="L21" s="11"/>
      <c r="M21" s="11">
        <v>12400</v>
      </c>
      <c r="N21" s="11">
        <v>12400</v>
      </c>
      <c r="O21" s="11"/>
      <c r="P21" s="11">
        <v>7895</v>
      </c>
      <c r="Q21" s="11">
        <v>37523</v>
      </c>
      <c r="R21" s="11">
        <v>45418</v>
      </c>
      <c r="S21" s="11">
        <v>319724</v>
      </c>
      <c r="T21" s="11">
        <v>430348</v>
      </c>
      <c r="U21" s="11">
        <v>1208034</v>
      </c>
      <c r="V21" s="11">
        <v>1958106</v>
      </c>
      <c r="W21" s="11">
        <v>2015924</v>
      </c>
      <c r="X21" s="11"/>
      <c r="Y21" s="11">
        <v>2015924</v>
      </c>
      <c r="Z21" s="2"/>
      <c r="AA21" s="15"/>
    </row>
    <row r="22" spans="1:27" ht="13.5">
      <c r="A22" s="46" t="s">
        <v>33</v>
      </c>
      <c r="B22" s="47"/>
      <c r="C22" s="9"/>
      <c r="D22" s="10"/>
      <c r="E22" s="11">
        <v>1580000</v>
      </c>
      <c r="F22" s="11"/>
      <c r="G22" s="11"/>
      <c r="H22" s="11"/>
      <c r="I22" s="11"/>
      <c r="J22" s="11"/>
      <c r="K22" s="11">
        <v>63714</v>
      </c>
      <c r="L22" s="11">
        <v>22000</v>
      </c>
      <c r="M22" s="11">
        <v>20460</v>
      </c>
      <c r="N22" s="11">
        <v>106174</v>
      </c>
      <c r="O22" s="11">
        <v>729000</v>
      </c>
      <c r="P22" s="11"/>
      <c r="Q22" s="11"/>
      <c r="R22" s="11">
        <v>729000</v>
      </c>
      <c r="S22" s="11"/>
      <c r="T22" s="11">
        <v>223680</v>
      </c>
      <c r="U22" s="11">
        <v>354780</v>
      </c>
      <c r="V22" s="11">
        <v>578460</v>
      </c>
      <c r="W22" s="11">
        <v>1413634</v>
      </c>
      <c r="X22" s="11"/>
      <c r="Y22" s="11">
        <v>1413634</v>
      </c>
      <c r="Z22" s="2"/>
      <c r="AA22" s="15"/>
    </row>
    <row r="23" spans="1:27" ht="13.5">
      <c r="A23" s="46" t="s">
        <v>34</v>
      </c>
      <c r="B23" s="47"/>
      <c r="C23" s="9"/>
      <c r="D23" s="10"/>
      <c r="E23" s="11">
        <v>2385000</v>
      </c>
      <c r="F23" s="11"/>
      <c r="G23" s="11"/>
      <c r="H23" s="11"/>
      <c r="I23" s="11"/>
      <c r="J23" s="11"/>
      <c r="K23" s="11"/>
      <c r="L23" s="11"/>
      <c r="M23" s="11">
        <v>122085</v>
      </c>
      <c r="N23" s="11">
        <v>122085</v>
      </c>
      <c r="O23" s="11"/>
      <c r="P23" s="11">
        <v>3553056</v>
      </c>
      <c r="Q23" s="11">
        <v>-1583430</v>
      </c>
      <c r="R23" s="11">
        <v>1969626</v>
      </c>
      <c r="S23" s="11">
        <v>2048161</v>
      </c>
      <c r="T23" s="11">
        <v>938137</v>
      </c>
      <c r="U23" s="11">
        <v>6831315</v>
      </c>
      <c r="V23" s="11">
        <v>9817613</v>
      </c>
      <c r="W23" s="11">
        <v>11909324</v>
      </c>
      <c r="X23" s="11"/>
      <c r="Y23" s="11">
        <v>11909324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1762537</v>
      </c>
      <c r="D26" s="50">
        <f t="shared" si="3"/>
        <v>0</v>
      </c>
      <c r="E26" s="51">
        <f t="shared" si="3"/>
        <v>6545000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63714</v>
      </c>
      <c r="L26" s="51">
        <f t="shared" si="3"/>
        <v>22000</v>
      </c>
      <c r="M26" s="51">
        <f t="shared" si="3"/>
        <v>154945</v>
      </c>
      <c r="N26" s="51">
        <f t="shared" si="3"/>
        <v>240659</v>
      </c>
      <c r="O26" s="51">
        <f t="shared" si="3"/>
        <v>729000</v>
      </c>
      <c r="P26" s="51">
        <f t="shared" si="3"/>
        <v>3560951</v>
      </c>
      <c r="Q26" s="51">
        <f t="shared" si="3"/>
        <v>-1545907</v>
      </c>
      <c r="R26" s="51">
        <f t="shared" si="3"/>
        <v>2744044</v>
      </c>
      <c r="S26" s="51">
        <f t="shared" si="3"/>
        <v>2367885</v>
      </c>
      <c r="T26" s="51">
        <f t="shared" si="3"/>
        <v>1592165</v>
      </c>
      <c r="U26" s="51">
        <f t="shared" si="3"/>
        <v>8394129</v>
      </c>
      <c r="V26" s="51">
        <f t="shared" si="3"/>
        <v>12354179</v>
      </c>
      <c r="W26" s="51">
        <f t="shared" si="3"/>
        <v>15338882</v>
      </c>
      <c r="X26" s="51">
        <f t="shared" si="3"/>
        <v>0</v>
      </c>
      <c r="Y26" s="51">
        <f t="shared" si="3"/>
        <v>15338882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>
        <v>1817000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189582</v>
      </c>
      <c r="U27" s="11">
        <v>827887</v>
      </c>
      <c r="V27" s="11">
        <v>1017469</v>
      </c>
      <c r="W27" s="11">
        <v>1017469</v>
      </c>
      <c r="X27" s="11"/>
      <c r="Y27" s="11">
        <v>1017469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302242</v>
      </c>
      <c r="D30" s="10"/>
      <c r="E30" s="11">
        <v>395000</v>
      </c>
      <c r="F30" s="11"/>
      <c r="G30" s="11"/>
      <c r="H30" s="11">
        <v>2671</v>
      </c>
      <c r="I30" s="11">
        <v>2618</v>
      </c>
      <c r="J30" s="11">
        <v>5289</v>
      </c>
      <c r="K30" s="11">
        <v>11268</v>
      </c>
      <c r="L30" s="11">
        <v>15378</v>
      </c>
      <c r="M30" s="11">
        <v>135417</v>
      </c>
      <c r="N30" s="11">
        <v>162063</v>
      </c>
      <c r="O30" s="11">
        <v>36954</v>
      </c>
      <c r="P30" s="11">
        <v>15368</v>
      </c>
      <c r="Q30" s="11">
        <v>8626</v>
      </c>
      <c r="R30" s="11">
        <v>60948</v>
      </c>
      <c r="S30" s="11">
        <v>25780</v>
      </c>
      <c r="T30" s="11">
        <v>102246</v>
      </c>
      <c r="U30" s="11">
        <v>79849</v>
      </c>
      <c r="V30" s="11">
        <v>207875</v>
      </c>
      <c r="W30" s="11">
        <v>436175</v>
      </c>
      <c r="X30" s="11"/>
      <c r="Y30" s="11">
        <v>436175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241572</v>
      </c>
      <c r="D33" s="17"/>
      <c r="E33" s="18">
        <v>600000</v>
      </c>
      <c r="F33" s="18"/>
      <c r="G33" s="18"/>
      <c r="H33" s="18"/>
      <c r="I33" s="18"/>
      <c r="J33" s="18"/>
      <c r="K33" s="18"/>
      <c r="L33" s="18">
        <v>12578</v>
      </c>
      <c r="M33" s="18"/>
      <c r="N33" s="18">
        <v>12578</v>
      </c>
      <c r="O33" s="18"/>
      <c r="P33" s="18"/>
      <c r="Q33" s="18">
        <v>20469</v>
      </c>
      <c r="R33" s="18">
        <v>20469</v>
      </c>
      <c r="S33" s="18"/>
      <c r="T33" s="18">
        <v>146397</v>
      </c>
      <c r="U33" s="18">
        <v>426053</v>
      </c>
      <c r="V33" s="18">
        <v>572450</v>
      </c>
      <c r="W33" s="18">
        <v>605497</v>
      </c>
      <c r="X33" s="18"/>
      <c r="Y33" s="18">
        <v>605497</v>
      </c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1867991</v>
      </c>
      <c r="D36" s="10">
        <f t="shared" si="4"/>
        <v>0</v>
      </c>
      <c r="E36" s="11">
        <f t="shared" si="4"/>
        <v>3160000</v>
      </c>
      <c r="F36" s="11">
        <f t="shared" si="4"/>
        <v>3163100</v>
      </c>
      <c r="G36" s="11">
        <f t="shared" si="4"/>
        <v>2575</v>
      </c>
      <c r="H36" s="11">
        <f t="shared" si="4"/>
        <v>34628</v>
      </c>
      <c r="I36" s="11">
        <f t="shared" si="4"/>
        <v>101181</v>
      </c>
      <c r="J36" s="11">
        <f t="shared" si="4"/>
        <v>138384</v>
      </c>
      <c r="K36" s="11">
        <f t="shared" si="4"/>
        <v>41638</v>
      </c>
      <c r="L36" s="11">
        <f t="shared" si="4"/>
        <v>21991</v>
      </c>
      <c r="M36" s="11">
        <f t="shared" si="4"/>
        <v>31142</v>
      </c>
      <c r="N36" s="11">
        <f t="shared" si="4"/>
        <v>94771</v>
      </c>
      <c r="O36" s="11">
        <f t="shared" si="4"/>
        <v>0</v>
      </c>
      <c r="P36" s="11">
        <f t="shared" si="4"/>
        <v>49464</v>
      </c>
      <c r="Q36" s="11">
        <f t="shared" si="4"/>
        <v>71587</v>
      </c>
      <c r="R36" s="11">
        <f t="shared" si="4"/>
        <v>121051</v>
      </c>
      <c r="S36" s="11">
        <f t="shared" si="4"/>
        <v>483996</v>
      </c>
      <c r="T36" s="11">
        <f t="shared" si="4"/>
        <v>598234</v>
      </c>
      <c r="U36" s="11">
        <f t="shared" si="4"/>
        <v>1560219</v>
      </c>
      <c r="V36" s="11">
        <f t="shared" si="4"/>
        <v>2642449</v>
      </c>
      <c r="W36" s="11">
        <f t="shared" si="4"/>
        <v>2996655</v>
      </c>
      <c r="X36" s="11">
        <f t="shared" si="4"/>
        <v>3163100</v>
      </c>
      <c r="Y36" s="11">
        <f t="shared" si="4"/>
        <v>-166445</v>
      </c>
      <c r="Z36" s="2">
        <f aca="true" t="shared" si="5" ref="Z36:Z49">+IF(X36&lt;&gt;0,+(Y36/X36)*100,0)</f>
        <v>-5.262084663779204</v>
      </c>
      <c r="AA36" s="15">
        <f>AA6+AA21</f>
        <v>3163100</v>
      </c>
    </row>
    <row r="37" spans="1:27" ht="13.5">
      <c r="A37" s="46" t="s">
        <v>33</v>
      </c>
      <c r="B37" s="47"/>
      <c r="C37" s="9">
        <f t="shared" si="4"/>
        <v>435449</v>
      </c>
      <c r="D37" s="10">
        <f t="shared" si="4"/>
        <v>0</v>
      </c>
      <c r="E37" s="11">
        <f t="shared" si="4"/>
        <v>3870000</v>
      </c>
      <c r="F37" s="11">
        <f t="shared" si="4"/>
        <v>3650000</v>
      </c>
      <c r="G37" s="11">
        <f t="shared" si="4"/>
        <v>0</v>
      </c>
      <c r="H37" s="11">
        <f t="shared" si="4"/>
        <v>0</v>
      </c>
      <c r="I37" s="11">
        <f t="shared" si="4"/>
        <v>167584</v>
      </c>
      <c r="J37" s="11">
        <f t="shared" si="4"/>
        <v>167584</v>
      </c>
      <c r="K37" s="11">
        <f t="shared" si="4"/>
        <v>63714</v>
      </c>
      <c r="L37" s="11">
        <f t="shared" si="4"/>
        <v>1100494</v>
      </c>
      <c r="M37" s="11">
        <f t="shared" si="4"/>
        <v>345322</v>
      </c>
      <c r="N37" s="11">
        <f t="shared" si="4"/>
        <v>1509530</v>
      </c>
      <c r="O37" s="11">
        <f t="shared" si="4"/>
        <v>729000</v>
      </c>
      <c r="P37" s="11">
        <f t="shared" si="4"/>
        <v>183382</v>
      </c>
      <c r="Q37" s="11">
        <f t="shared" si="4"/>
        <v>61634</v>
      </c>
      <c r="R37" s="11">
        <f t="shared" si="4"/>
        <v>974016</v>
      </c>
      <c r="S37" s="11">
        <f t="shared" si="4"/>
        <v>41939</v>
      </c>
      <c r="T37" s="11">
        <f t="shared" si="4"/>
        <v>465669</v>
      </c>
      <c r="U37" s="11">
        <f t="shared" si="4"/>
        <v>481688</v>
      </c>
      <c r="V37" s="11">
        <f t="shared" si="4"/>
        <v>989296</v>
      </c>
      <c r="W37" s="11">
        <f t="shared" si="4"/>
        <v>3640426</v>
      </c>
      <c r="X37" s="11">
        <f t="shared" si="4"/>
        <v>3650000</v>
      </c>
      <c r="Y37" s="11">
        <f t="shared" si="4"/>
        <v>-9574</v>
      </c>
      <c r="Z37" s="2">
        <f t="shared" si="5"/>
        <v>-0.26230136986301367</v>
      </c>
      <c r="AA37" s="15">
        <f>AA7+AA22</f>
        <v>3650000</v>
      </c>
    </row>
    <row r="38" spans="1:27" ht="13.5">
      <c r="A38" s="46" t="s">
        <v>34</v>
      </c>
      <c r="B38" s="47"/>
      <c r="C38" s="9">
        <f t="shared" si="4"/>
        <v>339280</v>
      </c>
      <c r="D38" s="10">
        <f t="shared" si="4"/>
        <v>0</v>
      </c>
      <c r="E38" s="11">
        <f t="shared" si="4"/>
        <v>11307000</v>
      </c>
      <c r="F38" s="11">
        <f t="shared" si="4"/>
        <v>14813044</v>
      </c>
      <c r="G38" s="11">
        <f t="shared" si="4"/>
        <v>0</v>
      </c>
      <c r="H38" s="11">
        <f t="shared" si="4"/>
        <v>0</v>
      </c>
      <c r="I38" s="11">
        <f t="shared" si="4"/>
        <v>3695</v>
      </c>
      <c r="J38" s="11">
        <f t="shared" si="4"/>
        <v>3695</v>
      </c>
      <c r="K38" s="11">
        <f t="shared" si="4"/>
        <v>0</v>
      </c>
      <c r="L38" s="11">
        <f t="shared" si="4"/>
        <v>0</v>
      </c>
      <c r="M38" s="11">
        <f t="shared" si="4"/>
        <v>137985</v>
      </c>
      <c r="N38" s="11">
        <f t="shared" si="4"/>
        <v>137985</v>
      </c>
      <c r="O38" s="11">
        <f t="shared" si="4"/>
        <v>0</v>
      </c>
      <c r="P38" s="11">
        <f t="shared" si="4"/>
        <v>3573581</v>
      </c>
      <c r="Q38" s="11">
        <f t="shared" si="4"/>
        <v>-1582769</v>
      </c>
      <c r="R38" s="11">
        <f t="shared" si="4"/>
        <v>1990812</v>
      </c>
      <c r="S38" s="11">
        <f t="shared" si="4"/>
        <v>2048161</v>
      </c>
      <c r="T38" s="11">
        <f t="shared" si="4"/>
        <v>1194506</v>
      </c>
      <c r="U38" s="11">
        <f t="shared" si="4"/>
        <v>8401385</v>
      </c>
      <c r="V38" s="11">
        <f t="shared" si="4"/>
        <v>11644052</v>
      </c>
      <c r="W38" s="11">
        <f t="shared" si="4"/>
        <v>13776544</v>
      </c>
      <c r="X38" s="11">
        <f t="shared" si="4"/>
        <v>14813044</v>
      </c>
      <c r="Y38" s="11">
        <f t="shared" si="4"/>
        <v>-1036500</v>
      </c>
      <c r="Z38" s="2">
        <f t="shared" si="5"/>
        <v>-6.997211376675853</v>
      </c>
      <c r="AA38" s="15">
        <f>AA8+AA23</f>
        <v>14813044</v>
      </c>
    </row>
    <row r="39" spans="1:27" ht="13.5">
      <c r="A39" s="46" t="s">
        <v>35</v>
      </c>
      <c r="B39" s="47"/>
      <c r="C39" s="9">
        <f t="shared" si="4"/>
        <v>16766053</v>
      </c>
      <c r="D39" s="10">
        <f t="shared" si="4"/>
        <v>0</v>
      </c>
      <c r="E39" s="11">
        <f t="shared" si="4"/>
        <v>720000</v>
      </c>
      <c r="F39" s="11">
        <f t="shared" si="4"/>
        <v>1874333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1314913</v>
      </c>
      <c r="U39" s="11">
        <f t="shared" si="4"/>
        <v>401319</v>
      </c>
      <c r="V39" s="11">
        <f t="shared" si="4"/>
        <v>1716232</v>
      </c>
      <c r="W39" s="11">
        <f t="shared" si="4"/>
        <v>1716232</v>
      </c>
      <c r="X39" s="11">
        <f t="shared" si="4"/>
        <v>1874333</v>
      </c>
      <c r="Y39" s="11">
        <f t="shared" si="4"/>
        <v>-158101</v>
      </c>
      <c r="Z39" s="2">
        <f t="shared" si="5"/>
        <v>-8.435053963196507</v>
      </c>
      <c r="AA39" s="15">
        <f>AA9+AA24</f>
        <v>1874333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500000</v>
      </c>
      <c r="F40" s="11">
        <f t="shared" si="4"/>
        <v>500000</v>
      </c>
      <c r="G40" s="11">
        <f t="shared" si="4"/>
        <v>941807</v>
      </c>
      <c r="H40" s="11">
        <f t="shared" si="4"/>
        <v>0</v>
      </c>
      <c r="I40" s="11">
        <f t="shared" si="4"/>
        <v>967916</v>
      </c>
      <c r="J40" s="11">
        <f t="shared" si="4"/>
        <v>1909723</v>
      </c>
      <c r="K40" s="11">
        <f t="shared" si="4"/>
        <v>0</v>
      </c>
      <c r="L40" s="11">
        <f t="shared" si="4"/>
        <v>0</v>
      </c>
      <c r="M40" s="11">
        <f t="shared" si="4"/>
        <v>902140</v>
      </c>
      <c r="N40" s="11">
        <f t="shared" si="4"/>
        <v>902140</v>
      </c>
      <c r="O40" s="11">
        <f t="shared" si="4"/>
        <v>322</v>
      </c>
      <c r="P40" s="11">
        <f t="shared" si="4"/>
        <v>-2812184</v>
      </c>
      <c r="Q40" s="11">
        <f t="shared" si="4"/>
        <v>127200</v>
      </c>
      <c r="R40" s="11">
        <f t="shared" si="4"/>
        <v>-2684662</v>
      </c>
      <c r="S40" s="11">
        <f t="shared" si="4"/>
        <v>0</v>
      </c>
      <c r="T40" s="11">
        <f t="shared" si="4"/>
        <v>400000</v>
      </c>
      <c r="U40" s="11">
        <f t="shared" si="4"/>
        <v>103885</v>
      </c>
      <c r="V40" s="11">
        <f t="shared" si="4"/>
        <v>503885</v>
      </c>
      <c r="W40" s="11">
        <f t="shared" si="4"/>
        <v>631086</v>
      </c>
      <c r="X40" s="11">
        <f t="shared" si="4"/>
        <v>500000</v>
      </c>
      <c r="Y40" s="11">
        <f t="shared" si="4"/>
        <v>131086</v>
      </c>
      <c r="Z40" s="2">
        <f t="shared" si="5"/>
        <v>26.217200000000002</v>
      </c>
      <c r="AA40" s="15">
        <f>AA10+AA25</f>
        <v>500000</v>
      </c>
    </row>
    <row r="41" spans="1:27" ht="13.5">
      <c r="A41" s="48" t="s">
        <v>37</v>
      </c>
      <c r="B41" s="47"/>
      <c r="C41" s="49">
        <f aca="true" t="shared" si="6" ref="C41:Y41">SUM(C36:C40)</f>
        <v>19408773</v>
      </c>
      <c r="D41" s="50">
        <f t="shared" si="6"/>
        <v>0</v>
      </c>
      <c r="E41" s="51">
        <f t="shared" si="6"/>
        <v>19557000</v>
      </c>
      <c r="F41" s="51">
        <f t="shared" si="6"/>
        <v>24000477</v>
      </c>
      <c r="G41" s="51">
        <f t="shared" si="6"/>
        <v>944382</v>
      </c>
      <c r="H41" s="51">
        <f t="shared" si="6"/>
        <v>34628</v>
      </c>
      <c r="I41" s="51">
        <f t="shared" si="6"/>
        <v>1240376</v>
      </c>
      <c r="J41" s="51">
        <f t="shared" si="6"/>
        <v>2219386</v>
      </c>
      <c r="K41" s="51">
        <f t="shared" si="6"/>
        <v>105352</v>
      </c>
      <c r="L41" s="51">
        <f t="shared" si="6"/>
        <v>1122485</v>
      </c>
      <c r="M41" s="51">
        <f t="shared" si="6"/>
        <v>1416589</v>
      </c>
      <c r="N41" s="51">
        <f t="shared" si="6"/>
        <v>2644426</v>
      </c>
      <c r="O41" s="51">
        <f t="shared" si="6"/>
        <v>729322</v>
      </c>
      <c r="P41" s="51">
        <f t="shared" si="6"/>
        <v>994243</v>
      </c>
      <c r="Q41" s="51">
        <f t="shared" si="6"/>
        <v>-1322348</v>
      </c>
      <c r="R41" s="51">
        <f t="shared" si="6"/>
        <v>401217</v>
      </c>
      <c r="S41" s="51">
        <f t="shared" si="6"/>
        <v>2574096</v>
      </c>
      <c r="T41" s="51">
        <f t="shared" si="6"/>
        <v>3973322</v>
      </c>
      <c r="U41" s="51">
        <f t="shared" si="6"/>
        <v>10948496</v>
      </c>
      <c r="V41" s="51">
        <f t="shared" si="6"/>
        <v>17495914</v>
      </c>
      <c r="W41" s="51">
        <f t="shared" si="6"/>
        <v>22760943</v>
      </c>
      <c r="X41" s="51">
        <f t="shared" si="6"/>
        <v>24000477</v>
      </c>
      <c r="Y41" s="51">
        <f t="shared" si="6"/>
        <v>-1239534</v>
      </c>
      <c r="Z41" s="52">
        <f t="shared" si="5"/>
        <v>-5.164622353130731</v>
      </c>
      <c r="AA41" s="53">
        <f>SUM(AA36:AA40)</f>
        <v>24000477</v>
      </c>
    </row>
    <row r="42" spans="1:27" ht="13.5">
      <c r="A42" s="54" t="s">
        <v>38</v>
      </c>
      <c r="B42" s="35"/>
      <c r="C42" s="65">
        <f aca="true" t="shared" si="7" ref="C42:Y48">C12+C27</f>
        <v>522524</v>
      </c>
      <c r="D42" s="66">
        <f t="shared" si="7"/>
        <v>0</v>
      </c>
      <c r="E42" s="67">
        <f t="shared" si="7"/>
        <v>23814000</v>
      </c>
      <c r="F42" s="67">
        <f t="shared" si="7"/>
        <v>1643789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17789</v>
      </c>
      <c r="Q42" s="67">
        <f t="shared" si="7"/>
        <v>82088</v>
      </c>
      <c r="R42" s="67">
        <f t="shared" si="7"/>
        <v>99877</v>
      </c>
      <c r="S42" s="67">
        <f t="shared" si="7"/>
        <v>3404</v>
      </c>
      <c r="T42" s="67">
        <f t="shared" si="7"/>
        <v>189698</v>
      </c>
      <c r="U42" s="67">
        <f t="shared" si="7"/>
        <v>918225</v>
      </c>
      <c r="V42" s="67">
        <f t="shared" si="7"/>
        <v>1111327</v>
      </c>
      <c r="W42" s="67">
        <f t="shared" si="7"/>
        <v>1211204</v>
      </c>
      <c r="X42" s="67">
        <f t="shared" si="7"/>
        <v>1643789</v>
      </c>
      <c r="Y42" s="67">
        <f t="shared" si="7"/>
        <v>-432585</v>
      </c>
      <c r="Z42" s="69">
        <f t="shared" si="5"/>
        <v>-26.316333787365654</v>
      </c>
      <c r="AA42" s="68">
        <f aca="true" t="shared" si="8" ref="AA42:AA48">AA12+AA27</f>
        <v>1643789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8005530</v>
      </c>
      <c r="D45" s="66">
        <f t="shared" si="7"/>
        <v>0</v>
      </c>
      <c r="E45" s="67">
        <f t="shared" si="7"/>
        <v>4888000</v>
      </c>
      <c r="F45" s="67">
        <f t="shared" si="7"/>
        <v>5051315</v>
      </c>
      <c r="G45" s="67">
        <f t="shared" si="7"/>
        <v>1666</v>
      </c>
      <c r="H45" s="67">
        <f t="shared" si="7"/>
        <v>31923</v>
      </c>
      <c r="I45" s="67">
        <f t="shared" si="7"/>
        <v>30414</v>
      </c>
      <c r="J45" s="67">
        <f t="shared" si="7"/>
        <v>64003</v>
      </c>
      <c r="K45" s="67">
        <f t="shared" si="7"/>
        <v>620511</v>
      </c>
      <c r="L45" s="67">
        <f t="shared" si="7"/>
        <v>332758</v>
      </c>
      <c r="M45" s="67">
        <f t="shared" si="7"/>
        <v>164630</v>
      </c>
      <c r="N45" s="67">
        <f t="shared" si="7"/>
        <v>1117899</v>
      </c>
      <c r="O45" s="67">
        <f t="shared" si="7"/>
        <v>73235</v>
      </c>
      <c r="P45" s="67">
        <f t="shared" si="7"/>
        <v>449954</v>
      </c>
      <c r="Q45" s="67">
        <f t="shared" si="7"/>
        <v>575775</v>
      </c>
      <c r="R45" s="67">
        <f t="shared" si="7"/>
        <v>1098964</v>
      </c>
      <c r="S45" s="67">
        <f t="shared" si="7"/>
        <v>199724</v>
      </c>
      <c r="T45" s="67">
        <f t="shared" si="7"/>
        <v>272739</v>
      </c>
      <c r="U45" s="67">
        <f t="shared" si="7"/>
        <v>1328824</v>
      </c>
      <c r="V45" s="67">
        <f t="shared" si="7"/>
        <v>1801287</v>
      </c>
      <c r="W45" s="67">
        <f t="shared" si="7"/>
        <v>4082153</v>
      </c>
      <c r="X45" s="67">
        <f t="shared" si="7"/>
        <v>5051315</v>
      </c>
      <c r="Y45" s="67">
        <f t="shared" si="7"/>
        <v>-969162</v>
      </c>
      <c r="Z45" s="69">
        <f t="shared" si="5"/>
        <v>-19.18633068814754</v>
      </c>
      <c r="AA45" s="68">
        <f t="shared" si="8"/>
        <v>5051315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499149</v>
      </c>
      <c r="D48" s="66">
        <f t="shared" si="7"/>
        <v>0</v>
      </c>
      <c r="E48" s="67">
        <f t="shared" si="7"/>
        <v>1390000</v>
      </c>
      <c r="F48" s="67">
        <f t="shared" si="7"/>
        <v>1348000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12578</v>
      </c>
      <c r="M48" s="67">
        <f t="shared" si="7"/>
        <v>0</v>
      </c>
      <c r="N48" s="67">
        <f t="shared" si="7"/>
        <v>12578</v>
      </c>
      <c r="O48" s="67">
        <f t="shared" si="7"/>
        <v>0</v>
      </c>
      <c r="P48" s="67">
        <f t="shared" si="7"/>
        <v>29995</v>
      </c>
      <c r="Q48" s="67">
        <f t="shared" si="7"/>
        <v>20469</v>
      </c>
      <c r="R48" s="67">
        <f t="shared" si="7"/>
        <v>50464</v>
      </c>
      <c r="S48" s="67">
        <f t="shared" si="7"/>
        <v>0</v>
      </c>
      <c r="T48" s="67">
        <f t="shared" si="7"/>
        <v>184588</v>
      </c>
      <c r="U48" s="67">
        <f t="shared" si="7"/>
        <v>1089084</v>
      </c>
      <c r="V48" s="67">
        <f t="shared" si="7"/>
        <v>1273672</v>
      </c>
      <c r="W48" s="67">
        <f t="shared" si="7"/>
        <v>1336714</v>
      </c>
      <c r="X48" s="67">
        <f t="shared" si="7"/>
        <v>1348000</v>
      </c>
      <c r="Y48" s="67">
        <f t="shared" si="7"/>
        <v>-11286</v>
      </c>
      <c r="Z48" s="69">
        <f t="shared" si="5"/>
        <v>-0.837240356083086</v>
      </c>
      <c r="AA48" s="68">
        <f t="shared" si="8"/>
        <v>1348000</v>
      </c>
    </row>
    <row r="49" spans="1:27" ht="13.5">
      <c r="A49" s="75" t="s">
        <v>49</v>
      </c>
      <c r="B49" s="76"/>
      <c r="C49" s="77">
        <f aca="true" t="shared" si="9" ref="C49:Y49">SUM(C41:C48)</f>
        <v>28435976</v>
      </c>
      <c r="D49" s="78">
        <f t="shared" si="9"/>
        <v>0</v>
      </c>
      <c r="E49" s="79">
        <f t="shared" si="9"/>
        <v>49649000</v>
      </c>
      <c r="F49" s="79">
        <f t="shared" si="9"/>
        <v>32043581</v>
      </c>
      <c r="G49" s="79">
        <f t="shared" si="9"/>
        <v>946048</v>
      </c>
      <c r="H49" s="79">
        <f t="shared" si="9"/>
        <v>66551</v>
      </c>
      <c r="I49" s="79">
        <f t="shared" si="9"/>
        <v>1270790</v>
      </c>
      <c r="J49" s="79">
        <f t="shared" si="9"/>
        <v>2283389</v>
      </c>
      <c r="K49" s="79">
        <f t="shared" si="9"/>
        <v>725863</v>
      </c>
      <c r="L49" s="79">
        <f t="shared" si="9"/>
        <v>1467821</v>
      </c>
      <c r="M49" s="79">
        <f t="shared" si="9"/>
        <v>1581219</v>
      </c>
      <c r="N49" s="79">
        <f t="shared" si="9"/>
        <v>3774903</v>
      </c>
      <c r="O49" s="79">
        <f t="shared" si="9"/>
        <v>802557</v>
      </c>
      <c r="P49" s="79">
        <f t="shared" si="9"/>
        <v>1491981</v>
      </c>
      <c r="Q49" s="79">
        <f t="shared" si="9"/>
        <v>-644016</v>
      </c>
      <c r="R49" s="79">
        <f t="shared" si="9"/>
        <v>1650522</v>
      </c>
      <c r="S49" s="79">
        <f t="shared" si="9"/>
        <v>2777224</v>
      </c>
      <c r="T49" s="79">
        <f t="shared" si="9"/>
        <v>4620347</v>
      </c>
      <c r="U49" s="79">
        <f t="shared" si="9"/>
        <v>14284629</v>
      </c>
      <c r="V49" s="79">
        <f t="shared" si="9"/>
        <v>21682200</v>
      </c>
      <c r="W49" s="79">
        <f t="shared" si="9"/>
        <v>29391014</v>
      </c>
      <c r="X49" s="79">
        <f t="shared" si="9"/>
        <v>32043581</v>
      </c>
      <c r="Y49" s="79">
        <f t="shared" si="9"/>
        <v>-2652567</v>
      </c>
      <c r="Z49" s="80">
        <f t="shared" si="5"/>
        <v>-8.277998017762123</v>
      </c>
      <c r="AA49" s="81">
        <f>SUM(AA41:AA48)</f>
        <v>32043581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5411650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66000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859000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350000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150000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1427000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3984650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534230</v>
      </c>
      <c r="D65" s="10">
        <v>418000</v>
      </c>
      <c r="E65" s="11"/>
      <c r="F65" s="11">
        <v>418000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418000</v>
      </c>
      <c r="Y65" s="11">
        <v>-418000</v>
      </c>
      <c r="Z65" s="2">
        <v>-100</v>
      </c>
      <c r="AA65" s="15"/>
    </row>
    <row r="66" spans="1:27" ht="13.5">
      <c r="A66" s="86" t="s">
        <v>54</v>
      </c>
      <c r="B66" s="93"/>
      <c r="C66" s="12">
        <v>683359</v>
      </c>
      <c r="D66" s="13">
        <v>1199000</v>
      </c>
      <c r="E66" s="14"/>
      <c r="F66" s="14">
        <v>1199000</v>
      </c>
      <c r="G66" s="14">
        <v>4273</v>
      </c>
      <c r="H66" s="14">
        <v>351396</v>
      </c>
      <c r="I66" s="14">
        <v>456738</v>
      </c>
      <c r="J66" s="14">
        <v>812407</v>
      </c>
      <c r="K66" s="14">
        <v>426193</v>
      </c>
      <c r="L66" s="14">
        <v>477748</v>
      </c>
      <c r="M66" s="14">
        <v>357563</v>
      </c>
      <c r="N66" s="14">
        <v>1261504</v>
      </c>
      <c r="O66" s="14">
        <v>255209</v>
      </c>
      <c r="P66" s="14">
        <v>220827</v>
      </c>
      <c r="Q66" s="14">
        <v>382846</v>
      </c>
      <c r="R66" s="14">
        <v>858882</v>
      </c>
      <c r="S66" s="14">
        <v>392107</v>
      </c>
      <c r="T66" s="14">
        <v>371854</v>
      </c>
      <c r="U66" s="14">
        <v>923278</v>
      </c>
      <c r="V66" s="14">
        <v>1687239</v>
      </c>
      <c r="W66" s="14">
        <v>4620032</v>
      </c>
      <c r="X66" s="14">
        <v>1199000</v>
      </c>
      <c r="Y66" s="14">
        <v>3421032</v>
      </c>
      <c r="Z66" s="2">
        <v>285.32</v>
      </c>
      <c r="AA66" s="22"/>
    </row>
    <row r="67" spans="1:27" ht="13.5">
      <c r="A67" s="86" t="s">
        <v>55</v>
      </c>
      <c r="B67" s="93"/>
      <c r="C67" s="9"/>
      <c r="D67" s="10">
        <v>263000</v>
      </c>
      <c r="E67" s="11"/>
      <c r="F67" s="11">
        <v>263000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263000</v>
      </c>
      <c r="Y67" s="11">
        <v>-263000</v>
      </c>
      <c r="Z67" s="2">
        <v>-100</v>
      </c>
      <c r="AA67" s="15"/>
    </row>
    <row r="68" spans="1:27" ht="13.5">
      <c r="A68" s="86" t="s">
        <v>56</v>
      </c>
      <c r="B68" s="93"/>
      <c r="C68" s="9">
        <v>326339</v>
      </c>
      <c r="D68" s="10">
        <v>681700</v>
      </c>
      <c r="E68" s="11">
        <v>5411650</v>
      </c>
      <c r="F68" s="11">
        <v>681700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681700</v>
      </c>
      <c r="Y68" s="11">
        <v>-681700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1543928</v>
      </c>
      <c r="D69" s="78">
        <f t="shared" si="12"/>
        <v>2561700</v>
      </c>
      <c r="E69" s="79">
        <f t="shared" si="12"/>
        <v>5411650</v>
      </c>
      <c r="F69" s="79">
        <f t="shared" si="12"/>
        <v>2561700</v>
      </c>
      <c r="G69" s="79">
        <f t="shared" si="12"/>
        <v>4273</v>
      </c>
      <c r="H69" s="79">
        <f t="shared" si="12"/>
        <v>351396</v>
      </c>
      <c r="I69" s="79">
        <f t="shared" si="12"/>
        <v>456738</v>
      </c>
      <c r="J69" s="79">
        <f t="shared" si="12"/>
        <v>812407</v>
      </c>
      <c r="K69" s="79">
        <f t="shared" si="12"/>
        <v>426193</v>
      </c>
      <c r="L69" s="79">
        <f t="shared" si="12"/>
        <v>477748</v>
      </c>
      <c r="M69" s="79">
        <f t="shared" si="12"/>
        <v>357563</v>
      </c>
      <c r="N69" s="79">
        <f t="shared" si="12"/>
        <v>1261504</v>
      </c>
      <c r="O69" s="79">
        <f t="shared" si="12"/>
        <v>255209</v>
      </c>
      <c r="P69" s="79">
        <f t="shared" si="12"/>
        <v>220827</v>
      </c>
      <c r="Q69" s="79">
        <f t="shared" si="12"/>
        <v>382846</v>
      </c>
      <c r="R69" s="79">
        <f t="shared" si="12"/>
        <v>858882</v>
      </c>
      <c r="S69" s="79">
        <f t="shared" si="12"/>
        <v>392107</v>
      </c>
      <c r="T69" s="79">
        <f t="shared" si="12"/>
        <v>371854</v>
      </c>
      <c r="U69" s="79">
        <f t="shared" si="12"/>
        <v>923278</v>
      </c>
      <c r="V69" s="79">
        <f t="shared" si="12"/>
        <v>1687239</v>
      </c>
      <c r="W69" s="79">
        <f t="shared" si="12"/>
        <v>4620032</v>
      </c>
      <c r="X69" s="79">
        <f t="shared" si="12"/>
        <v>2561700</v>
      </c>
      <c r="Y69" s="79">
        <f t="shared" si="12"/>
        <v>2058332</v>
      </c>
      <c r="Z69" s="80">
        <f>+IF(X69&lt;&gt;0,+(Y69/X69)*100,0)</f>
        <v>80.3502361712925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115412346</v>
      </c>
      <c r="D5" s="42">
        <f t="shared" si="0"/>
        <v>0</v>
      </c>
      <c r="E5" s="43">
        <f t="shared" si="0"/>
        <v>168305000</v>
      </c>
      <c r="F5" s="43">
        <f t="shared" si="0"/>
        <v>214764600</v>
      </c>
      <c r="G5" s="43">
        <f t="shared" si="0"/>
        <v>934173</v>
      </c>
      <c r="H5" s="43">
        <f t="shared" si="0"/>
        <v>1869356</v>
      </c>
      <c r="I5" s="43">
        <f t="shared" si="0"/>
        <v>23173749</v>
      </c>
      <c r="J5" s="43">
        <f t="shared" si="0"/>
        <v>25977278</v>
      </c>
      <c r="K5" s="43">
        <f t="shared" si="0"/>
        <v>15139473</v>
      </c>
      <c r="L5" s="43">
        <f t="shared" si="0"/>
        <v>13841297</v>
      </c>
      <c r="M5" s="43">
        <f t="shared" si="0"/>
        <v>16352697</v>
      </c>
      <c r="N5" s="43">
        <f t="shared" si="0"/>
        <v>45333467</v>
      </c>
      <c r="O5" s="43">
        <f t="shared" si="0"/>
        <v>4766129</v>
      </c>
      <c r="P5" s="43">
        <f t="shared" si="0"/>
        <v>8382626</v>
      </c>
      <c r="Q5" s="43">
        <f t="shared" si="0"/>
        <v>15094692</v>
      </c>
      <c r="R5" s="43">
        <f t="shared" si="0"/>
        <v>28243447</v>
      </c>
      <c r="S5" s="43">
        <f t="shared" si="0"/>
        <v>13332084</v>
      </c>
      <c r="T5" s="43">
        <f t="shared" si="0"/>
        <v>19746895</v>
      </c>
      <c r="U5" s="43">
        <f t="shared" si="0"/>
        <v>20746415</v>
      </c>
      <c r="V5" s="43">
        <f t="shared" si="0"/>
        <v>53825394</v>
      </c>
      <c r="W5" s="43">
        <f t="shared" si="0"/>
        <v>153379586</v>
      </c>
      <c r="X5" s="43">
        <f t="shared" si="0"/>
        <v>214764600</v>
      </c>
      <c r="Y5" s="43">
        <f t="shared" si="0"/>
        <v>-61385014</v>
      </c>
      <c r="Z5" s="44">
        <f>+IF(X5&lt;&gt;0,+(Y5/X5)*100,0)</f>
        <v>-28.582463776618678</v>
      </c>
      <c r="AA5" s="45">
        <f>SUM(AA11:AA18)</f>
        <v>214764600</v>
      </c>
    </row>
    <row r="6" spans="1:27" ht="13.5">
      <c r="A6" s="46" t="s">
        <v>32</v>
      </c>
      <c r="B6" s="47"/>
      <c r="C6" s="9">
        <v>19115530</v>
      </c>
      <c r="D6" s="10"/>
      <c r="E6" s="11">
        <v>19673000</v>
      </c>
      <c r="F6" s="11">
        <v>36463694</v>
      </c>
      <c r="G6" s="11"/>
      <c r="H6" s="11">
        <v>75000</v>
      </c>
      <c r="I6" s="11">
        <v>6096453</v>
      </c>
      <c r="J6" s="11">
        <v>6171453</v>
      </c>
      <c r="K6" s="11">
        <v>4080071</v>
      </c>
      <c r="L6" s="11">
        <v>5259294</v>
      </c>
      <c r="M6" s="11">
        <v>2295530</v>
      </c>
      <c r="N6" s="11">
        <v>11634895</v>
      </c>
      <c r="O6" s="11">
        <v>412072</v>
      </c>
      <c r="P6" s="11">
        <v>1393667</v>
      </c>
      <c r="Q6" s="11">
        <v>2407124</v>
      </c>
      <c r="R6" s="11">
        <v>4212863</v>
      </c>
      <c r="S6" s="11">
        <v>628632</v>
      </c>
      <c r="T6" s="11">
        <v>2082922</v>
      </c>
      <c r="U6" s="11">
        <v>2761998</v>
      </c>
      <c r="V6" s="11">
        <v>5473552</v>
      </c>
      <c r="W6" s="11">
        <v>27492763</v>
      </c>
      <c r="X6" s="11">
        <v>36463694</v>
      </c>
      <c r="Y6" s="11">
        <v>-8970931</v>
      </c>
      <c r="Z6" s="2">
        <v>-24.6</v>
      </c>
      <c r="AA6" s="15">
        <v>36463694</v>
      </c>
    </row>
    <row r="7" spans="1:27" ht="13.5">
      <c r="A7" s="46" t="s">
        <v>33</v>
      </c>
      <c r="B7" s="47"/>
      <c r="C7" s="9">
        <v>2770311</v>
      </c>
      <c r="D7" s="10"/>
      <c r="E7" s="11">
        <v>21744000</v>
      </c>
      <c r="F7" s="11">
        <v>25220754</v>
      </c>
      <c r="G7" s="11">
        <v>17375</v>
      </c>
      <c r="H7" s="11">
        <v>69757</v>
      </c>
      <c r="I7" s="11">
        <v>415345</v>
      </c>
      <c r="J7" s="11">
        <v>502477</v>
      </c>
      <c r="K7" s="11">
        <v>1144020</v>
      </c>
      <c r="L7" s="11">
        <v>664846</v>
      </c>
      <c r="M7" s="11">
        <v>487166</v>
      </c>
      <c r="N7" s="11">
        <v>2296032</v>
      </c>
      <c r="O7" s="11">
        <v>1253874</v>
      </c>
      <c r="P7" s="11">
        <v>1106947</v>
      </c>
      <c r="Q7" s="11">
        <v>3994703</v>
      </c>
      <c r="R7" s="11">
        <v>6355524</v>
      </c>
      <c r="S7" s="11">
        <v>1176699</v>
      </c>
      <c r="T7" s="11">
        <v>3113763</v>
      </c>
      <c r="U7" s="11">
        <v>3369088</v>
      </c>
      <c r="V7" s="11">
        <v>7659550</v>
      </c>
      <c r="W7" s="11">
        <v>16813583</v>
      </c>
      <c r="X7" s="11">
        <v>25220754</v>
      </c>
      <c r="Y7" s="11">
        <v>-8407171</v>
      </c>
      <c r="Z7" s="2">
        <v>-33.33</v>
      </c>
      <c r="AA7" s="15">
        <v>25220754</v>
      </c>
    </row>
    <row r="8" spans="1:27" ht="13.5">
      <c r="A8" s="46" t="s">
        <v>34</v>
      </c>
      <c r="B8" s="47"/>
      <c r="C8" s="9">
        <v>4686239</v>
      </c>
      <c r="D8" s="10"/>
      <c r="E8" s="11">
        <v>16499000</v>
      </c>
      <c r="F8" s="11">
        <v>20632265</v>
      </c>
      <c r="G8" s="11"/>
      <c r="H8" s="11">
        <v>976343</v>
      </c>
      <c r="I8" s="11">
        <v>1506616</v>
      </c>
      <c r="J8" s="11">
        <v>2482959</v>
      </c>
      <c r="K8" s="11">
        <v>1270905</v>
      </c>
      <c r="L8" s="11">
        <v>1854047</v>
      </c>
      <c r="M8" s="11">
        <v>1834149</v>
      </c>
      <c r="N8" s="11">
        <v>4959101</v>
      </c>
      <c r="O8" s="11">
        <v>549347</v>
      </c>
      <c r="P8" s="11">
        <v>492805</v>
      </c>
      <c r="Q8" s="11">
        <v>1847826</v>
      </c>
      <c r="R8" s="11">
        <v>2889978</v>
      </c>
      <c r="S8" s="11">
        <v>1193434</v>
      </c>
      <c r="T8" s="11">
        <v>1277155</v>
      </c>
      <c r="U8" s="11">
        <v>2762610</v>
      </c>
      <c r="V8" s="11">
        <v>5233199</v>
      </c>
      <c r="W8" s="11">
        <v>15565237</v>
      </c>
      <c r="X8" s="11">
        <v>20632265</v>
      </c>
      <c r="Y8" s="11">
        <v>-5067028</v>
      </c>
      <c r="Z8" s="2">
        <v>-24.56</v>
      </c>
      <c r="AA8" s="15">
        <v>20632265</v>
      </c>
    </row>
    <row r="9" spans="1:27" ht="13.5">
      <c r="A9" s="46" t="s">
        <v>35</v>
      </c>
      <c r="B9" s="47"/>
      <c r="C9" s="9">
        <v>3511164</v>
      </c>
      <c r="D9" s="10"/>
      <c r="E9" s="11">
        <v>5379000</v>
      </c>
      <c r="F9" s="11">
        <v>17108204</v>
      </c>
      <c r="G9" s="11"/>
      <c r="H9" s="11"/>
      <c r="I9" s="11"/>
      <c r="J9" s="11"/>
      <c r="K9" s="11"/>
      <c r="L9" s="11">
        <v>17563</v>
      </c>
      <c r="M9" s="11">
        <v>116748</v>
      </c>
      <c r="N9" s="11">
        <v>134311</v>
      </c>
      <c r="O9" s="11">
        <v>19958</v>
      </c>
      <c r="P9" s="11">
        <v>615531</v>
      </c>
      <c r="Q9" s="11">
        <v>3900437</v>
      </c>
      <c r="R9" s="11">
        <v>4535926</v>
      </c>
      <c r="S9" s="11">
        <v>600792</v>
      </c>
      <c r="T9" s="11">
        <v>2509751</v>
      </c>
      <c r="U9" s="11">
        <v>1939131</v>
      </c>
      <c r="V9" s="11">
        <v>5049674</v>
      </c>
      <c r="W9" s="11">
        <v>9719911</v>
      </c>
      <c r="X9" s="11">
        <v>17108204</v>
      </c>
      <c r="Y9" s="11">
        <v>-7388293</v>
      </c>
      <c r="Z9" s="2">
        <v>-43.19</v>
      </c>
      <c r="AA9" s="15">
        <v>17108204</v>
      </c>
    </row>
    <row r="10" spans="1:27" ht="13.5">
      <c r="A10" s="46" t="s">
        <v>36</v>
      </c>
      <c r="B10" s="47"/>
      <c r="C10" s="9">
        <v>3880044</v>
      </c>
      <c r="D10" s="10"/>
      <c r="E10" s="11">
        <v>12577000</v>
      </c>
      <c r="F10" s="11">
        <v>15711907</v>
      </c>
      <c r="G10" s="11">
        <v>53234</v>
      </c>
      <c r="H10" s="11">
        <v>166188</v>
      </c>
      <c r="I10" s="11">
        <v>515269</v>
      </c>
      <c r="J10" s="11">
        <v>734691</v>
      </c>
      <c r="K10" s="11">
        <v>572195</v>
      </c>
      <c r="L10" s="11">
        <v>462934</v>
      </c>
      <c r="M10" s="11">
        <v>614238</v>
      </c>
      <c r="N10" s="11">
        <v>1649367</v>
      </c>
      <c r="O10" s="11">
        <v>125435</v>
      </c>
      <c r="P10" s="11">
        <v>311684</v>
      </c>
      <c r="Q10" s="11">
        <v>453661</v>
      </c>
      <c r="R10" s="11">
        <v>890780</v>
      </c>
      <c r="S10" s="11">
        <v>205164</v>
      </c>
      <c r="T10" s="11">
        <v>1206737</v>
      </c>
      <c r="U10" s="11">
        <v>1830975</v>
      </c>
      <c r="V10" s="11">
        <v>3242876</v>
      </c>
      <c r="W10" s="11">
        <v>6517714</v>
      </c>
      <c r="X10" s="11">
        <v>15711907</v>
      </c>
      <c r="Y10" s="11">
        <v>-9194193</v>
      </c>
      <c r="Z10" s="2">
        <v>-58.52</v>
      </c>
      <c r="AA10" s="15">
        <v>15711907</v>
      </c>
    </row>
    <row r="11" spans="1:27" ht="13.5">
      <c r="A11" s="48" t="s">
        <v>37</v>
      </c>
      <c r="B11" s="47"/>
      <c r="C11" s="49">
        <f aca="true" t="shared" si="1" ref="C11:Y11">SUM(C6:C10)</f>
        <v>33963288</v>
      </c>
      <c r="D11" s="50">
        <f t="shared" si="1"/>
        <v>0</v>
      </c>
      <c r="E11" s="51">
        <f t="shared" si="1"/>
        <v>75872000</v>
      </c>
      <c r="F11" s="51">
        <f t="shared" si="1"/>
        <v>115136824</v>
      </c>
      <c r="G11" s="51">
        <f t="shared" si="1"/>
        <v>70609</v>
      </c>
      <c r="H11" s="51">
        <f t="shared" si="1"/>
        <v>1287288</v>
      </c>
      <c r="I11" s="51">
        <f t="shared" si="1"/>
        <v>8533683</v>
      </c>
      <c r="J11" s="51">
        <f t="shared" si="1"/>
        <v>9891580</v>
      </c>
      <c r="K11" s="51">
        <f t="shared" si="1"/>
        <v>7067191</v>
      </c>
      <c r="L11" s="51">
        <f t="shared" si="1"/>
        <v>8258684</v>
      </c>
      <c r="M11" s="51">
        <f t="shared" si="1"/>
        <v>5347831</v>
      </c>
      <c r="N11" s="51">
        <f t="shared" si="1"/>
        <v>20673706</v>
      </c>
      <c r="O11" s="51">
        <f t="shared" si="1"/>
        <v>2360686</v>
      </c>
      <c r="P11" s="51">
        <f t="shared" si="1"/>
        <v>3920634</v>
      </c>
      <c r="Q11" s="51">
        <f t="shared" si="1"/>
        <v>12603751</v>
      </c>
      <c r="R11" s="51">
        <f t="shared" si="1"/>
        <v>18885071</v>
      </c>
      <c r="S11" s="51">
        <f t="shared" si="1"/>
        <v>3804721</v>
      </c>
      <c r="T11" s="51">
        <f t="shared" si="1"/>
        <v>10190328</v>
      </c>
      <c r="U11" s="51">
        <f t="shared" si="1"/>
        <v>12663802</v>
      </c>
      <c r="V11" s="51">
        <f t="shared" si="1"/>
        <v>26658851</v>
      </c>
      <c r="W11" s="51">
        <f t="shared" si="1"/>
        <v>76109208</v>
      </c>
      <c r="X11" s="51">
        <f t="shared" si="1"/>
        <v>115136824</v>
      </c>
      <c r="Y11" s="51">
        <f t="shared" si="1"/>
        <v>-39027616</v>
      </c>
      <c r="Z11" s="52">
        <f>+IF(X11&lt;&gt;0,+(Y11/X11)*100,0)</f>
        <v>-33.89672794865351</v>
      </c>
      <c r="AA11" s="53">
        <f>SUM(AA6:AA10)</f>
        <v>115136824</v>
      </c>
    </row>
    <row r="12" spans="1:27" ht="13.5">
      <c r="A12" s="54" t="s">
        <v>38</v>
      </c>
      <c r="B12" s="35"/>
      <c r="C12" s="9">
        <v>3360738</v>
      </c>
      <c r="D12" s="10"/>
      <c r="E12" s="11">
        <v>16614000</v>
      </c>
      <c r="F12" s="11">
        <v>26131336</v>
      </c>
      <c r="G12" s="11">
        <v>764447</v>
      </c>
      <c r="H12" s="11">
        <v>268517</v>
      </c>
      <c r="I12" s="11">
        <v>543496</v>
      </c>
      <c r="J12" s="11">
        <v>1576460</v>
      </c>
      <c r="K12" s="11">
        <v>1082508</v>
      </c>
      <c r="L12" s="11">
        <v>390388</v>
      </c>
      <c r="M12" s="11">
        <v>2288773</v>
      </c>
      <c r="N12" s="11">
        <v>3761669</v>
      </c>
      <c r="O12" s="11">
        <v>1183159</v>
      </c>
      <c r="P12" s="11">
        <v>970644</v>
      </c>
      <c r="Q12" s="11">
        <v>790199</v>
      </c>
      <c r="R12" s="11">
        <v>2944002</v>
      </c>
      <c r="S12" s="11">
        <v>3045729</v>
      </c>
      <c r="T12" s="11">
        <v>405659</v>
      </c>
      <c r="U12" s="11">
        <v>3092527</v>
      </c>
      <c r="V12" s="11">
        <v>6543915</v>
      </c>
      <c r="W12" s="11">
        <v>14826046</v>
      </c>
      <c r="X12" s="11">
        <v>26131336</v>
      </c>
      <c r="Y12" s="11">
        <v>-11305290</v>
      </c>
      <c r="Z12" s="2">
        <v>-43.26</v>
      </c>
      <c r="AA12" s="15">
        <v>26131336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535000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75871660</v>
      </c>
      <c r="D15" s="10"/>
      <c r="E15" s="11">
        <v>74604000</v>
      </c>
      <c r="F15" s="11">
        <v>71716907</v>
      </c>
      <c r="G15" s="11">
        <v>99117</v>
      </c>
      <c r="H15" s="11">
        <v>313551</v>
      </c>
      <c r="I15" s="11">
        <v>14059778</v>
      </c>
      <c r="J15" s="11">
        <v>14472446</v>
      </c>
      <c r="K15" s="11">
        <v>6989774</v>
      </c>
      <c r="L15" s="11">
        <v>4162814</v>
      </c>
      <c r="M15" s="11">
        <v>8716093</v>
      </c>
      <c r="N15" s="11">
        <v>19868681</v>
      </c>
      <c r="O15" s="11">
        <v>1222284</v>
      </c>
      <c r="P15" s="11">
        <v>3491348</v>
      </c>
      <c r="Q15" s="11">
        <v>1700742</v>
      </c>
      <c r="R15" s="11">
        <v>6414374</v>
      </c>
      <c r="S15" s="11">
        <v>6481634</v>
      </c>
      <c r="T15" s="11">
        <v>9150908</v>
      </c>
      <c r="U15" s="11">
        <v>4235586</v>
      </c>
      <c r="V15" s="11">
        <v>19868128</v>
      </c>
      <c r="W15" s="11">
        <v>60623629</v>
      </c>
      <c r="X15" s="11">
        <v>71716907</v>
      </c>
      <c r="Y15" s="11">
        <v>-11093278</v>
      </c>
      <c r="Z15" s="2">
        <v>-15.47</v>
      </c>
      <c r="AA15" s="15">
        <v>71716907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1681660</v>
      </c>
      <c r="D18" s="17"/>
      <c r="E18" s="18">
        <v>1215000</v>
      </c>
      <c r="F18" s="18">
        <v>1779533</v>
      </c>
      <c r="G18" s="18"/>
      <c r="H18" s="18"/>
      <c r="I18" s="18">
        <v>36792</v>
      </c>
      <c r="J18" s="18">
        <v>36792</v>
      </c>
      <c r="K18" s="18"/>
      <c r="L18" s="18">
        <v>1029411</v>
      </c>
      <c r="M18" s="18"/>
      <c r="N18" s="18">
        <v>1029411</v>
      </c>
      <c r="O18" s="18"/>
      <c r="P18" s="18"/>
      <c r="Q18" s="18"/>
      <c r="R18" s="18"/>
      <c r="S18" s="18"/>
      <c r="T18" s="18"/>
      <c r="U18" s="18">
        <v>754500</v>
      </c>
      <c r="V18" s="18">
        <v>754500</v>
      </c>
      <c r="W18" s="18">
        <v>1820703</v>
      </c>
      <c r="X18" s="18">
        <v>1779533</v>
      </c>
      <c r="Y18" s="18">
        <v>41170</v>
      </c>
      <c r="Z18" s="3">
        <v>2.31</v>
      </c>
      <c r="AA18" s="23">
        <v>1779533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30716824</v>
      </c>
      <c r="D20" s="59">
        <f t="shared" si="2"/>
        <v>0</v>
      </c>
      <c r="E20" s="60">
        <f t="shared" si="2"/>
        <v>42876506</v>
      </c>
      <c r="F20" s="60">
        <f t="shared" si="2"/>
        <v>21572070</v>
      </c>
      <c r="G20" s="60">
        <f t="shared" si="2"/>
        <v>85448</v>
      </c>
      <c r="H20" s="60">
        <f t="shared" si="2"/>
        <v>2191995</v>
      </c>
      <c r="I20" s="60">
        <f t="shared" si="2"/>
        <v>2381161</v>
      </c>
      <c r="J20" s="60">
        <f t="shared" si="2"/>
        <v>4658604</v>
      </c>
      <c r="K20" s="60">
        <f t="shared" si="2"/>
        <v>5123054</v>
      </c>
      <c r="L20" s="60">
        <f t="shared" si="2"/>
        <v>4237205</v>
      </c>
      <c r="M20" s="60">
        <f t="shared" si="2"/>
        <v>817443</v>
      </c>
      <c r="N20" s="60">
        <f t="shared" si="2"/>
        <v>10177702</v>
      </c>
      <c r="O20" s="60">
        <f t="shared" si="2"/>
        <v>872552</v>
      </c>
      <c r="P20" s="60">
        <f t="shared" si="2"/>
        <v>1396672</v>
      </c>
      <c r="Q20" s="60">
        <f t="shared" si="2"/>
        <v>-1403865</v>
      </c>
      <c r="R20" s="60">
        <f t="shared" si="2"/>
        <v>865359</v>
      </c>
      <c r="S20" s="60">
        <f t="shared" si="2"/>
        <v>981177</v>
      </c>
      <c r="T20" s="60">
        <f t="shared" si="2"/>
        <v>3266310</v>
      </c>
      <c r="U20" s="60">
        <f t="shared" si="2"/>
        <v>1988425</v>
      </c>
      <c r="V20" s="60">
        <f t="shared" si="2"/>
        <v>6235912</v>
      </c>
      <c r="W20" s="60">
        <f t="shared" si="2"/>
        <v>21937577</v>
      </c>
      <c r="X20" s="60">
        <f t="shared" si="2"/>
        <v>21572070</v>
      </c>
      <c r="Y20" s="60">
        <f t="shared" si="2"/>
        <v>365507</v>
      </c>
      <c r="Z20" s="61">
        <f>+IF(X20&lt;&gt;0,+(Y20/X20)*100,0)</f>
        <v>1.6943529295056061</v>
      </c>
      <c r="AA20" s="62">
        <f>SUM(AA26:AA33)</f>
        <v>21572070</v>
      </c>
    </row>
    <row r="21" spans="1:27" ht="13.5">
      <c r="A21" s="46" t="s">
        <v>32</v>
      </c>
      <c r="B21" s="47"/>
      <c r="C21" s="9">
        <v>8448120</v>
      </c>
      <c r="D21" s="10"/>
      <c r="E21" s="11">
        <v>11205471</v>
      </c>
      <c r="F21" s="11">
        <v>5944471</v>
      </c>
      <c r="G21" s="11">
        <v>14521</v>
      </c>
      <c r="H21" s="11">
        <v>169023</v>
      </c>
      <c r="I21" s="11">
        <v>800137</v>
      </c>
      <c r="J21" s="11">
        <v>983681</v>
      </c>
      <c r="K21" s="11">
        <v>1560863</v>
      </c>
      <c r="L21" s="11">
        <v>1090103</v>
      </c>
      <c r="M21" s="11">
        <v>197759</v>
      </c>
      <c r="N21" s="11">
        <v>2848725</v>
      </c>
      <c r="O21" s="11">
        <v>571294</v>
      </c>
      <c r="P21" s="11">
        <v>871938</v>
      </c>
      <c r="Q21" s="11">
        <v>499152</v>
      </c>
      <c r="R21" s="11">
        <v>1942384</v>
      </c>
      <c r="S21" s="11">
        <v>508848</v>
      </c>
      <c r="T21" s="11">
        <v>2356506</v>
      </c>
      <c r="U21" s="11">
        <v>599254</v>
      </c>
      <c r="V21" s="11">
        <v>3464608</v>
      </c>
      <c r="W21" s="11">
        <v>9239398</v>
      </c>
      <c r="X21" s="11">
        <v>5944471</v>
      </c>
      <c r="Y21" s="11">
        <v>3294927</v>
      </c>
      <c r="Z21" s="2">
        <v>55.43</v>
      </c>
      <c r="AA21" s="15">
        <v>5944471</v>
      </c>
    </row>
    <row r="22" spans="1:27" ht="13.5">
      <c r="A22" s="46" t="s">
        <v>33</v>
      </c>
      <c r="B22" s="47"/>
      <c r="C22" s="9">
        <v>785116</v>
      </c>
      <c r="D22" s="10"/>
      <c r="E22" s="11">
        <v>4250000</v>
      </c>
      <c r="F22" s="11">
        <v>300000</v>
      </c>
      <c r="G22" s="11">
        <v>70927</v>
      </c>
      <c r="H22" s="11">
        <v>93134</v>
      </c>
      <c r="I22" s="11">
        <v>129225</v>
      </c>
      <c r="J22" s="11">
        <v>293286</v>
      </c>
      <c r="K22" s="11">
        <v>643218</v>
      </c>
      <c r="L22" s="11">
        <v>540987</v>
      </c>
      <c r="M22" s="11">
        <v>54405</v>
      </c>
      <c r="N22" s="11">
        <v>1238610</v>
      </c>
      <c r="O22" s="11"/>
      <c r="P22" s="11"/>
      <c r="Q22" s="11"/>
      <c r="R22" s="11"/>
      <c r="S22" s="11">
        <v>40905</v>
      </c>
      <c r="T22" s="11">
        <v>98686</v>
      </c>
      <c r="U22" s="11"/>
      <c r="V22" s="11">
        <v>139591</v>
      </c>
      <c r="W22" s="11">
        <v>1671487</v>
      </c>
      <c r="X22" s="11">
        <v>300000</v>
      </c>
      <c r="Y22" s="11">
        <v>1371487</v>
      </c>
      <c r="Z22" s="2">
        <v>457.16</v>
      </c>
      <c r="AA22" s="15">
        <v>300000</v>
      </c>
    </row>
    <row r="23" spans="1:27" ht="13.5">
      <c r="A23" s="46" t="s">
        <v>34</v>
      </c>
      <c r="B23" s="47"/>
      <c r="C23" s="9">
        <v>10314</v>
      </c>
      <c r="D23" s="10"/>
      <c r="E23" s="11">
        <v>1875000</v>
      </c>
      <c r="F23" s="11">
        <v>2017845</v>
      </c>
      <c r="G23" s="11"/>
      <c r="H23" s="11"/>
      <c r="I23" s="11"/>
      <c r="J23" s="11"/>
      <c r="K23" s="11"/>
      <c r="L23" s="11">
        <v>361869</v>
      </c>
      <c r="M23" s="11"/>
      <c r="N23" s="11">
        <v>361869</v>
      </c>
      <c r="O23" s="11"/>
      <c r="P23" s="11">
        <v>381294</v>
      </c>
      <c r="Q23" s="11">
        <v>308265</v>
      </c>
      <c r="R23" s="11">
        <v>689559</v>
      </c>
      <c r="S23" s="11">
        <v>299475</v>
      </c>
      <c r="T23" s="11">
        <v>241807</v>
      </c>
      <c r="U23" s="11">
        <v>167277</v>
      </c>
      <c r="V23" s="11">
        <v>708559</v>
      </c>
      <c r="W23" s="11">
        <v>1759987</v>
      </c>
      <c r="X23" s="11">
        <v>2017845</v>
      </c>
      <c r="Y23" s="11">
        <v>-257858</v>
      </c>
      <c r="Z23" s="2">
        <v>-12.78</v>
      </c>
      <c r="AA23" s="15">
        <v>2017845</v>
      </c>
    </row>
    <row r="24" spans="1:27" ht="13.5">
      <c r="A24" s="46" t="s">
        <v>35</v>
      </c>
      <c r="B24" s="47"/>
      <c r="C24" s="9">
        <v>2455891</v>
      </c>
      <c r="D24" s="10"/>
      <c r="E24" s="11">
        <v>15342140</v>
      </c>
      <c r="F24" s="11">
        <v>3576138</v>
      </c>
      <c r="G24" s="11"/>
      <c r="H24" s="11">
        <v>1216130</v>
      </c>
      <c r="I24" s="11">
        <v>661875</v>
      </c>
      <c r="J24" s="11">
        <v>1878005</v>
      </c>
      <c r="K24" s="11">
        <v>1550737</v>
      </c>
      <c r="L24" s="11">
        <v>1165578</v>
      </c>
      <c r="M24" s="11">
        <v>514008</v>
      </c>
      <c r="N24" s="11">
        <v>3230323</v>
      </c>
      <c r="O24" s="11"/>
      <c r="P24" s="11">
        <v>96519</v>
      </c>
      <c r="Q24" s="11">
        <v>-2631578</v>
      </c>
      <c r="R24" s="11">
        <v>-2535059</v>
      </c>
      <c r="S24" s="11">
        <v>52500</v>
      </c>
      <c r="T24" s="11">
        <v>294174</v>
      </c>
      <c r="U24" s="11">
        <v>470693</v>
      </c>
      <c r="V24" s="11">
        <v>817367</v>
      </c>
      <c r="W24" s="11">
        <v>3390636</v>
      </c>
      <c r="X24" s="11">
        <v>3576138</v>
      </c>
      <c r="Y24" s="11">
        <v>-185502</v>
      </c>
      <c r="Z24" s="2">
        <v>-5.19</v>
      </c>
      <c r="AA24" s="15">
        <v>3576138</v>
      </c>
    </row>
    <row r="25" spans="1:27" ht="13.5">
      <c r="A25" s="46" t="s">
        <v>36</v>
      </c>
      <c r="B25" s="47"/>
      <c r="C25" s="9"/>
      <c r="D25" s="10"/>
      <c r="E25" s="11">
        <v>120000</v>
      </c>
      <c r="F25" s="11">
        <v>120000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20733</v>
      </c>
      <c r="U25" s="11">
        <v>42028</v>
      </c>
      <c r="V25" s="11">
        <v>62761</v>
      </c>
      <c r="W25" s="11">
        <v>62761</v>
      </c>
      <c r="X25" s="11">
        <v>120000</v>
      </c>
      <c r="Y25" s="11">
        <v>-57239</v>
      </c>
      <c r="Z25" s="2">
        <v>-47.7</v>
      </c>
      <c r="AA25" s="15">
        <v>120000</v>
      </c>
    </row>
    <row r="26" spans="1:27" ht="13.5">
      <c r="A26" s="48" t="s">
        <v>37</v>
      </c>
      <c r="B26" s="63"/>
      <c r="C26" s="49">
        <f aca="true" t="shared" si="3" ref="C26:Y26">SUM(C21:C25)</f>
        <v>11699441</v>
      </c>
      <c r="D26" s="50">
        <f t="shared" si="3"/>
        <v>0</v>
      </c>
      <c r="E26" s="51">
        <f t="shared" si="3"/>
        <v>32792611</v>
      </c>
      <c r="F26" s="51">
        <f t="shared" si="3"/>
        <v>11958454</v>
      </c>
      <c r="G26" s="51">
        <f t="shared" si="3"/>
        <v>85448</v>
      </c>
      <c r="H26" s="51">
        <f t="shared" si="3"/>
        <v>1478287</v>
      </c>
      <c r="I26" s="51">
        <f t="shared" si="3"/>
        <v>1591237</v>
      </c>
      <c r="J26" s="51">
        <f t="shared" si="3"/>
        <v>3154972</v>
      </c>
      <c r="K26" s="51">
        <f t="shared" si="3"/>
        <v>3754818</v>
      </c>
      <c r="L26" s="51">
        <f t="shared" si="3"/>
        <v>3158537</v>
      </c>
      <c r="M26" s="51">
        <f t="shared" si="3"/>
        <v>766172</v>
      </c>
      <c r="N26" s="51">
        <f t="shared" si="3"/>
        <v>7679527</v>
      </c>
      <c r="O26" s="51">
        <f t="shared" si="3"/>
        <v>571294</v>
      </c>
      <c r="P26" s="51">
        <f t="shared" si="3"/>
        <v>1349751</v>
      </c>
      <c r="Q26" s="51">
        <f t="shared" si="3"/>
        <v>-1824161</v>
      </c>
      <c r="R26" s="51">
        <f t="shared" si="3"/>
        <v>96884</v>
      </c>
      <c r="S26" s="51">
        <f t="shared" si="3"/>
        <v>901728</v>
      </c>
      <c r="T26" s="51">
        <f t="shared" si="3"/>
        <v>3011906</v>
      </c>
      <c r="U26" s="51">
        <f t="shared" si="3"/>
        <v>1279252</v>
      </c>
      <c r="V26" s="51">
        <f t="shared" si="3"/>
        <v>5192886</v>
      </c>
      <c r="W26" s="51">
        <f t="shared" si="3"/>
        <v>16124269</v>
      </c>
      <c r="X26" s="51">
        <f t="shared" si="3"/>
        <v>11958454</v>
      </c>
      <c r="Y26" s="51">
        <f t="shared" si="3"/>
        <v>4165815</v>
      </c>
      <c r="Z26" s="52">
        <f>+IF(X26&lt;&gt;0,+(Y26/X26)*100,0)</f>
        <v>34.835732110521974</v>
      </c>
      <c r="AA26" s="53">
        <f>SUM(AA21:AA25)</f>
        <v>11958454</v>
      </c>
    </row>
    <row r="27" spans="1:27" ht="13.5">
      <c r="A27" s="54" t="s">
        <v>38</v>
      </c>
      <c r="B27" s="64"/>
      <c r="C27" s="9">
        <v>254267</v>
      </c>
      <c r="D27" s="10"/>
      <c r="E27" s="11">
        <v>1070000</v>
      </c>
      <c r="F27" s="11">
        <v>7498201</v>
      </c>
      <c r="G27" s="11"/>
      <c r="H27" s="11">
        <v>662098</v>
      </c>
      <c r="I27" s="11">
        <v>660221</v>
      </c>
      <c r="J27" s="11">
        <v>1322319</v>
      </c>
      <c r="K27" s="11">
        <v>1326116</v>
      </c>
      <c r="L27" s="11">
        <v>1078668</v>
      </c>
      <c r="M27" s="11">
        <v>25009</v>
      </c>
      <c r="N27" s="11">
        <v>2429793</v>
      </c>
      <c r="O27" s="11">
        <v>301258</v>
      </c>
      <c r="P27" s="11">
        <v>26300</v>
      </c>
      <c r="Q27" s="11">
        <v>52135</v>
      </c>
      <c r="R27" s="11">
        <v>379693</v>
      </c>
      <c r="S27" s="11">
        <v>31980</v>
      </c>
      <c r="T27" s="11">
        <v>40767</v>
      </c>
      <c r="U27" s="11">
        <v>280059</v>
      </c>
      <c r="V27" s="11">
        <v>352806</v>
      </c>
      <c r="W27" s="11">
        <v>4484611</v>
      </c>
      <c r="X27" s="11">
        <v>7498201</v>
      </c>
      <c r="Y27" s="11">
        <v>-3013590</v>
      </c>
      <c r="Z27" s="2">
        <v>-40.19</v>
      </c>
      <c r="AA27" s="15">
        <v>7498201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18763116</v>
      </c>
      <c r="D30" s="10"/>
      <c r="E30" s="11">
        <v>9013895</v>
      </c>
      <c r="F30" s="11">
        <v>2115415</v>
      </c>
      <c r="G30" s="11"/>
      <c r="H30" s="11">
        <v>51610</v>
      </c>
      <c r="I30" s="11">
        <v>129703</v>
      </c>
      <c r="J30" s="11">
        <v>181313</v>
      </c>
      <c r="K30" s="11">
        <v>42120</v>
      </c>
      <c r="L30" s="11"/>
      <c r="M30" s="11">
        <v>26262</v>
      </c>
      <c r="N30" s="11">
        <v>68382</v>
      </c>
      <c r="O30" s="11"/>
      <c r="P30" s="11">
        <v>20621</v>
      </c>
      <c r="Q30" s="11">
        <v>368161</v>
      </c>
      <c r="R30" s="11">
        <v>388782</v>
      </c>
      <c r="S30" s="11">
        <v>47469</v>
      </c>
      <c r="T30" s="11">
        <v>213637</v>
      </c>
      <c r="U30" s="11">
        <v>429114</v>
      </c>
      <c r="V30" s="11">
        <v>690220</v>
      </c>
      <c r="W30" s="11">
        <v>1328697</v>
      </c>
      <c r="X30" s="11">
        <v>2115415</v>
      </c>
      <c r="Y30" s="11">
        <v>-786718</v>
      </c>
      <c r="Z30" s="2">
        <v>-37.19</v>
      </c>
      <c r="AA30" s="15">
        <v>2115415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27563650</v>
      </c>
      <c r="D36" s="10">
        <f t="shared" si="4"/>
        <v>0</v>
      </c>
      <c r="E36" s="11">
        <f t="shared" si="4"/>
        <v>30878471</v>
      </c>
      <c r="F36" s="11">
        <f t="shared" si="4"/>
        <v>42408165</v>
      </c>
      <c r="G36" s="11">
        <f t="shared" si="4"/>
        <v>14521</v>
      </c>
      <c r="H36" s="11">
        <f t="shared" si="4"/>
        <v>244023</v>
      </c>
      <c r="I36" s="11">
        <f t="shared" si="4"/>
        <v>6896590</v>
      </c>
      <c r="J36" s="11">
        <f t="shared" si="4"/>
        <v>7155134</v>
      </c>
      <c r="K36" s="11">
        <f t="shared" si="4"/>
        <v>5640934</v>
      </c>
      <c r="L36" s="11">
        <f t="shared" si="4"/>
        <v>6349397</v>
      </c>
      <c r="M36" s="11">
        <f t="shared" si="4"/>
        <v>2493289</v>
      </c>
      <c r="N36" s="11">
        <f t="shared" si="4"/>
        <v>14483620</v>
      </c>
      <c r="O36" s="11">
        <f t="shared" si="4"/>
        <v>983366</v>
      </c>
      <c r="P36" s="11">
        <f t="shared" si="4"/>
        <v>2265605</v>
      </c>
      <c r="Q36" s="11">
        <f t="shared" si="4"/>
        <v>2906276</v>
      </c>
      <c r="R36" s="11">
        <f t="shared" si="4"/>
        <v>6155247</v>
      </c>
      <c r="S36" s="11">
        <f t="shared" si="4"/>
        <v>1137480</v>
      </c>
      <c r="T36" s="11">
        <f t="shared" si="4"/>
        <v>4439428</v>
      </c>
      <c r="U36" s="11">
        <f t="shared" si="4"/>
        <v>3361252</v>
      </c>
      <c r="V36" s="11">
        <f t="shared" si="4"/>
        <v>8938160</v>
      </c>
      <c r="W36" s="11">
        <f t="shared" si="4"/>
        <v>36732161</v>
      </c>
      <c r="X36" s="11">
        <f t="shared" si="4"/>
        <v>42408165</v>
      </c>
      <c r="Y36" s="11">
        <f t="shared" si="4"/>
        <v>-5676004</v>
      </c>
      <c r="Z36" s="2">
        <f aca="true" t="shared" si="5" ref="Z36:Z49">+IF(X36&lt;&gt;0,+(Y36/X36)*100,0)</f>
        <v>-13.384224476583695</v>
      </c>
      <c r="AA36" s="15">
        <f>AA6+AA21</f>
        <v>42408165</v>
      </c>
    </row>
    <row r="37" spans="1:27" ht="13.5">
      <c r="A37" s="46" t="s">
        <v>33</v>
      </c>
      <c r="B37" s="47"/>
      <c r="C37" s="9">
        <f t="shared" si="4"/>
        <v>3555427</v>
      </c>
      <c r="D37" s="10">
        <f t="shared" si="4"/>
        <v>0</v>
      </c>
      <c r="E37" s="11">
        <f t="shared" si="4"/>
        <v>25994000</v>
      </c>
      <c r="F37" s="11">
        <f t="shared" si="4"/>
        <v>25520754</v>
      </c>
      <c r="G37" s="11">
        <f t="shared" si="4"/>
        <v>88302</v>
      </c>
      <c r="H37" s="11">
        <f t="shared" si="4"/>
        <v>162891</v>
      </c>
      <c r="I37" s="11">
        <f t="shared" si="4"/>
        <v>544570</v>
      </c>
      <c r="J37" s="11">
        <f t="shared" si="4"/>
        <v>795763</v>
      </c>
      <c r="K37" s="11">
        <f t="shared" si="4"/>
        <v>1787238</v>
      </c>
      <c r="L37" s="11">
        <f t="shared" si="4"/>
        <v>1205833</v>
      </c>
      <c r="M37" s="11">
        <f t="shared" si="4"/>
        <v>541571</v>
      </c>
      <c r="N37" s="11">
        <f t="shared" si="4"/>
        <v>3534642</v>
      </c>
      <c r="O37" s="11">
        <f t="shared" si="4"/>
        <v>1253874</v>
      </c>
      <c r="P37" s="11">
        <f t="shared" si="4"/>
        <v>1106947</v>
      </c>
      <c r="Q37" s="11">
        <f t="shared" si="4"/>
        <v>3994703</v>
      </c>
      <c r="R37" s="11">
        <f t="shared" si="4"/>
        <v>6355524</v>
      </c>
      <c r="S37" s="11">
        <f t="shared" si="4"/>
        <v>1217604</v>
      </c>
      <c r="T37" s="11">
        <f t="shared" si="4"/>
        <v>3212449</v>
      </c>
      <c r="U37" s="11">
        <f t="shared" si="4"/>
        <v>3369088</v>
      </c>
      <c r="V37" s="11">
        <f t="shared" si="4"/>
        <v>7799141</v>
      </c>
      <c r="W37" s="11">
        <f t="shared" si="4"/>
        <v>18485070</v>
      </c>
      <c r="X37" s="11">
        <f t="shared" si="4"/>
        <v>25520754</v>
      </c>
      <c r="Y37" s="11">
        <f t="shared" si="4"/>
        <v>-7035684</v>
      </c>
      <c r="Z37" s="2">
        <f t="shared" si="5"/>
        <v>-27.568480147569307</v>
      </c>
      <c r="AA37" s="15">
        <f>AA7+AA22</f>
        <v>25520754</v>
      </c>
    </row>
    <row r="38" spans="1:27" ht="13.5">
      <c r="A38" s="46" t="s">
        <v>34</v>
      </c>
      <c r="B38" s="47"/>
      <c r="C38" s="9">
        <f t="shared" si="4"/>
        <v>4696553</v>
      </c>
      <c r="D38" s="10">
        <f t="shared" si="4"/>
        <v>0</v>
      </c>
      <c r="E38" s="11">
        <f t="shared" si="4"/>
        <v>18374000</v>
      </c>
      <c r="F38" s="11">
        <f t="shared" si="4"/>
        <v>22650110</v>
      </c>
      <c r="G38" s="11">
        <f t="shared" si="4"/>
        <v>0</v>
      </c>
      <c r="H38" s="11">
        <f t="shared" si="4"/>
        <v>976343</v>
      </c>
      <c r="I38" s="11">
        <f t="shared" si="4"/>
        <v>1506616</v>
      </c>
      <c r="J38" s="11">
        <f t="shared" si="4"/>
        <v>2482959</v>
      </c>
      <c r="K38" s="11">
        <f t="shared" si="4"/>
        <v>1270905</v>
      </c>
      <c r="L38" s="11">
        <f t="shared" si="4"/>
        <v>2215916</v>
      </c>
      <c r="M38" s="11">
        <f t="shared" si="4"/>
        <v>1834149</v>
      </c>
      <c r="N38" s="11">
        <f t="shared" si="4"/>
        <v>5320970</v>
      </c>
      <c r="O38" s="11">
        <f t="shared" si="4"/>
        <v>549347</v>
      </c>
      <c r="P38" s="11">
        <f t="shared" si="4"/>
        <v>874099</v>
      </c>
      <c r="Q38" s="11">
        <f t="shared" si="4"/>
        <v>2156091</v>
      </c>
      <c r="R38" s="11">
        <f t="shared" si="4"/>
        <v>3579537</v>
      </c>
      <c r="S38" s="11">
        <f t="shared" si="4"/>
        <v>1492909</v>
      </c>
      <c r="T38" s="11">
        <f t="shared" si="4"/>
        <v>1518962</v>
      </c>
      <c r="U38" s="11">
        <f t="shared" si="4"/>
        <v>2929887</v>
      </c>
      <c r="V38" s="11">
        <f t="shared" si="4"/>
        <v>5941758</v>
      </c>
      <c r="W38" s="11">
        <f t="shared" si="4"/>
        <v>17325224</v>
      </c>
      <c r="X38" s="11">
        <f t="shared" si="4"/>
        <v>22650110</v>
      </c>
      <c r="Y38" s="11">
        <f t="shared" si="4"/>
        <v>-5324886</v>
      </c>
      <c r="Z38" s="2">
        <f t="shared" si="5"/>
        <v>-23.509316290296162</v>
      </c>
      <c r="AA38" s="15">
        <f>AA8+AA23</f>
        <v>22650110</v>
      </c>
    </row>
    <row r="39" spans="1:27" ht="13.5">
      <c r="A39" s="46" t="s">
        <v>35</v>
      </c>
      <c r="B39" s="47"/>
      <c r="C39" s="9">
        <f t="shared" si="4"/>
        <v>5967055</v>
      </c>
      <c r="D39" s="10">
        <f t="shared" si="4"/>
        <v>0</v>
      </c>
      <c r="E39" s="11">
        <f t="shared" si="4"/>
        <v>20721140</v>
      </c>
      <c r="F39" s="11">
        <f t="shared" si="4"/>
        <v>20684342</v>
      </c>
      <c r="G39" s="11">
        <f t="shared" si="4"/>
        <v>0</v>
      </c>
      <c r="H39" s="11">
        <f t="shared" si="4"/>
        <v>1216130</v>
      </c>
      <c r="I39" s="11">
        <f t="shared" si="4"/>
        <v>661875</v>
      </c>
      <c r="J39" s="11">
        <f t="shared" si="4"/>
        <v>1878005</v>
      </c>
      <c r="K39" s="11">
        <f t="shared" si="4"/>
        <v>1550737</v>
      </c>
      <c r="L39" s="11">
        <f t="shared" si="4"/>
        <v>1183141</v>
      </c>
      <c r="M39" s="11">
        <f t="shared" si="4"/>
        <v>630756</v>
      </c>
      <c r="N39" s="11">
        <f t="shared" si="4"/>
        <v>3364634</v>
      </c>
      <c r="O39" s="11">
        <f t="shared" si="4"/>
        <v>19958</v>
      </c>
      <c r="P39" s="11">
        <f t="shared" si="4"/>
        <v>712050</v>
      </c>
      <c r="Q39" s="11">
        <f t="shared" si="4"/>
        <v>1268859</v>
      </c>
      <c r="R39" s="11">
        <f t="shared" si="4"/>
        <v>2000867</v>
      </c>
      <c r="S39" s="11">
        <f t="shared" si="4"/>
        <v>653292</v>
      </c>
      <c r="T39" s="11">
        <f t="shared" si="4"/>
        <v>2803925</v>
      </c>
      <c r="U39" s="11">
        <f t="shared" si="4"/>
        <v>2409824</v>
      </c>
      <c r="V39" s="11">
        <f t="shared" si="4"/>
        <v>5867041</v>
      </c>
      <c r="W39" s="11">
        <f t="shared" si="4"/>
        <v>13110547</v>
      </c>
      <c r="X39" s="11">
        <f t="shared" si="4"/>
        <v>20684342</v>
      </c>
      <c r="Y39" s="11">
        <f t="shared" si="4"/>
        <v>-7573795</v>
      </c>
      <c r="Z39" s="2">
        <f t="shared" si="5"/>
        <v>-36.616078964465004</v>
      </c>
      <c r="AA39" s="15">
        <f>AA9+AA24</f>
        <v>20684342</v>
      </c>
    </row>
    <row r="40" spans="1:27" ht="13.5">
      <c r="A40" s="46" t="s">
        <v>36</v>
      </c>
      <c r="B40" s="47"/>
      <c r="C40" s="9">
        <f t="shared" si="4"/>
        <v>3880044</v>
      </c>
      <c r="D40" s="10">
        <f t="shared" si="4"/>
        <v>0</v>
      </c>
      <c r="E40" s="11">
        <f t="shared" si="4"/>
        <v>12697000</v>
      </c>
      <c r="F40" s="11">
        <f t="shared" si="4"/>
        <v>15831907</v>
      </c>
      <c r="G40" s="11">
        <f t="shared" si="4"/>
        <v>53234</v>
      </c>
      <c r="H40" s="11">
        <f t="shared" si="4"/>
        <v>166188</v>
      </c>
      <c r="I40" s="11">
        <f t="shared" si="4"/>
        <v>515269</v>
      </c>
      <c r="J40" s="11">
        <f t="shared" si="4"/>
        <v>734691</v>
      </c>
      <c r="K40" s="11">
        <f t="shared" si="4"/>
        <v>572195</v>
      </c>
      <c r="L40" s="11">
        <f t="shared" si="4"/>
        <v>462934</v>
      </c>
      <c r="M40" s="11">
        <f t="shared" si="4"/>
        <v>614238</v>
      </c>
      <c r="N40" s="11">
        <f t="shared" si="4"/>
        <v>1649367</v>
      </c>
      <c r="O40" s="11">
        <f t="shared" si="4"/>
        <v>125435</v>
      </c>
      <c r="P40" s="11">
        <f t="shared" si="4"/>
        <v>311684</v>
      </c>
      <c r="Q40" s="11">
        <f t="shared" si="4"/>
        <v>453661</v>
      </c>
      <c r="R40" s="11">
        <f t="shared" si="4"/>
        <v>890780</v>
      </c>
      <c r="S40" s="11">
        <f t="shared" si="4"/>
        <v>205164</v>
      </c>
      <c r="T40" s="11">
        <f t="shared" si="4"/>
        <v>1227470</v>
      </c>
      <c r="U40" s="11">
        <f t="shared" si="4"/>
        <v>1873003</v>
      </c>
      <c r="V40" s="11">
        <f t="shared" si="4"/>
        <v>3305637</v>
      </c>
      <c r="W40" s="11">
        <f t="shared" si="4"/>
        <v>6580475</v>
      </c>
      <c r="X40" s="11">
        <f t="shared" si="4"/>
        <v>15831907</v>
      </c>
      <c r="Y40" s="11">
        <f t="shared" si="4"/>
        <v>-9251432</v>
      </c>
      <c r="Z40" s="2">
        <f t="shared" si="5"/>
        <v>-58.435360945462854</v>
      </c>
      <c r="AA40" s="15">
        <f>AA10+AA25</f>
        <v>15831907</v>
      </c>
    </row>
    <row r="41" spans="1:27" ht="13.5">
      <c r="A41" s="48" t="s">
        <v>37</v>
      </c>
      <c r="B41" s="47"/>
      <c r="C41" s="49">
        <f aca="true" t="shared" si="6" ref="C41:Y41">SUM(C36:C40)</f>
        <v>45662729</v>
      </c>
      <c r="D41" s="50">
        <f t="shared" si="6"/>
        <v>0</v>
      </c>
      <c r="E41" s="51">
        <f t="shared" si="6"/>
        <v>108664611</v>
      </c>
      <c r="F41" s="51">
        <f t="shared" si="6"/>
        <v>127095278</v>
      </c>
      <c r="G41" s="51">
        <f t="shared" si="6"/>
        <v>156057</v>
      </c>
      <c r="H41" s="51">
        <f t="shared" si="6"/>
        <v>2765575</v>
      </c>
      <c r="I41" s="51">
        <f t="shared" si="6"/>
        <v>10124920</v>
      </c>
      <c r="J41" s="51">
        <f t="shared" si="6"/>
        <v>13046552</v>
      </c>
      <c r="K41" s="51">
        <f t="shared" si="6"/>
        <v>10822009</v>
      </c>
      <c r="L41" s="51">
        <f t="shared" si="6"/>
        <v>11417221</v>
      </c>
      <c r="M41" s="51">
        <f t="shared" si="6"/>
        <v>6114003</v>
      </c>
      <c r="N41" s="51">
        <f t="shared" si="6"/>
        <v>28353233</v>
      </c>
      <c r="O41" s="51">
        <f t="shared" si="6"/>
        <v>2931980</v>
      </c>
      <c r="P41" s="51">
        <f t="shared" si="6"/>
        <v>5270385</v>
      </c>
      <c r="Q41" s="51">
        <f t="shared" si="6"/>
        <v>10779590</v>
      </c>
      <c r="R41" s="51">
        <f t="shared" si="6"/>
        <v>18981955</v>
      </c>
      <c r="S41" s="51">
        <f t="shared" si="6"/>
        <v>4706449</v>
      </c>
      <c r="T41" s="51">
        <f t="shared" si="6"/>
        <v>13202234</v>
      </c>
      <c r="U41" s="51">
        <f t="shared" si="6"/>
        <v>13943054</v>
      </c>
      <c r="V41" s="51">
        <f t="shared" si="6"/>
        <v>31851737</v>
      </c>
      <c r="W41" s="51">
        <f t="shared" si="6"/>
        <v>92233477</v>
      </c>
      <c r="X41" s="51">
        <f t="shared" si="6"/>
        <v>127095278</v>
      </c>
      <c r="Y41" s="51">
        <f t="shared" si="6"/>
        <v>-34861801</v>
      </c>
      <c r="Z41" s="52">
        <f t="shared" si="5"/>
        <v>-27.42965871635294</v>
      </c>
      <c r="AA41" s="53">
        <f>SUM(AA36:AA40)</f>
        <v>127095278</v>
      </c>
    </row>
    <row r="42" spans="1:27" ht="13.5">
      <c r="A42" s="54" t="s">
        <v>38</v>
      </c>
      <c r="B42" s="35"/>
      <c r="C42" s="65">
        <f aca="true" t="shared" si="7" ref="C42:Y48">C12+C27</f>
        <v>3615005</v>
      </c>
      <c r="D42" s="66">
        <f t="shared" si="7"/>
        <v>0</v>
      </c>
      <c r="E42" s="67">
        <f t="shared" si="7"/>
        <v>17684000</v>
      </c>
      <c r="F42" s="67">
        <f t="shared" si="7"/>
        <v>33629537</v>
      </c>
      <c r="G42" s="67">
        <f t="shared" si="7"/>
        <v>764447</v>
      </c>
      <c r="H42" s="67">
        <f t="shared" si="7"/>
        <v>930615</v>
      </c>
      <c r="I42" s="67">
        <f t="shared" si="7"/>
        <v>1203717</v>
      </c>
      <c r="J42" s="67">
        <f t="shared" si="7"/>
        <v>2898779</v>
      </c>
      <c r="K42" s="67">
        <f t="shared" si="7"/>
        <v>2408624</v>
      </c>
      <c r="L42" s="67">
        <f t="shared" si="7"/>
        <v>1469056</v>
      </c>
      <c r="M42" s="67">
        <f t="shared" si="7"/>
        <v>2313782</v>
      </c>
      <c r="N42" s="67">
        <f t="shared" si="7"/>
        <v>6191462</v>
      </c>
      <c r="O42" s="67">
        <f t="shared" si="7"/>
        <v>1484417</v>
      </c>
      <c r="P42" s="67">
        <f t="shared" si="7"/>
        <v>996944</v>
      </c>
      <c r="Q42" s="67">
        <f t="shared" si="7"/>
        <v>842334</v>
      </c>
      <c r="R42" s="67">
        <f t="shared" si="7"/>
        <v>3323695</v>
      </c>
      <c r="S42" s="67">
        <f t="shared" si="7"/>
        <v>3077709</v>
      </c>
      <c r="T42" s="67">
        <f t="shared" si="7"/>
        <v>446426</v>
      </c>
      <c r="U42" s="67">
        <f t="shared" si="7"/>
        <v>3372586</v>
      </c>
      <c r="V42" s="67">
        <f t="shared" si="7"/>
        <v>6896721</v>
      </c>
      <c r="W42" s="67">
        <f t="shared" si="7"/>
        <v>19310657</v>
      </c>
      <c r="X42" s="67">
        <f t="shared" si="7"/>
        <v>33629537</v>
      </c>
      <c r="Y42" s="67">
        <f t="shared" si="7"/>
        <v>-14318880</v>
      </c>
      <c r="Z42" s="69">
        <f t="shared" si="5"/>
        <v>-42.57828467873346</v>
      </c>
      <c r="AA42" s="68">
        <f aca="true" t="shared" si="8" ref="AA42:AA48">AA12+AA27</f>
        <v>33629537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535000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94634776</v>
      </c>
      <c r="D45" s="66">
        <f t="shared" si="7"/>
        <v>0</v>
      </c>
      <c r="E45" s="67">
        <f t="shared" si="7"/>
        <v>83617895</v>
      </c>
      <c r="F45" s="67">
        <f t="shared" si="7"/>
        <v>73832322</v>
      </c>
      <c r="G45" s="67">
        <f t="shared" si="7"/>
        <v>99117</v>
      </c>
      <c r="H45" s="67">
        <f t="shared" si="7"/>
        <v>365161</v>
      </c>
      <c r="I45" s="67">
        <f t="shared" si="7"/>
        <v>14189481</v>
      </c>
      <c r="J45" s="67">
        <f t="shared" si="7"/>
        <v>14653759</v>
      </c>
      <c r="K45" s="67">
        <f t="shared" si="7"/>
        <v>7031894</v>
      </c>
      <c r="L45" s="67">
        <f t="shared" si="7"/>
        <v>4162814</v>
      </c>
      <c r="M45" s="67">
        <f t="shared" si="7"/>
        <v>8742355</v>
      </c>
      <c r="N45" s="67">
        <f t="shared" si="7"/>
        <v>19937063</v>
      </c>
      <c r="O45" s="67">
        <f t="shared" si="7"/>
        <v>1222284</v>
      </c>
      <c r="P45" s="67">
        <f t="shared" si="7"/>
        <v>3511969</v>
      </c>
      <c r="Q45" s="67">
        <f t="shared" si="7"/>
        <v>2068903</v>
      </c>
      <c r="R45" s="67">
        <f t="shared" si="7"/>
        <v>6803156</v>
      </c>
      <c r="S45" s="67">
        <f t="shared" si="7"/>
        <v>6529103</v>
      </c>
      <c r="T45" s="67">
        <f t="shared" si="7"/>
        <v>9364545</v>
      </c>
      <c r="U45" s="67">
        <f t="shared" si="7"/>
        <v>4664700</v>
      </c>
      <c r="V45" s="67">
        <f t="shared" si="7"/>
        <v>20558348</v>
      </c>
      <c r="W45" s="67">
        <f t="shared" si="7"/>
        <v>61952326</v>
      </c>
      <c r="X45" s="67">
        <f t="shared" si="7"/>
        <v>73832322</v>
      </c>
      <c r="Y45" s="67">
        <f t="shared" si="7"/>
        <v>-11879996</v>
      </c>
      <c r="Z45" s="69">
        <f t="shared" si="5"/>
        <v>-16.0905084361291</v>
      </c>
      <c r="AA45" s="68">
        <f t="shared" si="8"/>
        <v>73832322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1681660</v>
      </c>
      <c r="D48" s="66">
        <f t="shared" si="7"/>
        <v>0</v>
      </c>
      <c r="E48" s="67">
        <f t="shared" si="7"/>
        <v>1215000</v>
      </c>
      <c r="F48" s="67">
        <f t="shared" si="7"/>
        <v>1779533</v>
      </c>
      <c r="G48" s="67">
        <f t="shared" si="7"/>
        <v>0</v>
      </c>
      <c r="H48" s="67">
        <f t="shared" si="7"/>
        <v>0</v>
      </c>
      <c r="I48" s="67">
        <f t="shared" si="7"/>
        <v>36792</v>
      </c>
      <c r="J48" s="67">
        <f t="shared" si="7"/>
        <v>36792</v>
      </c>
      <c r="K48" s="67">
        <f t="shared" si="7"/>
        <v>0</v>
      </c>
      <c r="L48" s="67">
        <f t="shared" si="7"/>
        <v>1029411</v>
      </c>
      <c r="M48" s="67">
        <f t="shared" si="7"/>
        <v>0</v>
      </c>
      <c r="N48" s="67">
        <f t="shared" si="7"/>
        <v>1029411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754500</v>
      </c>
      <c r="V48" s="67">
        <f t="shared" si="7"/>
        <v>754500</v>
      </c>
      <c r="W48" s="67">
        <f t="shared" si="7"/>
        <v>1820703</v>
      </c>
      <c r="X48" s="67">
        <f t="shared" si="7"/>
        <v>1779533</v>
      </c>
      <c r="Y48" s="67">
        <f t="shared" si="7"/>
        <v>41170</v>
      </c>
      <c r="Z48" s="69">
        <f t="shared" si="5"/>
        <v>2.313528324566052</v>
      </c>
      <c r="AA48" s="68">
        <f t="shared" si="8"/>
        <v>1779533</v>
      </c>
    </row>
    <row r="49" spans="1:27" ht="13.5">
      <c r="A49" s="75" t="s">
        <v>49</v>
      </c>
      <c r="B49" s="76"/>
      <c r="C49" s="77">
        <f aca="true" t="shared" si="9" ref="C49:Y49">SUM(C41:C48)</f>
        <v>146129170</v>
      </c>
      <c r="D49" s="78">
        <f t="shared" si="9"/>
        <v>0</v>
      </c>
      <c r="E49" s="79">
        <f t="shared" si="9"/>
        <v>211181506</v>
      </c>
      <c r="F49" s="79">
        <f t="shared" si="9"/>
        <v>236336670</v>
      </c>
      <c r="G49" s="79">
        <f t="shared" si="9"/>
        <v>1019621</v>
      </c>
      <c r="H49" s="79">
        <f t="shared" si="9"/>
        <v>4061351</v>
      </c>
      <c r="I49" s="79">
        <f t="shared" si="9"/>
        <v>25554910</v>
      </c>
      <c r="J49" s="79">
        <f t="shared" si="9"/>
        <v>30635882</v>
      </c>
      <c r="K49" s="79">
        <f t="shared" si="9"/>
        <v>20262527</v>
      </c>
      <c r="L49" s="79">
        <f t="shared" si="9"/>
        <v>18078502</v>
      </c>
      <c r="M49" s="79">
        <f t="shared" si="9"/>
        <v>17170140</v>
      </c>
      <c r="N49" s="79">
        <f t="shared" si="9"/>
        <v>55511169</v>
      </c>
      <c r="O49" s="79">
        <f t="shared" si="9"/>
        <v>5638681</v>
      </c>
      <c r="P49" s="79">
        <f t="shared" si="9"/>
        <v>9779298</v>
      </c>
      <c r="Q49" s="79">
        <f t="shared" si="9"/>
        <v>13690827</v>
      </c>
      <c r="R49" s="79">
        <f t="shared" si="9"/>
        <v>29108806</v>
      </c>
      <c r="S49" s="79">
        <f t="shared" si="9"/>
        <v>14313261</v>
      </c>
      <c r="T49" s="79">
        <f t="shared" si="9"/>
        <v>23013205</v>
      </c>
      <c r="U49" s="79">
        <f t="shared" si="9"/>
        <v>22734840</v>
      </c>
      <c r="V49" s="79">
        <f t="shared" si="9"/>
        <v>60061306</v>
      </c>
      <c r="W49" s="79">
        <f t="shared" si="9"/>
        <v>175317163</v>
      </c>
      <c r="X49" s="79">
        <f t="shared" si="9"/>
        <v>236336670</v>
      </c>
      <c r="Y49" s="79">
        <f t="shared" si="9"/>
        <v>-61019507</v>
      </c>
      <c r="Z49" s="80">
        <f t="shared" si="5"/>
        <v>-25.81889090677295</v>
      </c>
      <c r="AA49" s="81">
        <f>SUM(AA41:AA48)</f>
        <v>236336670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44974000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4849000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4811000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1452000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2197000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124000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13433000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1464000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>
        <v>30000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30047000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86574</v>
      </c>
      <c r="H67" s="11">
        <v>782486</v>
      </c>
      <c r="I67" s="11">
        <v>1169512</v>
      </c>
      <c r="J67" s="11">
        <v>2038572</v>
      </c>
      <c r="K67" s="11">
        <v>1029544</v>
      </c>
      <c r="L67" s="11">
        <v>1026734</v>
      </c>
      <c r="M67" s="11"/>
      <c r="N67" s="11">
        <v>2056278</v>
      </c>
      <c r="O67" s="11"/>
      <c r="P67" s="11"/>
      <c r="Q67" s="11"/>
      <c r="R67" s="11"/>
      <c r="S67" s="11"/>
      <c r="T67" s="11"/>
      <c r="U67" s="11"/>
      <c r="V67" s="11"/>
      <c r="W67" s="11">
        <v>4094850</v>
      </c>
      <c r="X67" s="11"/>
      <c r="Y67" s="11">
        <v>4094850</v>
      </c>
      <c r="Z67" s="2"/>
      <c r="AA67" s="15"/>
    </row>
    <row r="68" spans="1:27" ht="13.5">
      <c r="A68" s="86" t="s">
        <v>56</v>
      </c>
      <c r="B68" s="93"/>
      <c r="C68" s="9">
        <v>26999881</v>
      </c>
      <c r="D68" s="10">
        <v>44450000</v>
      </c>
      <c r="E68" s="11"/>
      <c r="F68" s="11">
        <v>44449647</v>
      </c>
      <c r="G68" s="11">
        <v>230513</v>
      </c>
      <c r="H68" s="11">
        <v>1235780</v>
      </c>
      <c r="I68" s="11">
        <v>1847010</v>
      </c>
      <c r="J68" s="11">
        <v>3313303</v>
      </c>
      <c r="K68" s="11">
        <v>1579912</v>
      </c>
      <c r="L68" s="11">
        <v>1949374</v>
      </c>
      <c r="M68" s="11"/>
      <c r="N68" s="11">
        <v>3529286</v>
      </c>
      <c r="O68" s="11"/>
      <c r="P68" s="11"/>
      <c r="Q68" s="11"/>
      <c r="R68" s="11"/>
      <c r="S68" s="11"/>
      <c r="T68" s="11"/>
      <c r="U68" s="11"/>
      <c r="V68" s="11"/>
      <c r="W68" s="11">
        <v>6842589</v>
      </c>
      <c r="X68" s="11">
        <v>44449647</v>
      </c>
      <c r="Y68" s="11">
        <v>-37607058</v>
      </c>
      <c r="Z68" s="2">
        <v>-84.61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26999881</v>
      </c>
      <c r="D69" s="78">
        <f t="shared" si="12"/>
        <v>44450000</v>
      </c>
      <c r="E69" s="79">
        <f t="shared" si="12"/>
        <v>0</v>
      </c>
      <c r="F69" s="79">
        <f t="shared" si="12"/>
        <v>44449647</v>
      </c>
      <c r="G69" s="79">
        <f t="shared" si="12"/>
        <v>317087</v>
      </c>
      <c r="H69" s="79">
        <f t="shared" si="12"/>
        <v>2018266</v>
      </c>
      <c r="I69" s="79">
        <f t="shared" si="12"/>
        <v>3016522</v>
      </c>
      <c r="J69" s="79">
        <f t="shared" si="12"/>
        <v>5351875</v>
      </c>
      <c r="K69" s="79">
        <f t="shared" si="12"/>
        <v>2609456</v>
      </c>
      <c r="L69" s="79">
        <f t="shared" si="12"/>
        <v>2976108</v>
      </c>
      <c r="M69" s="79">
        <f t="shared" si="12"/>
        <v>0</v>
      </c>
      <c r="N69" s="79">
        <f t="shared" si="12"/>
        <v>5585564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10937439</v>
      </c>
      <c r="X69" s="79">
        <f t="shared" si="12"/>
        <v>44449647</v>
      </c>
      <c r="Y69" s="79">
        <f t="shared" si="12"/>
        <v>-33512208</v>
      </c>
      <c r="Z69" s="80">
        <f>+IF(X69&lt;&gt;0,+(Y69/X69)*100,0)</f>
        <v>-75.39364260868034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29215996</v>
      </c>
      <c r="D5" s="42">
        <f t="shared" si="0"/>
        <v>0</v>
      </c>
      <c r="E5" s="43">
        <f t="shared" si="0"/>
        <v>15808472</v>
      </c>
      <c r="F5" s="43">
        <f t="shared" si="0"/>
        <v>41435209</v>
      </c>
      <c r="G5" s="43">
        <f t="shared" si="0"/>
        <v>478390</v>
      </c>
      <c r="H5" s="43">
        <f t="shared" si="0"/>
        <v>54877</v>
      </c>
      <c r="I5" s="43">
        <f t="shared" si="0"/>
        <v>422612</v>
      </c>
      <c r="J5" s="43">
        <f t="shared" si="0"/>
        <v>955879</v>
      </c>
      <c r="K5" s="43">
        <f t="shared" si="0"/>
        <v>1381856</v>
      </c>
      <c r="L5" s="43">
        <f t="shared" si="0"/>
        <v>654684</v>
      </c>
      <c r="M5" s="43">
        <f t="shared" si="0"/>
        <v>1221399</v>
      </c>
      <c r="N5" s="43">
        <f t="shared" si="0"/>
        <v>3257939</v>
      </c>
      <c r="O5" s="43">
        <f t="shared" si="0"/>
        <v>303278</v>
      </c>
      <c r="P5" s="43">
        <f t="shared" si="0"/>
        <v>792969</v>
      </c>
      <c r="Q5" s="43">
        <f t="shared" si="0"/>
        <v>4888542</v>
      </c>
      <c r="R5" s="43">
        <f t="shared" si="0"/>
        <v>5984789</v>
      </c>
      <c r="S5" s="43">
        <f t="shared" si="0"/>
        <v>1819789</v>
      </c>
      <c r="T5" s="43">
        <f t="shared" si="0"/>
        <v>3932491</v>
      </c>
      <c r="U5" s="43">
        <f t="shared" si="0"/>
        <v>11947572</v>
      </c>
      <c r="V5" s="43">
        <f t="shared" si="0"/>
        <v>17699852</v>
      </c>
      <c r="W5" s="43">
        <f t="shared" si="0"/>
        <v>27898459</v>
      </c>
      <c r="X5" s="43">
        <f t="shared" si="0"/>
        <v>41435209</v>
      </c>
      <c r="Y5" s="43">
        <f t="shared" si="0"/>
        <v>-13536750</v>
      </c>
      <c r="Z5" s="44">
        <f>+IF(X5&lt;&gt;0,+(Y5/X5)*100,0)</f>
        <v>-32.66967954716966</v>
      </c>
      <c r="AA5" s="45">
        <f>SUM(AA11:AA18)</f>
        <v>41435209</v>
      </c>
    </row>
    <row r="6" spans="1:27" ht="13.5">
      <c r="A6" s="46" t="s">
        <v>32</v>
      </c>
      <c r="B6" s="47"/>
      <c r="C6" s="9">
        <v>9138144</v>
      </c>
      <c r="D6" s="10"/>
      <c r="E6" s="11">
        <v>1995952</v>
      </c>
      <c r="F6" s="11">
        <v>16456277</v>
      </c>
      <c r="G6" s="11"/>
      <c r="H6" s="11"/>
      <c r="I6" s="11"/>
      <c r="J6" s="11"/>
      <c r="K6" s="11">
        <v>777628</v>
      </c>
      <c r="L6" s="11">
        <v>71002</v>
      </c>
      <c r="M6" s="11">
        <v>210368</v>
      </c>
      <c r="N6" s="11">
        <v>1058998</v>
      </c>
      <c r="O6" s="11">
        <v>130161</v>
      </c>
      <c r="P6" s="11">
        <v>222424</v>
      </c>
      <c r="Q6" s="11">
        <v>96480</v>
      </c>
      <c r="R6" s="11">
        <v>449065</v>
      </c>
      <c r="S6" s="11"/>
      <c r="T6" s="11">
        <v>17640</v>
      </c>
      <c r="U6" s="11">
        <v>3304821</v>
      </c>
      <c r="V6" s="11">
        <v>3322461</v>
      </c>
      <c r="W6" s="11">
        <v>4830524</v>
      </c>
      <c r="X6" s="11">
        <v>16456277</v>
      </c>
      <c r="Y6" s="11">
        <v>-11625753</v>
      </c>
      <c r="Z6" s="2">
        <v>-70.65</v>
      </c>
      <c r="AA6" s="15">
        <v>16456277</v>
      </c>
    </row>
    <row r="7" spans="1:27" ht="13.5">
      <c r="A7" s="46" t="s">
        <v>33</v>
      </c>
      <c r="B7" s="47"/>
      <c r="C7" s="9">
        <v>4999700</v>
      </c>
      <c r="D7" s="10"/>
      <c r="E7" s="11">
        <v>4250000</v>
      </c>
      <c r="F7" s="11">
        <v>8250000</v>
      </c>
      <c r="G7" s="11"/>
      <c r="H7" s="11">
        <v>1920</v>
      </c>
      <c r="I7" s="11">
        <v>24395</v>
      </c>
      <c r="J7" s="11">
        <v>26315</v>
      </c>
      <c r="K7" s="11">
        <v>123855</v>
      </c>
      <c r="L7" s="11">
        <v>15975</v>
      </c>
      <c r="M7" s="11">
        <v>94680</v>
      </c>
      <c r="N7" s="11">
        <v>234510</v>
      </c>
      <c r="O7" s="11">
        <v>43607</v>
      </c>
      <c r="P7" s="11">
        <v>22639</v>
      </c>
      <c r="Q7" s="11">
        <v>3683892</v>
      </c>
      <c r="R7" s="11">
        <v>3750138</v>
      </c>
      <c r="S7" s="11">
        <v>840500</v>
      </c>
      <c r="T7" s="11">
        <v>4238231</v>
      </c>
      <c r="U7" s="11">
        <v>2516909</v>
      </c>
      <c r="V7" s="11">
        <v>7595640</v>
      </c>
      <c r="W7" s="11">
        <v>11606603</v>
      </c>
      <c r="X7" s="11">
        <v>8250000</v>
      </c>
      <c r="Y7" s="11">
        <v>3356603</v>
      </c>
      <c r="Z7" s="2">
        <v>40.69</v>
      </c>
      <c r="AA7" s="15">
        <v>8250000</v>
      </c>
    </row>
    <row r="8" spans="1:27" ht="13.5">
      <c r="A8" s="46" t="s">
        <v>34</v>
      </c>
      <c r="B8" s="47"/>
      <c r="C8" s="9">
        <v>3659232</v>
      </c>
      <c r="D8" s="10"/>
      <c r="E8" s="11">
        <v>100000</v>
      </c>
      <c r="F8" s="11">
        <v>3475000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1071207</v>
      </c>
      <c r="V8" s="11">
        <v>1071207</v>
      </c>
      <c r="W8" s="11">
        <v>1071207</v>
      </c>
      <c r="X8" s="11">
        <v>3475000</v>
      </c>
      <c r="Y8" s="11">
        <v>-2403793</v>
      </c>
      <c r="Z8" s="2">
        <v>-69.17</v>
      </c>
      <c r="AA8" s="15">
        <v>3475000</v>
      </c>
    </row>
    <row r="9" spans="1:27" ht="13.5">
      <c r="A9" s="46" t="s">
        <v>35</v>
      </c>
      <c r="B9" s="47"/>
      <c r="C9" s="9">
        <v>2358774</v>
      </c>
      <c r="D9" s="10"/>
      <c r="E9" s="11"/>
      <c r="F9" s="11">
        <v>4500000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3501186</v>
      </c>
      <c r="V9" s="11">
        <v>3501186</v>
      </c>
      <c r="W9" s="11">
        <v>3501186</v>
      </c>
      <c r="X9" s="11">
        <v>4500000</v>
      </c>
      <c r="Y9" s="11">
        <v>-998814</v>
      </c>
      <c r="Z9" s="2">
        <v>-22.2</v>
      </c>
      <c r="AA9" s="15">
        <v>4500000</v>
      </c>
    </row>
    <row r="10" spans="1:27" ht="13.5">
      <c r="A10" s="46" t="s">
        <v>36</v>
      </c>
      <c r="B10" s="47"/>
      <c r="C10" s="9">
        <v>5076627</v>
      </c>
      <c r="D10" s="10"/>
      <c r="E10" s="11"/>
      <c r="F10" s="11">
        <v>939550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939550</v>
      </c>
      <c r="Y10" s="11">
        <v>-939550</v>
      </c>
      <c r="Z10" s="2">
        <v>-100</v>
      </c>
      <c r="AA10" s="15">
        <v>939550</v>
      </c>
    </row>
    <row r="11" spans="1:27" ht="13.5">
      <c r="A11" s="48" t="s">
        <v>37</v>
      </c>
      <c r="B11" s="47"/>
      <c r="C11" s="49">
        <f aca="true" t="shared" si="1" ref="C11:Y11">SUM(C6:C10)</f>
        <v>25232477</v>
      </c>
      <c r="D11" s="50">
        <f t="shared" si="1"/>
        <v>0</v>
      </c>
      <c r="E11" s="51">
        <f t="shared" si="1"/>
        <v>6345952</v>
      </c>
      <c r="F11" s="51">
        <f t="shared" si="1"/>
        <v>33620827</v>
      </c>
      <c r="G11" s="51">
        <f t="shared" si="1"/>
        <v>0</v>
      </c>
      <c r="H11" s="51">
        <f t="shared" si="1"/>
        <v>1920</v>
      </c>
      <c r="I11" s="51">
        <f t="shared" si="1"/>
        <v>24395</v>
      </c>
      <c r="J11" s="51">
        <f t="shared" si="1"/>
        <v>26315</v>
      </c>
      <c r="K11" s="51">
        <f t="shared" si="1"/>
        <v>901483</v>
      </c>
      <c r="L11" s="51">
        <f t="shared" si="1"/>
        <v>86977</v>
      </c>
      <c r="M11" s="51">
        <f t="shared" si="1"/>
        <v>305048</v>
      </c>
      <c r="N11" s="51">
        <f t="shared" si="1"/>
        <v>1293508</v>
      </c>
      <c r="O11" s="51">
        <f t="shared" si="1"/>
        <v>173768</v>
      </c>
      <c r="P11" s="51">
        <f t="shared" si="1"/>
        <v>245063</v>
      </c>
      <c r="Q11" s="51">
        <f t="shared" si="1"/>
        <v>3780372</v>
      </c>
      <c r="R11" s="51">
        <f t="shared" si="1"/>
        <v>4199203</v>
      </c>
      <c r="S11" s="51">
        <f t="shared" si="1"/>
        <v>840500</v>
      </c>
      <c r="T11" s="51">
        <f t="shared" si="1"/>
        <v>4255871</v>
      </c>
      <c r="U11" s="51">
        <f t="shared" si="1"/>
        <v>10394123</v>
      </c>
      <c r="V11" s="51">
        <f t="shared" si="1"/>
        <v>15490494</v>
      </c>
      <c r="W11" s="51">
        <f t="shared" si="1"/>
        <v>21009520</v>
      </c>
      <c r="X11" s="51">
        <f t="shared" si="1"/>
        <v>33620827</v>
      </c>
      <c r="Y11" s="51">
        <f t="shared" si="1"/>
        <v>-12611307</v>
      </c>
      <c r="Z11" s="52">
        <f>+IF(X11&lt;&gt;0,+(Y11/X11)*100,0)</f>
        <v>-37.510400919049374</v>
      </c>
      <c r="AA11" s="53">
        <f>SUM(AA6:AA10)</f>
        <v>33620827</v>
      </c>
    </row>
    <row r="12" spans="1:27" ht="13.5">
      <c r="A12" s="54" t="s">
        <v>38</v>
      </c>
      <c r="B12" s="35"/>
      <c r="C12" s="9">
        <v>49255</v>
      </c>
      <c r="D12" s="10"/>
      <c r="E12" s="11">
        <v>3100000</v>
      </c>
      <c r="F12" s="11">
        <v>100000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76474</v>
      </c>
      <c r="U12" s="11">
        <v>121730</v>
      </c>
      <c r="V12" s="11">
        <v>198204</v>
      </c>
      <c r="W12" s="11">
        <v>198204</v>
      </c>
      <c r="X12" s="11">
        <v>100000</v>
      </c>
      <c r="Y12" s="11">
        <v>98204</v>
      </c>
      <c r="Z12" s="2">
        <v>98.2</v>
      </c>
      <c r="AA12" s="15">
        <v>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250091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3684173</v>
      </c>
      <c r="D15" s="10"/>
      <c r="E15" s="11">
        <v>6362520</v>
      </c>
      <c r="F15" s="11">
        <v>7714382</v>
      </c>
      <c r="G15" s="11">
        <v>478390</v>
      </c>
      <c r="H15" s="11">
        <v>52957</v>
      </c>
      <c r="I15" s="11">
        <v>398217</v>
      </c>
      <c r="J15" s="11">
        <v>929564</v>
      </c>
      <c r="K15" s="11">
        <v>480373</v>
      </c>
      <c r="L15" s="11">
        <v>567707</v>
      </c>
      <c r="M15" s="11">
        <v>916351</v>
      </c>
      <c r="N15" s="11">
        <v>1964431</v>
      </c>
      <c r="O15" s="11">
        <v>129510</v>
      </c>
      <c r="P15" s="11">
        <v>547906</v>
      </c>
      <c r="Q15" s="11">
        <v>1108170</v>
      </c>
      <c r="R15" s="11">
        <v>1785586</v>
      </c>
      <c r="S15" s="11">
        <v>979289</v>
      </c>
      <c r="T15" s="11">
        <v>-399854</v>
      </c>
      <c r="U15" s="11">
        <v>1431719</v>
      </c>
      <c r="V15" s="11">
        <v>2011154</v>
      </c>
      <c r="W15" s="11">
        <v>6690735</v>
      </c>
      <c r="X15" s="11">
        <v>7714382</v>
      </c>
      <c r="Y15" s="11">
        <v>-1023647</v>
      </c>
      <c r="Z15" s="2">
        <v>-13.27</v>
      </c>
      <c r="AA15" s="15">
        <v>7714382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56237037</v>
      </c>
      <c r="D20" s="59">
        <f t="shared" si="2"/>
        <v>0</v>
      </c>
      <c r="E20" s="60">
        <f t="shared" si="2"/>
        <v>65265500</v>
      </c>
      <c r="F20" s="60">
        <f t="shared" si="2"/>
        <v>66060499</v>
      </c>
      <c r="G20" s="60">
        <f t="shared" si="2"/>
        <v>130334</v>
      </c>
      <c r="H20" s="60">
        <f t="shared" si="2"/>
        <v>2587365</v>
      </c>
      <c r="I20" s="60">
        <f t="shared" si="2"/>
        <v>3870807</v>
      </c>
      <c r="J20" s="60">
        <f t="shared" si="2"/>
        <v>6588506</v>
      </c>
      <c r="K20" s="60">
        <f t="shared" si="2"/>
        <v>6501553</v>
      </c>
      <c r="L20" s="60">
        <f t="shared" si="2"/>
        <v>5539283</v>
      </c>
      <c r="M20" s="60">
        <f t="shared" si="2"/>
        <v>9034585</v>
      </c>
      <c r="N20" s="60">
        <f t="shared" si="2"/>
        <v>21075421</v>
      </c>
      <c r="O20" s="60">
        <f t="shared" si="2"/>
        <v>2879685</v>
      </c>
      <c r="P20" s="60">
        <f t="shared" si="2"/>
        <v>6578282</v>
      </c>
      <c r="Q20" s="60">
        <f t="shared" si="2"/>
        <v>4385506</v>
      </c>
      <c r="R20" s="60">
        <f t="shared" si="2"/>
        <v>13843473</v>
      </c>
      <c r="S20" s="60">
        <f t="shared" si="2"/>
        <v>5966199</v>
      </c>
      <c r="T20" s="60">
        <f t="shared" si="2"/>
        <v>3190354</v>
      </c>
      <c r="U20" s="60">
        <f t="shared" si="2"/>
        <v>11094133</v>
      </c>
      <c r="V20" s="60">
        <f t="shared" si="2"/>
        <v>20250686</v>
      </c>
      <c r="W20" s="60">
        <f t="shared" si="2"/>
        <v>61758086</v>
      </c>
      <c r="X20" s="60">
        <f t="shared" si="2"/>
        <v>66060499</v>
      </c>
      <c r="Y20" s="60">
        <f t="shared" si="2"/>
        <v>-4302413</v>
      </c>
      <c r="Z20" s="61">
        <f>+IF(X20&lt;&gt;0,+(Y20/X20)*100,0)</f>
        <v>-6.512837573328049</v>
      </c>
      <c r="AA20" s="62">
        <f>SUM(AA26:AA33)</f>
        <v>66060499</v>
      </c>
    </row>
    <row r="21" spans="1:27" ht="13.5">
      <c r="A21" s="46" t="s">
        <v>32</v>
      </c>
      <c r="B21" s="47"/>
      <c r="C21" s="9">
        <v>8324824</v>
      </c>
      <c r="D21" s="10"/>
      <c r="E21" s="11">
        <v>9877000</v>
      </c>
      <c r="F21" s="11">
        <v>10371564</v>
      </c>
      <c r="G21" s="11">
        <v>112956</v>
      </c>
      <c r="H21" s="11">
        <v>98057</v>
      </c>
      <c r="I21" s="11"/>
      <c r="J21" s="11">
        <v>211013</v>
      </c>
      <c r="K21" s="11">
        <v>1580</v>
      </c>
      <c r="L21" s="11"/>
      <c r="M21" s="11">
        <v>149999</v>
      </c>
      <c r="N21" s="11">
        <v>151579</v>
      </c>
      <c r="O21" s="11">
        <v>1375306</v>
      </c>
      <c r="P21" s="11">
        <v>2091067</v>
      </c>
      <c r="Q21" s="11">
        <v>3775660</v>
      </c>
      <c r="R21" s="11">
        <v>7242033</v>
      </c>
      <c r="S21" s="11">
        <v>564107</v>
      </c>
      <c r="T21" s="11">
        <v>574389</v>
      </c>
      <c r="U21" s="11">
        <v>644708</v>
      </c>
      <c r="V21" s="11">
        <v>1783204</v>
      </c>
      <c r="W21" s="11">
        <v>9387829</v>
      </c>
      <c r="X21" s="11">
        <v>10371564</v>
      </c>
      <c r="Y21" s="11">
        <v>-983735</v>
      </c>
      <c r="Z21" s="2">
        <v>-9.48</v>
      </c>
      <c r="AA21" s="15">
        <v>10371564</v>
      </c>
    </row>
    <row r="22" spans="1:27" ht="13.5">
      <c r="A22" s="46" t="s">
        <v>33</v>
      </c>
      <c r="B22" s="47"/>
      <c r="C22" s="9">
        <v>5185544</v>
      </c>
      <c r="D22" s="10"/>
      <c r="E22" s="11">
        <v>4450000</v>
      </c>
      <c r="F22" s="11">
        <v>4344500</v>
      </c>
      <c r="G22" s="11">
        <v>11098</v>
      </c>
      <c r="H22" s="11">
        <v>326427</v>
      </c>
      <c r="I22" s="11">
        <v>398316</v>
      </c>
      <c r="J22" s="11">
        <v>735841</v>
      </c>
      <c r="K22" s="11">
        <v>189253</v>
      </c>
      <c r="L22" s="11">
        <v>1229197</v>
      </c>
      <c r="M22" s="11">
        <v>83683</v>
      </c>
      <c r="N22" s="11">
        <v>1502133</v>
      </c>
      <c r="O22" s="11">
        <v>1491561</v>
      </c>
      <c r="P22" s="11">
        <v>258326</v>
      </c>
      <c r="Q22" s="11">
        <v>102684</v>
      </c>
      <c r="R22" s="11">
        <v>1852571</v>
      </c>
      <c r="S22" s="11">
        <v>78680</v>
      </c>
      <c r="T22" s="11">
        <v>105130</v>
      </c>
      <c r="U22" s="11">
        <v>57997</v>
      </c>
      <c r="V22" s="11">
        <v>241807</v>
      </c>
      <c r="W22" s="11">
        <v>4332352</v>
      </c>
      <c r="X22" s="11">
        <v>4344500</v>
      </c>
      <c r="Y22" s="11">
        <v>-12148</v>
      </c>
      <c r="Z22" s="2">
        <v>-0.28</v>
      </c>
      <c r="AA22" s="15">
        <v>4344500</v>
      </c>
    </row>
    <row r="23" spans="1:27" ht="13.5">
      <c r="A23" s="46" t="s">
        <v>34</v>
      </c>
      <c r="B23" s="47"/>
      <c r="C23" s="9">
        <v>2612856</v>
      </c>
      <c r="D23" s="10"/>
      <c r="E23" s="11">
        <v>2738492</v>
      </c>
      <c r="F23" s="11">
        <v>2824170</v>
      </c>
      <c r="G23" s="11"/>
      <c r="H23" s="11"/>
      <c r="I23" s="11">
        <v>450</v>
      </c>
      <c r="J23" s="11">
        <v>450</v>
      </c>
      <c r="K23" s="11">
        <v>330097</v>
      </c>
      <c r="L23" s="11">
        <v>678776</v>
      </c>
      <c r="M23" s="11">
        <v>266997</v>
      </c>
      <c r="N23" s="11">
        <v>1275870</v>
      </c>
      <c r="O23" s="11"/>
      <c r="P23" s="11">
        <v>634067</v>
      </c>
      <c r="Q23" s="11">
        <v>300277</v>
      </c>
      <c r="R23" s="11">
        <v>934344</v>
      </c>
      <c r="S23" s="11">
        <v>1260</v>
      </c>
      <c r="T23" s="11">
        <v>92787</v>
      </c>
      <c r="U23" s="11">
        <v>342845</v>
      </c>
      <c r="V23" s="11">
        <v>436892</v>
      </c>
      <c r="W23" s="11">
        <v>2647556</v>
      </c>
      <c r="X23" s="11">
        <v>2824170</v>
      </c>
      <c r="Y23" s="11">
        <v>-176614</v>
      </c>
      <c r="Z23" s="2">
        <v>-6.25</v>
      </c>
      <c r="AA23" s="15">
        <v>2824170</v>
      </c>
    </row>
    <row r="24" spans="1:27" ht="13.5">
      <c r="A24" s="46" t="s">
        <v>35</v>
      </c>
      <c r="B24" s="47"/>
      <c r="C24" s="9">
        <v>34136898</v>
      </c>
      <c r="D24" s="10"/>
      <c r="E24" s="11">
        <v>40953508</v>
      </c>
      <c r="F24" s="11">
        <v>40953508</v>
      </c>
      <c r="G24" s="11">
        <v>2080</v>
      </c>
      <c r="H24" s="11">
        <v>2158165</v>
      </c>
      <c r="I24" s="11">
        <v>1750876</v>
      </c>
      <c r="J24" s="11">
        <v>3911121</v>
      </c>
      <c r="K24" s="11">
        <v>4458871</v>
      </c>
      <c r="L24" s="11">
        <v>3086200</v>
      </c>
      <c r="M24" s="11">
        <v>6827756</v>
      </c>
      <c r="N24" s="11">
        <v>14372827</v>
      </c>
      <c r="O24" s="11">
        <v>12818</v>
      </c>
      <c r="P24" s="11">
        <v>2838960</v>
      </c>
      <c r="Q24" s="11">
        <v>4060</v>
      </c>
      <c r="R24" s="11">
        <v>2855838</v>
      </c>
      <c r="S24" s="11">
        <v>5144348</v>
      </c>
      <c r="T24" s="11">
        <v>1932477</v>
      </c>
      <c r="U24" s="11">
        <v>9959016</v>
      </c>
      <c r="V24" s="11">
        <v>17035841</v>
      </c>
      <c r="W24" s="11">
        <v>38175627</v>
      </c>
      <c r="X24" s="11">
        <v>40953508</v>
      </c>
      <c r="Y24" s="11">
        <v>-2777881</v>
      </c>
      <c r="Z24" s="2">
        <v>-6.78</v>
      </c>
      <c r="AA24" s="15">
        <v>40953508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50260122</v>
      </c>
      <c r="D26" s="50">
        <f t="shared" si="3"/>
        <v>0</v>
      </c>
      <c r="E26" s="51">
        <f t="shared" si="3"/>
        <v>58019000</v>
      </c>
      <c r="F26" s="51">
        <f t="shared" si="3"/>
        <v>58493742</v>
      </c>
      <c r="G26" s="51">
        <f t="shared" si="3"/>
        <v>126134</v>
      </c>
      <c r="H26" s="51">
        <f t="shared" si="3"/>
        <v>2582649</v>
      </c>
      <c r="I26" s="51">
        <f t="shared" si="3"/>
        <v>2149642</v>
      </c>
      <c r="J26" s="51">
        <f t="shared" si="3"/>
        <v>4858425</v>
      </c>
      <c r="K26" s="51">
        <f t="shared" si="3"/>
        <v>4979801</v>
      </c>
      <c r="L26" s="51">
        <f t="shared" si="3"/>
        <v>4994173</v>
      </c>
      <c r="M26" s="51">
        <f t="shared" si="3"/>
        <v>7328435</v>
      </c>
      <c r="N26" s="51">
        <f t="shared" si="3"/>
        <v>17302409</v>
      </c>
      <c r="O26" s="51">
        <f t="shared" si="3"/>
        <v>2879685</v>
      </c>
      <c r="P26" s="51">
        <f t="shared" si="3"/>
        <v>5822420</v>
      </c>
      <c r="Q26" s="51">
        <f t="shared" si="3"/>
        <v>4182681</v>
      </c>
      <c r="R26" s="51">
        <f t="shared" si="3"/>
        <v>12884786</v>
      </c>
      <c r="S26" s="51">
        <f t="shared" si="3"/>
        <v>5788395</v>
      </c>
      <c r="T26" s="51">
        <f t="shared" si="3"/>
        <v>2704783</v>
      </c>
      <c r="U26" s="51">
        <f t="shared" si="3"/>
        <v>11004566</v>
      </c>
      <c r="V26" s="51">
        <f t="shared" si="3"/>
        <v>19497744</v>
      </c>
      <c r="W26" s="51">
        <f t="shared" si="3"/>
        <v>54543364</v>
      </c>
      <c r="X26" s="51">
        <f t="shared" si="3"/>
        <v>58493742</v>
      </c>
      <c r="Y26" s="51">
        <f t="shared" si="3"/>
        <v>-3950378</v>
      </c>
      <c r="Z26" s="52">
        <f>+IF(X26&lt;&gt;0,+(Y26/X26)*100,0)</f>
        <v>-6.753505357889396</v>
      </c>
      <c r="AA26" s="53">
        <f>SUM(AA21:AA25)</f>
        <v>58493742</v>
      </c>
    </row>
    <row r="27" spans="1:27" ht="13.5">
      <c r="A27" s="54" t="s">
        <v>38</v>
      </c>
      <c r="B27" s="64"/>
      <c r="C27" s="9">
        <v>988686</v>
      </c>
      <c r="D27" s="10"/>
      <c r="E27" s="11">
        <v>944000</v>
      </c>
      <c r="F27" s="11">
        <v>798645</v>
      </c>
      <c r="G27" s="11">
        <v>4200</v>
      </c>
      <c r="H27" s="11"/>
      <c r="I27" s="11">
        <v>450</v>
      </c>
      <c r="J27" s="11">
        <v>4650</v>
      </c>
      <c r="K27" s="11">
        <v>186825</v>
      </c>
      <c r="L27" s="11">
        <v>800</v>
      </c>
      <c r="M27" s="11">
        <v>1260</v>
      </c>
      <c r="N27" s="11">
        <v>188885</v>
      </c>
      <c r="O27" s="11"/>
      <c r="P27" s="11"/>
      <c r="Q27" s="11">
        <v>202215</v>
      </c>
      <c r="R27" s="11">
        <v>202215</v>
      </c>
      <c r="S27" s="11">
        <v>132790</v>
      </c>
      <c r="T27" s="11">
        <v>232971</v>
      </c>
      <c r="U27" s="11"/>
      <c r="V27" s="11">
        <v>365761</v>
      </c>
      <c r="W27" s="11">
        <v>761511</v>
      </c>
      <c r="X27" s="11">
        <v>798645</v>
      </c>
      <c r="Y27" s="11">
        <v>-37134</v>
      </c>
      <c r="Z27" s="2">
        <v>-4.65</v>
      </c>
      <c r="AA27" s="15">
        <v>798645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4988229</v>
      </c>
      <c r="D30" s="10"/>
      <c r="E30" s="11">
        <v>6302500</v>
      </c>
      <c r="F30" s="11">
        <v>6768112</v>
      </c>
      <c r="G30" s="11"/>
      <c r="H30" s="11">
        <v>4716</v>
      </c>
      <c r="I30" s="11">
        <v>1720715</v>
      </c>
      <c r="J30" s="11">
        <v>1725431</v>
      </c>
      <c r="K30" s="11">
        <v>1334927</v>
      </c>
      <c r="L30" s="11">
        <v>544310</v>
      </c>
      <c r="M30" s="11">
        <v>1704890</v>
      </c>
      <c r="N30" s="11">
        <v>3584127</v>
      </c>
      <c r="O30" s="11"/>
      <c r="P30" s="11">
        <v>755862</v>
      </c>
      <c r="Q30" s="11">
        <v>610</v>
      </c>
      <c r="R30" s="11">
        <v>756472</v>
      </c>
      <c r="S30" s="11">
        <v>45014</v>
      </c>
      <c r="T30" s="11">
        <v>252600</v>
      </c>
      <c r="U30" s="11">
        <v>89567</v>
      </c>
      <c r="V30" s="11">
        <v>387181</v>
      </c>
      <c r="W30" s="11">
        <v>6453211</v>
      </c>
      <c r="X30" s="11">
        <v>6768112</v>
      </c>
      <c r="Y30" s="11">
        <v>-314901</v>
      </c>
      <c r="Z30" s="2">
        <v>-4.65</v>
      </c>
      <c r="AA30" s="15">
        <v>6768112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17462968</v>
      </c>
      <c r="D36" s="10">
        <f t="shared" si="4"/>
        <v>0</v>
      </c>
      <c r="E36" s="11">
        <f t="shared" si="4"/>
        <v>11872952</v>
      </c>
      <c r="F36" s="11">
        <f t="shared" si="4"/>
        <v>26827841</v>
      </c>
      <c r="G36" s="11">
        <f t="shared" si="4"/>
        <v>112956</v>
      </c>
      <c r="H36" s="11">
        <f t="shared" si="4"/>
        <v>98057</v>
      </c>
      <c r="I36" s="11">
        <f t="shared" si="4"/>
        <v>0</v>
      </c>
      <c r="J36" s="11">
        <f t="shared" si="4"/>
        <v>211013</v>
      </c>
      <c r="K36" s="11">
        <f t="shared" si="4"/>
        <v>779208</v>
      </c>
      <c r="L36" s="11">
        <f t="shared" si="4"/>
        <v>71002</v>
      </c>
      <c r="M36" s="11">
        <f t="shared" si="4"/>
        <v>360367</v>
      </c>
      <c r="N36" s="11">
        <f t="shared" si="4"/>
        <v>1210577</v>
      </c>
      <c r="O36" s="11">
        <f t="shared" si="4"/>
        <v>1505467</v>
      </c>
      <c r="P36" s="11">
        <f t="shared" si="4"/>
        <v>2313491</v>
      </c>
      <c r="Q36" s="11">
        <f t="shared" si="4"/>
        <v>3872140</v>
      </c>
      <c r="R36" s="11">
        <f t="shared" si="4"/>
        <v>7691098</v>
      </c>
      <c r="S36" s="11">
        <f t="shared" si="4"/>
        <v>564107</v>
      </c>
      <c r="T36" s="11">
        <f t="shared" si="4"/>
        <v>592029</v>
      </c>
      <c r="U36" s="11">
        <f t="shared" si="4"/>
        <v>3949529</v>
      </c>
      <c r="V36" s="11">
        <f t="shared" si="4"/>
        <v>5105665</v>
      </c>
      <c r="W36" s="11">
        <f t="shared" si="4"/>
        <v>14218353</v>
      </c>
      <c r="X36" s="11">
        <f t="shared" si="4"/>
        <v>26827841</v>
      </c>
      <c r="Y36" s="11">
        <f t="shared" si="4"/>
        <v>-12609488</v>
      </c>
      <c r="Z36" s="2">
        <f aca="true" t="shared" si="5" ref="Z36:Z49">+IF(X36&lt;&gt;0,+(Y36/X36)*100,0)</f>
        <v>-47.00150116440604</v>
      </c>
      <c r="AA36" s="15">
        <f>AA6+AA21</f>
        <v>26827841</v>
      </c>
    </row>
    <row r="37" spans="1:27" ht="13.5">
      <c r="A37" s="46" t="s">
        <v>33</v>
      </c>
      <c r="B37" s="47"/>
      <c r="C37" s="9">
        <f t="shared" si="4"/>
        <v>10185244</v>
      </c>
      <c r="D37" s="10">
        <f t="shared" si="4"/>
        <v>0</v>
      </c>
      <c r="E37" s="11">
        <f t="shared" si="4"/>
        <v>8700000</v>
      </c>
      <c r="F37" s="11">
        <f t="shared" si="4"/>
        <v>12594500</v>
      </c>
      <c r="G37" s="11">
        <f t="shared" si="4"/>
        <v>11098</v>
      </c>
      <c r="H37" s="11">
        <f t="shared" si="4"/>
        <v>328347</v>
      </c>
      <c r="I37" s="11">
        <f t="shared" si="4"/>
        <v>422711</v>
      </c>
      <c r="J37" s="11">
        <f t="shared" si="4"/>
        <v>762156</v>
      </c>
      <c r="K37" s="11">
        <f t="shared" si="4"/>
        <v>313108</v>
      </c>
      <c r="L37" s="11">
        <f t="shared" si="4"/>
        <v>1245172</v>
      </c>
      <c r="M37" s="11">
        <f t="shared" si="4"/>
        <v>178363</v>
      </c>
      <c r="N37" s="11">
        <f t="shared" si="4"/>
        <v>1736643</v>
      </c>
      <c r="O37" s="11">
        <f t="shared" si="4"/>
        <v>1535168</v>
      </c>
      <c r="P37" s="11">
        <f t="shared" si="4"/>
        <v>280965</v>
      </c>
      <c r="Q37" s="11">
        <f t="shared" si="4"/>
        <v>3786576</v>
      </c>
      <c r="R37" s="11">
        <f t="shared" si="4"/>
        <v>5602709</v>
      </c>
      <c r="S37" s="11">
        <f t="shared" si="4"/>
        <v>919180</v>
      </c>
      <c r="T37" s="11">
        <f t="shared" si="4"/>
        <v>4343361</v>
      </c>
      <c r="U37" s="11">
        <f t="shared" si="4"/>
        <v>2574906</v>
      </c>
      <c r="V37" s="11">
        <f t="shared" si="4"/>
        <v>7837447</v>
      </c>
      <c r="W37" s="11">
        <f t="shared" si="4"/>
        <v>15938955</v>
      </c>
      <c r="X37" s="11">
        <f t="shared" si="4"/>
        <v>12594500</v>
      </c>
      <c r="Y37" s="11">
        <f t="shared" si="4"/>
        <v>3344455</v>
      </c>
      <c r="Z37" s="2">
        <f t="shared" si="5"/>
        <v>26.554885068879276</v>
      </c>
      <c r="AA37" s="15">
        <f>AA7+AA22</f>
        <v>12594500</v>
      </c>
    </row>
    <row r="38" spans="1:27" ht="13.5">
      <c r="A38" s="46" t="s">
        <v>34</v>
      </c>
      <c r="B38" s="47"/>
      <c r="C38" s="9">
        <f t="shared" si="4"/>
        <v>6272088</v>
      </c>
      <c r="D38" s="10">
        <f t="shared" si="4"/>
        <v>0</v>
      </c>
      <c r="E38" s="11">
        <f t="shared" si="4"/>
        <v>2838492</v>
      </c>
      <c r="F38" s="11">
        <f t="shared" si="4"/>
        <v>6299170</v>
      </c>
      <c r="G38" s="11">
        <f t="shared" si="4"/>
        <v>0</v>
      </c>
      <c r="H38" s="11">
        <f t="shared" si="4"/>
        <v>0</v>
      </c>
      <c r="I38" s="11">
        <f t="shared" si="4"/>
        <v>450</v>
      </c>
      <c r="J38" s="11">
        <f t="shared" si="4"/>
        <v>450</v>
      </c>
      <c r="K38" s="11">
        <f t="shared" si="4"/>
        <v>330097</v>
      </c>
      <c r="L38" s="11">
        <f t="shared" si="4"/>
        <v>678776</v>
      </c>
      <c r="M38" s="11">
        <f t="shared" si="4"/>
        <v>266997</v>
      </c>
      <c r="N38" s="11">
        <f t="shared" si="4"/>
        <v>1275870</v>
      </c>
      <c r="O38" s="11">
        <f t="shared" si="4"/>
        <v>0</v>
      </c>
      <c r="P38" s="11">
        <f t="shared" si="4"/>
        <v>634067</v>
      </c>
      <c r="Q38" s="11">
        <f t="shared" si="4"/>
        <v>300277</v>
      </c>
      <c r="R38" s="11">
        <f t="shared" si="4"/>
        <v>934344</v>
      </c>
      <c r="S38" s="11">
        <f t="shared" si="4"/>
        <v>1260</v>
      </c>
      <c r="T38" s="11">
        <f t="shared" si="4"/>
        <v>92787</v>
      </c>
      <c r="U38" s="11">
        <f t="shared" si="4"/>
        <v>1414052</v>
      </c>
      <c r="V38" s="11">
        <f t="shared" si="4"/>
        <v>1508099</v>
      </c>
      <c r="W38" s="11">
        <f t="shared" si="4"/>
        <v>3718763</v>
      </c>
      <c r="X38" s="11">
        <f t="shared" si="4"/>
        <v>6299170</v>
      </c>
      <c r="Y38" s="11">
        <f t="shared" si="4"/>
        <v>-2580407</v>
      </c>
      <c r="Z38" s="2">
        <f t="shared" si="5"/>
        <v>-40.96423814566046</v>
      </c>
      <c r="AA38" s="15">
        <f>AA8+AA23</f>
        <v>6299170</v>
      </c>
    </row>
    <row r="39" spans="1:27" ht="13.5">
      <c r="A39" s="46" t="s">
        <v>35</v>
      </c>
      <c r="B39" s="47"/>
      <c r="C39" s="9">
        <f t="shared" si="4"/>
        <v>36495672</v>
      </c>
      <c r="D39" s="10">
        <f t="shared" si="4"/>
        <v>0</v>
      </c>
      <c r="E39" s="11">
        <f t="shared" si="4"/>
        <v>40953508</v>
      </c>
      <c r="F39" s="11">
        <f t="shared" si="4"/>
        <v>45453508</v>
      </c>
      <c r="G39" s="11">
        <f t="shared" si="4"/>
        <v>2080</v>
      </c>
      <c r="H39" s="11">
        <f t="shared" si="4"/>
        <v>2158165</v>
      </c>
      <c r="I39" s="11">
        <f t="shared" si="4"/>
        <v>1750876</v>
      </c>
      <c r="J39" s="11">
        <f t="shared" si="4"/>
        <v>3911121</v>
      </c>
      <c r="K39" s="11">
        <f t="shared" si="4"/>
        <v>4458871</v>
      </c>
      <c r="L39" s="11">
        <f t="shared" si="4"/>
        <v>3086200</v>
      </c>
      <c r="M39" s="11">
        <f t="shared" si="4"/>
        <v>6827756</v>
      </c>
      <c r="N39" s="11">
        <f t="shared" si="4"/>
        <v>14372827</v>
      </c>
      <c r="O39" s="11">
        <f t="shared" si="4"/>
        <v>12818</v>
      </c>
      <c r="P39" s="11">
        <f t="shared" si="4"/>
        <v>2838960</v>
      </c>
      <c r="Q39" s="11">
        <f t="shared" si="4"/>
        <v>4060</v>
      </c>
      <c r="R39" s="11">
        <f t="shared" si="4"/>
        <v>2855838</v>
      </c>
      <c r="S39" s="11">
        <f t="shared" si="4"/>
        <v>5144348</v>
      </c>
      <c r="T39" s="11">
        <f t="shared" si="4"/>
        <v>1932477</v>
      </c>
      <c r="U39" s="11">
        <f t="shared" si="4"/>
        <v>13460202</v>
      </c>
      <c r="V39" s="11">
        <f t="shared" si="4"/>
        <v>20537027</v>
      </c>
      <c r="W39" s="11">
        <f t="shared" si="4"/>
        <v>41676813</v>
      </c>
      <c r="X39" s="11">
        <f t="shared" si="4"/>
        <v>45453508</v>
      </c>
      <c r="Y39" s="11">
        <f t="shared" si="4"/>
        <v>-3776695</v>
      </c>
      <c r="Z39" s="2">
        <f t="shared" si="5"/>
        <v>-8.308918642759103</v>
      </c>
      <c r="AA39" s="15">
        <f>AA9+AA24</f>
        <v>45453508</v>
      </c>
    </row>
    <row r="40" spans="1:27" ht="13.5">
      <c r="A40" s="46" t="s">
        <v>36</v>
      </c>
      <c r="B40" s="47"/>
      <c r="C40" s="9">
        <f t="shared" si="4"/>
        <v>5076627</v>
      </c>
      <c r="D40" s="10">
        <f t="shared" si="4"/>
        <v>0</v>
      </c>
      <c r="E40" s="11">
        <f t="shared" si="4"/>
        <v>0</v>
      </c>
      <c r="F40" s="11">
        <f t="shared" si="4"/>
        <v>939550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939550</v>
      </c>
      <c r="Y40" s="11">
        <f t="shared" si="4"/>
        <v>-939550</v>
      </c>
      <c r="Z40" s="2">
        <f t="shared" si="5"/>
        <v>-100</v>
      </c>
      <c r="AA40" s="15">
        <f>AA10+AA25</f>
        <v>939550</v>
      </c>
    </row>
    <row r="41" spans="1:27" ht="13.5">
      <c r="A41" s="48" t="s">
        <v>37</v>
      </c>
      <c r="B41" s="47"/>
      <c r="C41" s="49">
        <f aca="true" t="shared" si="6" ref="C41:Y41">SUM(C36:C40)</f>
        <v>75492599</v>
      </c>
      <c r="D41" s="50">
        <f t="shared" si="6"/>
        <v>0</v>
      </c>
      <c r="E41" s="51">
        <f t="shared" si="6"/>
        <v>64364952</v>
      </c>
      <c r="F41" s="51">
        <f t="shared" si="6"/>
        <v>92114569</v>
      </c>
      <c r="G41" s="51">
        <f t="shared" si="6"/>
        <v>126134</v>
      </c>
      <c r="H41" s="51">
        <f t="shared" si="6"/>
        <v>2584569</v>
      </c>
      <c r="I41" s="51">
        <f t="shared" si="6"/>
        <v>2174037</v>
      </c>
      <c r="J41" s="51">
        <f t="shared" si="6"/>
        <v>4884740</v>
      </c>
      <c r="K41" s="51">
        <f t="shared" si="6"/>
        <v>5881284</v>
      </c>
      <c r="L41" s="51">
        <f t="shared" si="6"/>
        <v>5081150</v>
      </c>
      <c r="M41" s="51">
        <f t="shared" si="6"/>
        <v>7633483</v>
      </c>
      <c r="N41" s="51">
        <f t="shared" si="6"/>
        <v>18595917</v>
      </c>
      <c r="O41" s="51">
        <f t="shared" si="6"/>
        <v>3053453</v>
      </c>
      <c r="P41" s="51">
        <f t="shared" si="6"/>
        <v>6067483</v>
      </c>
      <c r="Q41" s="51">
        <f t="shared" si="6"/>
        <v>7963053</v>
      </c>
      <c r="R41" s="51">
        <f t="shared" si="6"/>
        <v>17083989</v>
      </c>
      <c r="S41" s="51">
        <f t="shared" si="6"/>
        <v>6628895</v>
      </c>
      <c r="T41" s="51">
        <f t="shared" si="6"/>
        <v>6960654</v>
      </c>
      <c r="U41" s="51">
        <f t="shared" si="6"/>
        <v>21398689</v>
      </c>
      <c r="V41" s="51">
        <f t="shared" si="6"/>
        <v>34988238</v>
      </c>
      <c r="W41" s="51">
        <f t="shared" si="6"/>
        <v>75552884</v>
      </c>
      <c r="X41" s="51">
        <f t="shared" si="6"/>
        <v>92114569</v>
      </c>
      <c r="Y41" s="51">
        <f t="shared" si="6"/>
        <v>-16561685</v>
      </c>
      <c r="Z41" s="52">
        <f t="shared" si="5"/>
        <v>-17.97944144970162</v>
      </c>
      <c r="AA41" s="53">
        <f>SUM(AA36:AA40)</f>
        <v>92114569</v>
      </c>
    </row>
    <row r="42" spans="1:27" ht="13.5">
      <c r="A42" s="54" t="s">
        <v>38</v>
      </c>
      <c r="B42" s="35"/>
      <c r="C42" s="65">
        <f aca="true" t="shared" si="7" ref="C42:Y48">C12+C27</f>
        <v>1037941</v>
      </c>
      <c r="D42" s="66">
        <f t="shared" si="7"/>
        <v>0</v>
      </c>
      <c r="E42" s="67">
        <f t="shared" si="7"/>
        <v>4044000</v>
      </c>
      <c r="F42" s="67">
        <f t="shared" si="7"/>
        <v>898645</v>
      </c>
      <c r="G42" s="67">
        <f t="shared" si="7"/>
        <v>4200</v>
      </c>
      <c r="H42" s="67">
        <f t="shared" si="7"/>
        <v>0</v>
      </c>
      <c r="I42" s="67">
        <f t="shared" si="7"/>
        <v>450</v>
      </c>
      <c r="J42" s="67">
        <f t="shared" si="7"/>
        <v>4650</v>
      </c>
      <c r="K42" s="67">
        <f t="shared" si="7"/>
        <v>186825</v>
      </c>
      <c r="L42" s="67">
        <f t="shared" si="7"/>
        <v>800</v>
      </c>
      <c r="M42" s="67">
        <f t="shared" si="7"/>
        <v>1260</v>
      </c>
      <c r="N42" s="67">
        <f t="shared" si="7"/>
        <v>188885</v>
      </c>
      <c r="O42" s="67">
        <f t="shared" si="7"/>
        <v>0</v>
      </c>
      <c r="P42" s="67">
        <f t="shared" si="7"/>
        <v>0</v>
      </c>
      <c r="Q42" s="67">
        <f t="shared" si="7"/>
        <v>202215</v>
      </c>
      <c r="R42" s="67">
        <f t="shared" si="7"/>
        <v>202215</v>
      </c>
      <c r="S42" s="67">
        <f t="shared" si="7"/>
        <v>132790</v>
      </c>
      <c r="T42" s="67">
        <f t="shared" si="7"/>
        <v>309445</v>
      </c>
      <c r="U42" s="67">
        <f t="shared" si="7"/>
        <v>121730</v>
      </c>
      <c r="V42" s="67">
        <f t="shared" si="7"/>
        <v>563965</v>
      </c>
      <c r="W42" s="67">
        <f t="shared" si="7"/>
        <v>959715</v>
      </c>
      <c r="X42" s="67">
        <f t="shared" si="7"/>
        <v>898645</v>
      </c>
      <c r="Y42" s="67">
        <f t="shared" si="7"/>
        <v>61070</v>
      </c>
      <c r="Z42" s="69">
        <f t="shared" si="5"/>
        <v>6.795786990413344</v>
      </c>
      <c r="AA42" s="68">
        <f aca="true" t="shared" si="8" ref="AA42:AA48">AA12+AA27</f>
        <v>898645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250091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8672402</v>
      </c>
      <c r="D45" s="66">
        <f t="shared" si="7"/>
        <v>0</v>
      </c>
      <c r="E45" s="67">
        <f t="shared" si="7"/>
        <v>12665020</v>
      </c>
      <c r="F45" s="67">
        <f t="shared" si="7"/>
        <v>14482494</v>
      </c>
      <c r="G45" s="67">
        <f t="shared" si="7"/>
        <v>478390</v>
      </c>
      <c r="H45" s="67">
        <f t="shared" si="7"/>
        <v>57673</v>
      </c>
      <c r="I45" s="67">
        <f t="shared" si="7"/>
        <v>2118932</v>
      </c>
      <c r="J45" s="67">
        <f t="shared" si="7"/>
        <v>2654995</v>
      </c>
      <c r="K45" s="67">
        <f t="shared" si="7"/>
        <v>1815300</v>
      </c>
      <c r="L45" s="67">
        <f t="shared" si="7"/>
        <v>1112017</v>
      </c>
      <c r="M45" s="67">
        <f t="shared" si="7"/>
        <v>2621241</v>
      </c>
      <c r="N45" s="67">
        <f t="shared" si="7"/>
        <v>5548558</v>
      </c>
      <c r="O45" s="67">
        <f t="shared" si="7"/>
        <v>129510</v>
      </c>
      <c r="P45" s="67">
        <f t="shared" si="7"/>
        <v>1303768</v>
      </c>
      <c r="Q45" s="67">
        <f t="shared" si="7"/>
        <v>1108780</v>
      </c>
      <c r="R45" s="67">
        <f t="shared" si="7"/>
        <v>2542058</v>
      </c>
      <c r="S45" s="67">
        <f t="shared" si="7"/>
        <v>1024303</v>
      </c>
      <c r="T45" s="67">
        <f t="shared" si="7"/>
        <v>-147254</v>
      </c>
      <c r="U45" s="67">
        <f t="shared" si="7"/>
        <v>1521286</v>
      </c>
      <c r="V45" s="67">
        <f t="shared" si="7"/>
        <v>2398335</v>
      </c>
      <c r="W45" s="67">
        <f t="shared" si="7"/>
        <v>13143946</v>
      </c>
      <c r="X45" s="67">
        <f t="shared" si="7"/>
        <v>14482494</v>
      </c>
      <c r="Y45" s="67">
        <f t="shared" si="7"/>
        <v>-1338548</v>
      </c>
      <c r="Z45" s="69">
        <f t="shared" si="5"/>
        <v>-9.242524112214374</v>
      </c>
      <c r="AA45" s="68">
        <f t="shared" si="8"/>
        <v>14482494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85453033</v>
      </c>
      <c r="D49" s="78">
        <f t="shared" si="9"/>
        <v>0</v>
      </c>
      <c r="E49" s="79">
        <f t="shared" si="9"/>
        <v>81073972</v>
      </c>
      <c r="F49" s="79">
        <f t="shared" si="9"/>
        <v>107495708</v>
      </c>
      <c r="G49" s="79">
        <f t="shared" si="9"/>
        <v>608724</v>
      </c>
      <c r="H49" s="79">
        <f t="shared" si="9"/>
        <v>2642242</v>
      </c>
      <c r="I49" s="79">
        <f t="shared" si="9"/>
        <v>4293419</v>
      </c>
      <c r="J49" s="79">
        <f t="shared" si="9"/>
        <v>7544385</v>
      </c>
      <c r="K49" s="79">
        <f t="shared" si="9"/>
        <v>7883409</v>
      </c>
      <c r="L49" s="79">
        <f t="shared" si="9"/>
        <v>6193967</v>
      </c>
      <c r="M49" s="79">
        <f t="shared" si="9"/>
        <v>10255984</v>
      </c>
      <c r="N49" s="79">
        <f t="shared" si="9"/>
        <v>24333360</v>
      </c>
      <c r="O49" s="79">
        <f t="shared" si="9"/>
        <v>3182963</v>
      </c>
      <c r="P49" s="79">
        <f t="shared" si="9"/>
        <v>7371251</v>
      </c>
      <c r="Q49" s="79">
        <f t="shared" si="9"/>
        <v>9274048</v>
      </c>
      <c r="R49" s="79">
        <f t="shared" si="9"/>
        <v>19828262</v>
      </c>
      <c r="S49" s="79">
        <f t="shared" si="9"/>
        <v>7785988</v>
      </c>
      <c r="T49" s="79">
        <f t="shared" si="9"/>
        <v>7122845</v>
      </c>
      <c r="U49" s="79">
        <f t="shared" si="9"/>
        <v>23041705</v>
      </c>
      <c r="V49" s="79">
        <f t="shared" si="9"/>
        <v>37950538</v>
      </c>
      <c r="W49" s="79">
        <f t="shared" si="9"/>
        <v>89656545</v>
      </c>
      <c r="X49" s="79">
        <f t="shared" si="9"/>
        <v>107495708</v>
      </c>
      <c r="Y49" s="79">
        <f t="shared" si="9"/>
        <v>-17839163</v>
      </c>
      <c r="Z49" s="80">
        <f t="shared" si="5"/>
        <v>-16.595232806876346</v>
      </c>
      <c r="AA49" s="81">
        <f>SUM(AA41:AA48)</f>
        <v>107495708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17061324</v>
      </c>
      <c r="D51" s="66">
        <f t="shared" si="10"/>
        <v>0</v>
      </c>
      <c r="E51" s="67">
        <f t="shared" si="10"/>
        <v>20208385</v>
      </c>
      <c r="F51" s="67">
        <f t="shared" si="10"/>
        <v>20788215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2002206</v>
      </c>
      <c r="N51" s="67">
        <f t="shared" si="10"/>
        <v>2002206</v>
      </c>
      <c r="O51" s="67">
        <f t="shared" si="10"/>
        <v>2052659</v>
      </c>
      <c r="P51" s="67">
        <f t="shared" si="10"/>
        <v>1183718</v>
      </c>
      <c r="Q51" s="67">
        <f t="shared" si="10"/>
        <v>1761492</v>
      </c>
      <c r="R51" s="67">
        <f t="shared" si="10"/>
        <v>4997869</v>
      </c>
      <c r="S51" s="67">
        <f t="shared" si="10"/>
        <v>1945017</v>
      </c>
      <c r="T51" s="67">
        <f t="shared" si="10"/>
        <v>1308979</v>
      </c>
      <c r="U51" s="67">
        <f t="shared" si="10"/>
        <v>1933239</v>
      </c>
      <c r="V51" s="67">
        <f t="shared" si="10"/>
        <v>5187235</v>
      </c>
      <c r="W51" s="67">
        <f t="shared" si="10"/>
        <v>12187310</v>
      </c>
      <c r="X51" s="67">
        <f t="shared" si="10"/>
        <v>20788215</v>
      </c>
      <c r="Y51" s="67">
        <f t="shared" si="10"/>
        <v>-8600905</v>
      </c>
      <c r="Z51" s="69">
        <f>+IF(X51&lt;&gt;0,+(Y51/X51)*100,0)</f>
        <v>-41.37394672895196</v>
      </c>
      <c r="AA51" s="68">
        <f>SUM(AA57:AA61)</f>
        <v>20788215</v>
      </c>
    </row>
    <row r="52" spans="1:27" ht="13.5">
      <c r="A52" s="84" t="s">
        <v>32</v>
      </c>
      <c r="B52" s="47"/>
      <c r="C52" s="9">
        <v>3380730</v>
      </c>
      <c r="D52" s="10"/>
      <c r="E52" s="11">
        <v>3665112</v>
      </c>
      <c r="F52" s="11">
        <v>4663111</v>
      </c>
      <c r="G52" s="11"/>
      <c r="H52" s="11"/>
      <c r="I52" s="11"/>
      <c r="J52" s="11"/>
      <c r="K52" s="11"/>
      <c r="L52" s="11"/>
      <c r="M52" s="11">
        <v>379999</v>
      </c>
      <c r="N52" s="11">
        <v>379999</v>
      </c>
      <c r="O52" s="11">
        <v>1249921</v>
      </c>
      <c r="P52" s="11">
        <v>190335</v>
      </c>
      <c r="Q52" s="11">
        <v>562941</v>
      </c>
      <c r="R52" s="11">
        <v>2003197</v>
      </c>
      <c r="S52" s="11">
        <v>869459</v>
      </c>
      <c r="T52" s="11">
        <v>219878</v>
      </c>
      <c r="U52" s="11">
        <v>25746</v>
      </c>
      <c r="V52" s="11">
        <v>1115083</v>
      </c>
      <c r="W52" s="11">
        <v>3498279</v>
      </c>
      <c r="X52" s="11">
        <v>4663111</v>
      </c>
      <c r="Y52" s="11">
        <v>-1164832</v>
      </c>
      <c r="Z52" s="2">
        <v>-24.98</v>
      </c>
      <c r="AA52" s="15">
        <v>4663111</v>
      </c>
    </row>
    <row r="53" spans="1:27" ht="13.5">
      <c r="A53" s="84" t="s">
        <v>33</v>
      </c>
      <c r="B53" s="47"/>
      <c r="C53" s="9">
        <v>933712</v>
      </c>
      <c r="D53" s="10"/>
      <c r="E53" s="11">
        <v>1199125</v>
      </c>
      <c r="F53" s="11">
        <v>1199125</v>
      </c>
      <c r="G53" s="11"/>
      <c r="H53" s="11"/>
      <c r="I53" s="11"/>
      <c r="J53" s="11"/>
      <c r="K53" s="11"/>
      <c r="L53" s="11"/>
      <c r="M53" s="11">
        <v>98764</v>
      </c>
      <c r="N53" s="11">
        <v>98764</v>
      </c>
      <c r="O53" s="11">
        <v>51040</v>
      </c>
      <c r="P53" s="11">
        <v>40676</v>
      </c>
      <c r="Q53" s="11">
        <v>73474</v>
      </c>
      <c r="R53" s="11">
        <v>165190</v>
      </c>
      <c r="S53" s="11">
        <v>75702</v>
      </c>
      <c r="T53" s="11">
        <v>91395</v>
      </c>
      <c r="U53" s="11">
        <v>39348</v>
      </c>
      <c r="V53" s="11">
        <v>206445</v>
      </c>
      <c r="W53" s="11">
        <v>470399</v>
      </c>
      <c r="X53" s="11">
        <v>1199125</v>
      </c>
      <c r="Y53" s="11">
        <v>-728726</v>
      </c>
      <c r="Z53" s="2">
        <v>-60.77</v>
      </c>
      <c r="AA53" s="15">
        <v>1199125</v>
      </c>
    </row>
    <row r="54" spans="1:27" ht="13.5">
      <c r="A54" s="84" t="s">
        <v>34</v>
      </c>
      <c r="B54" s="47"/>
      <c r="C54" s="9">
        <v>913043</v>
      </c>
      <c r="D54" s="10"/>
      <c r="E54" s="11">
        <v>976004</v>
      </c>
      <c r="F54" s="11">
        <v>972504</v>
      </c>
      <c r="G54" s="11"/>
      <c r="H54" s="11"/>
      <c r="I54" s="11"/>
      <c r="J54" s="11"/>
      <c r="K54" s="11"/>
      <c r="L54" s="11"/>
      <c r="M54" s="11">
        <v>66036</v>
      </c>
      <c r="N54" s="11">
        <v>66036</v>
      </c>
      <c r="O54" s="11">
        <v>98180</v>
      </c>
      <c r="P54" s="11">
        <v>117239</v>
      </c>
      <c r="Q54" s="11">
        <v>107959</v>
      </c>
      <c r="R54" s="11">
        <v>323378</v>
      </c>
      <c r="S54" s="11">
        <v>39470</v>
      </c>
      <c r="T54" s="11">
        <v>63066</v>
      </c>
      <c r="U54" s="11">
        <v>81473</v>
      </c>
      <c r="V54" s="11">
        <v>184009</v>
      </c>
      <c r="W54" s="11">
        <v>573423</v>
      </c>
      <c r="X54" s="11">
        <v>972504</v>
      </c>
      <c r="Y54" s="11">
        <v>-399081</v>
      </c>
      <c r="Z54" s="2">
        <v>-41.04</v>
      </c>
      <c r="AA54" s="15">
        <v>972504</v>
      </c>
    </row>
    <row r="55" spans="1:27" ht="13.5">
      <c r="A55" s="84" t="s">
        <v>35</v>
      </c>
      <c r="B55" s="47"/>
      <c r="C55" s="9">
        <v>1476038</v>
      </c>
      <c r="D55" s="10"/>
      <c r="E55" s="11">
        <v>1459433</v>
      </c>
      <c r="F55" s="11">
        <v>1609434</v>
      </c>
      <c r="G55" s="11"/>
      <c r="H55" s="11"/>
      <c r="I55" s="11"/>
      <c r="J55" s="11"/>
      <c r="K55" s="11"/>
      <c r="L55" s="11"/>
      <c r="M55" s="11">
        <v>229129</v>
      </c>
      <c r="N55" s="11">
        <v>229129</v>
      </c>
      <c r="O55" s="11">
        <v>68306</v>
      </c>
      <c r="P55" s="11">
        <v>111876</v>
      </c>
      <c r="Q55" s="11">
        <v>142891</v>
      </c>
      <c r="R55" s="11">
        <v>323073</v>
      </c>
      <c r="S55" s="11">
        <v>199203</v>
      </c>
      <c r="T55" s="11">
        <v>127724</v>
      </c>
      <c r="U55" s="11">
        <v>328850</v>
      </c>
      <c r="V55" s="11">
        <v>655777</v>
      </c>
      <c r="W55" s="11">
        <v>1207979</v>
      </c>
      <c r="X55" s="11">
        <v>1609434</v>
      </c>
      <c r="Y55" s="11">
        <v>-401455</v>
      </c>
      <c r="Z55" s="2">
        <v>-24.94</v>
      </c>
      <c r="AA55" s="15">
        <v>1609434</v>
      </c>
    </row>
    <row r="56" spans="1:27" ht="13.5">
      <c r="A56" s="84" t="s">
        <v>36</v>
      </c>
      <c r="B56" s="47"/>
      <c r="C56" s="9">
        <v>4324111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11027634</v>
      </c>
      <c r="D57" s="50">
        <f t="shared" si="11"/>
        <v>0</v>
      </c>
      <c r="E57" s="51">
        <f t="shared" si="11"/>
        <v>7299674</v>
      </c>
      <c r="F57" s="51">
        <f t="shared" si="11"/>
        <v>8444174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773928</v>
      </c>
      <c r="N57" s="51">
        <f t="shared" si="11"/>
        <v>773928</v>
      </c>
      <c r="O57" s="51">
        <f t="shared" si="11"/>
        <v>1467447</v>
      </c>
      <c r="P57" s="51">
        <f t="shared" si="11"/>
        <v>460126</v>
      </c>
      <c r="Q57" s="51">
        <f t="shared" si="11"/>
        <v>887265</v>
      </c>
      <c r="R57" s="51">
        <f t="shared" si="11"/>
        <v>2814838</v>
      </c>
      <c r="S57" s="51">
        <f t="shared" si="11"/>
        <v>1183834</v>
      </c>
      <c r="T57" s="51">
        <f t="shared" si="11"/>
        <v>502063</v>
      </c>
      <c r="U57" s="51">
        <f t="shared" si="11"/>
        <v>475417</v>
      </c>
      <c r="V57" s="51">
        <f t="shared" si="11"/>
        <v>2161314</v>
      </c>
      <c r="W57" s="51">
        <f t="shared" si="11"/>
        <v>5750080</v>
      </c>
      <c r="X57" s="51">
        <f t="shared" si="11"/>
        <v>8444174</v>
      </c>
      <c r="Y57" s="51">
        <f t="shared" si="11"/>
        <v>-2694094</v>
      </c>
      <c r="Z57" s="52">
        <f>+IF(X57&lt;&gt;0,+(Y57/X57)*100,0)</f>
        <v>-31.904766528970153</v>
      </c>
      <c r="AA57" s="53">
        <f>SUM(AA52:AA56)</f>
        <v>8444174</v>
      </c>
    </row>
    <row r="58" spans="1:27" ht="13.5">
      <c r="A58" s="86" t="s">
        <v>38</v>
      </c>
      <c r="B58" s="35"/>
      <c r="C58" s="9">
        <v>635649</v>
      </c>
      <c r="D58" s="10"/>
      <c r="E58" s="11">
        <v>1612226</v>
      </c>
      <c r="F58" s="11">
        <v>1643388</v>
      </c>
      <c r="G58" s="11"/>
      <c r="H58" s="11"/>
      <c r="I58" s="11"/>
      <c r="J58" s="11"/>
      <c r="K58" s="11"/>
      <c r="L58" s="11"/>
      <c r="M58" s="11">
        <v>94868</v>
      </c>
      <c r="N58" s="11">
        <v>94868</v>
      </c>
      <c r="O58" s="11">
        <v>20881</v>
      </c>
      <c r="P58" s="11">
        <v>34069</v>
      </c>
      <c r="Q58" s="11">
        <v>55133</v>
      </c>
      <c r="R58" s="11">
        <v>110083</v>
      </c>
      <c r="S58" s="11">
        <v>40876</v>
      </c>
      <c r="T58" s="11">
        <v>105211</v>
      </c>
      <c r="U58" s="11">
        <v>52364</v>
      </c>
      <c r="V58" s="11">
        <v>198451</v>
      </c>
      <c r="W58" s="11">
        <v>403402</v>
      </c>
      <c r="X58" s="11">
        <v>1643388</v>
      </c>
      <c r="Y58" s="11">
        <v>-1239986</v>
      </c>
      <c r="Z58" s="2">
        <v>-75.45</v>
      </c>
      <c r="AA58" s="15">
        <v>1643388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5398041</v>
      </c>
      <c r="D61" s="10"/>
      <c r="E61" s="11">
        <v>11296485</v>
      </c>
      <c r="F61" s="11">
        <v>10700653</v>
      </c>
      <c r="G61" s="11"/>
      <c r="H61" s="11"/>
      <c r="I61" s="11"/>
      <c r="J61" s="11"/>
      <c r="K61" s="11"/>
      <c r="L61" s="11"/>
      <c r="M61" s="11">
        <v>1133410</v>
      </c>
      <c r="N61" s="11">
        <v>1133410</v>
      </c>
      <c r="O61" s="11">
        <v>564331</v>
      </c>
      <c r="P61" s="11">
        <v>689523</v>
      </c>
      <c r="Q61" s="11">
        <v>819094</v>
      </c>
      <c r="R61" s="11">
        <v>2072948</v>
      </c>
      <c r="S61" s="11">
        <v>720307</v>
      </c>
      <c r="T61" s="11">
        <v>701705</v>
      </c>
      <c r="U61" s="11">
        <v>1405458</v>
      </c>
      <c r="V61" s="11">
        <v>2827470</v>
      </c>
      <c r="W61" s="11">
        <v>6033828</v>
      </c>
      <c r="X61" s="11">
        <v>10700653</v>
      </c>
      <c r="Y61" s="11">
        <v>-4666825</v>
      </c>
      <c r="Z61" s="2">
        <v>-43.61</v>
      </c>
      <c r="AA61" s="15">
        <v>10700653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20208386</v>
      </c>
      <c r="F68" s="11"/>
      <c r="G68" s="11">
        <v>808258</v>
      </c>
      <c r="H68" s="11">
        <v>1173916</v>
      </c>
      <c r="I68" s="11">
        <v>1400091</v>
      </c>
      <c r="J68" s="11">
        <v>3382265</v>
      </c>
      <c r="K68" s="11">
        <v>1896379</v>
      </c>
      <c r="L68" s="11">
        <v>1665460</v>
      </c>
      <c r="M68" s="11">
        <v>2002208</v>
      </c>
      <c r="N68" s="11">
        <v>5564047</v>
      </c>
      <c r="O68" s="11">
        <v>2052656</v>
      </c>
      <c r="P68" s="11">
        <v>1183717</v>
      </c>
      <c r="Q68" s="11">
        <v>1761491</v>
      </c>
      <c r="R68" s="11">
        <v>4997864</v>
      </c>
      <c r="S68" s="11">
        <v>1945016</v>
      </c>
      <c r="T68" s="11">
        <v>1308980</v>
      </c>
      <c r="U68" s="11">
        <v>1933241</v>
      </c>
      <c r="V68" s="11">
        <v>5187237</v>
      </c>
      <c r="W68" s="11">
        <v>19131413</v>
      </c>
      <c r="X68" s="11"/>
      <c r="Y68" s="11">
        <v>19131413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20208386</v>
      </c>
      <c r="F69" s="79">
        <f t="shared" si="12"/>
        <v>0</v>
      </c>
      <c r="G69" s="79">
        <f t="shared" si="12"/>
        <v>808258</v>
      </c>
      <c r="H69" s="79">
        <f t="shared" si="12"/>
        <v>1173916</v>
      </c>
      <c r="I69" s="79">
        <f t="shared" si="12"/>
        <v>1400091</v>
      </c>
      <c r="J69" s="79">
        <f t="shared" si="12"/>
        <v>3382265</v>
      </c>
      <c r="K69" s="79">
        <f t="shared" si="12"/>
        <v>1896379</v>
      </c>
      <c r="L69" s="79">
        <f t="shared" si="12"/>
        <v>1665460</v>
      </c>
      <c r="M69" s="79">
        <f t="shared" si="12"/>
        <v>2002208</v>
      </c>
      <c r="N69" s="79">
        <f t="shared" si="12"/>
        <v>5564047</v>
      </c>
      <c r="O69" s="79">
        <f t="shared" si="12"/>
        <v>2052656</v>
      </c>
      <c r="P69" s="79">
        <f t="shared" si="12"/>
        <v>1183717</v>
      </c>
      <c r="Q69" s="79">
        <f t="shared" si="12"/>
        <v>1761491</v>
      </c>
      <c r="R69" s="79">
        <f t="shared" si="12"/>
        <v>4997864</v>
      </c>
      <c r="S69" s="79">
        <f t="shared" si="12"/>
        <v>1945016</v>
      </c>
      <c r="T69" s="79">
        <f t="shared" si="12"/>
        <v>1308980</v>
      </c>
      <c r="U69" s="79">
        <f t="shared" si="12"/>
        <v>1933241</v>
      </c>
      <c r="V69" s="79">
        <f t="shared" si="12"/>
        <v>5187237</v>
      </c>
      <c r="W69" s="79">
        <f t="shared" si="12"/>
        <v>19131413</v>
      </c>
      <c r="X69" s="79">
        <f t="shared" si="12"/>
        <v>0</v>
      </c>
      <c r="Y69" s="79">
        <f t="shared" si="12"/>
        <v>19131413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18133932</v>
      </c>
      <c r="D5" s="42">
        <f t="shared" si="0"/>
        <v>0</v>
      </c>
      <c r="E5" s="43">
        <f t="shared" si="0"/>
        <v>47993000</v>
      </c>
      <c r="F5" s="43">
        <f t="shared" si="0"/>
        <v>16163700</v>
      </c>
      <c r="G5" s="43">
        <f t="shared" si="0"/>
        <v>602337</v>
      </c>
      <c r="H5" s="43">
        <f t="shared" si="0"/>
        <v>1323</v>
      </c>
      <c r="I5" s="43">
        <f t="shared" si="0"/>
        <v>115749</v>
      </c>
      <c r="J5" s="43">
        <f t="shared" si="0"/>
        <v>719409</v>
      </c>
      <c r="K5" s="43">
        <f t="shared" si="0"/>
        <v>224622</v>
      </c>
      <c r="L5" s="43">
        <f t="shared" si="0"/>
        <v>147766</v>
      </c>
      <c r="M5" s="43">
        <f t="shared" si="0"/>
        <v>1982432</v>
      </c>
      <c r="N5" s="43">
        <f t="shared" si="0"/>
        <v>2354820</v>
      </c>
      <c r="O5" s="43">
        <f t="shared" si="0"/>
        <v>1889501</v>
      </c>
      <c r="P5" s="43">
        <f t="shared" si="0"/>
        <v>7230709</v>
      </c>
      <c r="Q5" s="43">
        <f t="shared" si="0"/>
        <v>390412</v>
      </c>
      <c r="R5" s="43">
        <f t="shared" si="0"/>
        <v>9510622</v>
      </c>
      <c r="S5" s="43">
        <f t="shared" si="0"/>
        <v>-6080833</v>
      </c>
      <c r="T5" s="43">
        <f t="shared" si="0"/>
        <v>8995084</v>
      </c>
      <c r="U5" s="43">
        <f t="shared" si="0"/>
        <v>825667</v>
      </c>
      <c r="V5" s="43">
        <f t="shared" si="0"/>
        <v>3739918</v>
      </c>
      <c r="W5" s="43">
        <f t="shared" si="0"/>
        <v>16324769</v>
      </c>
      <c r="X5" s="43">
        <f t="shared" si="0"/>
        <v>16163700</v>
      </c>
      <c r="Y5" s="43">
        <f t="shared" si="0"/>
        <v>161069</v>
      </c>
      <c r="Z5" s="44">
        <f>+IF(X5&lt;&gt;0,+(Y5/X5)*100,0)</f>
        <v>0.9964859530924232</v>
      </c>
      <c r="AA5" s="45">
        <f>SUM(AA11:AA18)</f>
        <v>16163700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16459726</v>
      </c>
      <c r="D8" s="10"/>
      <c r="E8" s="11">
        <v>41650000</v>
      </c>
      <c r="F8" s="11">
        <v>7906700</v>
      </c>
      <c r="G8" s="11">
        <v>600675</v>
      </c>
      <c r="H8" s="11"/>
      <c r="I8" s="11"/>
      <c r="J8" s="11">
        <v>600675</v>
      </c>
      <c r="K8" s="11">
        <v>186395</v>
      </c>
      <c r="L8" s="11"/>
      <c r="M8" s="11"/>
      <c r="N8" s="11">
        <v>186395</v>
      </c>
      <c r="O8" s="11">
        <v>373436</v>
      </c>
      <c r="P8" s="11">
        <v>3980869</v>
      </c>
      <c r="Q8" s="11">
        <v>391926</v>
      </c>
      <c r="R8" s="11">
        <v>4746231</v>
      </c>
      <c r="S8" s="11">
        <v>-1668294</v>
      </c>
      <c r="T8" s="11">
        <v>2357137</v>
      </c>
      <c r="U8" s="11">
        <v>832390</v>
      </c>
      <c r="V8" s="11">
        <v>1521233</v>
      </c>
      <c r="W8" s="11">
        <v>7054534</v>
      </c>
      <c r="X8" s="11">
        <v>7906700</v>
      </c>
      <c r="Y8" s="11">
        <v>-852166</v>
      </c>
      <c r="Z8" s="2">
        <v>-10.78</v>
      </c>
      <c r="AA8" s="15">
        <v>7906700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16459726</v>
      </c>
      <c r="D11" s="50">
        <f t="shared" si="1"/>
        <v>0</v>
      </c>
      <c r="E11" s="51">
        <f t="shared" si="1"/>
        <v>41650000</v>
      </c>
      <c r="F11" s="51">
        <f t="shared" si="1"/>
        <v>7906700</v>
      </c>
      <c r="G11" s="51">
        <f t="shared" si="1"/>
        <v>600675</v>
      </c>
      <c r="H11" s="51">
        <f t="shared" si="1"/>
        <v>0</v>
      </c>
      <c r="I11" s="51">
        <f t="shared" si="1"/>
        <v>0</v>
      </c>
      <c r="J11" s="51">
        <f t="shared" si="1"/>
        <v>600675</v>
      </c>
      <c r="K11" s="51">
        <f t="shared" si="1"/>
        <v>186395</v>
      </c>
      <c r="L11" s="51">
        <f t="shared" si="1"/>
        <v>0</v>
      </c>
      <c r="M11" s="51">
        <f t="shared" si="1"/>
        <v>0</v>
      </c>
      <c r="N11" s="51">
        <f t="shared" si="1"/>
        <v>186395</v>
      </c>
      <c r="O11" s="51">
        <f t="shared" si="1"/>
        <v>373436</v>
      </c>
      <c r="P11" s="51">
        <f t="shared" si="1"/>
        <v>3980869</v>
      </c>
      <c r="Q11" s="51">
        <f t="shared" si="1"/>
        <v>391926</v>
      </c>
      <c r="R11" s="51">
        <f t="shared" si="1"/>
        <v>4746231</v>
      </c>
      <c r="S11" s="51">
        <f t="shared" si="1"/>
        <v>-1668294</v>
      </c>
      <c r="T11" s="51">
        <f t="shared" si="1"/>
        <v>2357137</v>
      </c>
      <c r="U11" s="51">
        <f t="shared" si="1"/>
        <v>832390</v>
      </c>
      <c r="V11" s="51">
        <f t="shared" si="1"/>
        <v>1521233</v>
      </c>
      <c r="W11" s="51">
        <f t="shared" si="1"/>
        <v>7054534</v>
      </c>
      <c r="X11" s="51">
        <f t="shared" si="1"/>
        <v>7906700</v>
      </c>
      <c r="Y11" s="51">
        <f t="shared" si="1"/>
        <v>-852166</v>
      </c>
      <c r="Z11" s="52">
        <f>+IF(X11&lt;&gt;0,+(Y11/X11)*100,0)</f>
        <v>-10.777770751388063</v>
      </c>
      <c r="AA11" s="53">
        <f>SUM(AA6:AA10)</f>
        <v>7906700</v>
      </c>
    </row>
    <row r="12" spans="1:27" ht="13.5">
      <c r="A12" s="54" t="s">
        <v>38</v>
      </c>
      <c r="B12" s="35"/>
      <c r="C12" s="9"/>
      <c r="D12" s="10"/>
      <c r="E12" s="11">
        <v>100000</v>
      </c>
      <c r="F12" s="11">
        <v>100000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100000</v>
      </c>
      <c r="Y12" s="11">
        <v>-100000</v>
      </c>
      <c r="Z12" s="2">
        <v>-100</v>
      </c>
      <c r="AA12" s="15">
        <v>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-954</v>
      </c>
      <c r="P14" s="11"/>
      <c r="Q14" s="11"/>
      <c r="R14" s="11">
        <v>-954</v>
      </c>
      <c r="S14" s="11"/>
      <c r="T14" s="11"/>
      <c r="U14" s="11"/>
      <c r="V14" s="11"/>
      <c r="W14" s="11">
        <v>-954</v>
      </c>
      <c r="X14" s="11"/>
      <c r="Y14" s="11">
        <v>-954</v>
      </c>
      <c r="Z14" s="2"/>
      <c r="AA14" s="15"/>
    </row>
    <row r="15" spans="1:27" ht="13.5">
      <c r="A15" s="54" t="s">
        <v>41</v>
      </c>
      <c r="B15" s="35" t="s">
        <v>42</v>
      </c>
      <c r="C15" s="9">
        <v>1674206</v>
      </c>
      <c r="D15" s="10"/>
      <c r="E15" s="11">
        <v>6243000</v>
      </c>
      <c r="F15" s="11">
        <v>8157000</v>
      </c>
      <c r="G15" s="11">
        <v>1662</v>
      </c>
      <c r="H15" s="11">
        <v>1323</v>
      </c>
      <c r="I15" s="11">
        <v>115749</v>
      </c>
      <c r="J15" s="11">
        <v>118734</v>
      </c>
      <c r="K15" s="11">
        <v>38227</v>
      </c>
      <c r="L15" s="11">
        <v>147766</v>
      </c>
      <c r="M15" s="11">
        <v>1982432</v>
      </c>
      <c r="N15" s="11">
        <v>2168425</v>
      </c>
      <c r="O15" s="11">
        <v>1517019</v>
      </c>
      <c r="P15" s="11">
        <v>3249840</v>
      </c>
      <c r="Q15" s="11">
        <v>-1514</v>
      </c>
      <c r="R15" s="11">
        <v>4765345</v>
      </c>
      <c r="S15" s="11">
        <v>-4412539</v>
      </c>
      <c r="T15" s="11">
        <v>6637947</v>
      </c>
      <c r="U15" s="11">
        <v>-6723</v>
      </c>
      <c r="V15" s="11">
        <v>2218685</v>
      </c>
      <c r="W15" s="11">
        <v>9271189</v>
      </c>
      <c r="X15" s="11">
        <v>8157000</v>
      </c>
      <c r="Y15" s="11">
        <v>1114189</v>
      </c>
      <c r="Z15" s="2">
        <v>13.66</v>
      </c>
      <c r="AA15" s="15">
        <v>8157000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16459726</v>
      </c>
      <c r="D38" s="10">
        <f t="shared" si="4"/>
        <v>0</v>
      </c>
      <c r="E38" s="11">
        <f t="shared" si="4"/>
        <v>41650000</v>
      </c>
      <c r="F38" s="11">
        <f t="shared" si="4"/>
        <v>7906700</v>
      </c>
      <c r="G38" s="11">
        <f t="shared" si="4"/>
        <v>600675</v>
      </c>
      <c r="H38" s="11">
        <f t="shared" si="4"/>
        <v>0</v>
      </c>
      <c r="I38" s="11">
        <f t="shared" si="4"/>
        <v>0</v>
      </c>
      <c r="J38" s="11">
        <f t="shared" si="4"/>
        <v>600675</v>
      </c>
      <c r="K38" s="11">
        <f t="shared" si="4"/>
        <v>186395</v>
      </c>
      <c r="L38" s="11">
        <f t="shared" si="4"/>
        <v>0</v>
      </c>
      <c r="M38" s="11">
        <f t="shared" si="4"/>
        <v>0</v>
      </c>
      <c r="N38" s="11">
        <f t="shared" si="4"/>
        <v>186395</v>
      </c>
      <c r="O38" s="11">
        <f t="shared" si="4"/>
        <v>373436</v>
      </c>
      <c r="P38" s="11">
        <f t="shared" si="4"/>
        <v>3980869</v>
      </c>
      <c r="Q38" s="11">
        <f t="shared" si="4"/>
        <v>391926</v>
      </c>
      <c r="R38" s="11">
        <f t="shared" si="4"/>
        <v>4746231</v>
      </c>
      <c r="S38" s="11">
        <f t="shared" si="4"/>
        <v>-1668294</v>
      </c>
      <c r="T38" s="11">
        <f t="shared" si="4"/>
        <v>2357137</v>
      </c>
      <c r="U38" s="11">
        <f t="shared" si="4"/>
        <v>832390</v>
      </c>
      <c r="V38" s="11">
        <f t="shared" si="4"/>
        <v>1521233</v>
      </c>
      <c r="W38" s="11">
        <f t="shared" si="4"/>
        <v>7054534</v>
      </c>
      <c r="X38" s="11">
        <f t="shared" si="4"/>
        <v>7906700</v>
      </c>
      <c r="Y38" s="11">
        <f t="shared" si="4"/>
        <v>-852166</v>
      </c>
      <c r="Z38" s="2">
        <f t="shared" si="5"/>
        <v>-10.777770751388063</v>
      </c>
      <c r="AA38" s="15">
        <f>AA8+AA23</f>
        <v>7906700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16459726</v>
      </c>
      <c r="D41" s="50">
        <f t="shared" si="6"/>
        <v>0</v>
      </c>
      <c r="E41" s="51">
        <f t="shared" si="6"/>
        <v>41650000</v>
      </c>
      <c r="F41" s="51">
        <f t="shared" si="6"/>
        <v>7906700</v>
      </c>
      <c r="G41" s="51">
        <f t="shared" si="6"/>
        <v>600675</v>
      </c>
      <c r="H41" s="51">
        <f t="shared" si="6"/>
        <v>0</v>
      </c>
      <c r="I41" s="51">
        <f t="shared" si="6"/>
        <v>0</v>
      </c>
      <c r="J41" s="51">
        <f t="shared" si="6"/>
        <v>600675</v>
      </c>
      <c r="K41" s="51">
        <f t="shared" si="6"/>
        <v>186395</v>
      </c>
      <c r="L41" s="51">
        <f t="shared" si="6"/>
        <v>0</v>
      </c>
      <c r="M41" s="51">
        <f t="shared" si="6"/>
        <v>0</v>
      </c>
      <c r="N41" s="51">
        <f t="shared" si="6"/>
        <v>186395</v>
      </c>
      <c r="O41" s="51">
        <f t="shared" si="6"/>
        <v>373436</v>
      </c>
      <c r="P41" s="51">
        <f t="shared" si="6"/>
        <v>3980869</v>
      </c>
      <c r="Q41" s="51">
        <f t="shared" si="6"/>
        <v>391926</v>
      </c>
      <c r="R41" s="51">
        <f t="shared" si="6"/>
        <v>4746231</v>
      </c>
      <c r="S41" s="51">
        <f t="shared" si="6"/>
        <v>-1668294</v>
      </c>
      <c r="T41" s="51">
        <f t="shared" si="6"/>
        <v>2357137</v>
      </c>
      <c r="U41" s="51">
        <f t="shared" si="6"/>
        <v>832390</v>
      </c>
      <c r="V41" s="51">
        <f t="shared" si="6"/>
        <v>1521233</v>
      </c>
      <c r="W41" s="51">
        <f t="shared" si="6"/>
        <v>7054534</v>
      </c>
      <c r="X41" s="51">
        <f t="shared" si="6"/>
        <v>7906700</v>
      </c>
      <c r="Y41" s="51">
        <f t="shared" si="6"/>
        <v>-852166</v>
      </c>
      <c r="Z41" s="52">
        <f t="shared" si="5"/>
        <v>-10.777770751388063</v>
      </c>
      <c r="AA41" s="53">
        <f>SUM(AA36:AA40)</f>
        <v>7906700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</v>
      </c>
      <c r="F42" s="67">
        <f t="shared" si="7"/>
        <v>100000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100000</v>
      </c>
      <c r="Y42" s="67">
        <f t="shared" si="7"/>
        <v>-100000</v>
      </c>
      <c r="Z42" s="69">
        <f t="shared" si="5"/>
        <v>-100</v>
      </c>
      <c r="AA42" s="68">
        <f aca="true" t="shared" si="8" ref="AA42:AA48">AA12+AA27</f>
        <v>100000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-954</v>
      </c>
      <c r="P44" s="67">
        <f t="shared" si="7"/>
        <v>0</v>
      </c>
      <c r="Q44" s="67">
        <f t="shared" si="7"/>
        <v>0</v>
      </c>
      <c r="R44" s="67">
        <f t="shared" si="7"/>
        <v>-954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-954</v>
      </c>
      <c r="X44" s="67">
        <f t="shared" si="7"/>
        <v>0</v>
      </c>
      <c r="Y44" s="67">
        <f t="shared" si="7"/>
        <v>-954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1674206</v>
      </c>
      <c r="D45" s="66">
        <f t="shared" si="7"/>
        <v>0</v>
      </c>
      <c r="E45" s="67">
        <f t="shared" si="7"/>
        <v>6243000</v>
      </c>
      <c r="F45" s="67">
        <f t="shared" si="7"/>
        <v>8157000</v>
      </c>
      <c r="G45" s="67">
        <f t="shared" si="7"/>
        <v>1662</v>
      </c>
      <c r="H45" s="67">
        <f t="shared" si="7"/>
        <v>1323</v>
      </c>
      <c r="I45" s="67">
        <f t="shared" si="7"/>
        <v>115749</v>
      </c>
      <c r="J45" s="67">
        <f t="shared" si="7"/>
        <v>118734</v>
      </c>
      <c r="K45" s="67">
        <f t="shared" si="7"/>
        <v>38227</v>
      </c>
      <c r="L45" s="67">
        <f t="shared" si="7"/>
        <v>147766</v>
      </c>
      <c r="M45" s="67">
        <f t="shared" si="7"/>
        <v>1982432</v>
      </c>
      <c r="N45" s="67">
        <f t="shared" si="7"/>
        <v>2168425</v>
      </c>
      <c r="O45" s="67">
        <f t="shared" si="7"/>
        <v>1517019</v>
      </c>
      <c r="P45" s="67">
        <f t="shared" si="7"/>
        <v>3249840</v>
      </c>
      <c r="Q45" s="67">
        <f t="shared" si="7"/>
        <v>-1514</v>
      </c>
      <c r="R45" s="67">
        <f t="shared" si="7"/>
        <v>4765345</v>
      </c>
      <c r="S45" s="67">
        <f t="shared" si="7"/>
        <v>-4412539</v>
      </c>
      <c r="T45" s="67">
        <f t="shared" si="7"/>
        <v>6637947</v>
      </c>
      <c r="U45" s="67">
        <f t="shared" si="7"/>
        <v>-6723</v>
      </c>
      <c r="V45" s="67">
        <f t="shared" si="7"/>
        <v>2218685</v>
      </c>
      <c r="W45" s="67">
        <f t="shared" si="7"/>
        <v>9271189</v>
      </c>
      <c r="X45" s="67">
        <f t="shared" si="7"/>
        <v>8157000</v>
      </c>
      <c r="Y45" s="67">
        <f t="shared" si="7"/>
        <v>1114189</v>
      </c>
      <c r="Z45" s="69">
        <f t="shared" si="5"/>
        <v>13.659298761799683</v>
      </c>
      <c r="AA45" s="68">
        <f t="shared" si="8"/>
        <v>8157000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18133932</v>
      </c>
      <c r="D49" s="78">
        <f t="shared" si="9"/>
        <v>0</v>
      </c>
      <c r="E49" s="79">
        <f t="shared" si="9"/>
        <v>47993000</v>
      </c>
      <c r="F49" s="79">
        <f t="shared" si="9"/>
        <v>16163700</v>
      </c>
      <c r="G49" s="79">
        <f t="shared" si="9"/>
        <v>602337</v>
      </c>
      <c r="H49" s="79">
        <f t="shared" si="9"/>
        <v>1323</v>
      </c>
      <c r="I49" s="79">
        <f t="shared" si="9"/>
        <v>115749</v>
      </c>
      <c r="J49" s="79">
        <f t="shared" si="9"/>
        <v>719409</v>
      </c>
      <c r="K49" s="79">
        <f t="shared" si="9"/>
        <v>224622</v>
      </c>
      <c r="L49" s="79">
        <f t="shared" si="9"/>
        <v>147766</v>
      </c>
      <c r="M49" s="79">
        <f t="shared" si="9"/>
        <v>1982432</v>
      </c>
      <c r="N49" s="79">
        <f t="shared" si="9"/>
        <v>2354820</v>
      </c>
      <c r="O49" s="79">
        <f t="shared" si="9"/>
        <v>1889501</v>
      </c>
      <c r="P49" s="79">
        <f t="shared" si="9"/>
        <v>7230709</v>
      </c>
      <c r="Q49" s="79">
        <f t="shared" si="9"/>
        <v>390412</v>
      </c>
      <c r="R49" s="79">
        <f t="shared" si="9"/>
        <v>9510622</v>
      </c>
      <c r="S49" s="79">
        <f t="shared" si="9"/>
        <v>-6080833</v>
      </c>
      <c r="T49" s="79">
        <f t="shared" si="9"/>
        <v>8995084</v>
      </c>
      <c r="U49" s="79">
        <f t="shared" si="9"/>
        <v>825667</v>
      </c>
      <c r="V49" s="79">
        <f t="shared" si="9"/>
        <v>3739918</v>
      </c>
      <c r="W49" s="79">
        <f t="shared" si="9"/>
        <v>16324769</v>
      </c>
      <c r="X49" s="79">
        <f t="shared" si="9"/>
        <v>16163700</v>
      </c>
      <c r="Y49" s="79">
        <f t="shared" si="9"/>
        <v>161069</v>
      </c>
      <c r="Z49" s="80">
        <f t="shared" si="5"/>
        <v>0.9964859530924232</v>
      </c>
      <c r="AA49" s="81">
        <f>SUM(AA41:AA48)</f>
        <v>16163700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42686739</v>
      </c>
      <c r="D51" s="66">
        <f t="shared" si="10"/>
        <v>0</v>
      </c>
      <c r="E51" s="67">
        <f t="shared" si="10"/>
        <v>71959300</v>
      </c>
      <c r="F51" s="67">
        <f t="shared" si="10"/>
        <v>59055020</v>
      </c>
      <c r="G51" s="67">
        <f t="shared" si="10"/>
        <v>741179</v>
      </c>
      <c r="H51" s="67">
        <f t="shared" si="10"/>
        <v>773461</v>
      </c>
      <c r="I51" s="67">
        <f t="shared" si="10"/>
        <v>729462</v>
      </c>
      <c r="J51" s="67">
        <f t="shared" si="10"/>
        <v>2244102</v>
      </c>
      <c r="K51" s="67">
        <f t="shared" si="10"/>
        <v>7502323</v>
      </c>
      <c r="L51" s="67">
        <f t="shared" si="10"/>
        <v>7668851</v>
      </c>
      <c r="M51" s="67">
        <f t="shared" si="10"/>
        <v>8032545</v>
      </c>
      <c r="N51" s="67">
        <f t="shared" si="10"/>
        <v>23203719</v>
      </c>
      <c r="O51" s="67">
        <f t="shared" si="10"/>
        <v>1934320</v>
      </c>
      <c r="P51" s="67">
        <f t="shared" si="10"/>
        <v>5351378</v>
      </c>
      <c r="Q51" s="67">
        <f t="shared" si="10"/>
        <v>8407103</v>
      </c>
      <c r="R51" s="67">
        <f t="shared" si="10"/>
        <v>15692801</v>
      </c>
      <c r="S51" s="67">
        <f t="shared" si="10"/>
        <v>3300700</v>
      </c>
      <c r="T51" s="67">
        <f t="shared" si="10"/>
        <v>4710337</v>
      </c>
      <c r="U51" s="67">
        <f t="shared" si="10"/>
        <v>6974977</v>
      </c>
      <c r="V51" s="67">
        <f t="shared" si="10"/>
        <v>14986014</v>
      </c>
      <c r="W51" s="67">
        <f t="shared" si="10"/>
        <v>56126636</v>
      </c>
      <c r="X51" s="67">
        <f t="shared" si="10"/>
        <v>59055020</v>
      </c>
      <c r="Y51" s="67">
        <f t="shared" si="10"/>
        <v>-2928384</v>
      </c>
      <c r="Z51" s="69">
        <f>+IF(X51&lt;&gt;0,+(Y51/X51)*100,0)</f>
        <v>-4.9587384781175246</v>
      </c>
      <c r="AA51" s="68">
        <f>SUM(AA57:AA61)</f>
        <v>59055020</v>
      </c>
    </row>
    <row r="52" spans="1:27" ht="13.5">
      <c r="A52" s="84" t="s">
        <v>32</v>
      </c>
      <c r="B52" s="47"/>
      <c r="C52" s="9">
        <v>37516390</v>
      </c>
      <c r="D52" s="10"/>
      <c r="E52" s="11">
        <v>63437570</v>
      </c>
      <c r="F52" s="11">
        <v>50736760</v>
      </c>
      <c r="G52" s="11">
        <v>521781</v>
      </c>
      <c r="H52" s="11">
        <v>532552</v>
      </c>
      <c r="I52" s="11">
        <v>388124</v>
      </c>
      <c r="J52" s="11">
        <v>1442457</v>
      </c>
      <c r="K52" s="11">
        <v>7116854</v>
      </c>
      <c r="L52" s="11">
        <v>7343373</v>
      </c>
      <c r="M52" s="11">
        <v>7653286</v>
      </c>
      <c r="N52" s="11">
        <v>22113513</v>
      </c>
      <c r="O52" s="11">
        <v>1461050</v>
      </c>
      <c r="P52" s="11">
        <v>2506571</v>
      </c>
      <c r="Q52" s="11">
        <v>8109761</v>
      </c>
      <c r="R52" s="11">
        <v>12077382</v>
      </c>
      <c r="S52" s="11">
        <v>3300700</v>
      </c>
      <c r="T52" s="11">
        <v>3871990</v>
      </c>
      <c r="U52" s="11">
        <v>6433286</v>
      </c>
      <c r="V52" s="11">
        <v>13605976</v>
      </c>
      <c r="W52" s="11">
        <v>49239328</v>
      </c>
      <c r="X52" s="11">
        <v>50736760</v>
      </c>
      <c r="Y52" s="11">
        <v>-1497432</v>
      </c>
      <c r="Z52" s="2">
        <v>-2.95</v>
      </c>
      <c r="AA52" s="15">
        <v>50736760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3330859</v>
      </c>
      <c r="D54" s="10"/>
      <c r="E54" s="11">
        <v>2820000</v>
      </c>
      <c r="F54" s="11">
        <v>2820000</v>
      </c>
      <c r="G54" s="11">
        <v>69141</v>
      </c>
      <c r="H54" s="11">
        <v>151386</v>
      </c>
      <c r="I54" s="11">
        <v>292876</v>
      </c>
      <c r="J54" s="11">
        <v>513403</v>
      </c>
      <c r="K54" s="11">
        <v>165516</v>
      </c>
      <c r="L54" s="11"/>
      <c r="M54" s="11">
        <v>379259</v>
      </c>
      <c r="N54" s="11">
        <v>544775</v>
      </c>
      <c r="O54" s="11"/>
      <c r="P54" s="11">
        <v>549027</v>
      </c>
      <c r="Q54" s="11">
        <v>254145</v>
      </c>
      <c r="R54" s="11">
        <v>803172</v>
      </c>
      <c r="S54" s="11"/>
      <c r="T54" s="11">
        <v>791484</v>
      </c>
      <c r="U54" s="11">
        <v>506932</v>
      </c>
      <c r="V54" s="11">
        <v>1298416</v>
      </c>
      <c r="W54" s="11">
        <v>3159766</v>
      </c>
      <c r="X54" s="11">
        <v>2820000</v>
      </c>
      <c r="Y54" s="11">
        <v>339766</v>
      </c>
      <c r="Z54" s="2">
        <v>12.05</v>
      </c>
      <c r="AA54" s="15">
        <v>2820000</v>
      </c>
    </row>
    <row r="55" spans="1:27" ht="13.5">
      <c r="A55" s="84" t="s">
        <v>35</v>
      </c>
      <c r="B55" s="47"/>
      <c r="C55" s="9"/>
      <c r="D55" s="10"/>
      <c r="E55" s="11">
        <v>250000</v>
      </c>
      <c r="F55" s="11">
        <v>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250000</v>
      </c>
      <c r="Y55" s="11">
        <v>-250000</v>
      </c>
      <c r="Z55" s="2">
        <v>-100</v>
      </c>
      <c r="AA55" s="15">
        <v>250000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40847249</v>
      </c>
      <c r="D57" s="50">
        <f t="shared" si="11"/>
        <v>0</v>
      </c>
      <c r="E57" s="51">
        <f t="shared" si="11"/>
        <v>66507570</v>
      </c>
      <c r="F57" s="51">
        <f t="shared" si="11"/>
        <v>53806760</v>
      </c>
      <c r="G57" s="51">
        <f t="shared" si="11"/>
        <v>590922</v>
      </c>
      <c r="H57" s="51">
        <f t="shared" si="11"/>
        <v>683938</v>
      </c>
      <c r="I57" s="51">
        <f t="shared" si="11"/>
        <v>681000</v>
      </c>
      <c r="J57" s="51">
        <f t="shared" si="11"/>
        <v>1955860</v>
      </c>
      <c r="K57" s="51">
        <f t="shared" si="11"/>
        <v>7282370</v>
      </c>
      <c r="L57" s="51">
        <f t="shared" si="11"/>
        <v>7343373</v>
      </c>
      <c r="M57" s="51">
        <f t="shared" si="11"/>
        <v>8032545</v>
      </c>
      <c r="N57" s="51">
        <f t="shared" si="11"/>
        <v>22658288</v>
      </c>
      <c r="O57" s="51">
        <f t="shared" si="11"/>
        <v>1461050</v>
      </c>
      <c r="P57" s="51">
        <f t="shared" si="11"/>
        <v>3055598</v>
      </c>
      <c r="Q57" s="51">
        <f t="shared" si="11"/>
        <v>8363906</v>
      </c>
      <c r="R57" s="51">
        <f t="shared" si="11"/>
        <v>12880554</v>
      </c>
      <c r="S57" s="51">
        <f t="shared" si="11"/>
        <v>3300700</v>
      </c>
      <c r="T57" s="51">
        <f t="shared" si="11"/>
        <v>4663474</v>
      </c>
      <c r="U57" s="51">
        <f t="shared" si="11"/>
        <v>6940218</v>
      </c>
      <c r="V57" s="51">
        <f t="shared" si="11"/>
        <v>14904392</v>
      </c>
      <c r="W57" s="51">
        <f t="shared" si="11"/>
        <v>52399094</v>
      </c>
      <c r="X57" s="51">
        <f t="shared" si="11"/>
        <v>53806760</v>
      </c>
      <c r="Y57" s="51">
        <f t="shared" si="11"/>
        <v>-1407666</v>
      </c>
      <c r="Z57" s="52">
        <f>+IF(X57&lt;&gt;0,+(Y57/X57)*100,0)</f>
        <v>-2.6161508330923477</v>
      </c>
      <c r="AA57" s="53">
        <f>SUM(AA52:AA56)</f>
        <v>53806760</v>
      </c>
    </row>
    <row r="58" spans="1:27" ht="13.5">
      <c r="A58" s="86" t="s">
        <v>38</v>
      </c>
      <c r="B58" s="35"/>
      <c r="C58" s="9"/>
      <c r="D58" s="10"/>
      <c r="E58" s="11">
        <v>438700</v>
      </c>
      <c r="F58" s="11">
        <v>438700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438700</v>
      </c>
      <c r="Y58" s="11">
        <v>-438700</v>
      </c>
      <c r="Z58" s="2">
        <v>-100</v>
      </c>
      <c r="AA58" s="15">
        <v>438700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>
        <v>16762</v>
      </c>
      <c r="H60" s="11">
        <v>10398</v>
      </c>
      <c r="I60" s="11"/>
      <c r="J60" s="11">
        <v>27160</v>
      </c>
      <c r="K60" s="11"/>
      <c r="L60" s="11"/>
      <c r="M60" s="11"/>
      <c r="N60" s="11"/>
      <c r="O60" s="11"/>
      <c r="P60" s="11"/>
      <c r="Q60" s="11"/>
      <c r="R60" s="11"/>
      <c r="S60" s="11"/>
      <c r="T60" s="11">
        <v>46863</v>
      </c>
      <c r="U60" s="11">
        <v>34759</v>
      </c>
      <c r="V60" s="11">
        <v>81622</v>
      </c>
      <c r="W60" s="11">
        <v>108782</v>
      </c>
      <c r="X60" s="11"/>
      <c r="Y60" s="11">
        <v>108782</v>
      </c>
      <c r="Z60" s="2"/>
      <c r="AA60" s="15"/>
    </row>
    <row r="61" spans="1:27" ht="13.5">
      <c r="A61" s="86" t="s">
        <v>41</v>
      </c>
      <c r="B61" s="35" t="s">
        <v>51</v>
      </c>
      <c r="C61" s="9">
        <v>1839490</v>
      </c>
      <c r="D61" s="10"/>
      <c r="E61" s="11">
        <v>5013030</v>
      </c>
      <c r="F61" s="11">
        <v>4809560</v>
      </c>
      <c r="G61" s="11">
        <v>133495</v>
      </c>
      <c r="H61" s="11">
        <v>79125</v>
      </c>
      <c r="I61" s="11">
        <v>48462</v>
      </c>
      <c r="J61" s="11">
        <v>261082</v>
      </c>
      <c r="K61" s="11">
        <v>219953</v>
      </c>
      <c r="L61" s="11">
        <v>325478</v>
      </c>
      <c r="M61" s="11"/>
      <c r="N61" s="11">
        <v>545431</v>
      </c>
      <c r="O61" s="11">
        <v>473270</v>
      </c>
      <c r="P61" s="11">
        <v>2295780</v>
      </c>
      <c r="Q61" s="11">
        <v>43197</v>
      </c>
      <c r="R61" s="11">
        <v>2812247</v>
      </c>
      <c r="S61" s="11"/>
      <c r="T61" s="11"/>
      <c r="U61" s="11"/>
      <c r="V61" s="11"/>
      <c r="W61" s="11">
        <v>3618760</v>
      </c>
      <c r="X61" s="11">
        <v>4809560</v>
      </c>
      <c r="Y61" s="11">
        <v>-1190800</v>
      </c>
      <c r="Z61" s="2">
        <v>-24.76</v>
      </c>
      <c r="AA61" s="15">
        <v>4809560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42686731</v>
      </c>
      <c r="D66" s="13">
        <v>39831723</v>
      </c>
      <c r="E66" s="14">
        <v>68421300</v>
      </c>
      <c r="F66" s="14">
        <v>41889090</v>
      </c>
      <c r="G66" s="14"/>
      <c r="H66" s="14">
        <v>1514664</v>
      </c>
      <c r="I66" s="14">
        <v>729470</v>
      </c>
      <c r="J66" s="14">
        <v>2244134</v>
      </c>
      <c r="K66" s="14">
        <v>7502323</v>
      </c>
      <c r="L66" s="14">
        <v>7668851</v>
      </c>
      <c r="M66" s="14">
        <v>8032545</v>
      </c>
      <c r="N66" s="14">
        <v>23203719</v>
      </c>
      <c r="O66" s="14">
        <v>1934320</v>
      </c>
      <c r="P66" s="14">
        <v>5351378</v>
      </c>
      <c r="Q66" s="14">
        <v>8407103</v>
      </c>
      <c r="R66" s="14">
        <v>15692801</v>
      </c>
      <c r="S66" s="14">
        <v>3300700</v>
      </c>
      <c r="T66" s="14">
        <v>4710337</v>
      </c>
      <c r="U66" s="14">
        <v>6974945</v>
      </c>
      <c r="V66" s="14">
        <v>14985982</v>
      </c>
      <c r="W66" s="14">
        <v>56126636</v>
      </c>
      <c r="X66" s="14">
        <v>41889090</v>
      </c>
      <c r="Y66" s="14">
        <v>14237546</v>
      </c>
      <c r="Z66" s="2">
        <v>33.99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42686731</v>
      </c>
      <c r="D69" s="78">
        <f t="shared" si="12"/>
        <v>39831723</v>
      </c>
      <c r="E69" s="79">
        <f t="shared" si="12"/>
        <v>68421300</v>
      </c>
      <c r="F69" s="79">
        <f t="shared" si="12"/>
        <v>41889090</v>
      </c>
      <c r="G69" s="79">
        <f t="shared" si="12"/>
        <v>0</v>
      </c>
      <c r="H69" s="79">
        <f t="shared" si="12"/>
        <v>1514664</v>
      </c>
      <c r="I69" s="79">
        <f t="shared" si="12"/>
        <v>729470</v>
      </c>
      <c r="J69" s="79">
        <f t="shared" si="12"/>
        <v>2244134</v>
      </c>
      <c r="K69" s="79">
        <f t="shared" si="12"/>
        <v>7502323</v>
      </c>
      <c r="L69" s="79">
        <f t="shared" si="12"/>
        <v>7668851</v>
      </c>
      <c r="M69" s="79">
        <f t="shared" si="12"/>
        <v>8032545</v>
      </c>
      <c r="N69" s="79">
        <f t="shared" si="12"/>
        <v>23203719</v>
      </c>
      <c r="O69" s="79">
        <f t="shared" si="12"/>
        <v>1934320</v>
      </c>
      <c r="P69" s="79">
        <f t="shared" si="12"/>
        <v>5351378</v>
      </c>
      <c r="Q69" s="79">
        <f t="shared" si="12"/>
        <v>8407103</v>
      </c>
      <c r="R69" s="79">
        <f t="shared" si="12"/>
        <v>15692801</v>
      </c>
      <c r="S69" s="79">
        <f t="shared" si="12"/>
        <v>3300700</v>
      </c>
      <c r="T69" s="79">
        <f t="shared" si="12"/>
        <v>4710337</v>
      </c>
      <c r="U69" s="79">
        <f t="shared" si="12"/>
        <v>6974945</v>
      </c>
      <c r="V69" s="79">
        <f t="shared" si="12"/>
        <v>14985982</v>
      </c>
      <c r="W69" s="79">
        <f t="shared" si="12"/>
        <v>56126636</v>
      </c>
      <c r="X69" s="79">
        <f t="shared" si="12"/>
        <v>41889090</v>
      </c>
      <c r="Y69" s="79">
        <f t="shared" si="12"/>
        <v>14237546</v>
      </c>
      <c r="Z69" s="80">
        <f>+IF(X69&lt;&gt;0,+(Y69/X69)*100,0)</f>
        <v>33.98867342307985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93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92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47673342</v>
      </c>
      <c r="D5" s="42">
        <f t="shared" si="0"/>
        <v>0</v>
      </c>
      <c r="E5" s="43">
        <f t="shared" si="0"/>
        <v>59238121</v>
      </c>
      <c r="F5" s="43">
        <f t="shared" si="0"/>
        <v>63105205</v>
      </c>
      <c r="G5" s="43">
        <f t="shared" si="0"/>
        <v>22449</v>
      </c>
      <c r="H5" s="43">
        <f t="shared" si="0"/>
        <v>165517</v>
      </c>
      <c r="I5" s="43">
        <f t="shared" si="0"/>
        <v>1539536</v>
      </c>
      <c r="J5" s="43">
        <f t="shared" si="0"/>
        <v>1727502</v>
      </c>
      <c r="K5" s="43">
        <f t="shared" si="0"/>
        <v>1647568</v>
      </c>
      <c r="L5" s="43">
        <f t="shared" si="0"/>
        <v>1359242</v>
      </c>
      <c r="M5" s="43">
        <f t="shared" si="0"/>
        <v>6513699</v>
      </c>
      <c r="N5" s="43">
        <f t="shared" si="0"/>
        <v>9520509</v>
      </c>
      <c r="O5" s="43">
        <f t="shared" si="0"/>
        <v>4362931</v>
      </c>
      <c r="P5" s="43">
        <f t="shared" si="0"/>
        <v>1153191</v>
      </c>
      <c r="Q5" s="43">
        <f t="shared" si="0"/>
        <v>5936202</v>
      </c>
      <c r="R5" s="43">
        <f t="shared" si="0"/>
        <v>11452324</v>
      </c>
      <c r="S5" s="43">
        <f t="shared" si="0"/>
        <v>8769352</v>
      </c>
      <c r="T5" s="43">
        <f t="shared" si="0"/>
        <v>9041686</v>
      </c>
      <c r="U5" s="43">
        <f t="shared" si="0"/>
        <v>19312133</v>
      </c>
      <c r="V5" s="43">
        <f t="shared" si="0"/>
        <v>37123171</v>
      </c>
      <c r="W5" s="43">
        <f t="shared" si="0"/>
        <v>59823506</v>
      </c>
      <c r="X5" s="43">
        <f t="shared" si="0"/>
        <v>63105205</v>
      </c>
      <c r="Y5" s="43">
        <f t="shared" si="0"/>
        <v>-3281699</v>
      </c>
      <c r="Z5" s="44">
        <f>+IF(X5&lt;&gt;0,+(Y5/X5)*100,0)</f>
        <v>-5.200361840200028</v>
      </c>
      <c r="AA5" s="45">
        <f>SUM(AA11:AA18)</f>
        <v>63105205</v>
      </c>
    </row>
    <row r="6" spans="1:27" ht="13.5">
      <c r="A6" s="46" t="s">
        <v>32</v>
      </c>
      <c r="B6" s="47"/>
      <c r="C6" s="9">
        <v>13892143</v>
      </c>
      <c r="D6" s="10"/>
      <c r="E6" s="11">
        <v>11020226</v>
      </c>
      <c r="F6" s="11">
        <v>15671450</v>
      </c>
      <c r="G6" s="11"/>
      <c r="H6" s="11"/>
      <c r="I6" s="11"/>
      <c r="J6" s="11"/>
      <c r="K6" s="11"/>
      <c r="L6" s="11"/>
      <c r="M6" s="11"/>
      <c r="N6" s="11"/>
      <c r="O6" s="11">
        <v>-614918</v>
      </c>
      <c r="P6" s="11">
        <v>-319622</v>
      </c>
      <c r="Q6" s="11">
        <v>2411357</v>
      </c>
      <c r="R6" s="11">
        <v>1476817</v>
      </c>
      <c r="S6" s="11">
        <v>3416187</v>
      </c>
      <c r="T6" s="11">
        <v>2050368</v>
      </c>
      <c r="U6" s="11">
        <v>5083470</v>
      </c>
      <c r="V6" s="11">
        <v>10550025</v>
      </c>
      <c r="W6" s="11">
        <v>12026842</v>
      </c>
      <c r="X6" s="11">
        <v>15671450</v>
      </c>
      <c r="Y6" s="11">
        <v>-3644608</v>
      </c>
      <c r="Z6" s="2">
        <v>-23.26</v>
      </c>
      <c r="AA6" s="15">
        <v>15671450</v>
      </c>
    </row>
    <row r="7" spans="1:27" ht="13.5">
      <c r="A7" s="46" t="s">
        <v>33</v>
      </c>
      <c r="B7" s="47"/>
      <c r="C7" s="9">
        <v>2360428</v>
      </c>
      <c r="D7" s="10"/>
      <c r="E7" s="11">
        <v>3900000</v>
      </c>
      <c r="F7" s="11">
        <v>3900000</v>
      </c>
      <c r="G7" s="11">
        <v>23511</v>
      </c>
      <c r="H7" s="11">
        <v>77023</v>
      </c>
      <c r="I7" s="11">
        <v>13264</v>
      </c>
      <c r="J7" s="11">
        <v>113798</v>
      </c>
      <c r="K7" s="11">
        <v>44120</v>
      </c>
      <c r="L7" s="11">
        <v>20255</v>
      </c>
      <c r="M7" s="11">
        <v>25919</v>
      </c>
      <c r="N7" s="11">
        <v>90294</v>
      </c>
      <c r="O7" s="11"/>
      <c r="P7" s="11">
        <v>303795</v>
      </c>
      <c r="Q7" s="11">
        <v>50978</v>
      </c>
      <c r="R7" s="11">
        <v>354773</v>
      </c>
      <c r="S7" s="11"/>
      <c r="T7" s="11">
        <v>522291</v>
      </c>
      <c r="U7" s="11">
        <v>1406441</v>
      </c>
      <c r="V7" s="11">
        <v>1928732</v>
      </c>
      <c r="W7" s="11">
        <v>2487597</v>
      </c>
      <c r="X7" s="11">
        <v>3900000</v>
      </c>
      <c r="Y7" s="11">
        <v>-1412403</v>
      </c>
      <c r="Z7" s="2">
        <v>-36.22</v>
      </c>
      <c r="AA7" s="15">
        <v>3900000</v>
      </c>
    </row>
    <row r="8" spans="1:27" ht="13.5">
      <c r="A8" s="46" t="s">
        <v>34</v>
      </c>
      <c r="B8" s="47"/>
      <c r="C8" s="9">
        <v>8073454</v>
      </c>
      <c r="D8" s="10"/>
      <c r="E8" s="11">
        <v>20497207</v>
      </c>
      <c r="F8" s="11">
        <v>19387183</v>
      </c>
      <c r="G8" s="11"/>
      <c r="H8" s="11"/>
      <c r="I8" s="11">
        <v>374714</v>
      </c>
      <c r="J8" s="11">
        <v>374714</v>
      </c>
      <c r="K8" s="11">
        <v>728963</v>
      </c>
      <c r="L8" s="11"/>
      <c r="M8" s="11">
        <v>1553575</v>
      </c>
      <c r="N8" s="11">
        <v>2282538</v>
      </c>
      <c r="O8" s="11">
        <v>1670144</v>
      </c>
      <c r="P8" s="11">
        <v>-446895</v>
      </c>
      <c r="Q8" s="11">
        <v>1067839</v>
      </c>
      <c r="R8" s="11">
        <v>2291088</v>
      </c>
      <c r="S8" s="11">
        <v>2377423</v>
      </c>
      <c r="T8" s="11">
        <v>3794042</v>
      </c>
      <c r="U8" s="11">
        <v>7118343</v>
      </c>
      <c r="V8" s="11">
        <v>13289808</v>
      </c>
      <c r="W8" s="11">
        <v>18238148</v>
      </c>
      <c r="X8" s="11">
        <v>19387183</v>
      </c>
      <c r="Y8" s="11">
        <v>-1149035</v>
      </c>
      <c r="Z8" s="2">
        <v>-5.93</v>
      </c>
      <c r="AA8" s="15">
        <v>19387183</v>
      </c>
    </row>
    <row r="9" spans="1:27" ht="13.5">
      <c r="A9" s="46" t="s">
        <v>35</v>
      </c>
      <c r="B9" s="47"/>
      <c r="C9" s="9">
        <v>2909915</v>
      </c>
      <c r="D9" s="10"/>
      <c r="E9" s="11">
        <v>12115332</v>
      </c>
      <c r="F9" s="11">
        <v>11975716</v>
      </c>
      <c r="G9" s="11"/>
      <c r="H9" s="11"/>
      <c r="I9" s="11">
        <v>435291</v>
      </c>
      <c r="J9" s="11">
        <v>435291</v>
      </c>
      <c r="K9" s="11">
        <v>345880</v>
      </c>
      <c r="L9" s="11">
        <v>445129</v>
      </c>
      <c r="M9" s="11">
        <v>3811133</v>
      </c>
      <c r="N9" s="11">
        <v>4602142</v>
      </c>
      <c r="O9" s="11">
        <v>2722542</v>
      </c>
      <c r="P9" s="11">
        <v>1586366</v>
      </c>
      <c r="Q9" s="11">
        <v>1721266</v>
      </c>
      <c r="R9" s="11">
        <v>6030174</v>
      </c>
      <c r="S9" s="11">
        <v>1773502</v>
      </c>
      <c r="T9" s="11">
        <v>521384</v>
      </c>
      <c r="U9" s="11">
        <v>3438760</v>
      </c>
      <c r="V9" s="11">
        <v>5733646</v>
      </c>
      <c r="W9" s="11">
        <v>16801253</v>
      </c>
      <c r="X9" s="11">
        <v>11975716</v>
      </c>
      <c r="Y9" s="11">
        <v>4825537</v>
      </c>
      <c r="Z9" s="2">
        <v>40.29</v>
      </c>
      <c r="AA9" s="15">
        <v>11975716</v>
      </c>
    </row>
    <row r="10" spans="1:27" ht="13.5">
      <c r="A10" s="46" t="s">
        <v>36</v>
      </c>
      <c r="B10" s="47"/>
      <c r="C10" s="9">
        <v>148192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27384132</v>
      </c>
      <c r="D11" s="50">
        <f t="shared" si="1"/>
        <v>0</v>
      </c>
      <c r="E11" s="51">
        <f t="shared" si="1"/>
        <v>47532765</v>
      </c>
      <c r="F11" s="51">
        <f t="shared" si="1"/>
        <v>50934349</v>
      </c>
      <c r="G11" s="51">
        <f t="shared" si="1"/>
        <v>23511</v>
      </c>
      <c r="H11" s="51">
        <f t="shared" si="1"/>
        <v>77023</v>
      </c>
      <c r="I11" s="51">
        <f t="shared" si="1"/>
        <v>823269</v>
      </c>
      <c r="J11" s="51">
        <f t="shared" si="1"/>
        <v>923803</v>
      </c>
      <c r="K11" s="51">
        <f t="shared" si="1"/>
        <v>1118963</v>
      </c>
      <c r="L11" s="51">
        <f t="shared" si="1"/>
        <v>465384</v>
      </c>
      <c r="M11" s="51">
        <f t="shared" si="1"/>
        <v>5390627</v>
      </c>
      <c r="N11" s="51">
        <f t="shared" si="1"/>
        <v>6974974</v>
      </c>
      <c r="O11" s="51">
        <f t="shared" si="1"/>
        <v>3777768</v>
      </c>
      <c r="P11" s="51">
        <f t="shared" si="1"/>
        <v>1123644</v>
      </c>
      <c r="Q11" s="51">
        <f t="shared" si="1"/>
        <v>5251440</v>
      </c>
      <c r="R11" s="51">
        <f t="shared" si="1"/>
        <v>10152852</v>
      </c>
      <c r="S11" s="51">
        <f t="shared" si="1"/>
        <v>7567112</v>
      </c>
      <c r="T11" s="51">
        <f t="shared" si="1"/>
        <v>6888085</v>
      </c>
      <c r="U11" s="51">
        <f t="shared" si="1"/>
        <v>17047014</v>
      </c>
      <c r="V11" s="51">
        <f t="shared" si="1"/>
        <v>31502211</v>
      </c>
      <c r="W11" s="51">
        <f t="shared" si="1"/>
        <v>49553840</v>
      </c>
      <c r="X11" s="51">
        <f t="shared" si="1"/>
        <v>50934349</v>
      </c>
      <c r="Y11" s="51">
        <f t="shared" si="1"/>
        <v>-1380509</v>
      </c>
      <c r="Z11" s="52">
        <f>+IF(X11&lt;&gt;0,+(Y11/X11)*100,0)</f>
        <v>-2.710369381573916</v>
      </c>
      <c r="AA11" s="53">
        <f>SUM(AA6:AA10)</f>
        <v>50934349</v>
      </c>
    </row>
    <row r="12" spans="1:27" ht="13.5">
      <c r="A12" s="54" t="s">
        <v>38</v>
      </c>
      <c r="B12" s="35"/>
      <c r="C12" s="9">
        <v>14746371</v>
      </c>
      <c r="D12" s="10"/>
      <c r="E12" s="11">
        <v>1800000</v>
      </c>
      <c r="F12" s="11">
        <v>4363867</v>
      </c>
      <c r="G12" s="11"/>
      <c r="H12" s="11">
        <v>78937</v>
      </c>
      <c r="I12" s="11">
        <v>568765</v>
      </c>
      <c r="J12" s="11">
        <v>647702</v>
      </c>
      <c r="K12" s="11">
        <v>516259</v>
      </c>
      <c r="L12" s="11">
        <v>187029</v>
      </c>
      <c r="M12" s="11">
        <v>39963</v>
      </c>
      <c r="N12" s="11">
        <v>743251</v>
      </c>
      <c r="O12" s="11">
        <v>44249</v>
      </c>
      <c r="P12" s="11"/>
      <c r="Q12" s="11">
        <v>81002</v>
      </c>
      <c r="R12" s="11">
        <v>125251</v>
      </c>
      <c r="S12" s="11">
        <v>31274</v>
      </c>
      <c r="T12" s="11">
        <v>995005</v>
      </c>
      <c r="U12" s="11">
        <v>418725</v>
      </c>
      <c r="V12" s="11">
        <v>1445004</v>
      </c>
      <c r="W12" s="11">
        <v>2961208</v>
      </c>
      <c r="X12" s="11">
        <v>4363867</v>
      </c>
      <c r="Y12" s="11">
        <v>-1402659</v>
      </c>
      <c r="Z12" s="2">
        <v>-32.14</v>
      </c>
      <c r="AA12" s="15">
        <v>4363867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5426598</v>
      </c>
      <c r="D15" s="10"/>
      <c r="E15" s="11">
        <v>9905356</v>
      </c>
      <c r="F15" s="11">
        <v>7806989</v>
      </c>
      <c r="G15" s="11">
        <v>-1062</v>
      </c>
      <c r="H15" s="11">
        <v>9557</v>
      </c>
      <c r="I15" s="11">
        <v>147502</v>
      </c>
      <c r="J15" s="11">
        <v>155997</v>
      </c>
      <c r="K15" s="11">
        <v>12346</v>
      </c>
      <c r="L15" s="11">
        <v>706829</v>
      </c>
      <c r="M15" s="11">
        <v>1083109</v>
      </c>
      <c r="N15" s="11">
        <v>1802284</v>
      </c>
      <c r="O15" s="11">
        <v>540914</v>
      </c>
      <c r="P15" s="11">
        <v>29547</v>
      </c>
      <c r="Q15" s="11">
        <v>603760</v>
      </c>
      <c r="R15" s="11">
        <v>1174221</v>
      </c>
      <c r="S15" s="11">
        <v>1170966</v>
      </c>
      <c r="T15" s="11">
        <v>1158596</v>
      </c>
      <c r="U15" s="11">
        <v>1846394</v>
      </c>
      <c r="V15" s="11">
        <v>4175956</v>
      </c>
      <c r="W15" s="11">
        <v>7308458</v>
      </c>
      <c r="X15" s="11">
        <v>7806989</v>
      </c>
      <c r="Y15" s="11">
        <v>-498531</v>
      </c>
      <c r="Z15" s="2">
        <v>-6.39</v>
      </c>
      <c r="AA15" s="15">
        <v>7806989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116241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12139450</v>
      </c>
      <c r="D20" s="59">
        <f t="shared" si="2"/>
        <v>0</v>
      </c>
      <c r="E20" s="60">
        <f t="shared" si="2"/>
        <v>3683396</v>
      </c>
      <c r="F20" s="60">
        <f t="shared" si="2"/>
        <v>4126937</v>
      </c>
      <c r="G20" s="60">
        <f t="shared" si="2"/>
        <v>0</v>
      </c>
      <c r="H20" s="60">
        <f t="shared" si="2"/>
        <v>692</v>
      </c>
      <c r="I20" s="60">
        <f t="shared" si="2"/>
        <v>1209730</v>
      </c>
      <c r="J20" s="60">
        <f t="shared" si="2"/>
        <v>1210422</v>
      </c>
      <c r="K20" s="60">
        <f t="shared" si="2"/>
        <v>860678</v>
      </c>
      <c r="L20" s="60">
        <f t="shared" si="2"/>
        <v>299614</v>
      </c>
      <c r="M20" s="60">
        <f t="shared" si="2"/>
        <v>43432</v>
      </c>
      <c r="N20" s="60">
        <f t="shared" si="2"/>
        <v>1203724</v>
      </c>
      <c r="O20" s="60">
        <f t="shared" si="2"/>
        <v>493846</v>
      </c>
      <c r="P20" s="60">
        <f t="shared" si="2"/>
        <v>31295</v>
      </c>
      <c r="Q20" s="60">
        <f t="shared" si="2"/>
        <v>21411</v>
      </c>
      <c r="R20" s="60">
        <f t="shared" si="2"/>
        <v>546552</v>
      </c>
      <c r="S20" s="60">
        <f t="shared" si="2"/>
        <v>24217</v>
      </c>
      <c r="T20" s="60">
        <f t="shared" si="2"/>
        <v>32817</v>
      </c>
      <c r="U20" s="60">
        <f t="shared" si="2"/>
        <v>1115524</v>
      </c>
      <c r="V20" s="60">
        <f t="shared" si="2"/>
        <v>1172558</v>
      </c>
      <c r="W20" s="60">
        <f t="shared" si="2"/>
        <v>4133256</v>
      </c>
      <c r="X20" s="60">
        <f t="shared" si="2"/>
        <v>4126937</v>
      </c>
      <c r="Y20" s="60">
        <f t="shared" si="2"/>
        <v>6319</v>
      </c>
      <c r="Z20" s="61">
        <f>+IF(X20&lt;&gt;0,+(Y20/X20)*100,0)</f>
        <v>0.15311597923593212</v>
      </c>
      <c r="AA20" s="62">
        <f>SUM(AA26:AA33)</f>
        <v>4126937</v>
      </c>
    </row>
    <row r="21" spans="1:27" ht="13.5">
      <c r="A21" s="46" t="s">
        <v>32</v>
      </c>
      <c r="B21" s="47"/>
      <c r="C21" s="9">
        <v>2469099</v>
      </c>
      <c r="D21" s="10"/>
      <c r="E21" s="11"/>
      <c r="F21" s="11">
        <v>638873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v>627526</v>
      </c>
      <c r="V21" s="11">
        <v>627526</v>
      </c>
      <c r="W21" s="11">
        <v>627526</v>
      </c>
      <c r="X21" s="11">
        <v>638873</v>
      </c>
      <c r="Y21" s="11">
        <v>-11347</v>
      </c>
      <c r="Z21" s="2">
        <v>-1.78</v>
      </c>
      <c r="AA21" s="15">
        <v>638873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>
        <v>219298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5040</v>
      </c>
      <c r="U23" s="11">
        <v>111068</v>
      </c>
      <c r="V23" s="11">
        <v>116108</v>
      </c>
      <c r="W23" s="11">
        <v>116108</v>
      </c>
      <c r="X23" s="11">
        <v>219298</v>
      </c>
      <c r="Y23" s="11">
        <v>-103190</v>
      </c>
      <c r="Z23" s="2">
        <v>-47.05</v>
      </c>
      <c r="AA23" s="15">
        <v>219298</v>
      </c>
    </row>
    <row r="24" spans="1:27" ht="13.5">
      <c r="A24" s="46" t="s">
        <v>35</v>
      </c>
      <c r="B24" s="47"/>
      <c r="C24" s="9">
        <v>7382349</v>
      </c>
      <c r="D24" s="10"/>
      <c r="E24" s="11">
        <v>3483396</v>
      </c>
      <c r="F24" s="11">
        <v>2753766</v>
      </c>
      <c r="G24" s="11"/>
      <c r="H24" s="11"/>
      <c r="I24" s="11">
        <v>1160841</v>
      </c>
      <c r="J24" s="11">
        <v>1160841</v>
      </c>
      <c r="K24" s="11">
        <v>797484</v>
      </c>
      <c r="L24" s="11">
        <v>281768</v>
      </c>
      <c r="M24" s="11"/>
      <c r="N24" s="11">
        <v>1079252</v>
      </c>
      <c r="O24" s="11">
        <v>493525</v>
      </c>
      <c r="P24" s="11">
        <v>20145</v>
      </c>
      <c r="Q24" s="11"/>
      <c r="R24" s="11">
        <v>513670</v>
      </c>
      <c r="S24" s="11"/>
      <c r="T24" s="11"/>
      <c r="U24" s="11"/>
      <c r="V24" s="11"/>
      <c r="W24" s="11">
        <v>2753763</v>
      </c>
      <c r="X24" s="11">
        <v>2753766</v>
      </c>
      <c r="Y24" s="11">
        <v>-3</v>
      </c>
      <c r="Z24" s="2"/>
      <c r="AA24" s="15">
        <v>2753766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9851448</v>
      </c>
      <c r="D26" s="50">
        <f t="shared" si="3"/>
        <v>0</v>
      </c>
      <c r="E26" s="51">
        <f t="shared" si="3"/>
        <v>3483396</v>
      </c>
      <c r="F26" s="51">
        <f t="shared" si="3"/>
        <v>3611937</v>
      </c>
      <c r="G26" s="51">
        <f t="shared" si="3"/>
        <v>0</v>
      </c>
      <c r="H26" s="51">
        <f t="shared" si="3"/>
        <v>0</v>
      </c>
      <c r="I26" s="51">
        <f t="shared" si="3"/>
        <v>1160841</v>
      </c>
      <c r="J26" s="51">
        <f t="shared" si="3"/>
        <v>1160841</v>
      </c>
      <c r="K26" s="51">
        <f t="shared" si="3"/>
        <v>797484</v>
      </c>
      <c r="L26" s="51">
        <f t="shared" si="3"/>
        <v>281768</v>
      </c>
      <c r="M26" s="51">
        <f t="shared" si="3"/>
        <v>0</v>
      </c>
      <c r="N26" s="51">
        <f t="shared" si="3"/>
        <v>1079252</v>
      </c>
      <c r="O26" s="51">
        <f t="shared" si="3"/>
        <v>493525</v>
      </c>
      <c r="P26" s="51">
        <f t="shared" si="3"/>
        <v>20145</v>
      </c>
      <c r="Q26" s="51">
        <f t="shared" si="3"/>
        <v>0</v>
      </c>
      <c r="R26" s="51">
        <f t="shared" si="3"/>
        <v>513670</v>
      </c>
      <c r="S26" s="51">
        <f t="shared" si="3"/>
        <v>0</v>
      </c>
      <c r="T26" s="51">
        <f t="shared" si="3"/>
        <v>5040</v>
      </c>
      <c r="U26" s="51">
        <f t="shared" si="3"/>
        <v>738594</v>
      </c>
      <c r="V26" s="51">
        <f t="shared" si="3"/>
        <v>743634</v>
      </c>
      <c r="W26" s="51">
        <f t="shared" si="3"/>
        <v>3497397</v>
      </c>
      <c r="X26" s="51">
        <f t="shared" si="3"/>
        <v>3611937</v>
      </c>
      <c r="Y26" s="51">
        <f t="shared" si="3"/>
        <v>-114540</v>
      </c>
      <c r="Z26" s="52">
        <f>+IF(X26&lt;&gt;0,+(Y26/X26)*100,0)</f>
        <v>-3.1711516562996533</v>
      </c>
      <c r="AA26" s="53">
        <f>SUM(AA21:AA25)</f>
        <v>3611937</v>
      </c>
    </row>
    <row r="27" spans="1:27" ht="13.5">
      <c r="A27" s="54" t="s">
        <v>38</v>
      </c>
      <c r="B27" s="64"/>
      <c r="C27" s="9">
        <v>436168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1851834</v>
      </c>
      <c r="D30" s="10"/>
      <c r="E30" s="11">
        <v>200000</v>
      </c>
      <c r="F30" s="11">
        <v>515000</v>
      </c>
      <c r="G30" s="11"/>
      <c r="H30" s="11">
        <v>692</v>
      </c>
      <c r="I30" s="11">
        <v>48889</v>
      </c>
      <c r="J30" s="11">
        <v>49581</v>
      </c>
      <c r="K30" s="11">
        <v>63194</v>
      </c>
      <c r="L30" s="11">
        <v>17846</v>
      </c>
      <c r="M30" s="11">
        <v>43432</v>
      </c>
      <c r="N30" s="11">
        <v>124472</v>
      </c>
      <c r="O30" s="11">
        <v>321</v>
      </c>
      <c r="P30" s="11">
        <v>11150</v>
      </c>
      <c r="Q30" s="11">
        <v>21411</v>
      </c>
      <c r="R30" s="11">
        <v>32882</v>
      </c>
      <c r="S30" s="11">
        <v>24217</v>
      </c>
      <c r="T30" s="11">
        <v>27777</v>
      </c>
      <c r="U30" s="11">
        <v>376930</v>
      </c>
      <c r="V30" s="11">
        <v>428924</v>
      </c>
      <c r="W30" s="11">
        <v>635859</v>
      </c>
      <c r="X30" s="11">
        <v>515000</v>
      </c>
      <c r="Y30" s="11">
        <v>120859</v>
      </c>
      <c r="Z30" s="2">
        <v>23.47</v>
      </c>
      <c r="AA30" s="15">
        <v>515000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16361242</v>
      </c>
      <c r="D36" s="10">
        <f t="shared" si="4"/>
        <v>0</v>
      </c>
      <c r="E36" s="11">
        <f t="shared" si="4"/>
        <v>11020226</v>
      </c>
      <c r="F36" s="11">
        <f t="shared" si="4"/>
        <v>16310323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-614918</v>
      </c>
      <c r="P36" s="11">
        <f t="shared" si="4"/>
        <v>-319622</v>
      </c>
      <c r="Q36" s="11">
        <f t="shared" si="4"/>
        <v>2411357</v>
      </c>
      <c r="R36" s="11">
        <f t="shared" si="4"/>
        <v>1476817</v>
      </c>
      <c r="S36" s="11">
        <f t="shared" si="4"/>
        <v>3416187</v>
      </c>
      <c r="T36" s="11">
        <f t="shared" si="4"/>
        <v>2050368</v>
      </c>
      <c r="U36" s="11">
        <f t="shared" si="4"/>
        <v>5710996</v>
      </c>
      <c r="V36" s="11">
        <f t="shared" si="4"/>
        <v>11177551</v>
      </c>
      <c r="W36" s="11">
        <f t="shared" si="4"/>
        <v>12654368</v>
      </c>
      <c r="X36" s="11">
        <f t="shared" si="4"/>
        <v>16310323</v>
      </c>
      <c r="Y36" s="11">
        <f t="shared" si="4"/>
        <v>-3655955</v>
      </c>
      <c r="Z36" s="2">
        <f aca="true" t="shared" si="5" ref="Z36:Z49">+IF(X36&lt;&gt;0,+(Y36/X36)*100,0)</f>
        <v>-22.41497608600394</v>
      </c>
      <c r="AA36" s="15">
        <f>AA6+AA21</f>
        <v>16310323</v>
      </c>
    </row>
    <row r="37" spans="1:27" ht="13.5">
      <c r="A37" s="46" t="s">
        <v>33</v>
      </c>
      <c r="B37" s="47"/>
      <c r="C37" s="9">
        <f t="shared" si="4"/>
        <v>2360428</v>
      </c>
      <c r="D37" s="10">
        <f t="shared" si="4"/>
        <v>0</v>
      </c>
      <c r="E37" s="11">
        <f t="shared" si="4"/>
        <v>3900000</v>
      </c>
      <c r="F37" s="11">
        <f t="shared" si="4"/>
        <v>3900000</v>
      </c>
      <c r="G37" s="11">
        <f t="shared" si="4"/>
        <v>23511</v>
      </c>
      <c r="H37" s="11">
        <f t="shared" si="4"/>
        <v>77023</v>
      </c>
      <c r="I37" s="11">
        <f t="shared" si="4"/>
        <v>13264</v>
      </c>
      <c r="J37" s="11">
        <f t="shared" si="4"/>
        <v>113798</v>
      </c>
      <c r="K37" s="11">
        <f t="shared" si="4"/>
        <v>44120</v>
      </c>
      <c r="L37" s="11">
        <f t="shared" si="4"/>
        <v>20255</v>
      </c>
      <c r="M37" s="11">
        <f t="shared" si="4"/>
        <v>25919</v>
      </c>
      <c r="N37" s="11">
        <f t="shared" si="4"/>
        <v>90294</v>
      </c>
      <c r="O37" s="11">
        <f t="shared" si="4"/>
        <v>0</v>
      </c>
      <c r="P37" s="11">
        <f t="shared" si="4"/>
        <v>303795</v>
      </c>
      <c r="Q37" s="11">
        <f t="shared" si="4"/>
        <v>50978</v>
      </c>
      <c r="R37" s="11">
        <f t="shared" si="4"/>
        <v>354773</v>
      </c>
      <c r="S37" s="11">
        <f t="shared" si="4"/>
        <v>0</v>
      </c>
      <c r="T37" s="11">
        <f t="shared" si="4"/>
        <v>522291</v>
      </c>
      <c r="U37" s="11">
        <f t="shared" si="4"/>
        <v>1406441</v>
      </c>
      <c r="V37" s="11">
        <f t="shared" si="4"/>
        <v>1928732</v>
      </c>
      <c r="W37" s="11">
        <f t="shared" si="4"/>
        <v>2487597</v>
      </c>
      <c r="X37" s="11">
        <f t="shared" si="4"/>
        <v>3900000</v>
      </c>
      <c r="Y37" s="11">
        <f t="shared" si="4"/>
        <v>-1412403</v>
      </c>
      <c r="Z37" s="2">
        <f t="shared" si="5"/>
        <v>-36.21546153846154</v>
      </c>
      <c r="AA37" s="15">
        <f>AA7+AA22</f>
        <v>3900000</v>
      </c>
    </row>
    <row r="38" spans="1:27" ht="13.5">
      <c r="A38" s="46" t="s">
        <v>34</v>
      </c>
      <c r="B38" s="47"/>
      <c r="C38" s="9">
        <f t="shared" si="4"/>
        <v>8073454</v>
      </c>
      <c r="D38" s="10">
        <f t="shared" si="4"/>
        <v>0</v>
      </c>
      <c r="E38" s="11">
        <f t="shared" si="4"/>
        <v>20497207</v>
      </c>
      <c r="F38" s="11">
        <f t="shared" si="4"/>
        <v>19606481</v>
      </c>
      <c r="G38" s="11">
        <f t="shared" si="4"/>
        <v>0</v>
      </c>
      <c r="H38" s="11">
        <f t="shared" si="4"/>
        <v>0</v>
      </c>
      <c r="I38" s="11">
        <f t="shared" si="4"/>
        <v>374714</v>
      </c>
      <c r="J38" s="11">
        <f t="shared" si="4"/>
        <v>374714</v>
      </c>
      <c r="K38" s="11">
        <f t="shared" si="4"/>
        <v>728963</v>
      </c>
      <c r="L38" s="11">
        <f t="shared" si="4"/>
        <v>0</v>
      </c>
      <c r="M38" s="11">
        <f t="shared" si="4"/>
        <v>1553575</v>
      </c>
      <c r="N38" s="11">
        <f t="shared" si="4"/>
        <v>2282538</v>
      </c>
      <c r="O38" s="11">
        <f t="shared" si="4"/>
        <v>1670144</v>
      </c>
      <c r="P38" s="11">
        <f t="shared" si="4"/>
        <v>-446895</v>
      </c>
      <c r="Q38" s="11">
        <f t="shared" si="4"/>
        <v>1067839</v>
      </c>
      <c r="R38" s="11">
        <f t="shared" si="4"/>
        <v>2291088</v>
      </c>
      <c r="S38" s="11">
        <f t="shared" si="4"/>
        <v>2377423</v>
      </c>
      <c r="T38" s="11">
        <f t="shared" si="4"/>
        <v>3799082</v>
      </c>
      <c r="U38" s="11">
        <f t="shared" si="4"/>
        <v>7229411</v>
      </c>
      <c r="V38" s="11">
        <f t="shared" si="4"/>
        <v>13405916</v>
      </c>
      <c r="W38" s="11">
        <f t="shared" si="4"/>
        <v>18354256</v>
      </c>
      <c r="X38" s="11">
        <f t="shared" si="4"/>
        <v>19606481</v>
      </c>
      <c r="Y38" s="11">
        <f t="shared" si="4"/>
        <v>-1252225</v>
      </c>
      <c r="Z38" s="2">
        <f t="shared" si="5"/>
        <v>-6.386791183996761</v>
      </c>
      <c r="AA38" s="15">
        <f>AA8+AA23</f>
        <v>19606481</v>
      </c>
    </row>
    <row r="39" spans="1:27" ht="13.5">
      <c r="A39" s="46" t="s">
        <v>35</v>
      </c>
      <c r="B39" s="47"/>
      <c r="C39" s="9">
        <f t="shared" si="4"/>
        <v>10292264</v>
      </c>
      <c r="D39" s="10">
        <f t="shared" si="4"/>
        <v>0</v>
      </c>
      <c r="E39" s="11">
        <f t="shared" si="4"/>
        <v>15598728</v>
      </c>
      <c r="F39" s="11">
        <f t="shared" si="4"/>
        <v>14729482</v>
      </c>
      <c r="G39" s="11">
        <f t="shared" si="4"/>
        <v>0</v>
      </c>
      <c r="H39" s="11">
        <f t="shared" si="4"/>
        <v>0</v>
      </c>
      <c r="I39" s="11">
        <f t="shared" si="4"/>
        <v>1596132</v>
      </c>
      <c r="J39" s="11">
        <f t="shared" si="4"/>
        <v>1596132</v>
      </c>
      <c r="K39" s="11">
        <f t="shared" si="4"/>
        <v>1143364</v>
      </c>
      <c r="L39" s="11">
        <f t="shared" si="4"/>
        <v>726897</v>
      </c>
      <c r="M39" s="11">
        <f t="shared" si="4"/>
        <v>3811133</v>
      </c>
      <c r="N39" s="11">
        <f t="shared" si="4"/>
        <v>5681394</v>
      </c>
      <c r="O39" s="11">
        <f t="shared" si="4"/>
        <v>3216067</v>
      </c>
      <c r="P39" s="11">
        <f t="shared" si="4"/>
        <v>1606511</v>
      </c>
      <c r="Q39" s="11">
        <f t="shared" si="4"/>
        <v>1721266</v>
      </c>
      <c r="R39" s="11">
        <f t="shared" si="4"/>
        <v>6543844</v>
      </c>
      <c r="S39" s="11">
        <f t="shared" si="4"/>
        <v>1773502</v>
      </c>
      <c r="T39" s="11">
        <f t="shared" si="4"/>
        <v>521384</v>
      </c>
      <c r="U39" s="11">
        <f t="shared" si="4"/>
        <v>3438760</v>
      </c>
      <c r="V39" s="11">
        <f t="shared" si="4"/>
        <v>5733646</v>
      </c>
      <c r="W39" s="11">
        <f t="shared" si="4"/>
        <v>19555016</v>
      </c>
      <c r="X39" s="11">
        <f t="shared" si="4"/>
        <v>14729482</v>
      </c>
      <c r="Y39" s="11">
        <f t="shared" si="4"/>
        <v>4825534</v>
      </c>
      <c r="Z39" s="2">
        <f t="shared" si="5"/>
        <v>32.76105704192449</v>
      </c>
      <c r="AA39" s="15">
        <f>AA9+AA24</f>
        <v>14729482</v>
      </c>
    </row>
    <row r="40" spans="1:27" ht="13.5">
      <c r="A40" s="46" t="s">
        <v>36</v>
      </c>
      <c r="B40" s="47"/>
      <c r="C40" s="9">
        <f t="shared" si="4"/>
        <v>148192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37235580</v>
      </c>
      <c r="D41" s="50">
        <f t="shared" si="6"/>
        <v>0</v>
      </c>
      <c r="E41" s="51">
        <f t="shared" si="6"/>
        <v>51016161</v>
      </c>
      <c r="F41" s="51">
        <f t="shared" si="6"/>
        <v>54546286</v>
      </c>
      <c r="G41" s="51">
        <f t="shared" si="6"/>
        <v>23511</v>
      </c>
      <c r="H41" s="51">
        <f t="shared" si="6"/>
        <v>77023</v>
      </c>
      <c r="I41" s="51">
        <f t="shared" si="6"/>
        <v>1984110</v>
      </c>
      <c r="J41" s="51">
        <f t="shared" si="6"/>
        <v>2084644</v>
      </c>
      <c r="K41" s="51">
        <f t="shared" si="6"/>
        <v>1916447</v>
      </c>
      <c r="L41" s="51">
        <f t="shared" si="6"/>
        <v>747152</v>
      </c>
      <c r="M41" s="51">
        <f t="shared" si="6"/>
        <v>5390627</v>
      </c>
      <c r="N41" s="51">
        <f t="shared" si="6"/>
        <v>8054226</v>
      </c>
      <c r="O41" s="51">
        <f t="shared" si="6"/>
        <v>4271293</v>
      </c>
      <c r="P41" s="51">
        <f t="shared" si="6"/>
        <v>1143789</v>
      </c>
      <c r="Q41" s="51">
        <f t="shared" si="6"/>
        <v>5251440</v>
      </c>
      <c r="R41" s="51">
        <f t="shared" si="6"/>
        <v>10666522</v>
      </c>
      <c r="S41" s="51">
        <f t="shared" si="6"/>
        <v>7567112</v>
      </c>
      <c r="T41" s="51">
        <f t="shared" si="6"/>
        <v>6893125</v>
      </c>
      <c r="U41" s="51">
        <f t="shared" si="6"/>
        <v>17785608</v>
      </c>
      <c r="V41" s="51">
        <f t="shared" si="6"/>
        <v>32245845</v>
      </c>
      <c r="W41" s="51">
        <f t="shared" si="6"/>
        <v>53051237</v>
      </c>
      <c r="X41" s="51">
        <f t="shared" si="6"/>
        <v>54546286</v>
      </c>
      <c r="Y41" s="51">
        <f t="shared" si="6"/>
        <v>-1495049</v>
      </c>
      <c r="Z41" s="52">
        <f t="shared" si="5"/>
        <v>-2.740881386498065</v>
      </c>
      <c r="AA41" s="53">
        <f>SUM(AA36:AA40)</f>
        <v>54546286</v>
      </c>
    </row>
    <row r="42" spans="1:27" ht="13.5">
      <c r="A42" s="54" t="s">
        <v>38</v>
      </c>
      <c r="B42" s="35"/>
      <c r="C42" s="65">
        <f aca="true" t="shared" si="7" ref="C42:Y48">C12+C27</f>
        <v>15182539</v>
      </c>
      <c r="D42" s="66">
        <f t="shared" si="7"/>
        <v>0</v>
      </c>
      <c r="E42" s="67">
        <f t="shared" si="7"/>
        <v>1800000</v>
      </c>
      <c r="F42" s="67">
        <f t="shared" si="7"/>
        <v>4363867</v>
      </c>
      <c r="G42" s="67">
        <f t="shared" si="7"/>
        <v>0</v>
      </c>
      <c r="H42" s="67">
        <f t="shared" si="7"/>
        <v>78937</v>
      </c>
      <c r="I42" s="67">
        <f t="shared" si="7"/>
        <v>568765</v>
      </c>
      <c r="J42" s="67">
        <f t="shared" si="7"/>
        <v>647702</v>
      </c>
      <c r="K42" s="67">
        <f t="shared" si="7"/>
        <v>516259</v>
      </c>
      <c r="L42" s="67">
        <f t="shared" si="7"/>
        <v>187029</v>
      </c>
      <c r="M42" s="67">
        <f t="shared" si="7"/>
        <v>39963</v>
      </c>
      <c r="N42" s="67">
        <f t="shared" si="7"/>
        <v>743251</v>
      </c>
      <c r="O42" s="67">
        <f t="shared" si="7"/>
        <v>44249</v>
      </c>
      <c r="P42" s="67">
        <f t="shared" si="7"/>
        <v>0</v>
      </c>
      <c r="Q42" s="67">
        <f t="shared" si="7"/>
        <v>81002</v>
      </c>
      <c r="R42" s="67">
        <f t="shared" si="7"/>
        <v>125251</v>
      </c>
      <c r="S42" s="67">
        <f t="shared" si="7"/>
        <v>31274</v>
      </c>
      <c r="T42" s="67">
        <f t="shared" si="7"/>
        <v>995005</v>
      </c>
      <c r="U42" s="67">
        <f t="shared" si="7"/>
        <v>418725</v>
      </c>
      <c r="V42" s="67">
        <f t="shared" si="7"/>
        <v>1445004</v>
      </c>
      <c r="W42" s="67">
        <f t="shared" si="7"/>
        <v>2961208</v>
      </c>
      <c r="X42" s="67">
        <f t="shared" si="7"/>
        <v>4363867</v>
      </c>
      <c r="Y42" s="67">
        <f t="shared" si="7"/>
        <v>-1402659</v>
      </c>
      <c r="Z42" s="69">
        <f t="shared" si="5"/>
        <v>-32.1425698812544</v>
      </c>
      <c r="AA42" s="68">
        <f aca="true" t="shared" si="8" ref="AA42:AA48">AA12+AA27</f>
        <v>4363867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7278432</v>
      </c>
      <c r="D45" s="66">
        <f t="shared" si="7"/>
        <v>0</v>
      </c>
      <c r="E45" s="67">
        <f t="shared" si="7"/>
        <v>10105356</v>
      </c>
      <c r="F45" s="67">
        <f t="shared" si="7"/>
        <v>8321989</v>
      </c>
      <c r="G45" s="67">
        <f t="shared" si="7"/>
        <v>-1062</v>
      </c>
      <c r="H45" s="67">
        <f t="shared" si="7"/>
        <v>10249</v>
      </c>
      <c r="I45" s="67">
        <f t="shared" si="7"/>
        <v>196391</v>
      </c>
      <c r="J45" s="67">
        <f t="shared" si="7"/>
        <v>205578</v>
      </c>
      <c r="K45" s="67">
        <f t="shared" si="7"/>
        <v>75540</v>
      </c>
      <c r="L45" s="67">
        <f t="shared" si="7"/>
        <v>724675</v>
      </c>
      <c r="M45" s="67">
        <f t="shared" si="7"/>
        <v>1126541</v>
      </c>
      <c r="N45" s="67">
        <f t="shared" si="7"/>
        <v>1926756</v>
      </c>
      <c r="O45" s="67">
        <f t="shared" si="7"/>
        <v>541235</v>
      </c>
      <c r="P45" s="67">
        <f t="shared" si="7"/>
        <v>40697</v>
      </c>
      <c r="Q45" s="67">
        <f t="shared" si="7"/>
        <v>625171</v>
      </c>
      <c r="R45" s="67">
        <f t="shared" si="7"/>
        <v>1207103</v>
      </c>
      <c r="S45" s="67">
        <f t="shared" si="7"/>
        <v>1195183</v>
      </c>
      <c r="T45" s="67">
        <f t="shared" si="7"/>
        <v>1186373</v>
      </c>
      <c r="U45" s="67">
        <f t="shared" si="7"/>
        <v>2223324</v>
      </c>
      <c r="V45" s="67">
        <f t="shared" si="7"/>
        <v>4604880</v>
      </c>
      <c r="W45" s="67">
        <f t="shared" si="7"/>
        <v>7944317</v>
      </c>
      <c r="X45" s="67">
        <f t="shared" si="7"/>
        <v>8321989</v>
      </c>
      <c r="Y45" s="67">
        <f t="shared" si="7"/>
        <v>-377672</v>
      </c>
      <c r="Z45" s="69">
        <f t="shared" si="5"/>
        <v>-4.538241999598894</v>
      </c>
      <c r="AA45" s="68">
        <f t="shared" si="8"/>
        <v>8321989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116241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59812792</v>
      </c>
      <c r="D49" s="78">
        <f t="shared" si="9"/>
        <v>0</v>
      </c>
      <c r="E49" s="79">
        <f t="shared" si="9"/>
        <v>62921517</v>
      </c>
      <c r="F49" s="79">
        <f t="shared" si="9"/>
        <v>67232142</v>
      </c>
      <c r="G49" s="79">
        <f t="shared" si="9"/>
        <v>22449</v>
      </c>
      <c r="H49" s="79">
        <f t="shared" si="9"/>
        <v>166209</v>
      </c>
      <c r="I49" s="79">
        <f t="shared" si="9"/>
        <v>2749266</v>
      </c>
      <c r="J49" s="79">
        <f t="shared" si="9"/>
        <v>2937924</v>
      </c>
      <c r="K49" s="79">
        <f t="shared" si="9"/>
        <v>2508246</v>
      </c>
      <c r="L49" s="79">
        <f t="shared" si="9"/>
        <v>1658856</v>
      </c>
      <c r="M49" s="79">
        <f t="shared" si="9"/>
        <v>6557131</v>
      </c>
      <c r="N49" s="79">
        <f t="shared" si="9"/>
        <v>10724233</v>
      </c>
      <c r="O49" s="79">
        <f t="shared" si="9"/>
        <v>4856777</v>
      </c>
      <c r="P49" s="79">
        <f t="shared" si="9"/>
        <v>1184486</v>
      </c>
      <c r="Q49" s="79">
        <f t="shared" si="9"/>
        <v>5957613</v>
      </c>
      <c r="R49" s="79">
        <f t="shared" si="9"/>
        <v>11998876</v>
      </c>
      <c r="S49" s="79">
        <f t="shared" si="9"/>
        <v>8793569</v>
      </c>
      <c r="T49" s="79">
        <f t="shared" si="9"/>
        <v>9074503</v>
      </c>
      <c r="U49" s="79">
        <f t="shared" si="9"/>
        <v>20427657</v>
      </c>
      <c r="V49" s="79">
        <f t="shared" si="9"/>
        <v>38295729</v>
      </c>
      <c r="W49" s="79">
        <f t="shared" si="9"/>
        <v>63956762</v>
      </c>
      <c r="X49" s="79">
        <f t="shared" si="9"/>
        <v>67232142</v>
      </c>
      <c r="Y49" s="79">
        <f t="shared" si="9"/>
        <v>-3275380</v>
      </c>
      <c r="Z49" s="80">
        <f t="shared" si="5"/>
        <v>-4.8717472068642405</v>
      </c>
      <c r="AA49" s="81">
        <f>SUM(AA41:AA48)</f>
        <v>67232142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18259669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553181</v>
      </c>
      <c r="H68" s="11">
        <v>1132623</v>
      </c>
      <c r="I68" s="11">
        <v>1188861</v>
      </c>
      <c r="J68" s="11">
        <v>2874665</v>
      </c>
      <c r="K68" s="11">
        <v>1687239</v>
      </c>
      <c r="L68" s="11">
        <v>1008879</v>
      </c>
      <c r="M68" s="11">
        <v>2370087</v>
      </c>
      <c r="N68" s="11">
        <v>5066205</v>
      </c>
      <c r="O68" s="11">
        <v>908731</v>
      </c>
      <c r="P68" s="11">
        <v>1008879</v>
      </c>
      <c r="Q68" s="11">
        <v>952652</v>
      </c>
      <c r="R68" s="11">
        <v>2870262</v>
      </c>
      <c r="S68" s="11">
        <v>1652419</v>
      </c>
      <c r="T68" s="11">
        <v>1863907</v>
      </c>
      <c r="U68" s="11">
        <v>2368958</v>
      </c>
      <c r="V68" s="11">
        <v>5885284</v>
      </c>
      <c r="W68" s="11">
        <v>16696416</v>
      </c>
      <c r="X68" s="11"/>
      <c r="Y68" s="11">
        <v>16696416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18259669</v>
      </c>
      <c r="F69" s="79">
        <f t="shared" si="12"/>
        <v>0</v>
      </c>
      <c r="G69" s="79">
        <f t="shared" si="12"/>
        <v>553181</v>
      </c>
      <c r="H69" s="79">
        <f t="shared" si="12"/>
        <v>1132623</v>
      </c>
      <c r="I69" s="79">
        <f t="shared" si="12"/>
        <v>1188861</v>
      </c>
      <c r="J69" s="79">
        <f t="shared" si="12"/>
        <v>2874665</v>
      </c>
      <c r="K69" s="79">
        <f t="shared" si="12"/>
        <v>1687239</v>
      </c>
      <c r="L69" s="79">
        <f t="shared" si="12"/>
        <v>1008879</v>
      </c>
      <c r="M69" s="79">
        <f t="shared" si="12"/>
        <v>2370087</v>
      </c>
      <c r="N69" s="79">
        <f t="shared" si="12"/>
        <v>5066205</v>
      </c>
      <c r="O69" s="79">
        <f t="shared" si="12"/>
        <v>908731</v>
      </c>
      <c r="P69" s="79">
        <f t="shared" si="12"/>
        <v>1008879</v>
      </c>
      <c r="Q69" s="79">
        <f t="shared" si="12"/>
        <v>952652</v>
      </c>
      <c r="R69" s="79">
        <f t="shared" si="12"/>
        <v>2870262</v>
      </c>
      <c r="S69" s="79">
        <f t="shared" si="12"/>
        <v>1652419</v>
      </c>
      <c r="T69" s="79">
        <f t="shared" si="12"/>
        <v>1863907</v>
      </c>
      <c r="U69" s="79">
        <f t="shared" si="12"/>
        <v>2368958</v>
      </c>
      <c r="V69" s="79">
        <f t="shared" si="12"/>
        <v>5885284</v>
      </c>
      <c r="W69" s="79">
        <f t="shared" si="12"/>
        <v>16696416</v>
      </c>
      <c r="X69" s="79">
        <f t="shared" si="12"/>
        <v>0</v>
      </c>
      <c r="Y69" s="79">
        <f t="shared" si="12"/>
        <v>16696416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88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89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90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91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2017-01-27T07:03:00Z</dcterms:created>
  <dcterms:modified xsi:type="dcterms:W3CDTF">2017-01-27T07:03:39Z</dcterms:modified>
  <cp:category/>
  <cp:version/>
  <cp:contentType/>
  <cp:contentStatus/>
</cp:coreProperties>
</file>